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firstSheet="1" activeTab="8"/>
  </bookViews>
  <sheets>
    <sheet name="จัดสรร53" sheetId="1" r:id="rId1"/>
    <sheet name="จัดสรร54" sheetId="2" r:id="rId2"/>
    <sheet name="จัดสรร55" sheetId="3" r:id="rId3"/>
    <sheet name="จัดสรร56" sheetId="4" r:id="rId4"/>
    <sheet name="เบิก" sheetId="5" r:id="rId5"/>
    <sheet name="เบิก(กัน)" sheetId="6" r:id="rId6"/>
    <sheet name="Sheet1" sheetId="7" r:id="rId7"/>
    <sheet name="งบหน้า" sheetId="8" r:id="rId8"/>
    <sheet name="รายงานการเบิกจ่าย" sheetId="9" r:id="rId9"/>
  </sheets>
  <definedNames>
    <definedName name="_xlnm.Print_Titles" localSheetId="4">'เบิก'!$3:$5</definedName>
  </definedNames>
  <calcPr fullCalcOnLoad="1"/>
</workbook>
</file>

<file path=xl/sharedStrings.xml><?xml version="1.0" encoding="utf-8"?>
<sst xmlns="http://schemas.openxmlformats.org/spreadsheetml/2006/main" count="859" uniqueCount="171">
  <si>
    <t>รายละเอียดค่ากระแสไฟฟ้า สำหรับสถานีสูบน้ำด้วยไฟฟ้า  ประจำปีงบประมาณ พ.ศ. 2553</t>
  </si>
  <si>
    <t>ลำดับที่</t>
  </si>
  <si>
    <t>อปท.</t>
  </si>
  <si>
    <t>อำเภอ</t>
  </si>
  <si>
    <t>ค่ากระแสไฟฟ้า</t>
  </si>
  <si>
    <t>ใช้รายได้ของ อปท.</t>
  </si>
  <si>
    <t>จ่ายไปก่อน</t>
  </si>
  <si>
    <t>หนี้ค้างชำระ</t>
  </si>
  <si>
    <t>รวม</t>
  </si>
  <si>
    <t>สตึก</t>
  </si>
  <si>
    <t>อบต.</t>
  </si>
  <si>
    <t>นิคม</t>
  </si>
  <si>
    <t>สะแก</t>
  </si>
  <si>
    <t>ท่าม่วง</t>
  </si>
  <si>
    <t>ร่อนทอง</t>
  </si>
  <si>
    <t>ทุ่งวัง</t>
  </si>
  <si>
    <t>ชุมแสง</t>
  </si>
  <si>
    <t>ดอนมนต์</t>
  </si>
  <si>
    <t>กระสัง</t>
  </si>
  <si>
    <t>ทต.</t>
  </si>
  <si>
    <t>ชำนิ</t>
  </si>
  <si>
    <t>ละลวด</t>
  </si>
  <si>
    <t>ช่อผกา</t>
  </si>
  <si>
    <t>หนองโบสถ์</t>
  </si>
  <si>
    <t>บ้านสิงห์</t>
  </si>
  <si>
    <t>นางรอง</t>
  </si>
  <si>
    <t>ตาจง</t>
  </si>
  <si>
    <t>ละหานทราย</t>
  </si>
  <si>
    <t>บ้านปรือ</t>
  </si>
  <si>
    <t>ลำดวน</t>
  </si>
  <si>
    <t>ลำปลายมาศ</t>
  </si>
  <si>
    <t>บ้านยาง</t>
  </si>
  <si>
    <t>หนองโดน</t>
  </si>
  <si>
    <t>หนองคู</t>
  </si>
  <si>
    <t>พลับพลาชัย</t>
  </si>
  <si>
    <t>ป่าชัน</t>
  </si>
  <si>
    <t>พุทไธสง</t>
  </si>
  <si>
    <t>มะเฟือง</t>
  </si>
  <si>
    <t>หายโศก</t>
  </si>
  <si>
    <t>บ้านจาน</t>
  </si>
  <si>
    <t>บ้านด่าน</t>
  </si>
  <si>
    <t>ปราสาท</t>
  </si>
  <si>
    <t>วังเหนือ</t>
  </si>
  <si>
    <t>คูเมือง</t>
  </si>
  <si>
    <t>ปะเคียบ</t>
  </si>
  <si>
    <t>แคนดง</t>
  </si>
  <si>
    <t>หินโคน</t>
  </si>
  <si>
    <t>รายละเอียดการเบิกจ่าย</t>
  </si>
  <si>
    <t xml:space="preserve"> มค.53</t>
  </si>
  <si>
    <t xml:space="preserve"> มีค.53</t>
  </si>
  <si>
    <t xml:space="preserve"> เมย.53</t>
  </si>
  <si>
    <t xml:space="preserve"> พค.53</t>
  </si>
  <si>
    <t xml:space="preserve"> มิย.53</t>
  </si>
  <si>
    <t>รวมเบิก</t>
  </si>
  <si>
    <t>คงเหลือ</t>
  </si>
  <si>
    <t>Tr-</t>
  </si>
  <si>
    <t xml:space="preserve">หมวดรายจ่าย เงินอุดหนุนเฉพาะกิจ </t>
  </si>
  <si>
    <t>ใบสำคัญที่</t>
  </si>
  <si>
    <t>รายการ</t>
  </si>
  <si>
    <t>จำนวนเงิน</t>
  </si>
  <si>
    <t>หมายเหตุ</t>
  </si>
  <si>
    <t xml:space="preserve">     ตรวจถูกต้องแล้ว                                                                     ตรวจถูกต้องแล้ว</t>
  </si>
  <si>
    <t xml:space="preserve">                         อนุมัติให้เบิกจ่ายได้</t>
  </si>
  <si>
    <t>(นางกฤษณา  พันธุ์ยุรา)                                                          (นางพรวลัย  ศิริวาณิชย์)</t>
  </si>
  <si>
    <t xml:space="preserve">                     (นายวีระชัย  ประยูรเมธา)</t>
  </si>
  <si>
    <t xml:space="preserve">           เจ้าหน้าที่                                                   หัวหน้ากลุ่มงานการเงินบัญชีและการตรวจสอบ</t>
  </si>
  <si>
    <t xml:space="preserve">                           ท้องถิ่นจังหวัดบุรีรัมย์</t>
  </si>
  <si>
    <t>*จว.เบิกให้แล้วโดยใช้งบของปี 52</t>
  </si>
  <si>
    <t>Tr-6 มค.53</t>
  </si>
  <si>
    <t>เลขที่ฎีกา</t>
  </si>
  <si>
    <t>218/53</t>
  </si>
  <si>
    <t>*ค้างเดือน กย.52 จำนวน 32,330.47 บาท</t>
  </si>
  <si>
    <t xml:space="preserve"> -</t>
  </si>
  <si>
    <t>Tr-25 มค.53</t>
  </si>
  <si>
    <t>274/53</t>
  </si>
  <si>
    <t>เอกสารประกอบฎีกาที่          /2553</t>
  </si>
  <si>
    <t>เบิกเงินค่าทุนการศึกษาสำหรับผู้ดูแลเด็กศูนย์พัฒนาเด็ก</t>
  </si>
  <si>
    <t>เล็ก (ถ่ายโอนจากกรมการศาสนา) จำนว 22 ราย</t>
  </si>
  <si>
    <t>จำนวนเงินที่ขอเบิก</t>
  </si>
  <si>
    <t>Tr-11 มีค.53</t>
  </si>
  <si>
    <t xml:space="preserve"> กค.53</t>
  </si>
  <si>
    <t>Tr-  สค.53</t>
  </si>
  <si>
    <t>*ยอดค้างเบิกปี52แล้ว</t>
  </si>
  <si>
    <t>*เบิกเท่า อปท.รับภาระ</t>
  </si>
  <si>
    <t>*เดือน กย.ค้างโคกสะอาด 1-2</t>
  </si>
  <si>
    <t>นาง</t>
  </si>
  <si>
    <t>*ไม่ประสงค์ใช้</t>
  </si>
  <si>
    <t>Tr-  กย.53</t>
  </si>
  <si>
    <t>กย.53</t>
  </si>
  <si>
    <t>ข้อมูล ณ วันที่ 28 กันยายน 2553</t>
  </si>
  <si>
    <t>ประจำเดือน กันยายน  2553</t>
  </si>
  <si>
    <t>*เอกสารส่งเบิกไม่ถูกต้อง</t>
  </si>
  <si>
    <t>เบิกแล้ว</t>
  </si>
  <si>
    <t>(เงินกัน 53)</t>
  </si>
  <si>
    <t>(ปี 2553)</t>
  </si>
  <si>
    <t>เบิก(2554)</t>
  </si>
  <si>
    <t>ใช้รายได้ อปท.</t>
  </si>
  <si>
    <t>**ค้างใบสำคัญฯ</t>
  </si>
  <si>
    <t>ณ 15 มีค.54</t>
  </si>
  <si>
    <t>(นางกฤษณา  สุขจิตต์)                                                          (นางพรวลัย  ศิริวาณิชย์)</t>
  </si>
  <si>
    <t>รายละเอียดค่ากระแสไฟฟ้า สำหรับสถานีสูบน้ำด้วยไฟฟ้า  ประจำปีงบประมาณ พ.ศ. 2554</t>
  </si>
  <si>
    <t>ก้านเหลือง</t>
  </si>
  <si>
    <t>เบิกจ่าย</t>
  </si>
  <si>
    <t>เงินอุดหนุนเฉพาะกิจ สำหรับสนับสนุนศูนย์พัฒนาเด็กเล็ก (ทุกสังกัด) ประจำปีงบประมาณ 2554</t>
  </si>
  <si>
    <t>1. ค่าตอบแทนสำหรับผู้ดูแลเด็ก</t>
  </si>
  <si>
    <t xml:space="preserve">     - กรณีปรับสถานภาพจากผู้ดูแลเด็กเป็นหัวหน้าศูนย์ฯ หรือปรับจากพนักงานจ้างทั่วไปเป็นภารกิจ</t>
  </si>
  <si>
    <t xml:space="preserve">       ให้ส่งเอกสาร(มติก.เห็นชอบและคำสั่งอปท.) เพื่อของบฯ เพิ่มเติม</t>
  </si>
  <si>
    <t xml:space="preserve">     </t>
  </si>
  <si>
    <t>2. ทุนการศึกษาฯ (มหาวิทยาลัยราชภัฎสวนดุสิต)  รุ่นที่ 4 รุ่นที่ 5 รุ่นที่ 6 รุ่นที่6/1,6/2</t>
  </si>
  <si>
    <t xml:space="preserve">    ให้ตรวจสอบบัญชีรายชื่อที่ได้รับการจัดสรรฯ พร้อมเอกสารเบิกจ่ายดังนี้</t>
  </si>
  <si>
    <t xml:space="preserve">     - สัญญาการรับทุน</t>
  </si>
  <si>
    <t xml:space="preserve">     - ประกาศรายชื่อผู้มีสิทธิ์เข้าศึกษาตามโครงการฯ</t>
  </si>
  <si>
    <t xml:space="preserve">     - รายงานการลงทะเบียน/ใบแจ้งชำระการลงทะเบียน</t>
  </si>
  <si>
    <t xml:space="preserve">     - ใบแจ้งการชำระเงินหรือใบเสร็จรับเงิน</t>
  </si>
  <si>
    <t>เอกสารส่งเบิกทั้งหมดให้สำเนาถูกต้องโดยเจ้าหน้าที่ผู้รับผิดชอบฯ</t>
  </si>
  <si>
    <t>3. ค่าวัสดุการศึกษา 300 บาท/คน</t>
  </si>
  <si>
    <t xml:space="preserve">    - ขออนุมัติจัดซื้อ/จ้าง</t>
  </si>
  <si>
    <t xml:space="preserve">    - สัญญาซื้อ/จ้าง</t>
  </si>
  <si>
    <t xml:space="preserve">    - ตรวจรับ</t>
  </si>
  <si>
    <t xml:space="preserve">    - แจ้งหนี้/ส่งของ</t>
  </si>
  <si>
    <t>4. ค่าพาหนะสำหรับนำส่งเด็กไปสถานพยาบาล</t>
  </si>
  <si>
    <t xml:space="preserve">    - บันทึกเหตุการณ์พร้อมบันทึกขออนุมัติจ้างเหมารถยนต์</t>
  </si>
  <si>
    <t xml:space="preserve">    - บันทึกตกลงจ้าง/แจ้งหนี้/ตรวจรับ</t>
  </si>
  <si>
    <t>*** ค่าซ่อมแซมสถานีสูบน้ำฯ  ยังไม่ได้รับรายงานผลการดำเนินการจากอปท.ที่ได้รับการจัดสรร</t>
  </si>
  <si>
    <t xml:space="preserve"> - เบิกงบซ่อมฯ</t>
  </si>
  <si>
    <t>*ให้ส่งคืน 45 บาท</t>
  </si>
  <si>
    <t>รายละเอียดค่ากระแสไฟฟ้า สำหรับสถานีสูบน้ำด้วยไฟฟ้า  ประจำปีงบประมาณ พ.ศ. 2555</t>
  </si>
  <si>
    <t>มีค.55</t>
  </si>
  <si>
    <t xml:space="preserve"> เมย.55</t>
  </si>
  <si>
    <t>ค่ากระแสไฟฟ้า (ถ่ายโอน - 30 กย.2553)</t>
  </si>
  <si>
    <t>ยอดเงินจัดสรร</t>
  </si>
  <si>
    <t>เบิกจ่ายแล้ว</t>
  </si>
  <si>
    <t>แบบรายงานผลการเบิกจ่ายค่ากระแสไฟฟ้าภารกิจสถานีสูบน้ำด้วยไฟฟ้า  ปีงบประมาณ พ.ศ. 2555</t>
  </si>
  <si>
    <t>(นางพรวลัย  ศิริวาณิชย์)</t>
  </si>
  <si>
    <t>หัวหน้ากลุ่มงานการเงินบัญชีและการตรวจสอบ</t>
  </si>
  <si>
    <t>อยู่ระหว่าง</t>
  </si>
  <si>
    <t>ดำเนินการเบิกจ่าย</t>
  </si>
  <si>
    <t>จังหวัดบุรีรัมย์ (ข้อมูล ณ วันที่ 29 มิถุนายน 2555)</t>
  </si>
  <si>
    <t xml:space="preserve"> กค.55</t>
  </si>
  <si>
    <t>0885820611-กุ๊ก</t>
  </si>
  <si>
    <t>0801729755-นวย</t>
  </si>
  <si>
    <t>ค่ากระแสไฟฟ้า (ระหว่าง 1 ตค.53 - 30 กย.54)</t>
  </si>
  <si>
    <t xml:space="preserve"> สค.55</t>
  </si>
  <si>
    <t>ไม่ขอรับการจัดสรรเนื่องจากจัดสรรซ้ำ(ตามนส.อบต.เลขที่ บร 80802/545 ลว. 19 กค.55</t>
  </si>
  <si>
    <t xml:space="preserve"> กย.55</t>
  </si>
  <si>
    <t>*2546-2553</t>
  </si>
  <si>
    <t>เอกสารประกอบฎีกาที่               /2556</t>
  </si>
  <si>
    <t>รายการเบิกจ่าย</t>
  </si>
  <si>
    <t xml:space="preserve"> มค.56</t>
  </si>
  <si>
    <t xml:space="preserve"> กพ.56</t>
  </si>
  <si>
    <t xml:space="preserve"> มีค.56</t>
  </si>
  <si>
    <t>เมย.56</t>
  </si>
  <si>
    <t>สค.56</t>
  </si>
  <si>
    <t>กย.56</t>
  </si>
  <si>
    <t>ค่ากระแสไฟฟ้า (ระหว่าง 1 ตค.54 - 30 กย.55)</t>
  </si>
  <si>
    <t>ดงพลอง</t>
  </si>
  <si>
    <t>รายละเอียดค่ากระแสไฟฟ้า สำหรับสถานีสูบน้ำด้วยไฟฟ้า  ประจำปีงบประมาณ พ.ศ. 2556</t>
  </si>
  <si>
    <t>*เฉพาะอปท.</t>
  </si>
  <si>
    <t>เบิกเงินค่าไฟฟ้าสำหรับสถานีสูบน้ำด้วยไฟฟ้า สังกัด</t>
  </si>
  <si>
    <t>องค์กรปกครองส่วนท้องถิ่น ประจำปีงบประมาณ พ.ศ.</t>
  </si>
  <si>
    <t>2556 (ค่ากระแสไฟฟ้าระหว่างเดือน ตค.54 - กย.2555)</t>
  </si>
  <si>
    <t>ประจำเดือน มีนาคม  2556</t>
  </si>
  <si>
    <t>จำนวน 5 แห่ง ประกอบด้วย</t>
  </si>
  <si>
    <t>1. อบต.กระสัง อ.สตึก</t>
  </si>
  <si>
    <t>2. อบต.บ้านสิงห์ อ.นางรองล</t>
  </si>
  <si>
    <t>3. อบต.หายโศก อ.พุทไธสง</t>
  </si>
  <si>
    <t>4. อบต.ปราสาท อ.บ้านด่าน</t>
  </si>
  <si>
    <t>5. อบต.หนองคู อ.ลำปลายมาศ</t>
  </si>
  <si>
    <t>ท้องถิ่นจังหวัดบุรีรัมย์</t>
  </si>
  <si>
    <t>(นายทรงวุฒิ  จันทร์ผ่องศรี)</t>
  </si>
  <si>
    <t xml:space="preserve">           อนุมัติให้เบิกจ่ายได้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</si>
</sst>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0.0"/>
  </numFmts>
  <fonts count="55">
    <font>
      <sz val="10"/>
      <name val="Arial"/>
      <family val="0"/>
    </font>
    <font>
      <sz val="10"/>
      <name val="AngsanaUPC"/>
      <family val="1"/>
    </font>
    <font>
      <sz val="14"/>
      <name val="AngsanaUPC"/>
      <family val="1"/>
    </font>
    <font>
      <sz val="8"/>
      <name val="Arial"/>
      <family val="2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2"/>
      <color indexed="18"/>
      <name val="AngsanaUPC"/>
      <family val="1"/>
    </font>
    <font>
      <sz val="9"/>
      <name val="AngsanaUPC"/>
      <family val="1"/>
    </font>
    <font>
      <i/>
      <u val="single"/>
      <sz val="14"/>
      <name val="AngsanaUPC"/>
      <family val="1"/>
    </font>
    <font>
      <sz val="12"/>
      <color indexed="43"/>
      <name val="AngsanaUPC"/>
      <family val="1"/>
    </font>
    <font>
      <b/>
      <u val="single"/>
      <sz val="10"/>
      <name val="AngsanaUPC"/>
      <family val="1"/>
    </font>
    <font>
      <sz val="14"/>
      <color indexed="43"/>
      <name val="AngsanaUPC"/>
      <family val="1"/>
    </font>
    <font>
      <sz val="12"/>
      <name val="Arial"/>
      <family val="2"/>
    </font>
    <font>
      <b/>
      <u val="single"/>
      <sz val="12"/>
      <name val="AngsanaUPC"/>
      <family val="1"/>
    </font>
    <font>
      <sz val="8"/>
      <name val="AngsanaUPC"/>
      <family val="1"/>
    </font>
    <font>
      <sz val="8"/>
      <color indexed="43"/>
      <name val="AngsanaUPC"/>
      <family val="1"/>
    </font>
    <font>
      <b/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AngsanaUPC"/>
      <family val="1"/>
    </font>
    <font>
      <sz val="15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3" fontId="2" fillId="0" borderId="13" xfId="36" applyFont="1" applyBorder="1" applyAlignment="1">
      <alignment horizontal="center"/>
    </xf>
    <xf numFmtId="43" fontId="2" fillId="0" borderId="15" xfId="36" applyFont="1" applyBorder="1" applyAlignment="1">
      <alignment horizontal="center"/>
    </xf>
    <xf numFmtId="43" fontId="2" fillId="0" borderId="18" xfId="36" applyFont="1" applyBorder="1" applyAlignment="1">
      <alignment horizontal="center"/>
    </xf>
    <xf numFmtId="43" fontId="2" fillId="0" borderId="19" xfId="36" applyFont="1" applyBorder="1" applyAlignment="1">
      <alignment horizontal="center"/>
    </xf>
    <xf numFmtId="43" fontId="2" fillId="0" borderId="20" xfId="36" applyFont="1" applyBorder="1" applyAlignment="1">
      <alignment horizontal="center"/>
    </xf>
    <xf numFmtId="43" fontId="4" fillId="0" borderId="21" xfId="36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3" fontId="2" fillId="0" borderId="22" xfId="36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43" fontId="2" fillId="0" borderId="23" xfId="36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3" fontId="2" fillId="0" borderId="28" xfId="36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3" fontId="6" fillId="0" borderId="18" xfId="36" applyFont="1" applyBorder="1" applyAlignment="1">
      <alignment horizontal="center"/>
    </xf>
    <xf numFmtId="43" fontId="6" fillId="0" borderId="14" xfId="36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17" xfId="36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6" fillId="0" borderId="22" xfId="36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3" fontId="6" fillId="0" borderId="23" xfId="36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43" fontId="6" fillId="0" borderId="28" xfId="36" applyFont="1" applyBorder="1" applyAlignment="1">
      <alignment/>
    </xf>
    <xf numFmtId="43" fontId="5" fillId="0" borderId="21" xfId="36" applyFont="1" applyBorder="1" applyAlignment="1">
      <alignment/>
    </xf>
    <xf numFmtId="0" fontId="6" fillId="0" borderId="0" xfId="0" applyFont="1" applyAlignment="1">
      <alignment horizontal="center"/>
    </xf>
    <xf numFmtId="43" fontId="6" fillId="0" borderId="0" xfId="36" applyFont="1" applyAlignment="1">
      <alignment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3" xfId="0" applyFont="1" applyBorder="1" applyAlignment="1">
      <alignment/>
    </xf>
    <xf numFmtId="43" fontId="6" fillId="0" borderId="34" xfId="36" applyFont="1" applyBorder="1" applyAlignment="1">
      <alignment/>
    </xf>
    <xf numFmtId="43" fontId="7" fillId="0" borderId="22" xfId="36" applyFont="1" applyBorder="1" applyAlignment="1">
      <alignment/>
    </xf>
    <xf numFmtId="43" fontId="7" fillId="0" borderId="23" xfId="36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9" xfId="0" applyFont="1" applyBorder="1" applyAlignment="1">
      <alignment/>
    </xf>
    <xf numFmtId="43" fontId="6" fillId="0" borderId="0" xfId="36" applyFont="1" applyBorder="1" applyAlignment="1">
      <alignment/>
    </xf>
    <xf numFmtId="43" fontId="5" fillId="0" borderId="21" xfId="36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43" fontId="10" fillId="0" borderId="0" xfId="0" applyNumberFormat="1" applyFont="1" applyBorder="1" applyAlignment="1">
      <alignment/>
    </xf>
    <xf numFmtId="43" fontId="1" fillId="0" borderId="13" xfId="36" applyFont="1" applyBorder="1" applyAlignment="1">
      <alignment horizontal="center"/>
    </xf>
    <xf numFmtId="43" fontId="1" fillId="0" borderId="15" xfId="36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43" fontId="6" fillId="33" borderId="22" xfId="36" applyFont="1" applyFill="1" applyBorder="1" applyAlignment="1">
      <alignment/>
    </xf>
    <xf numFmtId="43" fontId="6" fillId="33" borderId="23" xfId="36" applyFont="1" applyFill="1" applyBorder="1" applyAlignment="1">
      <alignment/>
    </xf>
    <xf numFmtId="43" fontId="6" fillId="33" borderId="28" xfId="36" applyFont="1" applyFill="1" applyBorder="1" applyAlignment="1">
      <alignment/>
    </xf>
    <xf numFmtId="0" fontId="11" fillId="0" borderId="33" xfId="0" applyFont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Fill="1" applyAlignment="1">
      <alignment/>
    </xf>
    <xf numFmtId="43" fontId="6" fillId="0" borderId="13" xfId="36" applyFont="1" applyBorder="1" applyAlignment="1">
      <alignment horizontal="center"/>
    </xf>
    <xf numFmtId="43" fontId="6" fillId="0" borderId="15" xfId="36" applyFont="1" applyBorder="1" applyAlignment="1">
      <alignment horizontal="center"/>
    </xf>
    <xf numFmtId="43" fontId="5" fillId="4" borderId="21" xfId="36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3" fontId="6" fillId="0" borderId="22" xfId="36" applyFont="1" applyFill="1" applyBorder="1" applyAlignment="1">
      <alignment/>
    </xf>
    <xf numFmtId="43" fontId="6" fillId="4" borderId="22" xfId="36" applyFont="1" applyFill="1" applyBorder="1" applyAlignment="1">
      <alignment/>
    </xf>
    <xf numFmtId="43" fontId="6" fillId="0" borderId="23" xfId="36" applyFont="1" applyFill="1" applyBorder="1" applyAlignment="1">
      <alignment/>
    </xf>
    <xf numFmtId="43" fontId="6" fillId="4" borderId="23" xfId="36" applyFont="1" applyFill="1" applyBorder="1" applyAlignment="1">
      <alignment/>
    </xf>
    <xf numFmtId="43" fontId="5" fillId="0" borderId="23" xfId="36" applyFont="1" applyBorder="1" applyAlignment="1">
      <alignment/>
    </xf>
    <xf numFmtId="43" fontId="6" fillId="0" borderId="28" xfId="36" applyFont="1" applyFill="1" applyBorder="1" applyAlignment="1">
      <alignment/>
    </xf>
    <xf numFmtId="43" fontId="6" fillId="4" borderId="28" xfId="36" applyFont="1" applyFill="1" applyBorder="1" applyAlignment="1">
      <alignment/>
    </xf>
    <xf numFmtId="43" fontId="6" fillId="0" borderId="0" xfId="36" applyFont="1" applyFill="1" applyBorder="1" applyAlignment="1">
      <alignment/>
    </xf>
    <xf numFmtId="43" fontId="6" fillId="0" borderId="0" xfId="0" applyNumberFormat="1" applyFont="1" applyAlignment="1">
      <alignment/>
    </xf>
    <xf numFmtId="0" fontId="6" fillId="3" borderId="26" xfId="0" applyFont="1" applyFill="1" applyBorder="1" applyAlignment="1">
      <alignment/>
    </xf>
    <xf numFmtId="0" fontId="6" fillId="3" borderId="27" xfId="0" applyFont="1" applyFill="1" applyBorder="1" applyAlignment="1">
      <alignment/>
    </xf>
    <xf numFmtId="43" fontId="6" fillId="3" borderId="23" xfId="36" applyFont="1" applyFill="1" applyBorder="1" applyAlignment="1">
      <alignment/>
    </xf>
    <xf numFmtId="43" fontId="7" fillId="3" borderId="23" xfId="36" applyFont="1" applyFill="1" applyBorder="1" applyAlignment="1">
      <alignment/>
    </xf>
    <xf numFmtId="43" fontId="1" fillId="0" borderId="23" xfId="36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/>
    </xf>
    <xf numFmtId="43" fontId="15" fillId="0" borderId="23" xfId="36" applyFont="1" applyBorder="1" applyAlignment="1">
      <alignment/>
    </xf>
    <xf numFmtId="43" fontId="15" fillId="0" borderId="28" xfId="36" applyFont="1" applyBorder="1" applyAlignment="1">
      <alignment/>
    </xf>
    <xf numFmtId="0" fontId="16" fillId="0" borderId="0" xfId="0" applyFont="1" applyAlignment="1">
      <alignment/>
    </xf>
    <xf numFmtId="43" fontId="16" fillId="0" borderId="0" xfId="0" applyNumberFormat="1" applyFont="1" applyBorder="1" applyAlignment="1">
      <alignment/>
    </xf>
    <xf numFmtId="43" fontId="8" fillId="0" borderId="18" xfId="36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43" fontId="5" fillId="4" borderId="23" xfId="36" applyFont="1" applyFill="1" applyBorder="1" applyAlignment="1">
      <alignment/>
    </xf>
    <xf numFmtId="0" fontId="6" fillId="4" borderId="21" xfId="0" applyFont="1" applyFill="1" applyBorder="1" applyAlignment="1">
      <alignment/>
    </xf>
    <xf numFmtId="43" fontId="6" fillId="4" borderId="0" xfId="36" applyFont="1" applyFill="1" applyBorder="1" applyAlignment="1">
      <alignment/>
    </xf>
    <xf numFmtId="0" fontId="2" fillId="4" borderId="0" xfId="0" applyFont="1" applyFill="1" applyAlignment="1">
      <alignment/>
    </xf>
    <xf numFmtId="43" fontId="2" fillId="0" borderId="18" xfId="36" applyFont="1" applyBorder="1" applyAlignment="1">
      <alignment/>
    </xf>
    <xf numFmtId="43" fontId="2" fillId="0" borderId="20" xfId="36" applyFont="1" applyBorder="1" applyAlignment="1">
      <alignment/>
    </xf>
    <xf numFmtId="43" fontId="2" fillId="0" borderId="23" xfId="0" applyNumberFormat="1" applyFont="1" applyBorder="1" applyAlignment="1">
      <alignment/>
    </xf>
    <xf numFmtId="43" fontId="2" fillId="0" borderId="22" xfId="0" applyNumberFormat="1" applyFont="1" applyBorder="1" applyAlignment="1">
      <alignment/>
    </xf>
    <xf numFmtId="43" fontId="6" fillId="0" borderId="21" xfId="36" applyFont="1" applyBorder="1" applyAlignment="1">
      <alignment/>
    </xf>
    <xf numFmtId="43" fontId="2" fillId="0" borderId="21" xfId="0" applyNumberFormat="1" applyFont="1" applyBorder="1" applyAlignment="1">
      <alignment/>
    </xf>
    <xf numFmtId="43" fontId="54" fillId="0" borderId="21" xfId="36" applyFont="1" applyBorder="1" applyAlignment="1">
      <alignment/>
    </xf>
    <xf numFmtId="0" fontId="2" fillId="0" borderId="21" xfId="0" applyFont="1" applyBorder="1" applyAlignment="1">
      <alignment horizontal="right"/>
    </xf>
    <xf numFmtId="43" fontId="2" fillId="0" borderId="23" xfId="36" applyFont="1" applyFill="1" applyBorder="1" applyAlignment="1">
      <alignment/>
    </xf>
    <xf numFmtId="43" fontId="2" fillId="0" borderId="28" xfId="36" applyFont="1" applyFill="1" applyBorder="1" applyAlignment="1">
      <alignment/>
    </xf>
    <xf numFmtId="43" fontId="2" fillId="0" borderId="22" xfId="0" applyNumberFormat="1" applyFont="1" applyFill="1" applyBorder="1" applyAlignment="1">
      <alignment/>
    </xf>
    <xf numFmtId="43" fontId="2" fillId="2" borderId="23" xfId="36" applyFont="1" applyFill="1" applyBorder="1" applyAlignment="1">
      <alignment/>
    </xf>
    <xf numFmtId="43" fontId="6" fillId="0" borderId="21" xfId="36" applyFont="1" applyFill="1" applyBorder="1" applyAlignment="1">
      <alignment/>
    </xf>
    <xf numFmtId="43" fontId="2" fillId="0" borderId="0" xfId="0" applyNumberFormat="1" applyFont="1" applyAlignment="1">
      <alignment/>
    </xf>
    <xf numFmtId="204" fontId="2" fillId="0" borderId="19" xfId="36" applyNumberFormat="1" applyFont="1" applyBorder="1" applyAlignment="1">
      <alignment/>
    </xf>
    <xf numFmtId="1" fontId="2" fillId="0" borderId="14" xfId="0" applyNumberFormat="1" applyFont="1" applyBorder="1" applyAlignment="1" quotePrefix="1">
      <alignment horizontal="center"/>
    </xf>
    <xf numFmtId="0" fontId="5" fillId="0" borderId="32" xfId="0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43" fontId="5" fillId="3" borderId="21" xfId="36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/>
    </xf>
    <xf numFmtId="43" fontId="6" fillId="0" borderId="19" xfId="36" applyFont="1" applyBorder="1" applyAlignment="1">
      <alignment horizontal="center"/>
    </xf>
    <xf numFmtId="43" fontId="6" fillId="3" borderId="19" xfId="36" applyFont="1" applyFill="1" applyBorder="1" applyAlignment="1">
      <alignment horizontal="center"/>
    </xf>
    <xf numFmtId="43" fontId="6" fillId="0" borderId="20" xfId="36" applyFont="1" applyBorder="1" applyAlignment="1">
      <alignment horizontal="center"/>
    </xf>
    <xf numFmtId="43" fontId="6" fillId="3" borderId="20" xfId="36" applyFont="1" applyFill="1" applyBorder="1" applyAlignment="1">
      <alignment horizontal="center"/>
    </xf>
    <xf numFmtId="43" fontId="6" fillId="3" borderId="22" xfId="36" applyFont="1" applyFill="1" applyBorder="1" applyAlignment="1">
      <alignment/>
    </xf>
    <xf numFmtId="43" fontId="6" fillId="0" borderId="19" xfId="36" applyFont="1" applyFill="1" applyBorder="1" applyAlignment="1">
      <alignment horizontal="center"/>
    </xf>
    <xf numFmtId="43" fontId="6" fillId="0" borderId="20" xfId="36" applyFont="1" applyFill="1" applyBorder="1" applyAlignment="1">
      <alignment horizontal="center"/>
    </xf>
    <xf numFmtId="0" fontId="2" fillId="0" borderId="14" xfId="0" applyFont="1" applyBorder="1" applyAlignment="1" quotePrefix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3" fontId="1" fillId="0" borderId="22" xfId="36" applyFont="1" applyBorder="1" applyAlignment="1">
      <alignment/>
    </xf>
    <xf numFmtId="43" fontId="1" fillId="0" borderId="22" xfId="36" applyFont="1" applyFill="1" applyBorder="1" applyAlignment="1">
      <alignment/>
    </xf>
    <xf numFmtId="43" fontId="1" fillId="3" borderId="22" xfId="36" applyFont="1" applyFill="1" applyBorder="1" applyAlignment="1">
      <alignment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3" fontId="1" fillId="0" borderId="23" xfId="36" applyFont="1" applyFill="1" applyBorder="1" applyAlignment="1">
      <alignment/>
    </xf>
    <xf numFmtId="43" fontId="1" fillId="3" borderId="23" xfId="36" applyFont="1" applyFill="1" applyBorder="1" applyAlignment="1">
      <alignment/>
    </xf>
    <xf numFmtId="43" fontId="17" fillId="0" borderId="21" xfId="36" applyFont="1" applyBorder="1" applyAlignment="1">
      <alignment/>
    </xf>
    <xf numFmtId="43" fontId="17" fillId="0" borderId="21" xfId="36" applyFont="1" applyFill="1" applyBorder="1" applyAlignment="1">
      <alignment/>
    </xf>
    <xf numFmtId="43" fontId="17" fillId="3" borderId="21" xfId="36" applyFont="1" applyFill="1" applyBorder="1" applyAlignment="1">
      <alignment/>
    </xf>
    <xf numFmtId="43" fontId="1" fillId="0" borderId="21" xfId="36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43" fontId="0" fillId="0" borderId="0" xfId="36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31" xfId="36" applyFont="1" applyBorder="1" applyAlignment="1">
      <alignment horizontal="center"/>
    </xf>
    <xf numFmtId="43" fontId="2" fillId="0" borderId="32" xfId="36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1" fillId="0" borderId="31" xfId="36" applyFont="1" applyBorder="1" applyAlignment="1">
      <alignment horizontal="center"/>
    </xf>
    <xf numFmtId="43" fontId="1" fillId="0" borderId="32" xfId="36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3" fontId="15" fillId="0" borderId="31" xfId="36" applyFont="1" applyBorder="1" applyAlignment="1">
      <alignment horizontal="center"/>
    </xf>
    <xf numFmtId="43" fontId="15" fillId="0" borderId="32" xfId="36" applyFont="1" applyBorder="1" applyAlignment="1">
      <alignment horizontal="center"/>
    </xf>
    <xf numFmtId="43" fontId="6" fillId="0" borderId="10" xfId="36" applyFont="1" applyBorder="1" applyAlignment="1">
      <alignment horizontal="center"/>
    </xf>
    <xf numFmtId="43" fontId="6" fillId="0" borderId="11" xfId="36" applyFont="1" applyBorder="1" applyAlignment="1">
      <alignment horizontal="center"/>
    </xf>
    <xf numFmtId="43" fontId="6" fillId="0" borderId="12" xfId="36" applyFont="1" applyBorder="1" applyAlignment="1">
      <alignment horizontal="center"/>
    </xf>
    <xf numFmtId="43" fontId="6" fillId="0" borderId="31" xfId="36" applyFont="1" applyBorder="1" applyAlignment="1">
      <alignment horizontal="center"/>
    </xf>
    <xf numFmtId="43" fontId="6" fillId="0" borderId="35" xfId="36" applyFont="1" applyBorder="1" applyAlignment="1">
      <alignment horizontal="center"/>
    </xf>
    <xf numFmtId="43" fontId="6" fillId="0" borderId="32" xfId="36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3" fontId="6" fillId="0" borderId="18" xfId="36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3" fontId="1" fillId="0" borderId="18" xfId="36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204" fontId="2" fillId="0" borderId="0" xfId="36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2" width="13.8515625" style="2" customWidth="1"/>
    <col min="3" max="3" width="4.7109375" style="2" bestFit="1" customWidth="1"/>
    <col min="4" max="4" width="13.28125" style="2" customWidth="1"/>
    <col min="5" max="7" width="14.7109375" style="3" customWidth="1"/>
    <col min="8" max="8" width="9.8515625" style="2" bestFit="1" customWidth="1"/>
    <col min="9" max="16384" width="9.140625" style="2" customWidth="1"/>
  </cols>
  <sheetData>
    <row r="1" spans="1:7" ht="21">
      <c r="A1" s="202" t="s">
        <v>0</v>
      </c>
      <c r="B1" s="202"/>
      <c r="C1" s="202"/>
      <c r="D1" s="202"/>
      <c r="E1" s="202"/>
      <c r="F1" s="202"/>
      <c r="G1" s="202"/>
    </row>
    <row r="2" spans="1:7" ht="21">
      <c r="A2" s="5"/>
      <c r="B2" s="14"/>
      <c r="C2" s="6"/>
      <c r="D2" s="7"/>
      <c r="E2" s="205" t="s">
        <v>4</v>
      </c>
      <c r="F2" s="206"/>
      <c r="G2" s="19"/>
    </row>
    <row r="3" spans="1:7" ht="21">
      <c r="A3" s="8" t="s">
        <v>1</v>
      </c>
      <c r="B3" s="15" t="s">
        <v>3</v>
      </c>
      <c r="C3" s="203" t="s">
        <v>2</v>
      </c>
      <c r="D3" s="204"/>
      <c r="E3" s="17" t="s">
        <v>5</v>
      </c>
      <c r="F3" s="19" t="s">
        <v>7</v>
      </c>
      <c r="G3" s="20" t="s">
        <v>8</v>
      </c>
    </row>
    <row r="4" spans="1:7" ht="21">
      <c r="A4" s="11"/>
      <c r="B4" s="16"/>
      <c r="C4" s="12"/>
      <c r="D4" s="13"/>
      <c r="E4" s="18" t="s">
        <v>6</v>
      </c>
      <c r="F4" s="21"/>
      <c r="G4" s="21"/>
    </row>
    <row r="5" spans="1:7" ht="21">
      <c r="A5" s="23">
        <v>1</v>
      </c>
      <c r="B5" s="24" t="s">
        <v>9</v>
      </c>
      <c r="C5" s="29" t="s">
        <v>10</v>
      </c>
      <c r="D5" s="30" t="s">
        <v>11</v>
      </c>
      <c r="E5" s="25">
        <v>14410.04</v>
      </c>
      <c r="F5" s="25">
        <v>1088.63</v>
      </c>
      <c r="G5" s="25">
        <f>SUM(E5:F5)</f>
        <v>15498.670000000002</v>
      </c>
    </row>
    <row r="6" spans="1:7" ht="21">
      <c r="A6" s="26">
        <v>2</v>
      </c>
      <c r="B6" s="27"/>
      <c r="C6" s="31" t="s">
        <v>10</v>
      </c>
      <c r="D6" s="32" t="s">
        <v>12</v>
      </c>
      <c r="E6" s="28">
        <v>202911.96</v>
      </c>
      <c r="F6" s="28">
        <v>0</v>
      </c>
      <c r="G6" s="28">
        <f aca="true" t="shared" si="0" ref="G6:G35">SUM(E6:F6)</f>
        <v>202911.96</v>
      </c>
    </row>
    <row r="7" spans="1:7" ht="21">
      <c r="A7" s="26">
        <v>3</v>
      </c>
      <c r="B7" s="27"/>
      <c r="C7" s="31" t="s">
        <v>10</v>
      </c>
      <c r="D7" s="32" t="s">
        <v>13</v>
      </c>
      <c r="E7" s="28">
        <v>269878.55</v>
      </c>
      <c r="F7" s="28">
        <v>24260.79</v>
      </c>
      <c r="G7" s="28">
        <f t="shared" si="0"/>
        <v>294139.33999999997</v>
      </c>
    </row>
    <row r="8" spans="1:7" ht="21">
      <c r="A8" s="26">
        <v>4</v>
      </c>
      <c r="B8" s="27"/>
      <c r="C8" s="31" t="s">
        <v>10</v>
      </c>
      <c r="D8" s="32" t="s">
        <v>14</v>
      </c>
      <c r="E8" s="28">
        <v>22492.45</v>
      </c>
      <c r="F8" s="28">
        <v>0</v>
      </c>
      <c r="G8" s="28">
        <f t="shared" si="0"/>
        <v>22492.45</v>
      </c>
    </row>
    <row r="9" spans="1:7" ht="21">
      <c r="A9" s="26">
        <v>5</v>
      </c>
      <c r="B9" s="27"/>
      <c r="C9" s="31" t="s">
        <v>10</v>
      </c>
      <c r="D9" s="32" t="s">
        <v>15</v>
      </c>
      <c r="E9" s="28">
        <v>195904.53</v>
      </c>
      <c r="F9" s="28">
        <v>0</v>
      </c>
      <c r="G9" s="28">
        <f t="shared" si="0"/>
        <v>195904.53</v>
      </c>
    </row>
    <row r="10" spans="1:7" ht="21">
      <c r="A10" s="26">
        <v>6</v>
      </c>
      <c r="B10" s="27"/>
      <c r="C10" s="31" t="s">
        <v>10</v>
      </c>
      <c r="D10" s="32" t="s">
        <v>16</v>
      </c>
      <c r="E10" s="28">
        <v>11840.36</v>
      </c>
      <c r="F10" s="28">
        <v>61078.03</v>
      </c>
      <c r="G10" s="28">
        <f t="shared" si="0"/>
        <v>72918.39</v>
      </c>
    </row>
    <row r="11" spans="1:7" ht="21">
      <c r="A11" s="26">
        <v>7</v>
      </c>
      <c r="B11" s="27"/>
      <c r="C11" s="31" t="s">
        <v>10</v>
      </c>
      <c r="D11" s="32" t="s">
        <v>17</v>
      </c>
      <c r="E11" s="28">
        <v>132123.64</v>
      </c>
      <c r="F11" s="28">
        <v>0</v>
      </c>
      <c r="G11" s="28">
        <f t="shared" si="0"/>
        <v>132123.64</v>
      </c>
    </row>
    <row r="12" spans="1:7" ht="21">
      <c r="A12" s="26">
        <v>8</v>
      </c>
      <c r="B12" s="27"/>
      <c r="C12" s="31" t="s">
        <v>10</v>
      </c>
      <c r="D12" s="32" t="s">
        <v>18</v>
      </c>
      <c r="E12" s="28">
        <v>300851.16</v>
      </c>
      <c r="F12" s="28">
        <v>0</v>
      </c>
      <c r="G12" s="28">
        <f t="shared" si="0"/>
        <v>300851.16</v>
      </c>
    </row>
    <row r="13" spans="1:7" ht="21">
      <c r="A13" s="26">
        <v>9</v>
      </c>
      <c r="B13" s="27" t="s">
        <v>20</v>
      </c>
      <c r="C13" s="31" t="s">
        <v>19</v>
      </c>
      <c r="D13" s="32" t="s">
        <v>20</v>
      </c>
      <c r="E13" s="28">
        <v>1355.42</v>
      </c>
      <c r="F13" s="28">
        <v>0</v>
      </c>
      <c r="G13" s="28">
        <f t="shared" si="0"/>
        <v>1355.42</v>
      </c>
    </row>
    <row r="14" spans="1:7" ht="21">
      <c r="A14" s="26">
        <v>10</v>
      </c>
      <c r="B14" s="27"/>
      <c r="C14" s="31" t="s">
        <v>10</v>
      </c>
      <c r="D14" s="32" t="s">
        <v>21</v>
      </c>
      <c r="E14" s="28">
        <v>110744.85</v>
      </c>
      <c r="F14" s="28">
        <v>0</v>
      </c>
      <c r="G14" s="28">
        <f t="shared" si="0"/>
        <v>110744.85</v>
      </c>
    </row>
    <row r="15" spans="1:7" ht="21">
      <c r="A15" s="26">
        <v>11</v>
      </c>
      <c r="B15" s="27"/>
      <c r="C15" s="31" t="s">
        <v>10</v>
      </c>
      <c r="D15" s="32" t="s">
        <v>22</v>
      </c>
      <c r="E15" s="28">
        <v>56070.18</v>
      </c>
      <c r="F15" s="28">
        <v>10418.69</v>
      </c>
      <c r="G15" s="28">
        <f t="shared" si="0"/>
        <v>66488.87</v>
      </c>
    </row>
    <row r="16" spans="1:7" ht="21">
      <c r="A16" s="26">
        <v>12</v>
      </c>
      <c r="B16" s="27" t="s">
        <v>25</v>
      </c>
      <c r="C16" s="31" t="s">
        <v>10</v>
      </c>
      <c r="D16" s="32" t="s">
        <v>23</v>
      </c>
      <c r="E16" s="28">
        <v>5129.64</v>
      </c>
      <c r="F16" s="28">
        <v>160692.93</v>
      </c>
      <c r="G16" s="28">
        <f t="shared" si="0"/>
        <v>165822.57</v>
      </c>
    </row>
    <row r="17" spans="1:7" ht="21">
      <c r="A17" s="26">
        <v>13</v>
      </c>
      <c r="B17" s="27"/>
      <c r="C17" s="31" t="s">
        <v>10</v>
      </c>
      <c r="D17" s="32" t="s">
        <v>24</v>
      </c>
      <c r="E17" s="28">
        <v>51574.51</v>
      </c>
      <c r="F17" s="28">
        <v>0</v>
      </c>
      <c r="G17" s="28">
        <f t="shared" si="0"/>
        <v>51574.51</v>
      </c>
    </row>
    <row r="18" spans="1:7" ht="21">
      <c r="A18" s="26">
        <v>14</v>
      </c>
      <c r="B18" s="27"/>
      <c r="C18" s="31" t="s">
        <v>10</v>
      </c>
      <c r="D18" s="32" t="s">
        <v>25</v>
      </c>
      <c r="E18" s="28">
        <v>73432.83</v>
      </c>
      <c r="F18" s="28">
        <v>0</v>
      </c>
      <c r="G18" s="28">
        <f t="shared" si="0"/>
        <v>73432.83</v>
      </c>
    </row>
    <row r="19" spans="1:7" ht="21">
      <c r="A19" s="26">
        <v>15</v>
      </c>
      <c r="B19" s="27" t="s">
        <v>27</v>
      </c>
      <c r="C19" s="31" t="s">
        <v>19</v>
      </c>
      <c r="D19" s="32" t="s">
        <v>26</v>
      </c>
      <c r="E19" s="28">
        <v>12817.11</v>
      </c>
      <c r="F19" s="28">
        <v>123.22</v>
      </c>
      <c r="G19" s="28">
        <f t="shared" si="0"/>
        <v>12940.33</v>
      </c>
    </row>
    <row r="20" spans="1:7" ht="21">
      <c r="A20" s="26">
        <v>16</v>
      </c>
      <c r="B20" s="27" t="s">
        <v>18</v>
      </c>
      <c r="C20" s="31" t="s">
        <v>10</v>
      </c>
      <c r="D20" s="32" t="s">
        <v>28</v>
      </c>
      <c r="E20" s="28">
        <v>229262.62</v>
      </c>
      <c r="F20" s="28">
        <v>0</v>
      </c>
      <c r="G20" s="28">
        <f t="shared" si="0"/>
        <v>229262.62</v>
      </c>
    </row>
    <row r="21" spans="1:7" ht="21">
      <c r="A21" s="26">
        <v>17</v>
      </c>
      <c r="B21" s="27"/>
      <c r="C21" s="31" t="s">
        <v>10</v>
      </c>
      <c r="D21" s="32" t="s">
        <v>29</v>
      </c>
      <c r="E21" s="28">
        <v>112987.44</v>
      </c>
      <c r="F21" s="28">
        <v>0</v>
      </c>
      <c r="G21" s="28">
        <f t="shared" si="0"/>
        <v>112987.44</v>
      </c>
    </row>
    <row r="22" spans="1:7" ht="21">
      <c r="A22" s="26">
        <v>18</v>
      </c>
      <c r="B22" s="27" t="s">
        <v>30</v>
      </c>
      <c r="C22" s="31" t="s">
        <v>10</v>
      </c>
      <c r="D22" s="32" t="s">
        <v>31</v>
      </c>
      <c r="E22" s="28">
        <v>741076.18</v>
      </c>
      <c r="F22" s="28">
        <v>0</v>
      </c>
      <c r="G22" s="28">
        <f t="shared" si="0"/>
        <v>741076.18</v>
      </c>
    </row>
    <row r="23" spans="1:7" ht="21">
      <c r="A23" s="26">
        <v>19</v>
      </c>
      <c r="B23" s="27"/>
      <c r="C23" s="31" t="s">
        <v>10</v>
      </c>
      <c r="D23" s="32" t="s">
        <v>32</v>
      </c>
      <c r="E23" s="28">
        <v>43323.68</v>
      </c>
      <c r="F23" s="28">
        <v>0</v>
      </c>
      <c r="G23" s="28">
        <f t="shared" si="0"/>
        <v>43323.68</v>
      </c>
    </row>
    <row r="24" spans="1:7" ht="21">
      <c r="A24" s="26">
        <v>20</v>
      </c>
      <c r="B24" s="27"/>
      <c r="C24" s="31" t="s">
        <v>10</v>
      </c>
      <c r="D24" s="32" t="s">
        <v>46</v>
      </c>
      <c r="E24" s="28">
        <v>235381.6</v>
      </c>
      <c r="F24" s="28">
        <v>243012.66</v>
      </c>
      <c r="G24" s="28">
        <f t="shared" si="0"/>
        <v>478394.26</v>
      </c>
    </row>
    <row r="25" spans="1:7" ht="21">
      <c r="A25" s="26">
        <v>21</v>
      </c>
      <c r="B25" s="27"/>
      <c r="C25" s="31" t="s">
        <v>10</v>
      </c>
      <c r="D25" s="32" t="s">
        <v>33</v>
      </c>
      <c r="E25" s="28">
        <v>114677.93</v>
      </c>
      <c r="F25" s="28">
        <v>38874.5</v>
      </c>
      <c r="G25" s="28">
        <f t="shared" si="0"/>
        <v>153552.43</v>
      </c>
    </row>
    <row r="26" spans="1:7" ht="21">
      <c r="A26" s="26">
        <v>22</v>
      </c>
      <c r="B26" s="27" t="s">
        <v>34</v>
      </c>
      <c r="C26" s="31" t="s">
        <v>10</v>
      </c>
      <c r="D26" s="32" t="s">
        <v>35</v>
      </c>
      <c r="E26" s="28">
        <v>36850.56</v>
      </c>
      <c r="F26" s="28">
        <v>0</v>
      </c>
      <c r="G26" s="28">
        <f t="shared" si="0"/>
        <v>36850.56</v>
      </c>
    </row>
    <row r="27" spans="1:7" ht="21">
      <c r="A27" s="26">
        <v>23</v>
      </c>
      <c r="B27" s="27" t="s">
        <v>36</v>
      </c>
      <c r="C27" s="31" t="s">
        <v>10</v>
      </c>
      <c r="D27" s="32" t="s">
        <v>36</v>
      </c>
      <c r="E27" s="28">
        <v>52194.18</v>
      </c>
      <c r="F27" s="28">
        <v>0</v>
      </c>
      <c r="G27" s="28">
        <f t="shared" si="0"/>
        <v>52194.18</v>
      </c>
    </row>
    <row r="28" spans="1:7" ht="21">
      <c r="A28" s="26">
        <v>24</v>
      </c>
      <c r="B28" s="27"/>
      <c r="C28" s="31" t="s">
        <v>10</v>
      </c>
      <c r="D28" s="32" t="s">
        <v>37</v>
      </c>
      <c r="E28" s="28">
        <v>100019.66</v>
      </c>
      <c r="F28" s="28">
        <v>32330.47</v>
      </c>
      <c r="G28" s="28">
        <f t="shared" si="0"/>
        <v>132350.13</v>
      </c>
    </row>
    <row r="29" spans="1:9" ht="21">
      <c r="A29" s="26">
        <v>25</v>
      </c>
      <c r="B29" s="27"/>
      <c r="C29" s="31" t="s">
        <v>10</v>
      </c>
      <c r="D29" s="32" t="s">
        <v>31</v>
      </c>
      <c r="E29" s="28">
        <v>251273.6</v>
      </c>
      <c r="F29" s="28">
        <v>10556.26</v>
      </c>
      <c r="G29" s="28">
        <f t="shared" si="0"/>
        <v>261829.86000000002</v>
      </c>
      <c r="H29" s="3">
        <v>251273.6</v>
      </c>
      <c r="I29" s="2" t="s">
        <v>67</v>
      </c>
    </row>
    <row r="30" spans="1:7" ht="21">
      <c r="A30" s="26">
        <v>26</v>
      </c>
      <c r="B30" s="27"/>
      <c r="C30" s="31" t="s">
        <v>10</v>
      </c>
      <c r="D30" s="32" t="s">
        <v>38</v>
      </c>
      <c r="E30" s="28">
        <v>90500.75</v>
      </c>
      <c r="F30" s="28">
        <v>208754.91</v>
      </c>
      <c r="G30" s="28">
        <f t="shared" si="0"/>
        <v>299255.66000000003</v>
      </c>
    </row>
    <row r="31" spans="1:7" ht="21">
      <c r="A31" s="26">
        <v>27</v>
      </c>
      <c r="B31" s="27"/>
      <c r="C31" s="31" t="s">
        <v>10</v>
      </c>
      <c r="D31" s="32" t="s">
        <v>39</v>
      </c>
      <c r="E31" s="28">
        <v>74609.16</v>
      </c>
      <c r="F31" s="28">
        <v>0</v>
      </c>
      <c r="G31" s="28">
        <f t="shared" si="0"/>
        <v>74609.16</v>
      </c>
    </row>
    <row r="32" spans="1:7" ht="21">
      <c r="A32" s="26">
        <v>28</v>
      </c>
      <c r="B32" s="27" t="s">
        <v>40</v>
      </c>
      <c r="C32" s="31" t="s">
        <v>10</v>
      </c>
      <c r="D32" s="32" t="s">
        <v>41</v>
      </c>
      <c r="E32" s="28">
        <v>37921.24</v>
      </c>
      <c r="F32" s="28">
        <v>0</v>
      </c>
      <c r="G32" s="28">
        <f t="shared" si="0"/>
        <v>37921.24</v>
      </c>
    </row>
    <row r="33" spans="1:7" ht="21">
      <c r="A33" s="26">
        <v>29</v>
      </c>
      <c r="B33" s="27"/>
      <c r="C33" s="31" t="s">
        <v>10</v>
      </c>
      <c r="D33" s="32" t="s">
        <v>42</v>
      </c>
      <c r="E33" s="28">
        <v>28905.22</v>
      </c>
      <c r="F33" s="28">
        <v>0</v>
      </c>
      <c r="G33" s="28">
        <f t="shared" si="0"/>
        <v>28905.22</v>
      </c>
    </row>
    <row r="34" spans="1:7" ht="21">
      <c r="A34" s="26">
        <v>30</v>
      </c>
      <c r="B34" s="27" t="s">
        <v>43</v>
      </c>
      <c r="C34" s="31" t="s">
        <v>10</v>
      </c>
      <c r="D34" s="32" t="s">
        <v>44</v>
      </c>
      <c r="E34" s="28">
        <v>85371.44</v>
      </c>
      <c r="F34" s="28">
        <v>0</v>
      </c>
      <c r="G34" s="28">
        <f t="shared" si="0"/>
        <v>85371.44</v>
      </c>
    </row>
    <row r="35" spans="1:7" ht="21">
      <c r="A35" s="26">
        <v>31</v>
      </c>
      <c r="B35" s="27" t="s">
        <v>45</v>
      </c>
      <c r="C35" s="31" t="s">
        <v>10</v>
      </c>
      <c r="D35" s="32" t="s">
        <v>45</v>
      </c>
      <c r="E35" s="28">
        <v>78200.37</v>
      </c>
      <c r="F35" s="28">
        <v>0</v>
      </c>
      <c r="G35" s="28">
        <f t="shared" si="0"/>
        <v>78200.37</v>
      </c>
    </row>
    <row r="36" spans="1:7" ht="21">
      <c r="A36" s="33"/>
      <c r="B36" s="34"/>
      <c r="C36" s="35"/>
      <c r="D36" s="36"/>
      <c r="E36" s="37"/>
      <c r="F36" s="37"/>
      <c r="G36" s="37"/>
    </row>
    <row r="37" spans="1:7" ht="21">
      <c r="A37" s="207" t="s">
        <v>8</v>
      </c>
      <c r="B37" s="208"/>
      <c r="C37" s="208"/>
      <c r="D37" s="209"/>
      <c r="E37" s="22">
        <f>SUM(E5:E36)</f>
        <v>3774092.8600000017</v>
      </c>
      <c r="F37" s="22">
        <f>SUM(F5:F36)</f>
        <v>791191.09</v>
      </c>
      <c r="G37" s="22">
        <f>SUM(G5:G36)</f>
        <v>4565283.950000001</v>
      </c>
    </row>
  </sheetData>
  <sheetProtection/>
  <mergeCells count="4">
    <mergeCell ref="A1:G1"/>
    <mergeCell ref="C3:D3"/>
    <mergeCell ref="E2:F2"/>
    <mergeCell ref="A37:D37"/>
  </mergeCells>
  <printOptions/>
  <pageMargins left="0.7480314960629921" right="0.5511811023622047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5.7109375" style="4" customWidth="1"/>
    <col min="2" max="2" width="10.421875" style="2" customWidth="1"/>
    <col min="3" max="3" width="4.57421875" style="2" bestFit="1" customWidth="1"/>
    <col min="4" max="4" width="9.57421875" style="2" bestFit="1" customWidth="1"/>
    <col min="5" max="5" width="15.8515625" style="3" bestFit="1" customWidth="1"/>
    <col min="6" max="6" width="10.8515625" style="3" bestFit="1" customWidth="1"/>
    <col min="7" max="7" width="11.140625" style="3" bestFit="1" customWidth="1"/>
    <col min="8" max="8" width="0.85546875" style="2" customWidth="1"/>
    <col min="9" max="9" width="11.140625" style="3" hidden="1" customWidth="1"/>
    <col min="10" max="10" width="13.421875" style="3" customWidth="1"/>
    <col min="11" max="11" width="13.28125" style="2" customWidth="1"/>
    <col min="12" max="12" width="13.8515625" style="2" hidden="1" customWidth="1"/>
    <col min="13" max="14" width="9.140625" style="2" customWidth="1"/>
    <col min="15" max="15" width="11.140625" style="2" bestFit="1" customWidth="1"/>
    <col min="16" max="16384" width="9.140625" style="2" customWidth="1"/>
  </cols>
  <sheetData>
    <row r="1" spans="1:7" ht="21">
      <c r="A1" s="202" t="s">
        <v>100</v>
      </c>
      <c r="B1" s="202"/>
      <c r="C1" s="202"/>
      <c r="D1" s="202"/>
      <c r="E1" s="202"/>
      <c r="F1" s="202"/>
      <c r="G1" s="202"/>
    </row>
    <row r="2" spans="1:12" ht="21">
      <c r="A2" s="5"/>
      <c r="B2" s="14"/>
      <c r="C2" s="6"/>
      <c r="D2" s="7"/>
      <c r="E2" s="205" t="s">
        <v>4</v>
      </c>
      <c r="F2" s="206"/>
      <c r="G2" s="19"/>
      <c r="I2" s="152"/>
      <c r="J2" s="152"/>
      <c r="K2" s="14"/>
      <c r="L2" s="14"/>
    </row>
    <row r="3" spans="1:12" ht="21">
      <c r="A3" s="8" t="s">
        <v>1</v>
      </c>
      <c r="B3" s="108" t="s">
        <v>3</v>
      </c>
      <c r="C3" s="203" t="s">
        <v>2</v>
      </c>
      <c r="D3" s="204"/>
      <c r="E3" s="17" t="s">
        <v>5</v>
      </c>
      <c r="F3" s="19" t="s">
        <v>7</v>
      </c>
      <c r="G3" s="20" t="s">
        <v>8</v>
      </c>
      <c r="I3" s="20" t="s">
        <v>102</v>
      </c>
      <c r="J3" s="20" t="s">
        <v>102</v>
      </c>
      <c r="K3" s="108" t="s">
        <v>54</v>
      </c>
      <c r="L3" s="108" t="s">
        <v>54</v>
      </c>
    </row>
    <row r="4" spans="1:12" ht="21">
      <c r="A4" s="11"/>
      <c r="B4" s="16"/>
      <c r="C4" s="12"/>
      <c r="D4" s="13"/>
      <c r="E4" s="18" t="s">
        <v>6</v>
      </c>
      <c r="F4" s="21"/>
      <c r="G4" s="21"/>
      <c r="I4" s="153"/>
      <c r="J4" s="153"/>
      <c r="K4" s="16"/>
      <c r="L4" s="16"/>
    </row>
    <row r="5" spans="1:12" ht="21">
      <c r="A5" s="23">
        <v>1</v>
      </c>
      <c r="B5" s="24" t="s">
        <v>9</v>
      </c>
      <c r="C5" s="29" t="s">
        <v>10</v>
      </c>
      <c r="D5" s="30" t="s">
        <v>11</v>
      </c>
      <c r="E5" s="25">
        <v>63133.04</v>
      </c>
      <c r="F5" s="25">
        <v>0</v>
      </c>
      <c r="G5" s="25">
        <f>SUM(E5:F5)</f>
        <v>63133.04</v>
      </c>
      <c r="I5" s="25"/>
      <c r="J5" s="162">
        <v>63133.04</v>
      </c>
      <c r="K5" s="155">
        <f aca="true" t="shared" si="0" ref="K5:K10">G5-I5-J5</f>
        <v>0</v>
      </c>
      <c r="L5" s="155"/>
    </row>
    <row r="6" spans="1:12" ht="21">
      <c r="A6" s="26">
        <v>2</v>
      </c>
      <c r="B6" s="27"/>
      <c r="C6" s="31" t="s">
        <v>10</v>
      </c>
      <c r="D6" s="32" t="s">
        <v>13</v>
      </c>
      <c r="E6" s="28">
        <v>1087144.21</v>
      </c>
      <c r="F6" s="28">
        <v>0</v>
      </c>
      <c r="G6" s="28">
        <f aca="true" t="shared" si="1" ref="G6:G35">SUM(E6:F6)</f>
        <v>1087144.21</v>
      </c>
      <c r="I6" s="28">
        <v>1087144.21</v>
      </c>
      <c r="J6" s="160"/>
      <c r="K6" s="154">
        <f t="shared" si="0"/>
        <v>0</v>
      </c>
      <c r="L6" s="154"/>
    </row>
    <row r="7" spans="1:12" ht="21">
      <c r="A7" s="26">
        <v>3</v>
      </c>
      <c r="B7" s="27"/>
      <c r="C7" s="31" t="s">
        <v>10</v>
      </c>
      <c r="D7" s="32" t="s">
        <v>14</v>
      </c>
      <c r="E7" s="28">
        <v>20814.64</v>
      </c>
      <c r="F7" s="28">
        <v>0</v>
      </c>
      <c r="G7" s="28">
        <f t="shared" si="1"/>
        <v>20814.64</v>
      </c>
      <c r="I7" s="28"/>
      <c r="J7" s="160">
        <v>20814.64</v>
      </c>
      <c r="K7" s="154">
        <f t="shared" si="0"/>
        <v>0</v>
      </c>
      <c r="L7" s="154"/>
    </row>
    <row r="8" spans="1:13" ht="21">
      <c r="A8" s="26">
        <v>4</v>
      </c>
      <c r="B8" s="27"/>
      <c r="C8" s="31" t="s">
        <v>10</v>
      </c>
      <c r="D8" s="32" t="s">
        <v>15</v>
      </c>
      <c r="E8" s="28">
        <v>354907.94</v>
      </c>
      <c r="F8" s="28">
        <v>0</v>
      </c>
      <c r="G8" s="28">
        <f t="shared" si="1"/>
        <v>354907.94</v>
      </c>
      <c r="I8" s="28"/>
      <c r="J8" s="163">
        <v>354907.94</v>
      </c>
      <c r="K8" s="154">
        <f t="shared" si="0"/>
        <v>0</v>
      </c>
      <c r="L8" s="154"/>
      <c r="M8" s="2" t="s">
        <v>125</v>
      </c>
    </row>
    <row r="9" spans="1:12" ht="21">
      <c r="A9" s="26">
        <v>5</v>
      </c>
      <c r="B9" s="27"/>
      <c r="C9" s="31" t="s">
        <v>10</v>
      </c>
      <c r="D9" s="32" t="s">
        <v>16</v>
      </c>
      <c r="E9" s="28">
        <v>266836.24</v>
      </c>
      <c r="F9" s="28">
        <v>32870.34</v>
      </c>
      <c r="G9" s="28">
        <f t="shared" si="1"/>
        <v>299706.57999999996</v>
      </c>
      <c r="I9" s="28">
        <v>299706.58</v>
      </c>
      <c r="J9" s="160"/>
      <c r="K9" s="154">
        <f t="shared" si="0"/>
        <v>-5.820766091346741E-11</v>
      </c>
      <c r="L9" s="154"/>
    </row>
    <row r="10" spans="1:12" ht="21">
      <c r="A10" s="26">
        <v>6</v>
      </c>
      <c r="B10" s="27"/>
      <c r="C10" s="31" t="s">
        <v>10</v>
      </c>
      <c r="D10" s="32" t="s">
        <v>17</v>
      </c>
      <c r="E10" s="28">
        <v>17662.12</v>
      </c>
      <c r="F10" s="28">
        <v>0</v>
      </c>
      <c r="G10" s="28">
        <f t="shared" si="1"/>
        <v>17662.12</v>
      </c>
      <c r="I10" s="28"/>
      <c r="J10" s="160">
        <v>17662.12</v>
      </c>
      <c r="K10" s="154">
        <f t="shared" si="0"/>
        <v>0</v>
      </c>
      <c r="L10" s="154"/>
    </row>
    <row r="11" spans="1:12" ht="21">
      <c r="A11" s="26">
        <v>7</v>
      </c>
      <c r="B11" s="27"/>
      <c r="C11" s="31" t="s">
        <v>10</v>
      </c>
      <c r="D11" s="32" t="s">
        <v>18</v>
      </c>
      <c r="E11" s="28">
        <v>412760.8</v>
      </c>
      <c r="F11" s="28">
        <v>0</v>
      </c>
      <c r="G11" s="28">
        <f t="shared" si="1"/>
        <v>412760.8</v>
      </c>
      <c r="I11" s="28">
        <v>412760.8</v>
      </c>
      <c r="J11" s="160"/>
      <c r="K11" s="154">
        <f aca="true" t="shared" si="2" ref="K11:K35">G11-I11-J11</f>
        <v>0</v>
      </c>
      <c r="L11" s="154"/>
    </row>
    <row r="12" spans="1:12" ht="21">
      <c r="A12" s="26">
        <v>8</v>
      </c>
      <c r="B12" s="27" t="s">
        <v>43</v>
      </c>
      <c r="C12" s="31" t="s">
        <v>10</v>
      </c>
      <c r="D12" s="32" t="s">
        <v>44</v>
      </c>
      <c r="E12" s="28">
        <v>396993.63</v>
      </c>
      <c r="F12" s="28">
        <v>0</v>
      </c>
      <c r="G12" s="28">
        <f t="shared" si="1"/>
        <v>396993.63</v>
      </c>
      <c r="I12" s="28">
        <v>84993.63</v>
      </c>
      <c r="J12" s="160"/>
      <c r="K12" s="154">
        <f t="shared" si="2"/>
        <v>312000</v>
      </c>
      <c r="L12" s="154"/>
    </row>
    <row r="13" spans="1:12" ht="21">
      <c r="A13" s="26">
        <v>9</v>
      </c>
      <c r="B13" s="27" t="s">
        <v>20</v>
      </c>
      <c r="C13" s="31" t="s">
        <v>19</v>
      </c>
      <c r="D13" s="32" t="s">
        <v>20</v>
      </c>
      <c r="E13" s="28">
        <v>10637.21</v>
      </c>
      <c r="F13" s="28">
        <v>0</v>
      </c>
      <c r="G13" s="28">
        <f t="shared" si="1"/>
        <v>10637.21</v>
      </c>
      <c r="I13" s="28"/>
      <c r="J13" s="160">
        <v>10637.21</v>
      </c>
      <c r="K13" s="154">
        <f t="shared" si="2"/>
        <v>0</v>
      </c>
      <c r="L13" s="154"/>
    </row>
    <row r="14" spans="1:12" ht="21">
      <c r="A14" s="26">
        <v>10</v>
      </c>
      <c r="B14" s="27"/>
      <c r="C14" s="31" t="s">
        <v>10</v>
      </c>
      <c r="D14" s="32" t="s">
        <v>21</v>
      </c>
      <c r="E14" s="28">
        <v>98445.42</v>
      </c>
      <c r="F14" s="28">
        <v>0</v>
      </c>
      <c r="G14" s="28">
        <f t="shared" si="1"/>
        <v>98445.42</v>
      </c>
      <c r="I14" s="28">
        <v>71132.11</v>
      </c>
      <c r="J14" s="160"/>
      <c r="K14" s="154">
        <f t="shared" si="2"/>
        <v>27313.309999999998</v>
      </c>
      <c r="L14" s="154"/>
    </row>
    <row r="15" spans="1:12" ht="21">
      <c r="A15" s="26">
        <v>11</v>
      </c>
      <c r="B15" s="27"/>
      <c r="C15" s="31" t="s">
        <v>10</v>
      </c>
      <c r="D15" s="32" t="s">
        <v>22</v>
      </c>
      <c r="E15" s="28">
        <v>14656.95</v>
      </c>
      <c r="F15" s="28">
        <v>0</v>
      </c>
      <c r="G15" s="28">
        <f t="shared" si="1"/>
        <v>14656.95</v>
      </c>
      <c r="I15" s="28">
        <v>14656.95</v>
      </c>
      <c r="J15" s="160"/>
      <c r="K15" s="154">
        <f t="shared" si="2"/>
        <v>0</v>
      </c>
      <c r="L15" s="154"/>
    </row>
    <row r="16" spans="1:12" ht="21">
      <c r="A16" s="26">
        <v>12</v>
      </c>
      <c r="B16" s="27" t="s">
        <v>45</v>
      </c>
      <c r="C16" s="31" t="s">
        <v>10</v>
      </c>
      <c r="D16" s="32" t="s">
        <v>45</v>
      </c>
      <c r="E16" s="28">
        <v>216947.88</v>
      </c>
      <c r="F16" s="28">
        <v>0</v>
      </c>
      <c r="G16" s="28">
        <f t="shared" si="1"/>
        <v>216947.88</v>
      </c>
      <c r="I16" s="28">
        <v>216716.85</v>
      </c>
      <c r="J16" s="160"/>
      <c r="K16" s="154">
        <f t="shared" si="2"/>
        <v>231.02999999999884</v>
      </c>
      <c r="L16" s="154"/>
    </row>
    <row r="17" spans="1:12" ht="21">
      <c r="A17" s="26">
        <v>13</v>
      </c>
      <c r="B17" s="27" t="s">
        <v>25</v>
      </c>
      <c r="C17" s="31" t="s">
        <v>10</v>
      </c>
      <c r="D17" s="32" t="s">
        <v>23</v>
      </c>
      <c r="E17" s="28">
        <v>265692.54</v>
      </c>
      <c r="F17" s="28">
        <v>0</v>
      </c>
      <c r="G17" s="28">
        <f t="shared" si="1"/>
        <v>265692.54</v>
      </c>
      <c r="I17" s="28">
        <v>265692.54</v>
      </c>
      <c r="J17" s="160"/>
      <c r="K17" s="154">
        <f t="shared" si="2"/>
        <v>0</v>
      </c>
      <c r="L17" s="154"/>
    </row>
    <row r="18" spans="1:12" ht="21">
      <c r="A18" s="26">
        <v>14</v>
      </c>
      <c r="B18" s="27"/>
      <c r="C18" s="31" t="s">
        <v>10</v>
      </c>
      <c r="D18" s="32" t="s">
        <v>24</v>
      </c>
      <c r="E18" s="28">
        <v>59697.52</v>
      </c>
      <c r="F18" s="28">
        <v>0</v>
      </c>
      <c r="G18" s="28">
        <f t="shared" si="1"/>
        <v>59697.52</v>
      </c>
      <c r="I18" s="28">
        <v>59697.52</v>
      </c>
      <c r="J18" s="160"/>
      <c r="K18" s="154">
        <f t="shared" si="2"/>
        <v>0</v>
      </c>
      <c r="L18" s="154"/>
    </row>
    <row r="19" spans="1:12" ht="21">
      <c r="A19" s="26">
        <v>15</v>
      </c>
      <c r="B19" s="27"/>
      <c r="C19" s="31" t="s">
        <v>10</v>
      </c>
      <c r="D19" s="32" t="s">
        <v>25</v>
      </c>
      <c r="E19" s="28">
        <v>214845.94</v>
      </c>
      <c r="F19" s="28">
        <v>0</v>
      </c>
      <c r="G19" s="28">
        <f t="shared" si="1"/>
        <v>214845.94</v>
      </c>
      <c r="I19" s="28">
        <v>214845.94</v>
      </c>
      <c r="J19" s="160"/>
      <c r="K19" s="154">
        <f t="shared" si="2"/>
        <v>0</v>
      </c>
      <c r="L19" s="154"/>
    </row>
    <row r="20" spans="1:12" ht="21">
      <c r="A20" s="26">
        <v>16</v>
      </c>
      <c r="B20" s="27"/>
      <c r="C20" s="31" t="s">
        <v>10</v>
      </c>
      <c r="D20" s="32" t="s">
        <v>101</v>
      </c>
      <c r="E20" s="28">
        <v>262014.92</v>
      </c>
      <c r="F20" s="28">
        <v>0</v>
      </c>
      <c r="G20" s="28">
        <f t="shared" si="1"/>
        <v>262014.92</v>
      </c>
      <c r="I20" s="28"/>
      <c r="J20" s="160">
        <v>172824.09</v>
      </c>
      <c r="K20" s="154">
        <f t="shared" si="2"/>
        <v>89190.83000000002</v>
      </c>
      <c r="L20" s="154"/>
    </row>
    <row r="21" spans="1:12" ht="21">
      <c r="A21" s="26">
        <v>17</v>
      </c>
      <c r="B21" s="27" t="s">
        <v>36</v>
      </c>
      <c r="C21" s="31" t="s">
        <v>10</v>
      </c>
      <c r="D21" s="32" t="s">
        <v>39</v>
      </c>
      <c r="E21" s="28">
        <v>32212.46</v>
      </c>
      <c r="F21" s="28">
        <v>0</v>
      </c>
      <c r="G21" s="28">
        <f t="shared" si="1"/>
        <v>32212.46</v>
      </c>
      <c r="I21" s="28"/>
      <c r="J21" s="160">
        <v>32212.46</v>
      </c>
      <c r="K21" s="154">
        <f t="shared" si="2"/>
        <v>0</v>
      </c>
      <c r="L21" s="154"/>
    </row>
    <row r="22" spans="1:12" ht="21">
      <c r="A22" s="26">
        <v>18</v>
      </c>
      <c r="B22" s="27"/>
      <c r="C22" s="31" t="s">
        <v>10</v>
      </c>
      <c r="D22" s="32" t="s">
        <v>38</v>
      </c>
      <c r="E22" s="28">
        <v>246933.8</v>
      </c>
      <c r="F22" s="28">
        <v>0</v>
      </c>
      <c r="G22" s="28">
        <f t="shared" si="1"/>
        <v>246933.8</v>
      </c>
      <c r="I22" s="28"/>
      <c r="J22" s="160">
        <v>246933.8</v>
      </c>
      <c r="K22" s="154">
        <f t="shared" si="2"/>
        <v>0</v>
      </c>
      <c r="L22" s="154"/>
    </row>
    <row r="23" spans="1:12" ht="21">
      <c r="A23" s="26">
        <v>19</v>
      </c>
      <c r="B23" s="27"/>
      <c r="C23" s="31" t="s">
        <v>10</v>
      </c>
      <c r="D23" s="32" t="s">
        <v>31</v>
      </c>
      <c r="E23" s="28">
        <v>537686.69</v>
      </c>
      <c r="F23" s="28">
        <v>0</v>
      </c>
      <c r="G23" s="28">
        <f t="shared" si="1"/>
        <v>537686.69</v>
      </c>
      <c r="I23" s="28">
        <v>537686.69</v>
      </c>
      <c r="J23" s="160"/>
      <c r="K23" s="154">
        <f t="shared" si="2"/>
        <v>0</v>
      </c>
      <c r="L23" s="154"/>
    </row>
    <row r="24" spans="1:12" ht="21">
      <c r="A24" s="26">
        <v>20</v>
      </c>
      <c r="B24" s="27"/>
      <c r="C24" s="31" t="s">
        <v>10</v>
      </c>
      <c r="D24" s="32" t="s">
        <v>36</v>
      </c>
      <c r="E24" s="28">
        <v>30495.88</v>
      </c>
      <c r="F24" s="28">
        <v>0</v>
      </c>
      <c r="G24" s="28">
        <f t="shared" si="1"/>
        <v>30495.88</v>
      </c>
      <c r="I24" s="28"/>
      <c r="J24" s="160">
        <v>30495.88</v>
      </c>
      <c r="K24" s="154">
        <f t="shared" si="2"/>
        <v>0</v>
      </c>
      <c r="L24" s="154"/>
    </row>
    <row r="25" spans="1:12" ht="21">
      <c r="A25" s="26">
        <v>21</v>
      </c>
      <c r="B25" s="27"/>
      <c r="C25" s="31" t="s">
        <v>10</v>
      </c>
      <c r="D25" s="32" t="s">
        <v>37</v>
      </c>
      <c r="E25" s="28">
        <v>188073.21</v>
      </c>
      <c r="F25" s="28">
        <v>557.29</v>
      </c>
      <c r="G25" s="28">
        <f t="shared" si="1"/>
        <v>188630.5</v>
      </c>
      <c r="I25" s="28">
        <v>188630.5</v>
      </c>
      <c r="J25" s="160"/>
      <c r="K25" s="154">
        <f t="shared" si="2"/>
        <v>0</v>
      </c>
      <c r="L25" s="154"/>
    </row>
    <row r="26" spans="1:12" ht="21">
      <c r="A26" s="26">
        <v>22</v>
      </c>
      <c r="B26" s="27" t="s">
        <v>40</v>
      </c>
      <c r="C26" s="31" t="s">
        <v>10</v>
      </c>
      <c r="D26" s="32" t="s">
        <v>41</v>
      </c>
      <c r="E26" s="28">
        <v>51246.79</v>
      </c>
      <c r="F26" s="28">
        <v>0</v>
      </c>
      <c r="G26" s="28">
        <f t="shared" si="1"/>
        <v>51246.79</v>
      </c>
      <c r="I26" s="28"/>
      <c r="J26" s="160">
        <v>51246.79</v>
      </c>
      <c r="K26" s="154">
        <f t="shared" si="2"/>
        <v>0</v>
      </c>
      <c r="L26" s="154"/>
    </row>
    <row r="27" spans="1:12" ht="21">
      <c r="A27" s="26">
        <v>23</v>
      </c>
      <c r="B27" s="27"/>
      <c r="C27" s="31" t="s">
        <v>10</v>
      </c>
      <c r="D27" s="32" t="s">
        <v>42</v>
      </c>
      <c r="E27" s="28">
        <v>6291.97</v>
      </c>
      <c r="F27" s="28">
        <v>0</v>
      </c>
      <c r="G27" s="28">
        <f t="shared" si="1"/>
        <v>6291.97</v>
      </c>
      <c r="I27" s="28">
        <v>6291.97</v>
      </c>
      <c r="J27" s="160"/>
      <c r="K27" s="154">
        <f t="shared" si="2"/>
        <v>0</v>
      </c>
      <c r="L27" s="154"/>
    </row>
    <row r="28" spans="1:12" ht="21">
      <c r="A28" s="26">
        <v>24</v>
      </c>
      <c r="B28" s="27" t="s">
        <v>18</v>
      </c>
      <c r="C28" s="31" t="s">
        <v>10</v>
      </c>
      <c r="D28" s="32" t="s">
        <v>28</v>
      </c>
      <c r="E28" s="28">
        <v>146898.81</v>
      </c>
      <c r="F28" s="28">
        <v>0</v>
      </c>
      <c r="G28" s="28">
        <f t="shared" si="1"/>
        <v>146898.81</v>
      </c>
      <c r="I28" s="28">
        <v>146898.81</v>
      </c>
      <c r="J28" s="160"/>
      <c r="K28" s="154">
        <f t="shared" si="2"/>
        <v>0</v>
      </c>
      <c r="L28" s="154"/>
    </row>
    <row r="29" spans="1:12" ht="21">
      <c r="A29" s="26">
        <v>25</v>
      </c>
      <c r="B29" s="27"/>
      <c r="C29" s="31" t="s">
        <v>10</v>
      </c>
      <c r="D29" s="32" t="s">
        <v>29</v>
      </c>
      <c r="E29" s="28">
        <v>317183.27</v>
      </c>
      <c r="F29" s="28">
        <v>0</v>
      </c>
      <c r="G29" s="28">
        <f t="shared" si="1"/>
        <v>317183.27</v>
      </c>
      <c r="H29" s="3">
        <v>251273.6</v>
      </c>
      <c r="I29" s="28">
        <v>317183.27</v>
      </c>
      <c r="J29" s="160"/>
      <c r="K29" s="154">
        <f t="shared" si="2"/>
        <v>0</v>
      </c>
      <c r="L29" s="154"/>
    </row>
    <row r="30" spans="1:12" ht="21">
      <c r="A30" s="26">
        <v>26</v>
      </c>
      <c r="B30" s="27" t="s">
        <v>27</v>
      </c>
      <c r="C30" s="31" t="s">
        <v>10</v>
      </c>
      <c r="D30" s="32" t="s">
        <v>26</v>
      </c>
      <c r="E30" s="28">
        <v>15572.42</v>
      </c>
      <c r="F30" s="28">
        <v>0</v>
      </c>
      <c r="G30" s="28">
        <f t="shared" si="1"/>
        <v>15572.42</v>
      </c>
      <c r="I30" s="28"/>
      <c r="J30" s="163">
        <v>15572.42</v>
      </c>
      <c r="K30" s="154">
        <f t="shared" si="2"/>
        <v>0</v>
      </c>
      <c r="L30" s="154"/>
    </row>
    <row r="31" spans="1:12" ht="21">
      <c r="A31" s="26">
        <v>27</v>
      </c>
      <c r="B31" s="27" t="s">
        <v>30</v>
      </c>
      <c r="C31" s="31" t="s">
        <v>10</v>
      </c>
      <c r="D31" s="32" t="s">
        <v>31</v>
      </c>
      <c r="E31" s="28">
        <v>587855.81</v>
      </c>
      <c r="F31" s="28">
        <v>0</v>
      </c>
      <c r="G31" s="28">
        <f t="shared" si="1"/>
        <v>587855.81</v>
      </c>
      <c r="I31" s="28">
        <v>587855.81</v>
      </c>
      <c r="J31" s="160"/>
      <c r="K31" s="154">
        <f t="shared" si="2"/>
        <v>0</v>
      </c>
      <c r="L31" s="154"/>
    </row>
    <row r="32" spans="1:12" ht="21">
      <c r="A32" s="26">
        <v>28</v>
      </c>
      <c r="B32" s="27"/>
      <c r="C32" s="31" t="s">
        <v>10</v>
      </c>
      <c r="D32" s="32" t="s">
        <v>32</v>
      </c>
      <c r="E32" s="28">
        <v>23662.8</v>
      </c>
      <c r="F32" s="28">
        <v>0</v>
      </c>
      <c r="G32" s="28">
        <f t="shared" si="1"/>
        <v>23662.8</v>
      </c>
      <c r="I32" s="28">
        <v>23662.8</v>
      </c>
      <c r="J32" s="160"/>
      <c r="K32" s="154">
        <f t="shared" si="2"/>
        <v>0</v>
      </c>
      <c r="L32" s="154"/>
    </row>
    <row r="33" spans="1:12" ht="21">
      <c r="A33" s="26">
        <v>29</v>
      </c>
      <c r="B33" s="27"/>
      <c r="C33" s="31" t="s">
        <v>10</v>
      </c>
      <c r="D33" s="32" t="s">
        <v>46</v>
      </c>
      <c r="E33" s="28">
        <v>484253.41</v>
      </c>
      <c r="F33" s="28">
        <v>0</v>
      </c>
      <c r="G33" s="28">
        <f t="shared" si="1"/>
        <v>484253.41</v>
      </c>
      <c r="I33" s="28"/>
      <c r="J33" s="163">
        <v>484253.41</v>
      </c>
      <c r="K33" s="154">
        <f t="shared" si="2"/>
        <v>0</v>
      </c>
      <c r="L33" s="154"/>
    </row>
    <row r="34" spans="1:12" ht="21">
      <c r="A34" s="26">
        <v>30</v>
      </c>
      <c r="B34" s="27"/>
      <c r="C34" s="31" t="s">
        <v>10</v>
      </c>
      <c r="D34" s="32" t="s">
        <v>33</v>
      </c>
      <c r="E34" s="28">
        <v>109901.21</v>
      </c>
      <c r="F34" s="28">
        <v>0</v>
      </c>
      <c r="G34" s="28">
        <f t="shared" si="1"/>
        <v>109901.21</v>
      </c>
      <c r="I34" s="28">
        <v>109901.21</v>
      </c>
      <c r="J34" s="160"/>
      <c r="K34" s="154">
        <f t="shared" si="2"/>
        <v>0</v>
      </c>
      <c r="L34" s="154"/>
    </row>
    <row r="35" spans="1:12" ht="21">
      <c r="A35" s="26">
        <v>31</v>
      </c>
      <c r="B35" s="27" t="s">
        <v>34</v>
      </c>
      <c r="C35" s="31" t="s">
        <v>10</v>
      </c>
      <c r="D35" s="32" t="s">
        <v>35</v>
      </c>
      <c r="E35" s="28">
        <v>68078</v>
      </c>
      <c r="F35" s="28">
        <v>0</v>
      </c>
      <c r="G35" s="28">
        <f t="shared" si="1"/>
        <v>68078</v>
      </c>
      <c r="I35" s="37"/>
      <c r="J35" s="161">
        <v>68078</v>
      </c>
      <c r="K35" s="154">
        <f t="shared" si="2"/>
        <v>0</v>
      </c>
      <c r="L35" s="154"/>
    </row>
    <row r="36" spans="1:15" ht="21">
      <c r="A36" s="207" t="s">
        <v>8</v>
      </c>
      <c r="B36" s="208"/>
      <c r="C36" s="208"/>
      <c r="D36" s="209"/>
      <c r="E36" s="22">
        <f>SUM(E5:E35)</f>
        <v>6609537.529999999</v>
      </c>
      <c r="F36" s="22">
        <f>SUM(F5:F35)</f>
        <v>33427.63</v>
      </c>
      <c r="G36" s="158">
        <f>SUM(G5:G35)</f>
        <v>6642965.159999998</v>
      </c>
      <c r="I36" s="156">
        <f>SUM(I6:I35)</f>
        <v>4645458.19</v>
      </c>
      <c r="J36" s="164">
        <f>SUM(J5:J35)</f>
        <v>1568771.8</v>
      </c>
      <c r="K36" s="157">
        <f>SUM(K5:K35)</f>
        <v>428735.17</v>
      </c>
      <c r="L36" s="157">
        <f>SUM(L5:L35)</f>
        <v>0</v>
      </c>
      <c r="O36" s="165">
        <f>J36+K36</f>
        <v>1997506.97</v>
      </c>
    </row>
    <row r="37" ht="21">
      <c r="I37" s="3">
        <f>I36-1722000</f>
        <v>2923458.1900000004</v>
      </c>
    </row>
    <row r="38" spans="9:12" ht="21">
      <c r="I38" s="3">
        <v>1722000</v>
      </c>
      <c r="L38" s="2" t="s">
        <v>124</v>
      </c>
    </row>
    <row r="39" ht="21">
      <c r="I39" s="3">
        <f>SUM(I37:I38)</f>
        <v>4645458.19</v>
      </c>
    </row>
    <row r="41" spans="1:11" ht="21">
      <c r="A41" s="202" t="s">
        <v>103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3" ht="21">
      <c r="B43" s="2" t="s">
        <v>104</v>
      </c>
    </row>
    <row r="44" ht="21">
      <c r="B44" s="2" t="s">
        <v>105</v>
      </c>
    </row>
    <row r="45" ht="21">
      <c r="B45" s="2" t="s">
        <v>106</v>
      </c>
    </row>
    <row r="46" ht="21">
      <c r="B46" s="2" t="s">
        <v>107</v>
      </c>
    </row>
    <row r="47" ht="21">
      <c r="B47" s="2" t="s">
        <v>108</v>
      </c>
    </row>
    <row r="48" ht="21">
      <c r="B48" s="2" t="s">
        <v>109</v>
      </c>
    </row>
    <row r="49" ht="21">
      <c r="B49" s="2" t="s">
        <v>111</v>
      </c>
    </row>
    <row r="50" ht="21">
      <c r="B50" s="2" t="s">
        <v>110</v>
      </c>
    </row>
    <row r="51" ht="21">
      <c r="B51" s="2" t="s">
        <v>112</v>
      </c>
    </row>
    <row r="52" ht="21">
      <c r="B52" s="2" t="s">
        <v>113</v>
      </c>
    </row>
    <row r="53" ht="21">
      <c r="B53" s="2" t="s">
        <v>114</v>
      </c>
    </row>
    <row r="55" ht="21">
      <c r="B55" s="2" t="s">
        <v>115</v>
      </c>
    </row>
    <row r="56" ht="21">
      <c r="B56" s="2" t="s">
        <v>116</v>
      </c>
    </row>
    <row r="57" ht="21">
      <c r="B57" s="2" t="s">
        <v>117</v>
      </c>
    </row>
    <row r="58" ht="21">
      <c r="B58" s="2" t="s">
        <v>119</v>
      </c>
    </row>
    <row r="59" ht="21">
      <c r="B59" s="2" t="s">
        <v>118</v>
      </c>
    </row>
    <row r="60" ht="21">
      <c r="B60" s="2" t="s">
        <v>114</v>
      </c>
    </row>
    <row r="62" ht="21">
      <c r="B62" s="2" t="s">
        <v>120</v>
      </c>
    </row>
    <row r="63" ht="21">
      <c r="B63" s="2" t="s">
        <v>121</v>
      </c>
    </row>
    <row r="64" ht="21">
      <c r="B64" s="2" t="s">
        <v>122</v>
      </c>
    </row>
    <row r="65" ht="21">
      <c r="B65" s="2" t="s">
        <v>114</v>
      </c>
    </row>
    <row r="68" ht="21">
      <c r="B68" s="2" t="s">
        <v>123</v>
      </c>
    </row>
  </sheetData>
  <sheetProtection/>
  <mergeCells count="5">
    <mergeCell ref="A1:G1"/>
    <mergeCell ref="E2:F2"/>
    <mergeCell ref="C3:D3"/>
    <mergeCell ref="A36:D36"/>
    <mergeCell ref="A41:K41"/>
  </mergeCells>
  <printOptions/>
  <pageMargins left="0.11811023622047245" right="0.11811023622047245" top="0.15748031496062992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:P36"/>
    </sheetView>
  </sheetViews>
  <sheetFormatPr defaultColWidth="9.140625" defaultRowHeight="15.75" customHeight="1"/>
  <cols>
    <col min="1" max="1" width="5.421875" style="68" bestFit="1" customWidth="1"/>
    <col min="2" max="2" width="5.57421875" style="40" customWidth="1"/>
    <col min="3" max="3" width="4.7109375" style="40" bestFit="1" customWidth="1"/>
    <col min="4" max="4" width="7.7109375" style="40" customWidth="1"/>
    <col min="5" max="5" width="14.00390625" style="69" bestFit="1" customWidth="1"/>
    <col min="6" max="6" width="9.57421875" style="69" bestFit="1" customWidth="1"/>
    <col min="7" max="7" width="14.00390625" style="69" bestFit="1" customWidth="1"/>
    <col min="8" max="8" width="13.28125" style="69" hidden="1" customWidth="1"/>
    <col min="9" max="9" width="14.421875" style="69" customWidth="1"/>
    <col min="10" max="11" width="9.8515625" style="40" bestFit="1" customWidth="1"/>
    <col min="12" max="13" width="9.8515625" style="96" customWidth="1"/>
    <col min="14" max="15" width="9.8515625" style="40" customWidth="1"/>
    <col min="16" max="16" width="11.8515625" style="40" customWidth="1"/>
    <col min="17" max="16384" width="9.140625" style="40" customWidth="1"/>
  </cols>
  <sheetData>
    <row r="1" spans="1:9" ht="23.25" customHeight="1">
      <c r="A1" s="210" t="s">
        <v>126</v>
      </c>
      <c r="B1" s="210"/>
      <c r="C1" s="210"/>
      <c r="D1" s="210"/>
      <c r="E1" s="210"/>
      <c r="F1" s="210"/>
      <c r="G1" s="210"/>
      <c r="H1" s="210"/>
      <c r="I1" s="210"/>
    </row>
    <row r="2" spans="1:16" ht="15.75" customHeight="1">
      <c r="A2" s="41"/>
      <c r="B2" s="42"/>
      <c r="C2" s="43"/>
      <c r="D2" s="44"/>
      <c r="E2" s="211" t="s">
        <v>141</v>
      </c>
      <c r="F2" s="212"/>
      <c r="G2" s="218" t="s">
        <v>129</v>
      </c>
      <c r="H2" s="219"/>
      <c r="I2" s="45"/>
      <c r="J2" s="220" t="s">
        <v>131</v>
      </c>
      <c r="K2" s="221"/>
      <c r="L2" s="221"/>
      <c r="M2" s="221"/>
      <c r="N2" s="221"/>
      <c r="O2" s="222"/>
      <c r="P2" s="45"/>
    </row>
    <row r="3" spans="1:16" ht="15.75" customHeight="1">
      <c r="A3" s="171" t="s">
        <v>1</v>
      </c>
      <c r="B3" s="172" t="s">
        <v>3</v>
      </c>
      <c r="C3" s="213" t="s">
        <v>2</v>
      </c>
      <c r="D3" s="214"/>
      <c r="E3" s="110" t="s">
        <v>5</v>
      </c>
      <c r="F3" s="45" t="s">
        <v>7</v>
      </c>
      <c r="G3" s="110" t="s">
        <v>5</v>
      </c>
      <c r="H3" s="45" t="s">
        <v>7</v>
      </c>
      <c r="I3" s="173" t="s">
        <v>8</v>
      </c>
      <c r="J3" s="173" t="s">
        <v>127</v>
      </c>
      <c r="K3" s="173" t="s">
        <v>128</v>
      </c>
      <c r="L3" s="178" t="s">
        <v>138</v>
      </c>
      <c r="M3" s="178" t="s">
        <v>142</v>
      </c>
      <c r="N3" s="174" t="s">
        <v>144</v>
      </c>
      <c r="O3" s="174" t="s">
        <v>144</v>
      </c>
      <c r="P3" s="173" t="s">
        <v>54</v>
      </c>
    </row>
    <row r="4" spans="1:16" ht="15.75" customHeight="1">
      <c r="A4" s="47"/>
      <c r="B4" s="48"/>
      <c r="C4" s="49"/>
      <c r="D4" s="50"/>
      <c r="E4" s="111" t="s">
        <v>6</v>
      </c>
      <c r="F4" s="175"/>
      <c r="G4" s="111" t="s">
        <v>6</v>
      </c>
      <c r="H4" s="175"/>
      <c r="I4" s="175"/>
      <c r="J4" s="175"/>
      <c r="K4" s="175"/>
      <c r="L4" s="179"/>
      <c r="M4" s="179"/>
      <c r="N4" s="176"/>
      <c r="O4" s="176"/>
      <c r="P4" s="175"/>
    </row>
    <row r="5" spans="1:16" ht="15.75" customHeight="1">
      <c r="A5" s="52">
        <v>1</v>
      </c>
      <c r="B5" s="53" t="s">
        <v>9</v>
      </c>
      <c r="C5" s="54" t="s">
        <v>10</v>
      </c>
      <c r="D5" s="55" t="s">
        <v>11</v>
      </c>
      <c r="E5" s="56">
        <v>80720.79</v>
      </c>
      <c r="F5" s="56"/>
      <c r="G5" s="56"/>
      <c r="H5" s="56"/>
      <c r="I5" s="56">
        <f>SUM(E5:H5)</f>
        <v>80720.79</v>
      </c>
      <c r="J5" s="56"/>
      <c r="K5" s="56">
        <v>80720.79</v>
      </c>
      <c r="L5" s="121"/>
      <c r="M5" s="121"/>
      <c r="N5" s="177"/>
      <c r="O5" s="177"/>
      <c r="P5" s="56">
        <f>I5-J5-K5-L5-M5-N5</f>
        <v>0</v>
      </c>
    </row>
    <row r="6" spans="1:18" ht="15.75" customHeight="1">
      <c r="A6" s="57">
        <v>2</v>
      </c>
      <c r="B6" s="58"/>
      <c r="C6" s="59" t="s">
        <v>10</v>
      </c>
      <c r="D6" s="60" t="s">
        <v>13</v>
      </c>
      <c r="E6" s="61">
        <v>1180052.53</v>
      </c>
      <c r="F6" s="61"/>
      <c r="G6" s="61">
        <v>1180052.53</v>
      </c>
      <c r="H6" s="61"/>
      <c r="I6" s="61">
        <f>SUM(E6:H6)</f>
        <v>2360105.06</v>
      </c>
      <c r="J6" s="61"/>
      <c r="K6" s="61"/>
      <c r="L6" s="123"/>
      <c r="M6" s="123">
        <v>1180052.53</v>
      </c>
      <c r="N6" s="132"/>
      <c r="O6" s="132"/>
      <c r="P6" s="61">
        <f>I6-J6-K6-L6-M6-N6</f>
        <v>1180052.53</v>
      </c>
      <c r="R6" s="40" t="s">
        <v>139</v>
      </c>
    </row>
    <row r="7" spans="1:18" ht="15.75" customHeight="1">
      <c r="A7" s="57">
        <v>3</v>
      </c>
      <c r="B7" s="58"/>
      <c r="C7" s="59" t="s">
        <v>10</v>
      </c>
      <c r="D7" s="60" t="s">
        <v>14</v>
      </c>
      <c r="E7" s="61">
        <v>37381.26</v>
      </c>
      <c r="F7" s="61"/>
      <c r="G7" s="61">
        <v>37381.26</v>
      </c>
      <c r="H7" s="61"/>
      <c r="I7" s="61">
        <f aca="true" t="shared" si="0" ref="I7:I35">SUM(E7:H7)</f>
        <v>74762.52</v>
      </c>
      <c r="J7" s="61"/>
      <c r="K7" s="61"/>
      <c r="L7" s="123"/>
      <c r="M7" s="123">
        <v>37381.26</v>
      </c>
      <c r="N7" s="132"/>
      <c r="O7" s="132"/>
      <c r="P7" s="61">
        <f aca="true" t="shared" si="1" ref="P7:P34">I7-J7-K7-L7-M7-N7</f>
        <v>37381.26</v>
      </c>
      <c r="R7" s="40" t="s">
        <v>140</v>
      </c>
    </row>
    <row r="8" spans="1:16" ht="15.75" customHeight="1">
      <c r="A8" s="57">
        <v>4</v>
      </c>
      <c r="B8" s="58"/>
      <c r="C8" s="59" t="s">
        <v>10</v>
      </c>
      <c r="D8" s="60" t="s">
        <v>15</v>
      </c>
      <c r="E8" s="61">
        <v>330882</v>
      </c>
      <c r="F8" s="61"/>
      <c r="G8" s="61"/>
      <c r="H8" s="61"/>
      <c r="I8" s="61">
        <f t="shared" si="0"/>
        <v>330882</v>
      </c>
      <c r="J8" s="61"/>
      <c r="K8" s="61"/>
      <c r="L8" s="123"/>
      <c r="M8" s="123"/>
      <c r="N8" s="132"/>
      <c r="O8" s="132">
        <v>330882</v>
      </c>
      <c r="P8" s="61">
        <f>I8-J8-K8-L8-M8-N8-O8</f>
        <v>0</v>
      </c>
    </row>
    <row r="9" spans="1:16" ht="15.75" customHeight="1">
      <c r="A9" s="57">
        <v>5</v>
      </c>
      <c r="B9" s="58"/>
      <c r="C9" s="59" t="s">
        <v>10</v>
      </c>
      <c r="D9" s="60" t="s">
        <v>16</v>
      </c>
      <c r="E9" s="61">
        <v>321797.95</v>
      </c>
      <c r="F9" s="61"/>
      <c r="G9" s="61"/>
      <c r="H9" s="61"/>
      <c r="I9" s="61">
        <f t="shared" si="0"/>
        <v>321797.95</v>
      </c>
      <c r="J9" s="61"/>
      <c r="K9" s="61"/>
      <c r="L9" s="123"/>
      <c r="M9" s="123">
        <v>321797.95</v>
      </c>
      <c r="N9" s="132"/>
      <c r="O9" s="132"/>
      <c r="P9" s="61">
        <f t="shared" si="1"/>
        <v>0</v>
      </c>
    </row>
    <row r="10" spans="1:16" ht="15.75" customHeight="1">
      <c r="A10" s="57">
        <v>6</v>
      </c>
      <c r="B10" s="58"/>
      <c r="C10" s="59" t="s">
        <v>10</v>
      </c>
      <c r="D10" s="60" t="s">
        <v>17</v>
      </c>
      <c r="E10" s="123">
        <v>43058.16</v>
      </c>
      <c r="F10" s="61"/>
      <c r="G10" s="123"/>
      <c r="H10" s="61"/>
      <c r="I10" s="61">
        <f t="shared" si="0"/>
        <v>43058.16</v>
      </c>
      <c r="J10" s="61">
        <v>43058.16</v>
      </c>
      <c r="K10" s="61"/>
      <c r="L10" s="123"/>
      <c r="M10" s="123"/>
      <c r="N10" s="132"/>
      <c r="O10" s="132"/>
      <c r="P10" s="61">
        <f t="shared" si="1"/>
        <v>0</v>
      </c>
    </row>
    <row r="11" spans="1:16" ht="15.75" customHeight="1">
      <c r="A11" s="57">
        <v>7</v>
      </c>
      <c r="B11" s="58"/>
      <c r="C11" s="59" t="s">
        <v>10</v>
      </c>
      <c r="D11" s="60" t="s">
        <v>18</v>
      </c>
      <c r="E11" s="123">
        <v>424405.15</v>
      </c>
      <c r="F11" s="61"/>
      <c r="G11" s="123"/>
      <c r="H11" s="61"/>
      <c r="I11" s="61">
        <f t="shared" si="0"/>
        <v>424405.15</v>
      </c>
      <c r="J11" s="61"/>
      <c r="K11" s="61"/>
      <c r="L11" s="123"/>
      <c r="M11" s="123"/>
      <c r="N11" s="132">
        <v>424405.15</v>
      </c>
      <c r="O11" s="132"/>
      <c r="P11" s="61">
        <f t="shared" si="1"/>
        <v>0</v>
      </c>
    </row>
    <row r="12" spans="1:16" ht="15.75" customHeight="1">
      <c r="A12" s="57">
        <v>8</v>
      </c>
      <c r="B12" s="58" t="s">
        <v>43</v>
      </c>
      <c r="C12" s="59" t="s">
        <v>10</v>
      </c>
      <c r="D12" s="60" t="s">
        <v>44</v>
      </c>
      <c r="E12" s="123">
        <v>46161.45</v>
      </c>
      <c r="F12" s="61"/>
      <c r="G12" s="123">
        <v>254688.51</v>
      </c>
      <c r="H12" s="61"/>
      <c r="I12" s="61">
        <f t="shared" si="0"/>
        <v>300849.96</v>
      </c>
      <c r="J12" s="61"/>
      <c r="K12" s="61"/>
      <c r="L12" s="123"/>
      <c r="M12" s="123"/>
      <c r="N12" s="132"/>
      <c r="O12" s="132">
        <v>46161.45</v>
      </c>
      <c r="P12" s="61">
        <f>I12-J12-K12-L12-M12-N12-O12</f>
        <v>254688.51</v>
      </c>
    </row>
    <row r="13" spans="1:16" ht="15.75" customHeight="1">
      <c r="A13" s="57">
        <v>9</v>
      </c>
      <c r="B13" s="58" t="s">
        <v>20</v>
      </c>
      <c r="C13" s="59" t="s">
        <v>19</v>
      </c>
      <c r="D13" s="60" t="s">
        <v>20</v>
      </c>
      <c r="E13" s="123">
        <v>3214.21</v>
      </c>
      <c r="F13" s="61"/>
      <c r="G13" s="123"/>
      <c r="H13" s="61"/>
      <c r="I13" s="61">
        <f t="shared" si="0"/>
        <v>3214.21</v>
      </c>
      <c r="J13" s="61">
        <v>3214.21</v>
      </c>
      <c r="K13" s="61"/>
      <c r="L13" s="123"/>
      <c r="M13" s="123"/>
      <c r="N13" s="132"/>
      <c r="O13" s="132"/>
      <c r="P13" s="61">
        <f t="shared" si="1"/>
        <v>0</v>
      </c>
    </row>
    <row r="14" spans="1:16" ht="15.75" customHeight="1">
      <c r="A14" s="57">
        <v>10</v>
      </c>
      <c r="B14" s="58"/>
      <c r="C14" s="59" t="s">
        <v>10</v>
      </c>
      <c r="D14" s="60" t="s">
        <v>21</v>
      </c>
      <c r="E14" s="123">
        <v>97472.22</v>
      </c>
      <c r="F14" s="61"/>
      <c r="G14" s="123">
        <v>27052.09</v>
      </c>
      <c r="H14" s="61"/>
      <c r="I14" s="61">
        <f t="shared" si="0"/>
        <v>124524.31</v>
      </c>
      <c r="J14" s="61"/>
      <c r="K14" s="61"/>
      <c r="L14" s="123"/>
      <c r="M14" s="123"/>
      <c r="N14" s="132">
        <v>124524.31</v>
      </c>
      <c r="O14" s="132"/>
      <c r="P14" s="61">
        <f t="shared" si="1"/>
        <v>0</v>
      </c>
    </row>
    <row r="15" spans="1:19" ht="15.75" customHeight="1">
      <c r="A15" s="57">
        <v>11</v>
      </c>
      <c r="B15" s="58"/>
      <c r="C15" s="59" t="s">
        <v>10</v>
      </c>
      <c r="D15" s="60" t="s">
        <v>22</v>
      </c>
      <c r="E15" s="123">
        <v>79006.36</v>
      </c>
      <c r="F15" s="61">
        <v>13769.64</v>
      </c>
      <c r="G15" s="123">
        <v>25356.99</v>
      </c>
      <c r="H15" s="61"/>
      <c r="I15" s="61">
        <f t="shared" si="0"/>
        <v>118132.99</v>
      </c>
      <c r="J15" s="61"/>
      <c r="K15" s="61"/>
      <c r="L15" s="123">
        <v>92776</v>
      </c>
      <c r="M15" s="123"/>
      <c r="N15" s="132"/>
      <c r="O15" s="132"/>
      <c r="P15" s="61">
        <f t="shared" si="1"/>
        <v>25356.990000000005</v>
      </c>
      <c r="R15" s="40">
        <v>25356.99</v>
      </c>
      <c r="S15" s="40" t="s">
        <v>143</v>
      </c>
    </row>
    <row r="16" spans="1:16" ht="15.75" customHeight="1">
      <c r="A16" s="57"/>
      <c r="B16" s="58" t="s">
        <v>45</v>
      </c>
      <c r="C16" s="59" t="s">
        <v>10</v>
      </c>
      <c r="D16" s="60" t="s">
        <v>45</v>
      </c>
      <c r="E16" s="123">
        <v>222123.26</v>
      </c>
      <c r="F16" s="61"/>
      <c r="G16" s="123"/>
      <c r="H16" s="61"/>
      <c r="I16" s="61">
        <f t="shared" si="0"/>
        <v>222123.26</v>
      </c>
      <c r="J16" s="61"/>
      <c r="K16" s="61"/>
      <c r="L16" s="123"/>
      <c r="M16" s="123">
        <v>222123.26</v>
      </c>
      <c r="N16" s="132"/>
      <c r="O16" s="132"/>
      <c r="P16" s="61">
        <f t="shared" si="1"/>
        <v>0</v>
      </c>
    </row>
    <row r="17" spans="1:16" ht="15.75" customHeight="1">
      <c r="A17" s="57">
        <v>12</v>
      </c>
      <c r="B17" s="58" t="s">
        <v>25</v>
      </c>
      <c r="C17" s="59" t="s">
        <v>10</v>
      </c>
      <c r="D17" s="60" t="s">
        <v>23</v>
      </c>
      <c r="E17" s="123">
        <v>175401.15</v>
      </c>
      <c r="F17" s="61"/>
      <c r="G17" s="123">
        <v>221374.35</v>
      </c>
      <c r="H17" s="61"/>
      <c r="I17" s="61">
        <f t="shared" si="0"/>
        <v>396775.5</v>
      </c>
      <c r="J17" s="61"/>
      <c r="K17" s="61"/>
      <c r="L17" s="123">
        <v>242706.56</v>
      </c>
      <c r="M17" s="123"/>
      <c r="N17" s="132"/>
      <c r="O17" s="132"/>
      <c r="P17" s="61">
        <f t="shared" si="1"/>
        <v>154068.94</v>
      </c>
    </row>
    <row r="18" spans="1:16" ht="15.75" customHeight="1">
      <c r="A18" s="57">
        <v>13</v>
      </c>
      <c r="B18" s="58"/>
      <c r="C18" s="59" t="s">
        <v>10</v>
      </c>
      <c r="D18" s="60" t="s">
        <v>24</v>
      </c>
      <c r="E18" s="123">
        <v>38763.28</v>
      </c>
      <c r="F18" s="61">
        <v>8305.98</v>
      </c>
      <c r="G18" s="123"/>
      <c r="H18" s="61"/>
      <c r="I18" s="61">
        <f t="shared" si="0"/>
        <v>47069.259999999995</v>
      </c>
      <c r="J18" s="61"/>
      <c r="K18" s="61"/>
      <c r="L18" s="123"/>
      <c r="M18" s="123"/>
      <c r="N18" s="132"/>
      <c r="O18" s="132"/>
      <c r="P18" s="61">
        <f t="shared" si="1"/>
        <v>47069.259999999995</v>
      </c>
    </row>
    <row r="19" spans="1:16" ht="15.75" customHeight="1">
      <c r="A19" s="57">
        <v>14</v>
      </c>
      <c r="B19" s="58"/>
      <c r="C19" s="59" t="s">
        <v>10</v>
      </c>
      <c r="D19" s="60" t="s">
        <v>25</v>
      </c>
      <c r="E19" s="123">
        <v>191443.57</v>
      </c>
      <c r="F19" s="61"/>
      <c r="G19" s="123"/>
      <c r="H19" s="61"/>
      <c r="I19" s="61">
        <f t="shared" si="0"/>
        <v>191443.57</v>
      </c>
      <c r="J19" s="61">
        <v>191443.57</v>
      </c>
      <c r="K19" s="61"/>
      <c r="L19" s="123"/>
      <c r="M19" s="123"/>
      <c r="N19" s="132"/>
      <c r="O19" s="132"/>
      <c r="P19" s="61">
        <f t="shared" si="1"/>
        <v>0</v>
      </c>
    </row>
    <row r="20" spans="1:16" ht="15.75" customHeight="1">
      <c r="A20" s="57"/>
      <c r="B20" s="58"/>
      <c r="C20" s="59" t="s">
        <v>10</v>
      </c>
      <c r="D20" s="60" t="s">
        <v>101</v>
      </c>
      <c r="E20" s="123">
        <v>100836.83</v>
      </c>
      <c r="F20" s="61"/>
      <c r="G20" s="123">
        <v>470381.64</v>
      </c>
      <c r="H20" s="61"/>
      <c r="I20" s="61">
        <f t="shared" si="0"/>
        <v>571218.47</v>
      </c>
      <c r="J20" s="61">
        <v>99629.15</v>
      </c>
      <c r="K20" s="61"/>
      <c r="L20" s="123"/>
      <c r="M20" s="123"/>
      <c r="N20" s="132"/>
      <c r="O20" s="132"/>
      <c r="P20" s="61">
        <f t="shared" si="1"/>
        <v>471589.31999999995</v>
      </c>
    </row>
    <row r="21" spans="1:16" ht="15.75" customHeight="1">
      <c r="A21" s="57">
        <v>15</v>
      </c>
      <c r="B21" s="58" t="s">
        <v>36</v>
      </c>
      <c r="C21" s="59" t="s">
        <v>10</v>
      </c>
      <c r="D21" s="60" t="s">
        <v>39</v>
      </c>
      <c r="E21" s="123">
        <v>270273.92</v>
      </c>
      <c r="F21" s="61"/>
      <c r="G21" s="123">
        <v>1350426.82</v>
      </c>
      <c r="H21" s="61"/>
      <c r="I21" s="61">
        <f t="shared" si="0"/>
        <v>1620700.74</v>
      </c>
      <c r="J21" s="61">
        <v>270273.92</v>
      </c>
      <c r="K21" s="61"/>
      <c r="L21" s="123"/>
      <c r="M21" s="123"/>
      <c r="N21" s="132"/>
      <c r="O21" s="132"/>
      <c r="P21" s="61">
        <f t="shared" si="1"/>
        <v>1350426.82</v>
      </c>
    </row>
    <row r="22" spans="1:19" ht="15.75" customHeight="1">
      <c r="A22" s="57">
        <v>16</v>
      </c>
      <c r="B22" s="58"/>
      <c r="C22" s="59" t="s">
        <v>10</v>
      </c>
      <c r="D22" s="60" t="s">
        <v>38</v>
      </c>
      <c r="E22" s="123">
        <v>108159.29</v>
      </c>
      <c r="F22" s="61"/>
      <c r="G22" s="123">
        <v>1621971.26</v>
      </c>
      <c r="H22" s="61"/>
      <c r="I22" s="61">
        <f t="shared" si="0"/>
        <v>1730130.55</v>
      </c>
      <c r="J22" s="61"/>
      <c r="K22" s="61"/>
      <c r="L22" s="123"/>
      <c r="M22" s="123"/>
      <c r="N22" s="132">
        <v>1483404.24</v>
      </c>
      <c r="O22" s="132"/>
      <c r="P22" s="61">
        <f t="shared" si="1"/>
        <v>246726.31000000006</v>
      </c>
      <c r="S22" s="40" t="s">
        <v>145</v>
      </c>
    </row>
    <row r="23" spans="1:16" ht="15.75" customHeight="1">
      <c r="A23" s="57">
        <v>17</v>
      </c>
      <c r="B23" s="58"/>
      <c r="C23" s="59" t="s">
        <v>10</v>
      </c>
      <c r="D23" s="60" t="s">
        <v>31</v>
      </c>
      <c r="E23" s="123">
        <v>477230.72</v>
      </c>
      <c r="F23" s="61"/>
      <c r="G23" s="123">
        <v>1138495.86</v>
      </c>
      <c r="H23" s="61"/>
      <c r="I23" s="61">
        <f t="shared" si="0"/>
        <v>1615726.58</v>
      </c>
      <c r="J23" s="61"/>
      <c r="K23" s="61"/>
      <c r="L23" s="123"/>
      <c r="M23" s="123"/>
      <c r="N23" s="132">
        <v>469099.71</v>
      </c>
      <c r="O23" s="132">
        <v>531818.91</v>
      </c>
      <c r="P23" s="61">
        <f>I23-J23-K23-L23-M23-N23-O23</f>
        <v>614807.9600000001</v>
      </c>
    </row>
    <row r="24" spans="1:16" ht="15.75" customHeight="1">
      <c r="A24" s="57"/>
      <c r="B24" s="58"/>
      <c r="C24" s="59" t="s">
        <v>10</v>
      </c>
      <c r="D24" s="60" t="s">
        <v>36</v>
      </c>
      <c r="E24" s="123">
        <v>43030.4</v>
      </c>
      <c r="F24" s="61"/>
      <c r="G24" s="123"/>
      <c r="H24" s="61"/>
      <c r="I24" s="61">
        <f t="shared" si="0"/>
        <v>43030.4</v>
      </c>
      <c r="J24" s="61"/>
      <c r="K24" s="61"/>
      <c r="L24" s="123"/>
      <c r="M24" s="123"/>
      <c r="N24" s="132"/>
      <c r="O24" s="132">
        <v>43030.4</v>
      </c>
      <c r="P24" s="61">
        <f>I24-J24-K24-L24-M24-N24-O24</f>
        <v>0</v>
      </c>
    </row>
    <row r="25" spans="1:16" ht="15.75" customHeight="1">
      <c r="A25" s="57"/>
      <c r="B25" s="58"/>
      <c r="C25" s="59" t="s">
        <v>10</v>
      </c>
      <c r="D25" s="60" t="s">
        <v>37</v>
      </c>
      <c r="E25" s="123">
        <v>189790.27</v>
      </c>
      <c r="F25" s="61">
        <v>1268.1</v>
      </c>
      <c r="G25" s="123">
        <v>191058.37</v>
      </c>
      <c r="H25" s="61"/>
      <c r="I25" s="61">
        <f t="shared" si="0"/>
        <v>382116.74</v>
      </c>
      <c r="J25" s="61"/>
      <c r="K25" s="61"/>
      <c r="L25" s="123"/>
      <c r="M25" s="123">
        <v>191058.37</v>
      </c>
      <c r="N25" s="132"/>
      <c r="O25" s="132"/>
      <c r="P25" s="61">
        <f t="shared" si="1"/>
        <v>191058.37</v>
      </c>
    </row>
    <row r="26" spans="1:16" ht="15.75" customHeight="1">
      <c r="A26" s="57">
        <v>18</v>
      </c>
      <c r="B26" s="58" t="s">
        <v>40</v>
      </c>
      <c r="C26" s="59" t="s">
        <v>10</v>
      </c>
      <c r="D26" s="60" t="s">
        <v>41</v>
      </c>
      <c r="E26" s="123">
        <v>79357.34</v>
      </c>
      <c r="F26" s="61"/>
      <c r="G26" s="123"/>
      <c r="H26" s="61"/>
      <c r="I26" s="61">
        <f t="shared" si="0"/>
        <v>79357.34</v>
      </c>
      <c r="J26" s="61"/>
      <c r="K26" s="61"/>
      <c r="L26" s="123"/>
      <c r="M26" s="123">
        <v>79357.34</v>
      </c>
      <c r="N26" s="132"/>
      <c r="O26" s="132"/>
      <c r="P26" s="61">
        <f t="shared" si="1"/>
        <v>0</v>
      </c>
    </row>
    <row r="27" spans="1:16" ht="15.75" customHeight="1">
      <c r="A27" s="57">
        <v>19</v>
      </c>
      <c r="B27" s="58"/>
      <c r="C27" s="59" t="s">
        <v>10</v>
      </c>
      <c r="D27" s="60" t="s">
        <v>42</v>
      </c>
      <c r="E27" s="123">
        <v>10966.57</v>
      </c>
      <c r="F27" s="61"/>
      <c r="G27" s="123">
        <v>293369.02</v>
      </c>
      <c r="H27" s="61"/>
      <c r="I27" s="61">
        <f t="shared" si="0"/>
        <v>304335.59</v>
      </c>
      <c r="J27" s="61"/>
      <c r="K27" s="61"/>
      <c r="L27" s="123"/>
      <c r="M27" s="123">
        <v>10966.57</v>
      </c>
      <c r="N27" s="132"/>
      <c r="O27" s="132"/>
      <c r="P27" s="61">
        <f t="shared" si="1"/>
        <v>293369.02</v>
      </c>
    </row>
    <row r="28" spans="1:16" ht="15.75" customHeight="1">
      <c r="A28" s="57">
        <v>20</v>
      </c>
      <c r="B28" s="58" t="s">
        <v>18</v>
      </c>
      <c r="C28" s="59" t="s">
        <v>10</v>
      </c>
      <c r="D28" s="60" t="s">
        <v>28</v>
      </c>
      <c r="E28" s="123">
        <v>132176.95</v>
      </c>
      <c r="F28" s="61"/>
      <c r="G28" s="123"/>
      <c r="H28" s="61"/>
      <c r="I28" s="61">
        <f t="shared" si="0"/>
        <v>132176.95</v>
      </c>
      <c r="J28" s="61"/>
      <c r="K28" s="61"/>
      <c r="L28" s="123"/>
      <c r="M28" s="123"/>
      <c r="N28" s="132">
        <v>132176.95</v>
      </c>
      <c r="O28" s="132"/>
      <c r="P28" s="61">
        <f t="shared" si="1"/>
        <v>0</v>
      </c>
    </row>
    <row r="29" spans="1:16" ht="15.75" customHeight="1">
      <c r="A29" s="57">
        <v>21</v>
      </c>
      <c r="B29" s="58"/>
      <c r="C29" s="59" t="s">
        <v>10</v>
      </c>
      <c r="D29" s="60" t="s">
        <v>29</v>
      </c>
      <c r="E29" s="123">
        <v>423306.25</v>
      </c>
      <c r="F29" s="61">
        <v>31822.31</v>
      </c>
      <c r="G29" s="123"/>
      <c r="H29" s="61"/>
      <c r="I29" s="61">
        <f t="shared" si="0"/>
        <v>455128.56</v>
      </c>
      <c r="J29" s="61"/>
      <c r="K29" s="61">
        <v>455128.56</v>
      </c>
      <c r="L29" s="123"/>
      <c r="M29" s="123"/>
      <c r="N29" s="132"/>
      <c r="O29" s="132"/>
      <c r="P29" s="61">
        <f t="shared" si="1"/>
        <v>0</v>
      </c>
    </row>
    <row r="30" spans="1:16" ht="15.75" customHeight="1">
      <c r="A30" s="57">
        <v>22</v>
      </c>
      <c r="B30" s="58" t="s">
        <v>27</v>
      </c>
      <c r="C30" s="59" t="s">
        <v>19</v>
      </c>
      <c r="D30" s="60" t="s">
        <v>26</v>
      </c>
      <c r="E30" s="123">
        <v>21690.6</v>
      </c>
      <c r="F30" s="61"/>
      <c r="G30" s="123"/>
      <c r="H30" s="61"/>
      <c r="I30" s="61">
        <f t="shared" si="0"/>
        <v>21690.6</v>
      </c>
      <c r="J30" s="61"/>
      <c r="K30" s="61"/>
      <c r="L30" s="123">
        <v>21690.6</v>
      </c>
      <c r="M30" s="123"/>
      <c r="N30" s="132"/>
      <c r="O30" s="132"/>
      <c r="P30" s="61">
        <f t="shared" si="1"/>
        <v>0</v>
      </c>
    </row>
    <row r="31" spans="1:16" ht="15.75" customHeight="1">
      <c r="A31" s="57">
        <v>23</v>
      </c>
      <c r="B31" s="58" t="s">
        <v>30</v>
      </c>
      <c r="C31" s="59" t="s">
        <v>10</v>
      </c>
      <c r="D31" s="60" t="s">
        <v>31</v>
      </c>
      <c r="E31" s="123">
        <v>477230.72</v>
      </c>
      <c r="F31" s="61"/>
      <c r="G31" s="123">
        <v>477230.72</v>
      </c>
      <c r="H31" s="61"/>
      <c r="I31" s="61">
        <f t="shared" si="0"/>
        <v>954461.44</v>
      </c>
      <c r="J31" s="61"/>
      <c r="K31" s="61">
        <v>477230.72</v>
      </c>
      <c r="L31" s="123"/>
      <c r="M31" s="123"/>
      <c r="N31" s="132"/>
      <c r="O31" s="132"/>
      <c r="P31" s="61">
        <f t="shared" si="1"/>
        <v>477230.72</v>
      </c>
    </row>
    <row r="32" spans="1:16" ht="15.75" customHeight="1">
      <c r="A32" s="57">
        <v>24</v>
      </c>
      <c r="B32" s="58"/>
      <c r="C32" s="59" t="s">
        <v>10</v>
      </c>
      <c r="D32" s="60" t="s">
        <v>32</v>
      </c>
      <c r="E32" s="123">
        <v>39572.59</v>
      </c>
      <c r="F32" s="61"/>
      <c r="G32" s="123"/>
      <c r="H32" s="61"/>
      <c r="I32" s="61">
        <f t="shared" si="0"/>
        <v>39572.59</v>
      </c>
      <c r="J32" s="61"/>
      <c r="K32" s="61">
        <v>39572.59</v>
      </c>
      <c r="L32" s="123"/>
      <c r="M32" s="123"/>
      <c r="N32" s="132"/>
      <c r="O32" s="132"/>
      <c r="P32" s="61">
        <f t="shared" si="1"/>
        <v>0</v>
      </c>
    </row>
    <row r="33" spans="1:16" ht="15.75" customHeight="1">
      <c r="A33" s="57">
        <v>25</v>
      </c>
      <c r="B33" s="58"/>
      <c r="C33" s="59" t="s">
        <v>10</v>
      </c>
      <c r="D33" s="60" t="s">
        <v>46</v>
      </c>
      <c r="E33" s="123">
        <v>281705.29</v>
      </c>
      <c r="F33" s="61"/>
      <c r="G33" s="123"/>
      <c r="H33" s="61"/>
      <c r="I33" s="61">
        <f t="shared" si="0"/>
        <v>281705.29</v>
      </c>
      <c r="J33" s="61"/>
      <c r="K33" s="61">
        <v>281705.29</v>
      </c>
      <c r="L33" s="123"/>
      <c r="M33" s="123"/>
      <c r="N33" s="132"/>
      <c r="O33" s="132"/>
      <c r="P33" s="61">
        <f t="shared" si="1"/>
        <v>0</v>
      </c>
    </row>
    <row r="34" spans="1:16" ht="15.75" customHeight="1">
      <c r="A34" s="57">
        <v>26</v>
      </c>
      <c r="B34" s="58"/>
      <c r="C34" s="59" t="s">
        <v>10</v>
      </c>
      <c r="D34" s="60" t="s">
        <v>33</v>
      </c>
      <c r="E34" s="123">
        <v>72331.97</v>
      </c>
      <c r="F34" s="61"/>
      <c r="G34" s="123"/>
      <c r="H34" s="61"/>
      <c r="I34" s="61">
        <f t="shared" si="0"/>
        <v>72331.97</v>
      </c>
      <c r="J34" s="61"/>
      <c r="K34" s="61">
        <v>72331.97</v>
      </c>
      <c r="L34" s="123"/>
      <c r="M34" s="123"/>
      <c r="N34" s="132"/>
      <c r="O34" s="132"/>
      <c r="P34" s="61">
        <f t="shared" si="1"/>
        <v>0</v>
      </c>
    </row>
    <row r="35" spans="1:16" ht="15.75" customHeight="1">
      <c r="A35" s="57">
        <v>27</v>
      </c>
      <c r="B35" s="58" t="s">
        <v>34</v>
      </c>
      <c r="C35" s="59" t="s">
        <v>10</v>
      </c>
      <c r="D35" s="60" t="s">
        <v>35</v>
      </c>
      <c r="E35" s="123">
        <v>46591.75</v>
      </c>
      <c r="F35" s="61"/>
      <c r="G35" s="123"/>
      <c r="H35" s="61"/>
      <c r="I35" s="61">
        <f t="shared" si="0"/>
        <v>46591.75</v>
      </c>
      <c r="J35" s="61"/>
      <c r="K35" s="61"/>
      <c r="L35" s="123"/>
      <c r="M35" s="123">
        <v>46591.75</v>
      </c>
      <c r="N35" s="132"/>
      <c r="O35" s="132"/>
      <c r="P35" s="61">
        <f>I35-J35-K35-L35-M35-N35</f>
        <v>0</v>
      </c>
    </row>
    <row r="36" spans="1:16" ht="15.75" customHeight="1">
      <c r="A36" s="215" t="s">
        <v>8</v>
      </c>
      <c r="B36" s="216"/>
      <c r="C36" s="216"/>
      <c r="D36" s="217"/>
      <c r="E36" s="67">
        <f aca="true" t="shared" si="2" ref="E36:K36">SUM(E5:E35)</f>
        <v>6046134.799999999</v>
      </c>
      <c r="F36" s="67">
        <f t="shared" si="2"/>
        <v>55166.03</v>
      </c>
      <c r="G36" s="67">
        <f t="shared" si="2"/>
        <v>7288839.420000001</v>
      </c>
      <c r="H36" s="67">
        <f t="shared" si="2"/>
        <v>0</v>
      </c>
      <c r="I36" s="67">
        <f t="shared" si="2"/>
        <v>13390140.25</v>
      </c>
      <c r="J36" s="67">
        <f t="shared" si="2"/>
        <v>607619.01</v>
      </c>
      <c r="K36" s="67">
        <f t="shared" si="2"/>
        <v>1406689.92</v>
      </c>
      <c r="L36" s="94">
        <f>SUM(L5:L35)</f>
        <v>357173.16</v>
      </c>
      <c r="M36" s="94">
        <f>SUM(M5:M35)</f>
        <v>2089329.0300000003</v>
      </c>
      <c r="N36" s="170">
        <f>SUM(N5:N35)</f>
        <v>2633610.3600000003</v>
      </c>
      <c r="O36" s="170">
        <f>SUM(O5:O35)</f>
        <v>951892.7600000001</v>
      </c>
      <c r="P36" s="156">
        <f>SUM(P6:P35)</f>
        <v>5343826.010000001</v>
      </c>
    </row>
    <row r="38" ht="15.75" customHeight="1">
      <c r="P38" s="129">
        <f>I36-J36-K36-L36-M36-N36</f>
        <v>6295718.769999999</v>
      </c>
    </row>
  </sheetData>
  <sheetProtection/>
  <mergeCells count="6">
    <mergeCell ref="A1:I1"/>
    <mergeCell ref="E2:F2"/>
    <mergeCell ref="C3:D3"/>
    <mergeCell ref="A36:D36"/>
    <mergeCell ref="G2:H2"/>
    <mergeCell ref="J2:O2"/>
  </mergeCells>
  <printOptions/>
  <pageMargins left="0.11811023622047245" right="0.11811023622047245" top="0" bottom="0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C11">
      <selection activeCell="J37" sqref="J37"/>
    </sheetView>
  </sheetViews>
  <sheetFormatPr defaultColWidth="9.140625" defaultRowHeight="12.75"/>
  <cols>
    <col min="3" max="3" width="4.140625" style="0" bestFit="1" customWidth="1"/>
    <col min="5" max="5" width="16.140625" style="0" customWidth="1"/>
    <col min="6" max="6" width="11.421875" style="0" customWidth="1"/>
    <col min="7" max="7" width="10.57421875" style="0" bestFit="1" customWidth="1"/>
    <col min="8" max="8" width="9.8515625" style="0" bestFit="1" customWidth="1"/>
    <col min="14" max="14" width="10.57421875" style="0" bestFit="1" customWidth="1"/>
  </cols>
  <sheetData>
    <row r="1" spans="1:14" ht="18">
      <c r="A1" s="210" t="s">
        <v>156</v>
      </c>
      <c r="B1" s="210"/>
      <c r="C1" s="210"/>
      <c r="D1" s="210"/>
      <c r="E1" s="210"/>
      <c r="F1" s="210"/>
      <c r="G1" s="210"/>
      <c r="H1" s="40"/>
      <c r="I1" s="40"/>
      <c r="J1" s="96"/>
      <c r="K1" s="96"/>
      <c r="L1" s="40"/>
      <c r="M1" s="40"/>
      <c r="N1" s="40"/>
    </row>
    <row r="2" spans="1:15" ht="18">
      <c r="A2" s="41"/>
      <c r="B2" s="42"/>
      <c r="C2" s="43"/>
      <c r="D2" s="44"/>
      <c r="E2" s="211" t="s">
        <v>154</v>
      </c>
      <c r="F2" s="212"/>
      <c r="G2" s="45"/>
      <c r="H2" s="223" t="s">
        <v>147</v>
      </c>
      <c r="I2" s="224"/>
      <c r="J2" s="224"/>
      <c r="K2" s="224"/>
      <c r="L2" s="224"/>
      <c r="M2" s="225"/>
      <c r="N2" s="45"/>
      <c r="O2" s="45"/>
    </row>
    <row r="3" spans="1:15" ht="18">
      <c r="A3" s="171" t="s">
        <v>1</v>
      </c>
      <c r="B3" s="172" t="s">
        <v>3</v>
      </c>
      <c r="C3" s="213" t="s">
        <v>2</v>
      </c>
      <c r="D3" s="214"/>
      <c r="E3" s="110" t="s">
        <v>5</v>
      </c>
      <c r="F3" s="45" t="s">
        <v>7</v>
      </c>
      <c r="G3" s="173" t="s">
        <v>8</v>
      </c>
      <c r="H3" s="173" t="s">
        <v>148</v>
      </c>
      <c r="I3" s="173" t="s">
        <v>149</v>
      </c>
      <c r="J3" s="174" t="s">
        <v>150</v>
      </c>
      <c r="K3" s="178" t="s">
        <v>151</v>
      </c>
      <c r="L3" s="178" t="s">
        <v>152</v>
      </c>
      <c r="M3" s="178" t="s">
        <v>153</v>
      </c>
      <c r="N3" s="173" t="s">
        <v>54</v>
      </c>
      <c r="O3" s="173" t="s">
        <v>60</v>
      </c>
    </row>
    <row r="4" spans="1:15" ht="18">
      <c r="A4" s="47"/>
      <c r="B4" s="48"/>
      <c r="C4" s="49"/>
      <c r="D4" s="50"/>
      <c r="E4" s="111" t="s">
        <v>6</v>
      </c>
      <c r="F4" s="175"/>
      <c r="G4" s="175"/>
      <c r="H4" s="175"/>
      <c r="I4" s="175"/>
      <c r="J4" s="176"/>
      <c r="K4" s="179"/>
      <c r="L4" s="179"/>
      <c r="M4" s="179"/>
      <c r="N4" s="175"/>
      <c r="O4" s="175"/>
    </row>
    <row r="5" spans="1:15" s="188" customFormat="1" ht="14.25">
      <c r="A5" s="181">
        <v>1</v>
      </c>
      <c r="B5" s="182" t="s">
        <v>9</v>
      </c>
      <c r="C5" s="183" t="s">
        <v>10</v>
      </c>
      <c r="D5" s="184" t="s">
        <v>11</v>
      </c>
      <c r="E5" s="185">
        <v>26822.07</v>
      </c>
      <c r="F5" s="185">
        <v>773.9</v>
      </c>
      <c r="G5" s="185">
        <f>SUM(E5:F5)</f>
        <v>27595.97</v>
      </c>
      <c r="H5" s="185"/>
      <c r="I5" s="185"/>
      <c r="J5" s="187"/>
      <c r="K5" s="186"/>
      <c r="L5" s="186"/>
      <c r="M5" s="186"/>
      <c r="N5" s="185">
        <f>G5-H5-I5-J5-K5-L5</f>
        <v>27595.97</v>
      </c>
      <c r="O5" s="185"/>
    </row>
    <row r="6" spans="1:15" s="188" customFormat="1" ht="14.25">
      <c r="A6" s="189">
        <v>2</v>
      </c>
      <c r="B6" s="190"/>
      <c r="C6" s="191" t="s">
        <v>10</v>
      </c>
      <c r="D6" s="192" t="s">
        <v>13</v>
      </c>
      <c r="E6" s="134">
        <v>2107456.42</v>
      </c>
      <c r="F6" s="134">
        <v>7784.62</v>
      </c>
      <c r="G6" s="134">
        <f>SUM(E6:F6)</f>
        <v>2115241.04</v>
      </c>
      <c r="H6" s="134"/>
      <c r="I6" s="134"/>
      <c r="J6" s="194"/>
      <c r="K6" s="193"/>
      <c r="L6" s="193"/>
      <c r="M6" s="193"/>
      <c r="N6" s="134">
        <f>G6-H6-I6-J6-K6-L6</f>
        <v>2115241.04</v>
      </c>
      <c r="O6" s="134"/>
    </row>
    <row r="7" spans="1:15" s="188" customFormat="1" ht="14.25">
      <c r="A7" s="189">
        <v>3</v>
      </c>
      <c r="B7" s="190"/>
      <c r="C7" s="191" t="s">
        <v>10</v>
      </c>
      <c r="D7" s="192" t="s">
        <v>12</v>
      </c>
      <c r="E7" s="134">
        <v>363566.2</v>
      </c>
      <c r="F7" s="134"/>
      <c r="G7" s="134">
        <f aca="true" t="shared" si="0" ref="G7:G36">SUM(E7:F7)</f>
        <v>363566.2</v>
      </c>
      <c r="H7" s="134"/>
      <c r="I7" s="134"/>
      <c r="J7" s="194"/>
      <c r="K7" s="193"/>
      <c r="L7" s="193"/>
      <c r="M7" s="193"/>
      <c r="N7" s="134">
        <f aca="true" t="shared" si="1" ref="N7:N36">G7-H7-I7-J7-K7-L7</f>
        <v>363566.2</v>
      </c>
      <c r="O7" s="134"/>
    </row>
    <row r="8" spans="1:15" s="188" customFormat="1" ht="14.25">
      <c r="A8" s="189">
        <v>4</v>
      </c>
      <c r="B8" s="190"/>
      <c r="C8" s="191" t="s">
        <v>10</v>
      </c>
      <c r="D8" s="192" t="s">
        <v>15</v>
      </c>
      <c r="E8" s="134">
        <v>330882</v>
      </c>
      <c r="F8" s="134"/>
      <c r="G8" s="134">
        <f t="shared" si="0"/>
        <v>330882</v>
      </c>
      <c r="H8" s="134"/>
      <c r="I8" s="134"/>
      <c r="J8" s="194"/>
      <c r="K8" s="193"/>
      <c r="L8" s="193"/>
      <c r="M8" s="193"/>
      <c r="N8" s="134">
        <f t="shared" si="1"/>
        <v>330882</v>
      </c>
      <c r="O8" s="134"/>
    </row>
    <row r="9" spans="1:15" s="188" customFormat="1" ht="14.25">
      <c r="A9" s="189">
        <v>5</v>
      </c>
      <c r="B9" s="190"/>
      <c r="C9" s="191" t="s">
        <v>10</v>
      </c>
      <c r="D9" s="192" t="s">
        <v>16</v>
      </c>
      <c r="E9" s="134">
        <v>435798.5</v>
      </c>
      <c r="F9" s="134">
        <v>274.81</v>
      </c>
      <c r="G9" s="134">
        <f t="shared" si="0"/>
        <v>436073.31</v>
      </c>
      <c r="H9" s="134"/>
      <c r="I9" s="134"/>
      <c r="J9" s="194"/>
      <c r="K9" s="193"/>
      <c r="L9" s="193"/>
      <c r="M9" s="193"/>
      <c r="N9" s="134">
        <f t="shared" si="1"/>
        <v>436073.31</v>
      </c>
      <c r="O9" s="134"/>
    </row>
    <row r="10" spans="1:15" s="188" customFormat="1" ht="14.25">
      <c r="A10" s="189">
        <v>6</v>
      </c>
      <c r="B10" s="190"/>
      <c r="C10" s="191" t="s">
        <v>10</v>
      </c>
      <c r="D10" s="192" t="s">
        <v>17</v>
      </c>
      <c r="E10" s="193">
        <v>96285.04</v>
      </c>
      <c r="F10" s="134"/>
      <c r="G10" s="134">
        <f t="shared" si="0"/>
        <v>96285.04</v>
      </c>
      <c r="H10" s="134"/>
      <c r="I10" s="134"/>
      <c r="J10" s="194"/>
      <c r="K10" s="193"/>
      <c r="L10" s="193"/>
      <c r="M10" s="193"/>
      <c r="N10" s="134">
        <f t="shared" si="1"/>
        <v>96285.04</v>
      </c>
      <c r="O10" s="134"/>
    </row>
    <row r="11" spans="1:15" s="188" customFormat="1" ht="14.25">
      <c r="A11" s="189">
        <v>7</v>
      </c>
      <c r="B11" s="190"/>
      <c r="C11" s="191" t="s">
        <v>10</v>
      </c>
      <c r="D11" s="192" t="s">
        <v>18</v>
      </c>
      <c r="E11" s="193">
        <v>561968.47</v>
      </c>
      <c r="F11" s="134"/>
      <c r="G11" s="134">
        <f t="shared" si="0"/>
        <v>561968.47</v>
      </c>
      <c r="H11" s="134"/>
      <c r="I11" s="134"/>
      <c r="J11" s="194">
        <v>561968.47</v>
      </c>
      <c r="K11" s="193"/>
      <c r="L11" s="193"/>
      <c r="M11" s="193"/>
      <c r="N11" s="134">
        <f t="shared" si="1"/>
        <v>0</v>
      </c>
      <c r="O11" s="134"/>
    </row>
    <row r="12" spans="1:15" s="188" customFormat="1" ht="14.25">
      <c r="A12" s="189">
        <v>8</v>
      </c>
      <c r="B12" s="190" t="s">
        <v>43</v>
      </c>
      <c r="C12" s="191" t="s">
        <v>10</v>
      </c>
      <c r="D12" s="192" t="s">
        <v>44</v>
      </c>
      <c r="E12" s="193">
        <v>52841.57</v>
      </c>
      <c r="F12" s="134"/>
      <c r="G12" s="134">
        <f t="shared" si="0"/>
        <v>52841.57</v>
      </c>
      <c r="H12" s="134"/>
      <c r="I12" s="134"/>
      <c r="J12" s="194"/>
      <c r="K12" s="193"/>
      <c r="L12" s="193"/>
      <c r="M12" s="193"/>
      <c r="N12" s="134">
        <f t="shared" si="1"/>
        <v>52841.57</v>
      </c>
      <c r="O12" s="134"/>
    </row>
    <row r="13" spans="1:15" s="188" customFormat="1" ht="14.25">
      <c r="A13" s="189">
        <v>9</v>
      </c>
      <c r="B13" s="190" t="s">
        <v>20</v>
      </c>
      <c r="C13" s="191" t="s">
        <v>19</v>
      </c>
      <c r="D13" s="192" t="s">
        <v>20</v>
      </c>
      <c r="E13" s="193">
        <v>1890.65</v>
      </c>
      <c r="F13" s="134">
        <v>123.22</v>
      </c>
      <c r="G13" s="134">
        <f t="shared" si="0"/>
        <v>2013.8700000000001</v>
      </c>
      <c r="H13" s="134">
        <v>2013.87</v>
      </c>
      <c r="I13" s="134"/>
      <c r="J13" s="194"/>
      <c r="K13" s="193"/>
      <c r="L13" s="193"/>
      <c r="M13" s="193"/>
      <c r="N13" s="134">
        <v>0</v>
      </c>
      <c r="O13" s="134"/>
    </row>
    <row r="14" spans="1:15" s="188" customFormat="1" ht="14.25">
      <c r="A14" s="189">
        <v>10</v>
      </c>
      <c r="B14" s="190"/>
      <c r="C14" s="191" t="s">
        <v>10</v>
      </c>
      <c r="D14" s="192" t="s">
        <v>21</v>
      </c>
      <c r="E14" s="193">
        <v>134951.07</v>
      </c>
      <c r="F14" s="134"/>
      <c r="G14" s="134">
        <f t="shared" si="0"/>
        <v>134951.07</v>
      </c>
      <c r="H14" s="134">
        <v>134951.07</v>
      </c>
      <c r="I14" s="134"/>
      <c r="J14" s="194"/>
      <c r="K14" s="193"/>
      <c r="L14" s="193"/>
      <c r="M14" s="193"/>
      <c r="N14" s="134">
        <f t="shared" si="1"/>
        <v>0</v>
      </c>
      <c r="O14" s="134"/>
    </row>
    <row r="15" spans="1:15" s="188" customFormat="1" ht="14.25">
      <c r="A15" s="189">
        <v>11</v>
      </c>
      <c r="B15" s="190"/>
      <c r="C15" s="191" t="s">
        <v>10</v>
      </c>
      <c r="D15" s="192" t="s">
        <v>22</v>
      </c>
      <c r="E15" s="193">
        <v>53476.34</v>
      </c>
      <c r="F15" s="134">
        <v>13004.5</v>
      </c>
      <c r="G15" s="134">
        <f t="shared" si="0"/>
        <v>66480.84</v>
      </c>
      <c r="H15" s="134"/>
      <c r="I15" s="134"/>
      <c r="J15" s="194"/>
      <c r="K15" s="193"/>
      <c r="L15" s="193"/>
      <c r="M15" s="193"/>
      <c r="N15" s="134">
        <f t="shared" si="1"/>
        <v>66480.84</v>
      </c>
      <c r="O15" s="134"/>
    </row>
    <row r="16" spans="1:15" s="188" customFormat="1" ht="14.25">
      <c r="A16" s="189">
        <v>12</v>
      </c>
      <c r="B16" s="190" t="s">
        <v>45</v>
      </c>
      <c r="C16" s="191" t="s">
        <v>10</v>
      </c>
      <c r="D16" s="192" t="s">
        <v>45</v>
      </c>
      <c r="E16" s="193">
        <v>169914.44</v>
      </c>
      <c r="F16" s="134"/>
      <c r="G16" s="134">
        <f t="shared" si="0"/>
        <v>169914.44</v>
      </c>
      <c r="H16" s="134"/>
      <c r="I16" s="134"/>
      <c r="J16" s="194"/>
      <c r="K16" s="193"/>
      <c r="L16" s="193"/>
      <c r="M16" s="193"/>
      <c r="N16" s="134">
        <f t="shared" si="1"/>
        <v>169914.44</v>
      </c>
      <c r="O16" s="134"/>
    </row>
    <row r="17" spans="1:15" s="188" customFormat="1" ht="14.25">
      <c r="A17" s="189">
        <v>13</v>
      </c>
      <c r="B17" s="190"/>
      <c r="C17" s="191" t="s">
        <v>10</v>
      </c>
      <c r="D17" s="192" t="s">
        <v>155</v>
      </c>
      <c r="E17" s="193">
        <v>11731.04</v>
      </c>
      <c r="F17" s="134"/>
      <c r="G17" s="134">
        <f t="shared" si="0"/>
        <v>11731.04</v>
      </c>
      <c r="H17" s="134"/>
      <c r="I17" s="134"/>
      <c r="J17" s="194"/>
      <c r="K17" s="193"/>
      <c r="L17" s="193"/>
      <c r="M17" s="193"/>
      <c r="N17" s="134">
        <f t="shared" si="1"/>
        <v>11731.04</v>
      </c>
      <c r="O17" s="134"/>
    </row>
    <row r="18" spans="1:15" s="188" customFormat="1" ht="14.25">
      <c r="A18" s="189">
        <v>14</v>
      </c>
      <c r="B18" s="190" t="s">
        <v>25</v>
      </c>
      <c r="C18" s="191" t="s">
        <v>10</v>
      </c>
      <c r="D18" s="192" t="s">
        <v>23</v>
      </c>
      <c r="E18" s="193">
        <v>76698.63</v>
      </c>
      <c r="F18" s="134">
        <v>33466.18</v>
      </c>
      <c r="G18" s="134">
        <f t="shared" si="0"/>
        <v>110164.81</v>
      </c>
      <c r="H18" s="134"/>
      <c r="I18" s="134"/>
      <c r="J18" s="194"/>
      <c r="K18" s="193"/>
      <c r="L18" s="193"/>
      <c r="M18" s="193"/>
      <c r="N18" s="134">
        <f t="shared" si="1"/>
        <v>110164.81</v>
      </c>
      <c r="O18" s="134"/>
    </row>
    <row r="19" spans="1:15" s="188" customFormat="1" ht="14.25">
      <c r="A19" s="189">
        <v>15</v>
      </c>
      <c r="B19" s="190"/>
      <c r="C19" s="191" t="s">
        <v>10</v>
      </c>
      <c r="D19" s="192" t="s">
        <v>24</v>
      </c>
      <c r="E19" s="193">
        <v>71350.84</v>
      </c>
      <c r="F19" s="134">
        <v>0</v>
      </c>
      <c r="G19" s="134">
        <f t="shared" si="0"/>
        <v>71350.84</v>
      </c>
      <c r="H19" s="134"/>
      <c r="I19" s="134"/>
      <c r="J19" s="194">
        <v>71350.84</v>
      </c>
      <c r="K19" s="193"/>
      <c r="L19" s="193"/>
      <c r="M19" s="193"/>
      <c r="N19" s="134">
        <f t="shared" si="1"/>
        <v>0</v>
      </c>
      <c r="O19" s="134"/>
    </row>
    <row r="20" spans="1:15" s="188" customFormat="1" ht="14.25">
      <c r="A20" s="189">
        <v>16</v>
      </c>
      <c r="B20" s="190"/>
      <c r="C20" s="191" t="s">
        <v>10</v>
      </c>
      <c r="D20" s="192" t="s">
        <v>25</v>
      </c>
      <c r="E20" s="193">
        <v>161202.8</v>
      </c>
      <c r="F20" s="134"/>
      <c r="G20" s="134">
        <f t="shared" si="0"/>
        <v>161202.8</v>
      </c>
      <c r="H20" s="134"/>
      <c r="I20" s="134"/>
      <c r="J20" s="194"/>
      <c r="K20" s="193"/>
      <c r="L20" s="193"/>
      <c r="M20" s="193"/>
      <c r="N20" s="134">
        <f t="shared" si="1"/>
        <v>161202.8</v>
      </c>
      <c r="O20" s="134"/>
    </row>
    <row r="21" spans="1:15" s="188" customFormat="1" ht="14.25">
      <c r="A21" s="189">
        <v>17</v>
      </c>
      <c r="B21" s="190"/>
      <c r="C21" s="191" t="s">
        <v>10</v>
      </c>
      <c r="D21" s="192" t="s">
        <v>101</v>
      </c>
      <c r="E21" s="193">
        <v>373289.78</v>
      </c>
      <c r="F21" s="134"/>
      <c r="G21" s="134">
        <f t="shared" si="0"/>
        <v>373289.78</v>
      </c>
      <c r="H21" s="134">
        <v>373289.78</v>
      </c>
      <c r="I21" s="134"/>
      <c r="J21" s="194"/>
      <c r="K21" s="193"/>
      <c r="L21" s="193"/>
      <c r="M21" s="193"/>
      <c r="N21" s="134">
        <f t="shared" si="1"/>
        <v>0</v>
      </c>
      <c r="O21" s="134"/>
    </row>
    <row r="22" spans="1:15" s="188" customFormat="1" ht="14.25">
      <c r="A22" s="189">
        <v>18</v>
      </c>
      <c r="B22" s="190" t="s">
        <v>36</v>
      </c>
      <c r="C22" s="191" t="s">
        <v>10</v>
      </c>
      <c r="D22" s="192" t="s">
        <v>39</v>
      </c>
      <c r="E22" s="193">
        <v>195076.87</v>
      </c>
      <c r="F22" s="134">
        <v>405268.68</v>
      </c>
      <c r="G22" s="134">
        <f t="shared" si="0"/>
        <v>600345.55</v>
      </c>
      <c r="H22" s="134">
        <v>600345.55</v>
      </c>
      <c r="I22" s="134"/>
      <c r="J22" s="194"/>
      <c r="K22" s="193"/>
      <c r="L22" s="193"/>
      <c r="M22" s="193"/>
      <c r="N22" s="134">
        <f t="shared" si="1"/>
        <v>0</v>
      </c>
      <c r="O22" s="134"/>
    </row>
    <row r="23" spans="1:15" s="188" customFormat="1" ht="14.25">
      <c r="A23" s="189">
        <v>19</v>
      </c>
      <c r="B23" s="190"/>
      <c r="C23" s="191" t="s">
        <v>10</v>
      </c>
      <c r="D23" s="192" t="s">
        <v>38</v>
      </c>
      <c r="E23" s="193">
        <v>364241.38</v>
      </c>
      <c r="F23" s="134"/>
      <c r="G23" s="134">
        <f t="shared" si="0"/>
        <v>364241.38</v>
      </c>
      <c r="H23" s="134"/>
      <c r="I23" s="134"/>
      <c r="J23" s="194">
        <v>264241.38</v>
      </c>
      <c r="K23" s="193"/>
      <c r="L23" s="193"/>
      <c r="M23" s="193"/>
      <c r="N23" s="134">
        <f t="shared" si="1"/>
        <v>100000</v>
      </c>
      <c r="O23" s="134"/>
    </row>
    <row r="24" spans="1:15" s="188" customFormat="1" ht="14.25">
      <c r="A24" s="189">
        <v>20</v>
      </c>
      <c r="B24" s="190"/>
      <c r="C24" s="191" t="s">
        <v>10</v>
      </c>
      <c r="D24" s="192" t="s">
        <v>31</v>
      </c>
      <c r="E24" s="193">
        <v>659085.63</v>
      </c>
      <c r="F24" s="134"/>
      <c r="G24" s="134">
        <f t="shared" si="0"/>
        <v>659085.63</v>
      </c>
      <c r="H24" s="134"/>
      <c r="I24" s="134"/>
      <c r="J24" s="194"/>
      <c r="K24" s="193"/>
      <c r="L24" s="193"/>
      <c r="M24" s="193"/>
      <c r="N24" s="134">
        <f t="shared" si="1"/>
        <v>659085.63</v>
      </c>
      <c r="O24" s="134"/>
    </row>
    <row r="25" spans="1:15" s="188" customFormat="1" ht="14.25">
      <c r="A25" s="189">
        <v>21</v>
      </c>
      <c r="B25" s="190"/>
      <c r="C25" s="191" t="s">
        <v>10</v>
      </c>
      <c r="D25" s="192" t="s">
        <v>36</v>
      </c>
      <c r="E25" s="193">
        <v>1478.64</v>
      </c>
      <c r="F25" s="134"/>
      <c r="G25" s="134">
        <f t="shared" si="0"/>
        <v>1478.64</v>
      </c>
      <c r="H25" s="134"/>
      <c r="I25" s="134"/>
      <c r="J25" s="194"/>
      <c r="K25" s="193"/>
      <c r="L25" s="193"/>
      <c r="M25" s="193"/>
      <c r="N25" s="134">
        <f t="shared" si="1"/>
        <v>1478.64</v>
      </c>
      <c r="O25" s="134"/>
    </row>
    <row r="26" spans="1:15" s="188" customFormat="1" ht="14.25">
      <c r="A26" s="189">
        <v>22</v>
      </c>
      <c r="B26" s="190"/>
      <c r="C26" s="191" t="s">
        <v>10</v>
      </c>
      <c r="D26" s="192" t="s">
        <v>37</v>
      </c>
      <c r="E26" s="193">
        <v>242666.52</v>
      </c>
      <c r="F26" s="134"/>
      <c r="G26" s="134">
        <f t="shared" si="0"/>
        <v>242666.52</v>
      </c>
      <c r="H26" s="134"/>
      <c r="I26" s="134"/>
      <c r="J26" s="194"/>
      <c r="K26" s="193"/>
      <c r="L26" s="193"/>
      <c r="M26" s="193"/>
      <c r="N26" s="134">
        <f t="shared" si="1"/>
        <v>242666.52</v>
      </c>
      <c r="O26" s="134"/>
    </row>
    <row r="27" spans="1:15" s="188" customFormat="1" ht="14.25">
      <c r="A27" s="189">
        <v>23</v>
      </c>
      <c r="B27" s="190" t="s">
        <v>40</v>
      </c>
      <c r="C27" s="191" t="s">
        <v>10</v>
      </c>
      <c r="D27" s="192" t="s">
        <v>41</v>
      </c>
      <c r="E27" s="193">
        <v>190796.59</v>
      </c>
      <c r="F27" s="134">
        <v>416.64</v>
      </c>
      <c r="G27" s="134">
        <f t="shared" si="0"/>
        <v>191213.23</v>
      </c>
      <c r="H27" s="134"/>
      <c r="I27" s="134"/>
      <c r="J27" s="194">
        <v>191213.23</v>
      </c>
      <c r="K27" s="193"/>
      <c r="L27" s="193"/>
      <c r="M27" s="193"/>
      <c r="N27" s="134">
        <f t="shared" si="1"/>
        <v>0</v>
      </c>
      <c r="O27" s="134"/>
    </row>
    <row r="28" spans="1:15" s="188" customFormat="1" ht="14.25">
      <c r="A28" s="189">
        <v>24</v>
      </c>
      <c r="B28" s="190"/>
      <c r="C28" s="191" t="s">
        <v>10</v>
      </c>
      <c r="D28" s="192" t="s">
        <v>42</v>
      </c>
      <c r="E28" s="193">
        <v>1494.21</v>
      </c>
      <c r="F28" s="134"/>
      <c r="G28" s="134">
        <f t="shared" si="0"/>
        <v>1494.21</v>
      </c>
      <c r="H28" s="134">
        <v>1494.21</v>
      </c>
      <c r="I28" s="134"/>
      <c r="J28" s="194"/>
      <c r="K28" s="193"/>
      <c r="L28" s="193"/>
      <c r="M28" s="193"/>
      <c r="N28" s="134">
        <f t="shared" si="1"/>
        <v>0</v>
      </c>
      <c r="O28" s="134"/>
    </row>
    <row r="29" spans="1:15" s="188" customFormat="1" ht="14.25">
      <c r="A29" s="189">
        <v>25</v>
      </c>
      <c r="B29" s="190" t="s">
        <v>18</v>
      </c>
      <c r="C29" s="191" t="s">
        <v>10</v>
      </c>
      <c r="D29" s="192" t="s">
        <v>28</v>
      </c>
      <c r="E29" s="193">
        <v>235493.14</v>
      </c>
      <c r="F29" s="134"/>
      <c r="G29" s="134">
        <f t="shared" si="0"/>
        <v>235493.14</v>
      </c>
      <c r="H29" s="134"/>
      <c r="I29" s="134"/>
      <c r="J29" s="194"/>
      <c r="K29" s="193"/>
      <c r="L29" s="193"/>
      <c r="M29" s="193"/>
      <c r="N29" s="134">
        <f t="shared" si="1"/>
        <v>235493.14</v>
      </c>
      <c r="O29" s="134"/>
    </row>
    <row r="30" spans="1:15" s="188" customFormat="1" ht="14.25">
      <c r="A30" s="189">
        <v>26</v>
      </c>
      <c r="B30" s="190"/>
      <c r="C30" s="191" t="s">
        <v>10</v>
      </c>
      <c r="D30" s="192" t="s">
        <v>29</v>
      </c>
      <c r="E30" s="193">
        <v>645795.54</v>
      </c>
      <c r="F30" s="134">
        <v>107432.76</v>
      </c>
      <c r="G30" s="134">
        <f t="shared" si="0"/>
        <v>753228.3</v>
      </c>
      <c r="H30" s="134">
        <v>753228.3</v>
      </c>
      <c r="I30" s="134"/>
      <c r="J30" s="194"/>
      <c r="K30" s="193"/>
      <c r="L30" s="193"/>
      <c r="M30" s="193"/>
      <c r="N30" s="134">
        <f t="shared" si="1"/>
        <v>0</v>
      </c>
      <c r="O30" s="134"/>
    </row>
    <row r="31" spans="1:15" s="188" customFormat="1" ht="14.25">
      <c r="A31" s="189">
        <v>27</v>
      </c>
      <c r="B31" s="190" t="s">
        <v>27</v>
      </c>
      <c r="C31" s="191" t="s">
        <v>19</v>
      </c>
      <c r="D31" s="192" t="s">
        <v>26</v>
      </c>
      <c r="E31" s="193">
        <v>29688.88</v>
      </c>
      <c r="F31" s="134"/>
      <c r="G31" s="134">
        <f t="shared" si="0"/>
        <v>29688.88</v>
      </c>
      <c r="H31" s="134"/>
      <c r="I31" s="134"/>
      <c r="J31" s="194"/>
      <c r="K31" s="193"/>
      <c r="L31" s="193"/>
      <c r="M31" s="193"/>
      <c r="N31" s="134">
        <f t="shared" si="1"/>
        <v>29688.88</v>
      </c>
      <c r="O31" s="134"/>
    </row>
    <row r="32" spans="1:15" s="188" customFormat="1" ht="14.25">
      <c r="A32" s="189">
        <v>28</v>
      </c>
      <c r="B32" s="190" t="s">
        <v>30</v>
      </c>
      <c r="C32" s="191" t="s">
        <v>10</v>
      </c>
      <c r="D32" s="192" t="s">
        <v>31</v>
      </c>
      <c r="E32" s="193">
        <v>1341717.69</v>
      </c>
      <c r="F32" s="134"/>
      <c r="G32" s="134">
        <f t="shared" si="0"/>
        <v>1341717.69</v>
      </c>
      <c r="H32" s="134">
        <v>1092871.77</v>
      </c>
      <c r="I32" s="134"/>
      <c r="J32" s="194"/>
      <c r="K32" s="193"/>
      <c r="L32" s="193"/>
      <c r="M32" s="193"/>
      <c r="N32" s="134">
        <f t="shared" si="1"/>
        <v>248845.91999999993</v>
      </c>
      <c r="O32" s="134" t="s">
        <v>157</v>
      </c>
    </row>
    <row r="33" spans="1:15" s="188" customFormat="1" ht="14.25">
      <c r="A33" s="189">
        <v>29</v>
      </c>
      <c r="B33" s="190"/>
      <c r="C33" s="191" t="s">
        <v>10</v>
      </c>
      <c r="D33" s="192" t="s">
        <v>32</v>
      </c>
      <c r="E33" s="193">
        <v>65718.4</v>
      </c>
      <c r="F33" s="134"/>
      <c r="G33" s="134">
        <f t="shared" si="0"/>
        <v>65718.4</v>
      </c>
      <c r="H33" s="134"/>
      <c r="I33" s="134"/>
      <c r="J33" s="194"/>
      <c r="K33" s="193"/>
      <c r="L33" s="193"/>
      <c r="M33" s="193"/>
      <c r="N33" s="134">
        <f t="shared" si="1"/>
        <v>65718.4</v>
      </c>
      <c r="O33" s="134"/>
    </row>
    <row r="34" spans="1:15" s="188" customFormat="1" ht="14.25">
      <c r="A34" s="189">
        <v>30</v>
      </c>
      <c r="B34" s="190"/>
      <c r="C34" s="191" t="s">
        <v>10</v>
      </c>
      <c r="D34" s="192" t="s">
        <v>46</v>
      </c>
      <c r="E34" s="193">
        <v>786583.32</v>
      </c>
      <c r="F34" s="134">
        <v>112819.46</v>
      </c>
      <c r="G34" s="134">
        <f t="shared" si="0"/>
        <v>899402.7799999999</v>
      </c>
      <c r="H34" s="134"/>
      <c r="I34" s="134"/>
      <c r="J34" s="194"/>
      <c r="K34" s="193"/>
      <c r="L34" s="193"/>
      <c r="M34" s="193"/>
      <c r="N34" s="134">
        <f t="shared" si="1"/>
        <v>899402.7799999999</v>
      </c>
      <c r="O34" s="134"/>
    </row>
    <row r="35" spans="1:15" s="188" customFormat="1" ht="14.25">
      <c r="A35" s="189">
        <v>31</v>
      </c>
      <c r="B35" s="190"/>
      <c r="C35" s="191" t="s">
        <v>10</v>
      </c>
      <c r="D35" s="192" t="s">
        <v>33</v>
      </c>
      <c r="E35" s="193">
        <v>155823</v>
      </c>
      <c r="F35" s="134">
        <v>32539.19</v>
      </c>
      <c r="G35" s="134">
        <f t="shared" si="0"/>
        <v>188362.19</v>
      </c>
      <c r="H35" s="134"/>
      <c r="I35" s="134"/>
      <c r="J35" s="194">
        <v>188362.19</v>
      </c>
      <c r="K35" s="193"/>
      <c r="L35" s="193"/>
      <c r="M35" s="193"/>
      <c r="N35" s="134">
        <f t="shared" si="1"/>
        <v>0</v>
      </c>
      <c r="O35" s="134"/>
    </row>
    <row r="36" spans="1:15" s="188" customFormat="1" ht="14.25">
      <c r="A36" s="189">
        <v>32</v>
      </c>
      <c r="B36" s="190" t="s">
        <v>34</v>
      </c>
      <c r="C36" s="191" t="s">
        <v>10</v>
      </c>
      <c r="D36" s="192" t="s">
        <v>35</v>
      </c>
      <c r="E36" s="193">
        <v>109011.73</v>
      </c>
      <c r="F36" s="134"/>
      <c r="G36" s="134">
        <f t="shared" si="0"/>
        <v>109011.73</v>
      </c>
      <c r="H36" s="134"/>
      <c r="I36" s="134"/>
      <c r="J36" s="194"/>
      <c r="K36" s="193"/>
      <c r="L36" s="193"/>
      <c r="M36" s="193"/>
      <c r="N36" s="134">
        <f t="shared" si="1"/>
        <v>109011.73</v>
      </c>
      <c r="O36" s="134"/>
    </row>
    <row r="37" spans="1:15" s="188" customFormat="1" ht="14.25">
      <c r="A37" s="226" t="s">
        <v>8</v>
      </c>
      <c r="B37" s="227"/>
      <c r="C37" s="227"/>
      <c r="D37" s="228"/>
      <c r="E37" s="195">
        <f>SUM(E5:E36)</f>
        <v>10054797.399999999</v>
      </c>
      <c r="F37" s="195">
        <f>SUM(F5:F36)</f>
        <v>713903.9599999998</v>
      </c>
      <c r="G37" s="195">
        <f>SUM(G5:G36)</f>
        <v>10768701.359999998</v>
      </c>
      <c r="H37" s="195">
        <f>SUM(H5:H36)</f>
        <v>2958194.55</v>
      </c>
      <c r="I37" s="195"/>
      <c r="J37" s="197">
        <f>SUM(J5:J36)</f>
        <v>1277136.1099999999</v>
      </c>
      <c r="K37" s="196"/>
      <c r="L37" s="196"/>
      <c r="M37" s="196"/>
      <c r="N37" s="198">
        <f>SUM(N5:N36)</f>
        <v>6533370.7</v>
      </c>
      <c r="O37" s="198"/>
    </row>
  </sheetData>
  <sheetProtection/>
  <mergeCells count="5">
    <mergeCell ref="A1:G1"/>
    <mergeCell ref="E2:F2"/>
    <mergeCell ref="H2:M2"/>
    <mergeCell ref="C3:D3"/>
    <mergeCell ref="A37:D37"/>
  </mergeCells>
  <printOptions/>
  <pageMargins left="0.31496062992125984" right="0.11811023622047245" top="0" bottom="0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6.00390625" style="4" bestFit="1" customWidth="1"/>
    <col min="2" max="2" width="8.28125" style="2" customWidth="1"/>
    <col min="3" max="3" width="4.57421875" style="2" bestFit="1" customWidth="1"/>
    <col min="4" max="4" width="8.57421875" style="2" customWidth="1"/>
    <col min="5" max="5" width="14.00390625" style="3" bestFit="1" customWidth="1"/>
    <col min="6" max="6" width="10.8515625" style="3" bestFit="1" customWidth="1"/>
    <col min="7" max="7" width="9.8515625" style="3" bestFit="1" customWidth="1"/>
    <col min="8" max="8" width="9.28125" style="2" customWidth="1"/>
    <col min="9" max="9" width="10.140625" style="2" customWidth="1"/>
    <col min="10" max="11" width="9.8515625" style="109" customWidth="1"/>
    <col min="12" max="12" width="9.8515625" style="2" customWidth="1"/>
    <col min="13" max="13" width="9.8515625" style="109" bestFit="1" customWidth="1"/>
    <col min="14" max="14" width="9.8515625" style="2" bestFit="1" customWidth="1"/>
    <col min="15" max="15" width="17.28125" style="107" customWidth="1"/>
    <col min="16" max="16384" width="9.140625" style="2" customWidth="1"/>
  </cols>
  <sheetData>
    <row r="1" spans="1:15" ht="19.5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19.5" customHeight="1">
      <c r="A2" s="230" t="s">
        <v>89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s="40" customFormat="1" ht="19.5" customHeight="1">
      <c r="A3" s="41"/>
      <c r="B3" s="42"/>
      <c r="C3" s="43"/>
      <c r="D3" s="44"/>
      <c r="E3" s="223" t="s">
        <v>4</v>
      </c>
      <c r="F3" s="222"/>
      <c r="G3" s="45"/>
      <c r="H3" s="234" t="s">
        <v>47</v>
      </c>
      <c r="I3" s="234"/>
      <c r="J3" s="234"/>
      <c r="K3" s="234"/>
      <c r="L3" s="234"/>
      <c r="M3" s="113"/>
      <c r="N3" s="72"/>
      <c r="O3" s="72"/>
    </row>
    <row r="4" spans="1:15" s="40" customFormat="1" ht="19.5" customHeight="1">
      <c r="A4" s="70" t="s">
        <v>1</v>
      </c>
      <c r="B4" s="71" t="s">
        <v>3</v>
      </c>
      <c r="C4" s="213" t="s">
        <v>2</v>
      </c>
      <c r="D4" s="214"/>
      <c r="E4" s="110" t="s">
        <v>5</v>
      </c>
      <c r="F4" s="235" t="s">
        <v>7</v>
      </c>
      <c r="G4" s="46" t="s">
        <v>8</v>
      </c>
      <c r="H4" s="52" t="s">
        <v>48</v>
      </c>
      <c r="I4" s="52" t="s">
        <v>48</v>
      </c>
      <c r="J4" s="114" t="s">
        <v>49</v>
      </c>
      <c r="K4" s="114" t="s">
        <v>80</v>
      </c>
      <c r="L4" s="115" t="s">
        <v>88</v>
      </c>
      <c r="M4" s="116" t="s">
        <v>92</v>
      </c>
      <c r="N4" s="71" t="s">
        <v>54</v>
      </c>
      <c r="O4" s="71" t="s">
        <v>60</v>
      </c>
    </row>
    <row r="5" spans="1:15" s="40" customFormat="1" ht="19.5" customHeight="1">
      <c r="A5" s="47"/>
      <c r="B5" s="48"/>
      <c r="C5" s="49"/>
      <c r="D5" s="50"/>
      <c r="E5" s="111" t="s">
        <v>6</v>
      </c>
      <c r="F5" s="236"/>
      <c r="G5" s="51"/>
      <c r="H5" s="117" t="s">
        <v>68</v>
      </c>
      <c r="I5" s="117" t="s">
        <v>73</v>
      </c>
      <c r="J5" s="118" t="s">
        <v>79</v>
      </c>
      <c r="K5" s="118" t="s">
        <v>81</v>
      </c>
      <c r="L5" s="119" t="s">
        <v>87</v>
      </c>
      <c r="M5" s="120"/>
      <c r="N5" s="48"/>
      <c r="O5" s="48"/>
    </row>
    <row r="6" spans="1:16" s="40" customFormat="1" ht="19.5" customHeight="1">
      <c r="A6" s="52">
        <v>1</v>
      </c>
      <c r="B6" s="53" t="s">
        <v>9</v>
      </c>
      <c r="C6" s="54" t="s">
        <v>10</v>
      </c>
      <c r="D6" s="55" t="s">
        <v>11</v>
      </c>
      <c r="E6" s="56">
        <v>14410.04</v>
      </c>
      <c r="F6" s="74">
        <v>1088.63</v>
      </c>
      <c r="G6" s="75">
        <f>SUM(E6:F6)</f>
        <v>15498.670000000002</v>
      </c>
      <c r="H6" s="56"/>
      <c r="I6" s="56"/>
      <c r="J6" s="121"/>
      <c r="K6" s="121"/>
      <c r="L6" s="122"/>
      <c r="M6" s="121"/>
      <c r="N6" s="61">
        <f aca="true" t="shared" si="0" ref="N6:N36">G6-M6</f>
        <v>15498.670000000002</v>
      </c>
      <c r="O6" s="61"/>
      <c r="P6" s="40">
        <v>1</v>
      </c>
    </row>
    <row r="7" spans="1:16" s="40" customFormat="1" ht="19.5" customHeight="1">
      <c r="A7" s="57">
        <v>2</v>
      </c>
      <c r="B7" s="58"/>
      <c r="C7" s="59" t="s">
        <v>10</v>
      </c>
      <c r="D7" s="60" t="s">
        <v>12</v>
      </c>
      <c r="E7" s="61">
        <v>202911.96</v>
      </c>
      <c r="F7" s="61">
        <v>0</v>
      </c>
      <c r="G7" s="76">
        <f aca="true" t="shared" si="1" ref="G7:G36">SUM(E7:F7)</f>
        <v>202911.96</v>
      </c>
      <c r="H7" s="61"/>
      <c r="I7" s="61"/>
      <c r="J7" s="123"/>
      <c r="K7" s="123"/>
      <c r="L7" s="124">
        <v>202911.96</v>
      </c>
      <c r="M7" s="123">
        <f>SUM(H7:L7)</f>
        <v>202911.96</v>
      </c>
      <c r="N7" s="61">
        <f t="shared" si="0"/>
        <v>0</v>
      </c>
      <c r="O7" s="61"/>
      <c r="P7" s="40">
        <v>2</v>
      </c>
    </row>
    <row r="8" spans="1:15" s="40" customFormat="1" ht="19.5" customHeight="1">
      <c r="A8" s="57">
        <v>3</v>
      </c>
      <c r="B8" s="58"/>
      <c r="C8" s="59" t="s">
        <v>10</v>
      </c>
      <c r="D8" s="60" t="s">
        <v>13</v>
      </c>
      <c r="E8" s="61">
        <v>269878.55</v>
      </c>
      <c r="F8" s="61">
        <v>24260.79</v>
      </c>
      <c r="G8" s="76">
        <f t="shared" si="1"/>
        <v>294139.33999999997</v>
      </c>
      <c r="H8" s="61"/>
      <c r="I8" s="61"/>
      <c r="J8" s="123"/>
      <c r="K8" s="123">
        <v>294139.34</v>
      </c>
      <c r="L8" s="124"/>
      <c r="M8" s="123">
        <f aca="true" t="shared" si="2" ref="M8:M36">SUM(H8:L8)</f>
        <v>294139.34</v>
      </c>
      <c r="N8" s="61">
        <f t="shared" si="0"/>
        <v>0</v>
      </c>
      <c r="O8" s="61"/>
    </row>
    <row r="9" spans="1:15" s="40" customFormat="1" ht="19.5" customHeight="1">
      <c r="A9" s="57">
        <v>4</v>
      </c>
      <c r="B9" s="58"/>
      <c r="C9" s="59" t="s">
        <v>10</v>
      </c>
      <c r="D9" s="60" t="s">
        <v>14</v>
      </c>
      <c r="E9" s="61">
        <v>22492.45</v>
      </c>
      <c r="F9" s="61">
        <v>0</v>
      </c>
      <c r="G9" s="76">
        <f t="shared" si="1"/>
        <v>22492.45</v>
      </c>
      <c r="H9" s="61"/>
      <c r="I9" s="61"/>
      <c r="J9" s="123"/>
      <c r="K9" s="123"/>
      <c r="L9" s="124"/>
      <c r="M9" s="123">
        <f t="shared" si="2"/>
        <v>0</v>
      </c>
      <c r="N9" s="61">
        <f t="shared" si="0"/>
        <v>22492.45</v>
      </c>
      <c r="O9" s="61"/>
    </row>
    <row r="10" spans="1:15" s="40" customFormat="1" ht="19.5" customHeight="1">
      <c r="A10" s="57">
        <v>5</v>
      </c>
      <c r="B10" s="58"/>
      <c r="C10" s="59" t="s">
        <v>10</v>
      </c>
      <c r="D10" s="60" t="s">
        <v>15</v>
      </c>
      <c r="E10" s="61">
        <v>195904.53</v>
      </c>
      <c r="F10" s="61">
        <v>0</v>
      </c>
      <c r="G10" s="76">
        <f t="shared" si="1"/>
        <v>195904.53</v>
      </c>
      <c r="H10" s="61"/>
      <c r="I10" s="61"/>
      <c r="J10" s="123"/>
      <c r="K10" s="123"/>
      <c r="L10" s="124"/>
      <c r="M10" s="123">
        <f t="shared" si="2"/>
        <v>0</v>
      </c>
      <c r="N10" s="61">
        <f t="shared" si="0"/>
        <v>195904.53</v>
      </c>
      <c r="O10" s="134" t="s">
        <v>91</v>
      </c>
    </row>
    <row r="11" spans="1:15" s="40" customFormat="1" ht="19.5" customHeight="1">
      <c r="A11" s="57">
        <v>6</v>
      </c>
      <c r="B11" s="58"/>
      <c r="C11" s="59" t="s">
        <v>10</v>
      </c>
      <c r="D11" s="60" t="s">
        <v>16</v>
      </c>
      <c r="E11" s="61">
        <v>11840.36</v>
      </c>
      <c r="F11" s="61">
        <v>61078.03</v>
      </c>
      <c r="G11" s="76">
        <f t="shared" si="1"/>
        <v>72918.39</v>
      </c>
      <c r="H11" s="61"/>
      <c r="I11" s="61">
        <v>48215.83</v>
      </c>
      <c r="J11" s="123"/>
      <c r="K11" s="123"/>
      <c r="L11" s="124"/>
      <c r="M11" s="123">
        <f t="shared" si="2"/>
        <v>48215.83</v>
      </c>
      <c r="N11" s="61">
        <f t="shared" si="0"/>
        <v>24702.559999999998</v>
      </c>
      <c r="O11" s="134"/>
    </row>
    <row r="12" spans="1:15" s="40" customFormat="1" ht="19.5" customHeight="1">
      <c r="A12" s="57">
        <v>7</v>
      </c>
      <c r="B12" s="58"/>
      <c r="C12" s="59" t="s">
        <v>10</v>
      </c>
      <c r="D12" s="60" t="s">
        <v>17</v>
      </c>
      <c r="E12" s="61">
        <v>132123.64</v>
      </c>
      <c r="F12" s="61">
        <v>0</v>
      </c>
      <c r="G12" s="76">
        <f t="shared" si="1"/>
        <v>132123.64</v>
      </c>
      <c r="H12" s="61"/>
      <c r="I12" s="61"/>
      <c r="J12" s="123"/>
      <c r="K12" s="123"/>
      <c r="L12" s="124"/>
      <c r="M12" s="123">
        <f t="shared" si="2"/>
        <v>0</v>
      </c>
      <c r="N12" s="61">
        <f t="shared" si="0"/>
        <v>132123.64</v>
      </c>
      <c r="O12" s="134"/>
    </row>
    <row r="13" spans="1:15" s="40" customFormat="1" ht="19.5" customHeight="1">
      <c r="A13" s="57">
        <v>8</v>
      </c>
      <c r="B13" s="58"/>
      <c r="C13" s="59" t="s">
        <v>10</v>
      </c>
      <c r="D13" s="60" t="s">
        <v>18</v>
      </c>
      <c r="E13" s="61">
        <v>300851.16</v>
      </c>
      <c r="F13" s="61">
        <v>0</v>
      </c>
      <c r="G13" s="76">
        <f t="shared" si="1"/>
        <v>300851.16</v>
      </c>
      <c r="H13" s="61"/>
      <c r="I13" s="61"/>
      <c r="J13" s="123">
        <v>300851.16</v>
      </c>
      <c r="K13" s="123"/>
      <c r="L13" s="124"/>
      <c r="M13" s="123">
        <f t="shared" si="2"/>
        <v>300851.16</v>
      </c>
      <c r="N13" s="61">
        <f t="shared" si="0"/>
        <v>0</v>
      </c>
      <c r="O13" s="134"/>
    </row>
    <row r="14" spans="1:18" s="40" customFormat="1" ht="19.5" customHeight="1">
      <c r="A14" s="57">
        <v>9</v>
      </c>
      <c r="B14" s="58" t="s">
        <v>20</v>
      </c>
      <c r="C14" s="59" t="s">
        <v>19</v>
      </c>
      <c r="D14" s="60" t="s">
        <v>20</v>
      </c>
      <c r="E14" s="61">
        <v>1355.42</v>
      </c>
      <c r="F14" s="61">
        <v>0</v>
      </c>
      <c r="G14" s="76">
        <f t="shared" si="1"/>
        <v>1355.42</v>
      </c>
      <c r="H14" s="61"/>
      <c r="I14" s="61"/>
      <c r="J14" s="123"/>
      <c r="K14" s="123"/>
      <c r="L14" s="124"/>
      <c r="M14" s="123">
        <f t="shared" si="2"/>
        <v>0</v>
      </c>
      <c r="N14" s="61">
        <f t="shared" si="0"/>
        <v>1355.42</v>
      </c>
      <c r="O14" s="134"/>
      <c r="Q14" s="40">
        <v>817899131</v>
      </c>
      <c r="R14" s="40" t="s">
        <v>85</v>
      </c>
    </row>
    <row r="15" spans="1:15" s="40" customFormat="1" ht="19.5" customHeight="1">
      <c r="A15" s="57">
        <v>10</v>
      </c>
      <c r="B15" s="58"/>
      <c r="C15" s="59" t="s">
        <v>10</v>
      </c>
      <c r="D15" s="60" t="s">
        <v>21</v>
      </c>
      <c r="E15" s="61">
        <v>110744.85</v>
      </c>
      <c r="F15" s="61">
        <v>0</v>
      </c>
      <c r="G15" s="76">
        <f t="shared" si="1"/>
        <v>110744.85</v>
      </c>
      <c r="H15" s="61"/>
      <c r="I15" s="61">
        <v>110744.85</v>
      </c>
      <c r="J15" s="123"/>
      <c r="K15" s="123"/>
      <c r="L15" s="124"/>
      <c r="M15" s="123">
        <f t="shared" si="2"/>
        <v>110744.85</v>
      </c>
      <c r="N15" s="61">
        <f t="shared" si="0"/>
        <v>0</v>
      </c>
      <c r="O15" s="134"/>
    </row>
    <row r="16" spans="1:15" s="40" customFormat="1" ht="19.5" customHeight="1">
      <c r="A16" s="57">
        <v>11</v>
      </c>
      <c r="B16" s="58"/>
      <c r="C16" s="59" t="s">
        <v>10</v>
      </c>
      <c r="D16" s="60" t="s">
        <v>22</v>
      </c>
      <c r="E16" s="61">
        <v>56070.18</v>
      </c>
      <c r="F16" s="61">
        <v>10418.69</v>
      </c>
      <c r="G16" s="76">
        <f t="shared" si="1"/>
        <v>66488.87</v>
      </c>
      <c r="H16" s="61"/>
      <c r="I16" s="61">
        <v>66488.87</v>
      </c>
      <c r="J16" s="123"/>
      <c r="K16" s="123"/>
      <c r="L16" s="124"/>
      <c r="M16" s="123">
        <f t="shared" si="2"/>
        <v>66488.87</v>
      </c>
      <c r="N16" s="61">
        <f t="shared" si="0"/>
        <v>0</v>
      </c>
      <c r="O16" s="134"/>
    </row>
    <row r="17" spans="1:15" s="40" customFormat="1" ht="19.5" customHeight="1">
      <c r="A17" s="57">
        <v>12</v>
      </c>
      <c r="B17" s="58" t="s">
        <v>25</v>
      </c>
      <c r="C17" s="59" t="s">
        <v>10</v>
      </c>
      <c r="D17" s="60" t="s">
        <v>23</v>
      </c>
      <c r="E17" s="61">
        <v>5129.64</v>
      </c>
      <c r="F17" s="61">
        <v>160692.93</v>
      </c>
      <c r="G17" s="76">
        <f t="shared" si="1"/>
        <v>165822.57</v>
      </c>
      <c r="H17" s="61"/>
      <c r="I17" s="61"/>
      <c r="J17" s="123"/>
      <c r="K17" s="123"/>
      <c r="L17" s="124">
        <v>165822.57</v>
      </c>
      <c r="M17" s="123">
        <f t="shared" si="2"/>
        <v>165822.57</v>
      </c>
      <c r="N17" s="61">
        <f t="shared" si="0"/>
        <v>0</v>
      </c>
      <c r="O17" s="134"/>
    </row>
    <row r="18" spans="1:15" s="40" customFormat="1" ht="19.5" customHeight="1">
      <c r="A18" s="57">
        <v>13</v>
      </c>
      <c r="B18" s="58"/>
      <c r="C18" s="59" t="s">
        <v>10</v>
      </c>
      <c r="D18" s="60" t="s">
        <v>24</v>
      </c>
      <c r="E18" s="61">
        <v>51574.51</v>
      </c>
      <c r="F18" s="61">
        <v>0</v>
      </c>
      <c r="G18" s="76">
        <f t="shared" si="1"/>
        <v>51574.51</v>
      </c>
      <c r="H18" s="61"/>
      <c r="I18" s="61"/>
      <c r="J18" s="123"/>
      <c r="K18" s="123"/>
      <c r="L18" s="124"/>
      <c r="M18" s="123">
        <f t="shared" si="2"/>
        <v>0</v>
      </c>
      <c r="N18" s="61">
        <f t="shared" si="0"/>
        <v>51574.51</v>
      </c>
      <c r="O18" s="134"/>
    </row>
    <row r="19" spans="1:16" s="40" customFormat="1" ht="19.5" customHeight="1">
      <c r="A19" s="57">
        <v>14</v>
      </c>
      <c r="B19" s="58"/>
      <c r="C19" s="59" t="s">
        <v>10</v>
      </c>
      <c r="D19" s="60" t="s">
        <v>25</v>
      </c>
      <c r="E19" s="61">
        <v>73432.83</v>
      </c>
      <c r="F19" s="61">
        <v>0</v>
      </c>
      <c r="G19" s="76">
        <f t="shared" si="1"/>
        <v>73432.83</v>
      </c>
      <c r="H19" s="61"/>
      <c r="I19" s="61"/>
      <c r="J19" s="123">
        <v>73432.83</v>
      </c>
      <c r="K19" s="123"/>
      <c r="L19" s="124"/>
      <c r="M19" s="123">
        <f t="shared" si="2"/>
        <v>73432.83</v>
      </c>
      <c r="N19" s="61">
        <f t="shared" si="0"/>
        <v>0</v>
      </c>
      <c r="O19" s="134"/>
      <c r="P19" s="40" t="s">
        <v>86</v>
      </c>
    </row>
    <row r="20" spans="1:15" s="40" customFormat="1" ht="19.5" customHeight="1">
      <c r="A20" s="57">
        <v>15</v>
      </c>
      <c r="B20" s="58" t="s">
        <v>27</v>
      </c>
      <c r="C20" s="59" t="s">
        <v>19</v>
      </c>
      <c r="D20" s="60" t="s">
        <v>26</v>
      </c>
      <c r="E20" s="61">
        <v>12817.11</v>
      </c>
      <c r="F20" s="61">
        <v>123.22</v>
      </c>
      <c r="G20" s="76">
        <f t="shared" si="1"/>
        <v>12940.33</v>
      </c>
      <c r="H20" s="61"/>
      <c r="I20" s="61">
        <v>12073.33</v>
      </c>
      <c r="J20" s="123"/>
      <c r="K20" s="123"/>
      <c r="L20" s="124"/>
      <c r="M20" s="123">
        <f t="shared" si="2"/>
        <v>12073.33</v>
      </c>
      <c r="N20" s="61">
        <f t="shared" si="0"/>
        <v>867</v>
      </c>
      <c r="O20" s="134" t="s">
        <v>83</v>
      </c>
    </row>
    <row r="21" spans="1:15" s="40" customFormat="1" ht="19.5" customHeight="1">
      <c r="A21" s="57">
        <v>16</v>
      </c>
      <c r="B21" s="58" t="s">
        <v>18</v>
      </c>
      <c r="C21" s="59" t="s">
        <v>10</v>
      </c>
      <c r="D21" s="60" t="s">
        <v>28</v>
      </c>
      <c r="E21" s="61">
        <v>229262.62</v>
      </c>
      <c r="F21" s="61">
        <v>0</v>
      </c>
      <c r="G21" s="76">
        <f t="shared" si="1"/>
        <v>229262.62</v>
      </c>
      <c r="H21" s="61"/>
      <c r="I21" s="61"/>
      <c r="J21" s="123">
        <v>229262.62</v>
      </c>
      <c r="K21" s="123"/>
      <c r="L21" s="124"/>
      <c r="M21" s="123">
        <f t="shared" si="2"/>
        <v>229262.62</v>
      </c>
      <c r="N21" s="61">
        <f t="shared" si="0"/>
        <v>0</v>
      </c>
      <c r="O21" s="134"/>
    </row>
    <row r="22" spans="1:15" s="40" customFormat="1" ht="19.5" customHeight="1">
      <c r="A22" s="57">
        <v>17</v>
      </c>
      <c r="B22" s="58"/>
      <c r="C22" s="59" t="s">
        <v>10</v>
      </c>
      <c r="D22" s="60" t="s">
        <v>29</v>
      </c>
      <c r="E22" s="61">
        <v>112987.44</v>
      </c>
      <c r="F22" s="61">
        <v>0</v>
      </c>
      <c r="G22" s="76">
        <f t="shared" si="1"/>
        <v>112987.44</v>
      </c>
      <c r="H22" s="61"/>
      <c r="I22" s="61"/>
      <c r="J22" s="123"/>
      <c r="K22" s="123">
        <v>112987.44</v>
      </c>
      <c r="L22" s="124"/>
      <c r="M22" s="123">
        <f t="shared" si="2"/>
        <v>112987.44</v>
      </c>
      <c r="N22" s="61">
        <f t="shared" si="0"/>
        <v>0</v>
      </c>
      <c r="O22" s="134"/>
    </row>
    <row r="23" spans="1:15" s="40" customFormat="1" ht="19.5" customHeight="1">
      <c r="A23" s="57">
        <v>18</v>
      </c>
      <c r="B23" s="58" t="s">
        <v>30</v>
      </c>
      <c r="C23" s="59" t="s">
        <v>10</v>
      </c>
      <c r="D23" s="60" t="s">
        <v>31</v>
      </c>
      <c r="E23" s="61">
        <v>741076.18</v>
      </c>
      <c r="F23" s="61">
        <v>0</v>
      </c>
      <c r="G23" s="76">
        <f t="shared" si="1"/>
        <v>741076.18</v>
      </c>
      <c r="H23" s="61"/>
      <c r="I23" s="61">
        <v>673270.78</v>
      </c>
      <c r="J23" s="123"/>
      <c r="K23" s="123"/>
      <c r="L23" s="124"/>
      <c r="M23" s="123">
        <f t="shared" si="2"/>
        <v>673270.78</v>
      </c>
      <c r="N23" s="61">
        <f t="shared" si="0"/>
        <v>67805.40000000002</v>
      </c>
      <c r="O23" s="134"/>
    </row>
    <row r="24" spans="1:15" s="40" customFormat="1" ht="19.5" customHeight="1">
      <c r="A24" s="57">
        <v>19</v>
      </c>
      <c r="B24" s="58"/>
      <c r="C24" s="59" t="s">
        <v>10</v>
      </c>
      <c r="D24" s="60" t="s">
        <v>32</v>
      </c>
      <c r="E24" s="61">
        <v>43323.68</v>
      </c>
      <c r="F24" s="61">
        <v>0</v>
      </c>
      <c r="G24" s="76">
        <f t="shared" si="1"/>
        <v>43323.68</v>
      </c>
      <c r="H24" s="61"/>
      <c r="I24" s="61"/>
      <c r="J24" s="123"/>
      <c r="K24" s="123">
        <v>43323.68</v>
      </c>
      <c r="L24" s="124"/>
      <c r="M24" s="123">
        <f t="shared" si="2"/>
        <v>43323.68</v>
      </c>
      <c r="N24" s="61">
        <f t="shared" si="0"/>
        <v>0</v>
      </c>
      <c r="O24" s="134"/>
    </row>
    <row r="25" spans="1:15" s="40" customFormat="1" ht="19.5" customHeight="1">
      <c r="A25" s="57">
        <v>20</v>
      </c>
      <c r="B25" s="58"/>
      <c r="C25" s="59" t="s">
        <v>10</v>
      </c>
      <c r="D25" s="60" t="s">
        <v>46</v>
      </c>
      <c r="E25" s="61">
        <v>235381.6</v>
      </c>
      <c r="F25" s="61">
        <v>243012.66</v>
      </c>
      <c r="G25" s="76">
        <f t="shared" si="1"/>
        <v>478394.26</v>
      </c>
      <c r="H25" s="61"/>
      <c r="I25" s="61"/>
      <c r="J25" s="123"/>
      <c r="K25" s="123"/>
      <c r="L25" s="124">
        <v>478147.82</v>
      </c>
      <c r="M25" s="123">
        <f t="shared" si="2"/>
        <v>478147.82</v>
      </c>
      <c r="N25" s="61">
        <f t="shared" si="0"/>
        <v>246.44000000000233</v>
      </c>
      <c r="O25" s="134" t="s">
        <v>84</v>
      </c>
    </row>
    <row r="26" spans="1:15" s="40" customFormat="1" ht="19.5" customHeight="1">
      <c r="A26" s="57">
        <v>21</v>
      </c>
      <c r="B26" s="58"/>
      <c r="C26" s="59" t="s">
        <v>10</v>
      </c>
      <c r="D26" s="60" t="s">
        <v>33</v>
      </c>
      <c r="E26" s="61">
        <v>114677.93</v>
      </c>
      <c r="F26" s="61">
        <v>38874.5</v>
      </c>
      <c r="G26" s="76">
        <f t="shared" si="1"/>
        <v>153552.43</v>
      </c>
      <c r="H26" s="61"/>
      <c r="I26" s="61"/>
      <c r="J26" s="123"/>
      <c r="K26" s="123"/>
      <c r="L26" s="124"/>
      <c r="M26" s="123">
        <f t="shared" si="2"/>
        <v>0</v>
      </c>
      <c r="N26" s="61">
        <f t="shared" si="0"/>
        <v>153552.43</v>
      </c>
      <c r="O26" s="134"/>
    </row>
    <row r="27" spans="1:15" s="40" customFormat="1" ht="19.5" customHeight="1">
      <c r="A27" s="57">
        <v>22</v>
      </c>
      <c r="B27" s="58" t="s">
        <v>34</v>
      </c>
      <c r="C27" s="59" t="s">
        <v>10</v>
      </c>
      <c r="D27" s="60" t="s">
        <v>35</v>
      </c>
      <c r="E27" s="61">
        <v>36850.56</v>
      </c>
      <c r="F27" s="61">
        <v>0</v>
      </c>
      <c r="G27" s="76">
        <f t="shared" si="1"/>
        <v>36850.56</v>
      </c>
      <c r="H27" s="61"/>
      <c r="I27" s="61"/>
      <c r="J27" s="123"/>
      <c r="K27" s="123">
        <v>36850.56</v>
      </c>
      <c r="L27" s="124"/>
      <c r="M27" s="123">
        <f t="shared" si="2"/>
        <v>36850.56</v>
      </c>
      <c r="N27" s="61">
        <f t="shared" si="0"/>
        <v>0</v>
      </c>
      <c r="O27" s="134"/>
    </row>
    <row r="28" spans="1:15" s="40" customFormat="1" ht="19.5" customHeight="1">
      <c r="A28" s="57">
        <v>23</v>
      </c>
      <c r="B28" s="58" t="s">
        <v>36</v>
      </c>
      <c r="C28" s="59" t="s">
        <v>10</v>
      </c>
      <c r="D28" s="60" t="s">
        <v>36</v>
      </c>
      <c r="E28" s="61">
        <v>52194.18</v>
      </c>
      <c r="F28" s="61">
        <v>0</v>
      </c>
      <c r="G28" s="76">
        <f t="shared" si="1"/>
        <v>52194.18</v>
      </c>
      <c r="H28" s="61"/>
      <c r="I28" s="61"/>
      <c r="J28" s="123"/>
      <c r="K28" s="123"/>
      <c r="L28" s="124"/>
      <c r="M28" s="123">
        <f t="shared" si="2"/>
        <v>0</v>
      </c>
      <c r="N28" s="61">
        <f t="shared" si="0"/>
        <v>52194.18</v>
      </c>
      <c r="O28" s="134"/>
    </row>
    <row r="29" spans="1:15" s="40" customFormat="1" ht="19.5" customHeight="1">
      <c r="A29" s="57">
        <v>24</v>
      </c>
      <c r="B29" s="58"/>
      <c r="C29" s="59" t="s">
        <v>10</v>
      </c>
      <c r="D29" s="60" t="s">
        <v>37</v>
      </c>
      <c r="E29" s="61">
        <v>100019.66</v>
      </c>
      <c r="F29" s="61">
        <v>32330.47</v>
      </c>
      <c r="G29" s="76">
        <f t="shared" si="1"/>
        <v>132350.13</v>
      </c>
      <c r="H29" s="61"/>
      <c r="I29" s="61">
        <v>132350.13</v>
      </c>
      <c r="J29" s="123"/>
      <c r="K29" s="123"/>
      <c r="L29" s="124"/>
      <c r="M29" s="123">
        <f t="shared" si="2"/>
        <v>132350.13</v>
      </c>
      <c r="N29" s="61">
        <f t="shared" si="0"/>
        <v>0</v>
      </c>
      <c r="O29" s="134"/>
    </row>
    <row r="30" spans="1:15" s="40" customFormat="1" ht="19.5" customHeight="1">
      <c r="A30" s="57">
        <v>25</v>
      </c>
      <c r="B30" s="58"/>
      <c r="C30" s="59" t="s">
        <v>10</v>
      </c>
      <c r="D30" s="60" t="s">
        <v>31</v>
      </c>
      <c r="E30" s="61">
        <v>251273.6</v>
      </c>
      <c r="F30" s="61">
        <v>10556.26</v>
      </c>
      <c r="G30" s="76">
        <f t="shared" si="1"/>
        <v>261829.86000000002</v>
      </c>
      <c r="H30" s="61"/>
      <c r="I30" s="61"/>
      <c r="J30" s="123">
        <v>10556.26</v>
      </c>
      <c r="K30" s="123"/>
      <c r="L30" s="124"/>
      <c r="M30" s="123">
        <f t="shared" si="2"/>
        <v>10556.26</v>
      </c>
      <c r="N30" s="125">
        <f t="shared" si="0"/>
        <v>251273.6</v>
      </c>
      <c r="O30" s="134" t="s">
        <v>82</v>
      </c>
    </row>
    <row r="31" spans="1:15" s="40" customFormat="1" ht="19.5" customHeight="1">
      <c r="A31" s="57">
        <v>26</v>
      </c>
      <c r="B31" s="58"/>
      <c r="C31" s="59" t="s">
        <v>10</v>
      </c>
      <c r="D31" s="60" t="s">
        <v>38</v>
      </c>
      <c r="E31" s="61">
        <v>90500.75</v>
      </c>
      <c r="F31" s="61">
        <v>208754.91</v>
      </c>
      <c r="G31" s="76">
        <f t="shared" si="1"/>
        <v>299255.66000000003</v>
      </c>
      <c r="H31" s="61"/>
      <c r="I31" s="61"/>
      <c r="J31" s="123"/>
      <c r="K31" s="123"/>
      <c r="L31" s="124"/>
      <c r="M31" s="123">
        <f t="shared" si="2"/>
        <v>0</v>
      </c>
      <c r="N31" s="61">
        <f t="shared" si="0"/>
        <v>299255.66000000003</v>
      </c>
      <c r="O31" s="134"/>
    </row>
    <row r="32" spans="1:15" s="40" customFormat="1" ht="19.5" customHeight="1">
      <c r="A32" s="57">
        <v>27</v>
      </c>
      <c r="B32" s="58"/>
      <c r="C32" s="59" t="s">
        <v>10</v>
      </c>
      <c r="D32" s="60" t="s">
        <v>39</v>
      </c>
      <c r="E32" s="61">
        <v>74609.16</v>
      </c>
      <c r="F32" s="61">
        <v>0</v>
      </c>
      <c r="G32" s="76">
        <f t="shared" si="1"/>
        <v>74609.16</v>
      </c>
      <c r="H32" s="61"/>
      <c r="I32" s="61"/>
      <c r="J32" s="123"/>
      <c r="K32" s="123"/>
      <c r="L32" s="124"/>
      <c r="M32" s="123">
        <f t="shared" si="2"/>
        <v>0</v>
      </c>
      <c r="N32" s="61">
        <f t="shared" si="0"/>
        <v>74609.16</v>
      </c>
      <c r="O32" s="134"/>
    </row>
    <row r="33" spans="1:16" s="40" customFormat="1" ht="19.5" customHeight="1">
      <c r="A33" s="57">
        <v>28</v>
      </c>
      <c r="B33" s="58" t="s">
        <v>40</v>
      </c>
      <c r="C33" s="59" t="s">
        <v>10</v>
      </c>
      <c r="D33" s="60" t="s">
        <v>41</v>
      </c>
      <c r="E33" s="61">
        <v>37921.24</v>
      </c>
      <c r="F33" s="61">
        <v>0</v>
      </c>
      <c r="G33" s="76">
        <f t="shared" si="1"/>
        <v>37921.24</v>
      </c>
      <c r="H33" s="61"/>
      <c r="I33" s="61"/>
      <c r="J33" s="123"/>
      <c r="K33" s="123"/>
      <c r="L33" s="124">
        <v>37921.24</v>
      </c>
      <c r="M33" s="123">
        <f t="shared" si="2"/>
        <v>37921.24</v>
      </c>
      <c r="N33" s="61">
        <f t="shared" si="0"/>
        <v>0</v>
      </c>
      <c r="O33" s="134"/>
      <c r="P33" s="69">
        <v>3709.48</v>
      </c>
    </row>
    <row r="34" spans="1:15" s="40" customFormat="1" ht="19.5" customHeight="1">
      <c r="A34" s="57">
        <v>29</v>
      </c>
      <c r="B34" s="58"/>
      <c r="C34" s="59" t="s">
        <v>10</v>
      </c>
      <c r="D34" s="60" t="s">
        <v>42</v>
      </c>
      <c r="E34" s="61">
        <v>28905.22</v>
      </c>
      <c r="F34" s="61">
        <v>0</v>
      </c>
      <c r="G34" s="76">
        <f t="shared" si="1"/>
        <v>28905.22</v>
      </c>
      <c r="H34" s="61">
        <v>28905.22</v>
      </c>
      <c r="I34" s="61"/>
      <c r="J34" s="123"/>
      <c r="K34" s="123"/>
      <c r="L34" s="124"/>
      <c r="M34" s="123">
        <f t="shared" si="2"/>
        <v>28905.22</v>
      </c>
      <c r="N34" s="61">
        <f t="shared" si="0"/>
        <v>0</v>
      </c>
      <c r="O34" s="134"/>
    </row>
    <row r="35" spans="1:15" s="40" customFormat="1" ht="19.5" customHeight="1">
      <c r="A35" s="57">
        <v>30</v>
      </c>
      <c r="B35" s="58" t="s">
        <v>43</v>
      </c>
      <c r="C35" s="59" t="s">
        <v>10</v>
      </c>
      <c r="D35" s="60" t="s">
        <v>44</v>
      </c>
      <c r="E35" s="61">
        <v>85371.44</v>
      </c>
      <c r="F35" s="61">
        <v>0</v>
      </c>
      <c r="G35" s="76">
        <f t="shared" si="1"/>
        <v>85371.44</v>
      </c>
      <c r="H35" s="61"/>
      <c r="I35" s="61"/>
      <c r="J35" s="123"/>
      <c r="K35" s="123"/>
      <c r="L35" s="124"/>
      <c r="M35" s="123">
        <f t="shared" si="2"/>
        <v>0</v>
      </c>
      <c r="N35" s="61">
        <f t="shared" si="0"/>
        <v>85371.44</v>
      </c>
      <c r="O35" s="134"/>
    </row>
    <row r="36" spans="1:15" s="40" customFormat="1" ht="19.5" customHeight="1">
      <c r="A36" s="57">
        <v>31</v>
      </c>
      <c r="B36" s="58" t="s">
        <v>45</v>
      </c>
      <c r="C36" s="59" t="s">
        <v>10</v>
      </c>
      <c r="D36" s="60" t="s">
        <v>45</v>
      </c>
      <c r="E36" s="61">
        <v>78200.37</v>
      </c>
      <c r="F36" s="61">
        <v>0</v>
      </c>
      <c r="G36" s="76">
        <f t="shared" si="1"/>
        <v>78200.37</v>
      </c>
      <c r="H36" s="61"/>
      <c r="I36" s="61"/>
      <c r="J36" s="123"/>
      <c r="K36" s="123">
        <v>63302.04</v>
      </c>
      <c r="L36" s="124"/>
      <c r="M36" s="123">
        <f t="shared" si="2"/>
        <v>63302.04</v>
      </c>
      <c r="N36" s="61">
        <f t="shared" si="0"/>
        <v>14898.329999999994</v>
      </c>
      <c r="O36" s="134" t="s">
        <v>83</v>
      </c>
    </row>
    <row r="37" spans="1:15" s="40" customFormat="1" ht="19.5" customHeight="1">
      <c r="A37" s="62"/>
      <c r="B37" s="63"/>
      <c r="C37" s="64"/>
      <c r="D37" s="65"/>
      <c r="E37" s="66"/>
      <c r="F37" s="66"/>
      <c r="G37" s="66"/>
      <c r="H37" s="66"/>
      <c r="I37" s="66"/>
      <c r="J37" s="126"/>
      <c r="K37" s="126"/>
      <c r="L37" s="127"/>
      <c r="M37" s="126"/>
      <c r="N37" s="66"/>
      <c r="O37" s="66"/>
    </row>
    <row r="38" spans="1:15" s="40" customFormat="1" ht="19.5" customHeight="1">
      <c r="A38" s="215" t="s">
        <v>8</v>
      </c>
      <c r="B38" s="216"/>
      <c r="C38" s="216"/>
      <c r="D38" s="217"/>
      <c r="E38" s="67">
        <f aca="true" t="shared" si="3" ref="E38:L38">SUM(E6:E37)</f>
        <v>3774092.8600000017</v>
      </c>
      <c r="F38" s="67">
        <f t="shared" si="3"/>
        <v>791191.09</v>
      </c>
      <c r="G38" s="67">
        <f t="shared" si="3"/>
        <v>4565283.950000001</v>
      </c>
      <c r="H38" s="67">
        <f t="shared" si="3"/>
        <v>28905.22</v>
      </c>
      <c r="I38" s="67">
        <f t="shared" si="3"/>
        <v>1043143.79</v>
      </c>
      <c r="J38" s="94">
        <f>SUM(J13:J37)</f>
        <v>614102.87</v>
      </c>
      <c r="K38" s="94">
        <f>SUM(K6:K37)</f>
        <v>550603.06</v>
      </c>
      <c r="L38" s="112">
        <f t="shared" si="3"/>
        <v>884803.5900000001</v>
      </c>
      <c r="M38" s="94">
        <f>SUM(M6:M37)</f>
        <v>3121558.5300000003</v>
      </c>
      <c r="N38" s="67">
        <f>SUM(N6:N37)</f>
        <v>1443725.4200000002</v>
      </c>
      <c r="O38" s="67"/>
    </row>
    <row r="39" spans="1:15" s="40" customFormat="1" ht="18" hidden="1">
      <c r="A39" s="68"/>
      <c r="D39" s="231" t="s">
        <v>69</v>
      </c>
      <c r="E39" s="232"/>
      <c r="F39" s="232"/>
      <c r="G39" s="233"/>
      <c r="H39" s="89" t="s">
        <v>70</v>
      </c>
      <c r="I39" s="89" t="s">
        <v>74</v>
      </c>
      <c r="J39" s="95"/>
      <c r="K39" s="95"/>
      <c r="L39" s="90"/>
      <c r="M39" s="95"/>
      <c r="N39" s="90"/>
      <c r="O39" s="97"/>
    </row>
    <row r="40" spans="1:15" s="40" customFormat="1" ht="18">
      <c r="A40" s="68"/>
      <c r="E40" s="69"/>
      <c r="F40" s="69"/>
      <c r="G40" s="69"/>
      <c r="J40" s="96"/>
      <c r="K40" s="96"/>
      <c r="M40" s="128"/>
      <c r="N40" s="93"/>
      <c r="O40" s="98"/>
    </row>
  </sheetData>
  <sheetProtection/>
  <mergeCells count="8">
    <mergeCell ref="A1:O1"/>
    <mergeCell ref="A2:O2"/>
    <mergeCell ref="E3:F3"/>
    <mergeCell ref="C4:D4"/>
    <mergeCell ref="D39:G39"/>
    <mergeCell ref="A38:D38"/>
    <mergeCell ref="H3:L3"/>
    <mergeCell ref="F4:F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28">
      <selection activeCell="Q10" sqref="Q10"/>
    </sheetView>
  </sheetViews>
  <sheetFormatPr defaultColWidth="9.140625" defaultRowHeight="12.75"/>
  <cols>
    <col min="1" max="1" width="5.28125" style="4" customWidth="1"/>
    <col min="2" max="2" width="10.140625" style="2" customWidth="1"/>
    <col min="3" max="3" width="3.8515625" style="2" customWidth="1"/>
    <col min="4" max="4" width="8.140625" style="2" bestFit="1" customWidth="1"/>
    <col min="5" max="5" width="11.421875" style="3" hidden="1" customWidth="1"/>
    <col min="6" max="6" width="8.7109375" style="3" hidden="1" customWidth="1"/>
    <col min="7" max="7" width="11.421875" style="3" customWidth="1"/>
    <col min="8" max="8" width="9.28125" style="2" hidden="1" customWidth="1"/>
    <col min="9" max="9" width="10.140625" style="2" hidden="1" customWidth="1"/>
    <col min="10" max="11" width="9.8515625" style="109" hidden="1" customWidth="1"/>
    <col min="12" max="12" width="9.8515625" style="2" hidden="1" customWidth="1"/>
    <col min="13" max="13" width="9.8515625" style="109" bestFit="1" customWidth="1"/>
    <col min="14" max="14" width="9.8515625" style="151" bestFit="1" customWidth="1"/>
    <col min="15" max="15" width="11.140625" style="2" customWidth="1"/>
    <col min="16" max="16" width="11.28125" style="2" customWidth="1"/>
    <col min="17" max="17" width="15.28125" style="142" customWidth="1"/>
    <col min="18" max="16384" width="9.140625" style="2" customWidth="1"/>
  </cols>
  <sheetData>
    <row r="1" spans="1:17" ht="19.5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9.5" customHeight="1">
      <c r="A2" s="230" t="s">
        <v>89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40" customFormat="1" ht="19.5" customHeight="1">
      <c r="A3" s="41"/>
      <c r="B3" s="42"/>
      <c r="C3" s="43"/>
      <c r="D3" s="44"/>
      <c r="E3" s="223" t="s">
        <v>4</v>
      </c>
      <c r="F3" s="222"/>
      <c r="G3" s="144" t="s">
        <v>4</v>
      </c>
      <c r="H3" s="234" t="s">
        <v>47</v>
      </c>
      <c r="I3" s="234"/>
      <c r="J3" s="234"/>
      <c r="K3" s="234"/>
      <c r="L3" s="234"/>
      <c r="M3" s="113"/>
      <c r="N3" s="145"/>
      <c r="O3" s="72"/>
      <c r="P3" s="72"/>
      <c r="Q3" s="138"/>
    </row>
    <row r="4" spans="1:17" s="40" customFormat="1" ht="19.5" customHeight="1">
      <c r="A4" s="70" t="s">
        <v>1</v>
      </c>
      <c r="B4" s="71" t="s">
        <v>3</v>
      </c>
      <c r="C4" s="213" t="s">
        <v>2</v>
      </c>
      <c r="D4" s="214"/>
      <c r="E4" s="110" t="s">
        <v>96</v>
      </c>
      <c r="F4" s="237" t="s">
        <v>7</v>
      </c>
      <c r="G4" s="46" t="s">
        <v>8</v>
      </c>
      <c r="H4" s="52" t="s">
        <v>48</v>
      </c>
      <c r="I4" s="52" t="s">
        <v>48</v>
      </c>
      <c r="J4" s="114" t="s">
        <v>49</v>
      </c>
      <c r="K4" s="114" t="s">
        <v>80</v>
      </c>
      <c r="L4" s="115" t="s">
        <v>88</v>
      </c>
      <c r="M4" s="116" t="s">
        <v>92</v>
      </c>
      <c r="N4" s="146" t="s">
        <v>54</v>
      </c>
      <c r="O4" s="71" t="s">
        <v>95</v>
      </c>
      <c r="P4" s="71" t="s">
        <v>54</v>
      </c>
      <c r="Q4" s="71" t="s">
        <v>60</v>
      </c>
    </row>
    <row r="5" spans="1:17" s="40" customFormat="1" ht="19.5" customHeight="1">
      <c r="A5" s="47"/>
      <c r="B5" s="48"/>
      <c r="C5" s="49"/>
      <c r="D5" s="50"/>
      <c r="E5" s="111" t="s">
        <v>6</v>
      </c>
      <c r="F5" s="238"/>
      <c r="G5" s="51"/>
      <c r="H5" s="117" t="s">
        <v>68</v>
      </c>
      <c r="I5" s="117" t="s">
        <v>73</v>
      </c>
      <c r="J5" s="118" t="s">
        <v>79</v>
      </c>
      <c r="K5" s="118" t="s">
        <v>81</v>
      </c>
      <c r="L5" s="119" t="s">
        <v>87</v>
      </c>
      <c r="M5" s="135" t="s">
        <v>94</v>
      </c>
      <c r="N5" s="147" t="s">
        <v>93</v>
      </c>
      <c r="O5" s="136" t="s">
        <v>98</v>
      </c>
      <c r="P5" s="136"/>
      <c r="Q5" s="139"/>
    </row>
    <row r="6" spans="1:18" s="40" customFormat="1" ht="19.5" customHeight="1">
      <c r="A6" s="52">
        <v>1</v>
      </c>
      <c r="B6" s="53" t="s">
        <v>9</v>
      </c>
      <c r="C6" s="54" t="s">
        <v>10</v>
      </c>
      <c r="D6" s="55" t="s">
        <v>11</v>
      </c>
      <c r="E6" s="56">
        <v>14410.04</v>
      </c>
      <c r="F6" s="74">
        <v>1088.63</v>
      </c>
      <c r="G6" s="75">
        <f>SUM(E6:F6)</f>
        <v>15498.670000000002</v>
      </c>
      <c r="H6" s="56"/>
      <c r="I6" s="56"/>
      <c r="J6" s="121"/>
      <c r="K6" s="121"/>
      <c r="L6" s="122"/>
      <c r="M6" s="121"/>
      <c r="N6" s="124">
        <f aca="true" t="shared" si="0" ref="N6:N36">G6-M6</f>
        <v>15498.670000000002</v>
      </c>
      <c r="O6" s="61">
        <v>15498.67</v>
      </c>
      <c r="P6" s="61">
        <f>N6-O6</f>
        <v>0</v>
      </c>
      <c r="Q6" s="140"/>
      <c r="R6" s="40">
        <v>1</v>
      </c>
    </row>
    <row r="7" spans="1:18" s="40" customFormat="1" ht="19.5" customHeight="1">
      <c r="A7" s="57">
        <v>2</v>
      </c>
      <c r="B7" s="58"/>
      <c r="C7" s="59" t="s">
        <v>10</v>
      </c>
      <c r="D7" s="60" t="s">
        <v>12</v>
      </c>
      <c r="E7" s="61">
        <v>202911.96</v>
      </c>
      <c r="F7" s="61">
        <v>0</v>
      </c>
      <c r="G7" s="76">
        <f aca="true" t="shared" si="1" ref="G7:G36">SUM(E7:F7)</f>
        <v>202911.96</v>
      </c>
      <c r="H7" s="61"/>
      <c r="I7" s="61"/>
      <c r="J7" s="123"/>
      <c r="K7" s="123"/>
      <c r="L7" s="124">
        <v>202911.96</v>
      </c>
      <c r="M7" s="123">
        <f>SUM(H7:L7)</f>
        <v>202911.96</v>
      </c>
      <c r="N7" s="124">
        <f t="shared" si="0"/>
        <v>0</v>
      </c>
      <c r="O7" s="61"/>
      <c r="P7" s="61"/>
      <c r="Q7" s="140"/>
      <c r="R7" s="40">
        <v>2</v>
      </c>
    </row>
    <row r="8" spans="1:17" s="40" customFormat="1" ht="19.5" customHeight="1">
      <c r="A8" s="57">
        <v>3</v>
      </c>
      <c r="B8" s="58"/>
      <c r="C8" s="59" t="s">
        <v>10</v>
      </c>
      <c r="D8" s="60" t="s">
        <v>13</v>
      </c>
      <c r="E8" s="61">
        <v>269878.55</v>
      </c>
      <c r="F8" s="61">
        <v>24260.79</v>
      </c>
      <c r="G8" s="76">
        <f t="shared" si="1"/>
        <v>294139.33999999997</v>
      </c>
      <c r="H8" s="61"/>
      <c r="I8" s="61"/>
      <c r="J8" s="123"/>
      <c r="K8" s="123">
        <v>294139.34</v>
      </c>
      <c r="L8" s="124"/>
      <c r="M8" s="123">
        <f aca="true" t="shared" si="2" ref="M8:M36">SUM(H8:L8)</f>
        <v>294139.34</v>
      </c>
      <c r="N8" s="124">
        <f t="shared" si="0"/>
        <v>0</v>
      </c>
      <c r="O8" s="61"/>
      <c r="P8" s="61"/>
      <c r="Q8" s="140"/>
    </row>
    <row r="9" spans="1:17" s="40" customFormat="1" ht="19.5" customHeight="1">
      <c r="A9" s="57">
        <v>4</v>
      </c>
      <c r="B9" s="58"/>
      <c r="C9" s="59" t="s">
        <v>10</v>
      </c>
      <c r="D9" s="60" t="s">
        <v>14</v>
      </c>
      <c r="E9" s="61">
        <v>22492.45</v>
      </c>
      <c r="F9" s="61">
        <v>0</v>
      </c>
      <c r="G9" s="76">
        <f t="shared" si="1"/>
        <v>22492.45</v>
      </c>
      <c r="H9" s="61"/>
      <c r="I9" s="61"/>
      <c r="J9" s="123"/>
      <c r="K9" s="123"/>
      <c r="L9" s="124"/>
      <c r="M9" s="123">
        <f t="shared" si="2"/>
        <v>0</v>
      </c>
      <c r="N9" s="124">
        <f t="shared" si="0"/>
        <v>22492.45</v>
      </c>
      <c r="O9" s="61">
        <v>22492.45</v>
      </c>
      <c r="P9" s="61">
        <f>N9-O9</f>
        <v>0</v>
      </c>
      <c r="Q9" s="140"/>
    </row>
    <row r="10" spans="1:17" s="40" customFormat="1" ht="19.5" customHeight="1">
      <c r="A10" s="57">
        <v>5</v>
      </c>
      <c r="B10" s="58"/>
      <c r="C10" s="59" t="s">
        <v>10</v>
      </c>
      <c r="D10" s="60" t="s">
        <v>15</v>
      </c>
      <c r="E10" s="61">
        <v>195904.53</v>
      </c>
      <c r="F10" s="61">
        <v>0</v>
      </c>
      <c r="G10" s="76">
        <f t="shared" si="1"/>
        <v>195904.53</v>
      </c>
      <c r="H10" s="61"/>
      <c r="I10" s="61"/>
      <c r="J10" s="123"/>
      <c r="K10" s="123"/>
      <c r="L10" s="124"/>
      <c r="M10" s="123">
        <f t="shared" si="2"/>
        <v>0</v>
      </c>
      <c r="N10" s="124">
        <f t="shared" si="0"/>
        <v>195904.53</v>
      </c>
      <c r="O10" s="61">
        <v>162330.4</v>
      </c>
      <c r="P10" s="61">
        <f>N10-O10</f>
        <v>33574.130000000005</v>
      </c>
      <c r="Q10" s="140" t="s">
        <v>91</v>
      </c>
    </row>
    <row r="11" spans="1:17" s="40" customFormat="1" ht="19.5" customHeight="1">
      <c r="A11" s="57">
        <v>6</v>
      </c>
      <c r="B11" s="58"/>
      <c r="C11" s="59" t="s">
        <v>10</v>
      </c>
      <c r="D11" s="60" t="s">
        <v>16</v>
      </c>
      <c r="E11" s="61">
        <v>11840.36</v>
      </c>
      <c r="F11" s="61">
        <v>61078.03</v>
      </c>
      <c r="G11" s="76">
        <f t="shared" si="1"/>
        <v>72918.39</v>
      </c>
      <c r="H11" s="61"/>
      <c r="I11" s="61">
        <v>48215.83</v>
      </c>
      <c r="J11" s="123"/>
      <c r="K11" s="123"/>
      <c r="L11" s="124"/>
      <c r="M11" s="123">
        <f t="shared" si="2"/>
        <v>48215.83</v>
      </c>
      <c r="N11" s="124">
        <f t="shared" si="0"/>
        <v>24702.559999999998</v>
      </c>
      <c r="O11" s="61"/>
      <c r="P11" s="61">
        <f>N11-O11</f>
        <v>24702.559999999998</v>
      </c>
      <c r="Q11" s="140"/>
    </row>
    <row r="12" spans="1:17" s="40" customFormat="1" ht="19.5" customHeight="1">
      <c r="A12" s="57">
        <v>7</v>
      </c>
      <c r="B12" s="58"/>
      <c r="C12" s="59" t="s">
        <v>10</v>
      </c>
      <c r="D12" s="60" t="s">
        <v>17</v>
      </c>
      <c r="E12" s="61">
        <v>132123.64</v>
      </c>
      <c r="F12" s="61">
        <v>0</v>
      </c>
      <c r="G12" s="76">
        <f t="shared" si="1"/>
        <v>132123.64</v>
      </c>
      <c r="H12" s="61"/>
      <c r="I12" s="61"/>
      <c r="J12" s="123"/>
      <c r="K12" s="123"/>
      <c r="L12" s="124"/>
      <c r="M12" s="123">
        <f t="shared" si="2"/>
        <v>0</v>
      </c>
      <c r="N12" s="124">
        <f t="shared" si="0"/>
        <v>132123.64</v>
      </c>
      <c r="O12" s="61">
        <v>132123.64</v>
      </c>
      <c r="P12" s="61">
        <f>N12-O12</f>
        <v>0</v>
      </c>
      <c r="Q12" s="140"/>
    </row>
    <row r="13" spans="1:17" s="40" customFormat="1" ht="19.5" customHeight="1">
      <c r="A13" s="57">
        <v>8</v>
      </c>
      <c r="B13" s="58"/>
      <c r="C13" s="59" t="s">
        <v>10</v>
      </c>
      <c r="D13" s="60" t="s">
        <v>18</v>
      </c>
      <c r="E13" s="61">
        <v>300851.16</v>
      </c>
      <c r="F13" s="61">
        <v>0</v>
      </c>
      <c r="G13" s="76">
        <f t="shared" si="1"/>
        <v>300851.16</v>
      </c>
      <c r="H13" s="61"/>
      <c r="I13" s="61"/>
      <c r="J13" s="123">
        <v>300851.16</v>
      </c>
      <c r="K13" s="123"/>
      <c r="L13" s="124"/>
      <c r="M13" s="123">
        <f t="shared" si="2"/>
        <v>300851.16</v>
      </c>
      <c r="N13" s="124">
        <f t="shared" si="0"/>
        <v>0</v>
      </c>
      <c r="O13" s="61"/>
      <c r="P13" s="61">
        <f aca="true" t="shared" si="3" ref="P13:P27">N13-O13</f>
        <v>0</v>
      </c>
      <c r="Q13" s="140"/>
    </row>
    <row r="14" spans="1:20" s="40" customFormat="1" ht="19.5" customHeight="1">
      <c r="A14" s="57">
        <v>9</v>
      </c>
      <c r="B14" s="58" t="s">
        <v>20</v>
      </c>
      <c r="C14" s="59" t="s">
        <v>19</v>
      </c>
      <c r="D14" s="60" t="s">
        <v>20</v>
      </c>
      <c r="E14" s="61">
        <v>1355.42</v>
      </c>
      <c r="F14" s="61">
        <v>0</v>
      </c>
      <c r="G14" s="76">
        <f t="shared" si="1"/>
        <v>1355.42</v>
      </c>
      <c r="H14" s="61"/>
      <c r="I14" s="61"/>
      <c r="J14" s="123"/>
      <c r="K14" s="123"/>
      <c r="L14" s="124"/>
      <c r="M14" s="123">
        <f t="shared" si="2"/>
        <v>0</v>
      </c>
      <c r="N14" s="124">
        <f t="shared" si="0"/>
        <v>1355.42</v>
      </c>
      <c r="O14" s="61">
        <v>1355.42</v>
      </c>
      <c r="P14" s="61">
        <f t="shared" si="3"/>
        <v>0</v>
      </c>
      <c r="Q14" s="140"/>
      <c r="S14" s="40">
        <v>817899131</v>
      </c>
      <c r="T14" s="40" t="s">
        <v>85</v>
      </c>
    </row>
    <row r="15" spans="1:17" s="40" customFormat="1" ht="19.5" customHeight="1">
      <c r="A15" s="57">
        <v>10</v>
      </c>
      <c r="B15" s="58"/>
      <c r="C15" s="59" t="s">
        <v>10</v>
      </c>
      <c r="D15" s="60" t="s">
        <v>21</v>
      </c>
      <c r="E15" s="61">
        <v>110744.85</v>
      </c>
      <c r="F15" s="61">
        <v>0</v>
      </c>
      <c r="G15" s="76">
        <f t="shared" si="1"/>
        <v>110744.85</v>
      </c>
      <c r="H15" s="61"/>
      <c r="I15" s="61">
        <v>110744.85</v>
      </c>
      <c r="J15" s="123"/>
      <c r="K15" s="123"/>
      <c r="L15" s="124"/>
      <c r="M15" s="123">
        <f t="shared" si="2"/>
        <v>110744.85</v>
      </c>
      <c r="N15" s="124">
        <f t="shared" si="0"/>
        <v>0</v>
      </c>
      <c r="O15" s="61"/>
      <c r="P15" s="61">
        <f t="shared" si="3"/>
        <v>0</v>
      </c>
      <c r="Q15" s="140"/>
    </row>
    <row r="16" spans="1:17" s="40" customFormat="1" ht="19.5" customHeight="1">
      <c r="A16" s="57">
        <v>11</v>
      </c>
      <c r="B16" s="58"/>
      <c r="C16" s="59" t="s">
        <v>10</v>
      </c>
      <c r="D16" s="60" t="s">
        <v>22</v>
      </c>
      <c r="E16" s="61">
        <v>56070.18</v>
      </c>
      <c r="F16" s="61">
        <v>10418.69</v>
      </c>
      <c r="G16" s="76">
        <f t="shared" si="1"/>
        <v>66488.87</v>
      </c>
      <c r="H16" s="61"/>
      <c r="I16" s="61">
        <v>66488.87</v>
      </c>
      <c r="J16" s="123"/>
      <c r="K16" s="123"/>
      <c r="L16" s="124"/>
      <c r="M16" s="123">
        <f t="shared" si="2"/>
        <v>66488.87</v>
      </c>
      <c r="N16" s="124">
        <f t="shared" si="0"/>
        <v>0</v>
      </c>
      <c r="O16" s="61"/>
      <c r="P16" s="61">
        <f t="shared" si="3"/>
        <v>0</v>
      </c>
      <c r="Q16" s="140"/>
    </row>
    <row r="17" spans="1:17" s="40" customFormat="1" ht="19.5" customHeight="1">
      <c r="A17" s="57">
        <v>12</v>
      </c>
      <c r="B17" s="58" t="s">
        <v>25</v>
      </c>
      <c r="C17" s="59" t="s">
        <v>10</v>
      </c>
      <c r="D17" s="60" t="s">
        <v>23</v>
      </c>
      <c r="E17" s="61">
        <v>5129.64</v>
      </c>
      <c r="F17" s="61">
        <v>160692.93</v>
      </c>
      <c r="G17" s="76">
        <f t="shared" si="1"/>
        <v>165822.57</v>
      </c>
      <c r="H17" s="61"/>
      <c r="I17" s="61"/>
      <c r="J17" s="123"/>
      <c r="K17" s="123"/>
      <c r="L17" s="124">
        <v>165822.57</v>
      </c>
      <c r="M17" s="123">
        <f t="shared" si="2"/>
        <v>165822.57</v>
      </c>
      <c r="N17" s="124">
        <f t="shared" si="0"/>
        <v>0</v>
      </c>
      <c r="O17" s="61"/>
      <c r="P17" s="61">
        <f t="shared" si="3"/>
        <v>0</v>
      </c>
      <c r="Q17" s="140"/>
    </row>
    <row r="18" spans="1:17" s="40" customFormat="1" ht="19.5" customHeight="1">
      <c r="A18" s="57">
        <v>13</v>
      </c>
      <c r="B18" s="58"/>
      <c r="C18" s="59" t="s">
        <v>10</v>
      </c>
      <c r="D18" s="60" t="s">
        <v>24</v>
      </c>
      <c r="E18" s="61">
        <v>51574.51</v>
      </c>
      <c r="F18" s="61">
        <v>0</v>
      </c>
      <c r="G18" s="76">
        <f t="shared" si="1"/>
        <v>51574.51</v>
      </c>
      <c r="H18" s="61"/>
      <c r="I18" s="61"/>
      <c r="J18" s="123"/>
      <c r="K18" s="123"/>
      <c r="L18" s="124"/>
      <c r="M18" s="123">
        <f t="shared" si="2"/>
        <v>0</v>
      </c>
      <c r="N18" s="124">
        <f t="shared" si="0"/>
        <v>51574.51</v>
      </c>
      <c r="O18" s="61">
        <v>51574.51</v>
      </c>
      <c r="P18" s="61">
        <f t="shared" si="3"/>
        <v>0</v>
      </c>
      <c r="Q18" s="140"/>
    </row>
    <row r="19" spans="1:18" s="40" customFormat="1" ht="19.5" customHeight="1">
      <c r="A19" s="57">
        <v>14</v>
      </c>
      <c r="B19" s="58"/>
      <c r="C19" s="59" t="s">
        <v>10</v>
      </c>
      <c r="D19" s="60" t="s">
        <v>25</v>
      </c>
      <c r="E19" s="61">
        <v>73432.83</v>
      </c>
      <c r="F19" s="61">
        <v>0</v>
      </c>
      <c r="G19" s="76">
        <f t="shared" si="1"/>
        <v>73432.83</v>
      </c>
      <c r="H19" s="61"/>
      <c r="I19" s="61"/>
      <c r="J19" s="123">
        <v>73432.83</v>
      </c>
      <c r="K19" s="123"/>
      <c r="L19" s="124"/>
      <c r="M19" s="123">
        <f t="shared" si="2"/>
        <v>73432.83</v>
      </c>
      <c r="N19" s="124">
        <f t="shared" si="0"/>
        <v>0</v>
      </c>
      <c r="O19" s="61"/>
      <c r="P19" s="61">
        <f t="shared" si="3"/>
        <v>0</v>
      </c>
      <c r="Q19" s="140"/>
      <c r="R19" s="40" t="s">
        <v>86</v>
      </c>
    </row>
    <row r="20" spans="1:17" s="40" customFormat="1" ht="19.5" customHeight="1">
      <c r="A20" s="57">
        <v>15</v>
      </c>
      <c r="B20" s="58" t="s">
        <v>27</v>
      </c>
      <c r="C20" s="59" t="s">
        <v>19</v>
      </c>
      <c r="D20" s="60" t="s">
        <v>26</v>
      </c>
      <c r="E20" s="61">
        <v>12817.11</v>
      </c>
      <c r="F20" s="61">
        <v>123.22</v>
      </c>
      <c r="G20" s="76">
        <f t="shared" si="1"/>
        <v>12940.33</v>
      </c>
      <c r="H20" s="61"/>
      <c r="I20" s="61">
        <v>12073.33</v>
      </c>
      <c r="J20" s="123"/>
      <c r="K20" s="123"/>
      <c r="L20" s="124"/>
      <c r="M20" s="123">
        <f t="shared" si="2"/>
        <v>12073.33</v>
      </c>
      <c r="N20" s="124">
        <f t="shared" si="0"/>
        <v>867</v>
      </c>
      <c r="O20" s="61"/>
      <c r="P20" s="61">
        <f>N20-O20</f>
        <v>867</v>
      </c>
      <c r="Q20" s="140" t="s">
        <v>83</v>
      </c>
    </row>
    <row r="21" spans="1:17" s="40" customFormat="1" ht="19.5" customHeight="1">
      <c r="A21" s="57">
        <v>16</v>
      </c>
      <c r="B21" s="58" t="s">
        <v>18</v>
      </c>
      <c r="C21" s="59" t="s">
        <v>10</v>
      </c>
      <c r="D21" s="60" t="s">
        <v>28</v>
      </c>
      <c r="E21" s="61">
        <v>229262.62</v>
      </c>
      <c r="F21" s="61">
        <v>0</v>
      </c>
      <c r="G21" s="76">
        <f t="shared" si="1"/>
        <v>229262.62</v>
      </c>
      <c r="H21" s="61"/>
      <c r="I21" s="61"/>
      <c r="J21" s="123">
        <v>229262.62</v>
      </c>
      <c r="K21" s="123"/>
      <c r="L21" s="124"/>
      <c r="M21" s="123">
        <f t="shared" si="2"/>
        <v>229262.62</v>
      </c>
      <c r="N21" s="124">
        <f t="shared" si="0"/>
        <v>0</v>
      </c>
      <c r="O21" s="61"/>
      <c r="P21" s="61">
        <f t="shared" si="3"/>
        <v>0</v>
      </c>
      <c r="Q21" s="140"/>
    </row>
    <row r="22" spans="1:17" s="40" customFormat="1" ht="19.5" customHeight="1">
      <c r="A22" s="57">
        <v>17</v>
      </c>
      <c r="B22" s="58"/>
      <c r="C22" s="59" t="s">
        <v>10</v>
      </c>
      <c r="D22" s="60" t="s">
        <v>29</v>
      </c>
      <c r="E22" s="61">
        <v>112987.44</v>
      </c>
      <c r="F22" s="61">
        <v>0</v>
      </c>
      <c r="G22" s="76">
        <f t="shared" si="1"/>
        <v>112987.44</v>
      </c>
      <c r="H22" s="61"/>
      <c r="I22" s="61"/>
      <c r="J22" s="123"/>
      <c r="K22" s="123">
        <v>112987.44</v>
      </c>
      <c r="L22" s="124"/>
      <c r="M22" s="123">
        <f t="shared" si="2"/>
        <v>112987.44</v>
      </c>
      <c r="N22" s="124">
        <f t="shared" si="0"/>
        <v>0</v>
      </c>
      <c r="O22" s="61"/>
      <c r="P22" s="61">
        <f t="shared" si="3"/>
        <v>0</v>
      </c>
      <c r="Q22" s="140"/>
    </row>
    <row r="23" spans="1:17" s="40" customFormat="1" ht="19.5" customHeight="1">
      <c r="A23" s="57">
        <v>18</v>
      </c>
      <c r="B23" s="58" t="s">
        <v>30</v>
      </c>
      <c r="C23" s="59" t="s">
        <v>10</v>
      </c>
      <c r="D23" s="60" t="s">
        <v>31</v>
      </c>
      <c r="E23" s="61">
        <v>741076.18</v>
      </c>
      <c r="F23" s="61">
        <v>0</v>
      </c>
      <c r="G23" s="76">
        <f t="shared" si="1"/>
        <v>741076.18</v>
      </c>
      <c r="H23" s="61"/>
      <c r="I23" s="61">
        <v>673270.78</v>
      </c>
      <c r="J23" s="123"/>
      <c r="K23" s="123"/>
      <c r="L23" s="124"/>
      <c r="M23" s="123">
        <f t="shared" si="2"/>
        <v>673270.78</v>
      </c>
      <c r="N23" s="124">
        <f t="shared" si="0"/>
        <v>67805.40000000002</v>
      </c>
      <c r="O23" s="61"/>
      <c r="P23" s="61">
        <f t="shared" si="3"/>
        <v>67805.40000000002</v>
      </c>
      <c r="Q23" s="140"/>
    </row>
    <row r="24" spans="1:17" s="40" customFormat="1" ht="19.5" customHeight="1">
      <c r="A24" s="57">
        <v>19</v>
      </c>
      <c r="B24" s="58"/>
      <c r="C24" s="59" t="s">
        <v>10</v>
      </c>
      <c r="D24" s="60" t="s">
        <v>32</v>
      </c>
      <c r="E24" s="61">
        <v>43323.68</v>
      </c>
      <c r="F24" s="61">
        <v>0</v>
      </c>
      <c r="G24" s="76">
        <f t="shared" si="1"/>
        <v>43323.68</v>
      </c>
      <c r="H24" s="61"/>
      <c r="I24" s="61"/>
      <c r="J24" s="123"/>
      <c r="K24" s="123">
        <v>43323.68</v>
      </c>
      <c r="L24" s="124"/>
      <c r="M24" s="123">
        <f t="shared" si="2"/>
        <v>43323.68</v>
      </c>
      <c r="N24" s="124">
        <f t="shared" si="0"/>
        <v>0</v>
      </c>
      <c r="O24" s="61"/>
      <c r="P24" s="61">
        <f t="shared" si="3"/>
        <v>0</v>
      </c>
      <c r="Q24" s="140"/>
    </row>
    <row r="25" spans="1:17" s="40" customFormat="1" ht="19.5" customHeight="1">
      <c r="A25" s="57">
        <v>20</v>
      </c>
      <c r="B25" s="58"/>
      <c r="C25" s="59" t="s">
        <v>10</v>
      </c>
      <c r="D25" s="60" t="s">
        <v>46</v>
      </c>
      <c r="E25" s="61">
        <v>235381.6</v>
      </c>
      <c r="F25" s="61">
        <v>243012.66</v>
      </c>
      <c r="G25" s="76">
        <f t="shared" si="1"/>
        <v>478394.26</v>
      </c>
      <c r="H25" s="61"/>
      <c r="I25" s="61"/>
      <c r="J25" s="123"/>
      <c r="K25" s="123"/>
      <c r="L25" s="124">
        <v>478147.82</v>
      </c>
      <c r="M25" s="123">
        <f t="shared" si="2"/>
        <v>478147.82</v>
      </c>
      <c r="N25" s="124">
        <f t="shared" si="0"/>
        <v>246.44000000000233</v>
      </c>
      <c r="O25" s="61"/>
      <c r="P25" s="61">
        <f t="shared" si="3"/>
        <v>246.44000000000233</v>
      </c>
      <c r="Q25" s="140" t="s">
        <v>84</v>
      </c>
    </row>
    <row r="26" spans="1:17" s="40" customFormat="1" ht="19.5" customHeight="1">
      <c r="A26" s="57">
        <v>21</v>
      </c>
      <c r="B26" s="58"/>
      <c r="C26" s="59" t="s">
        <v>10</v>
      </c>
      <c r="D26" s="60" t="s">
        <v>33</v>
      </c>
      <c r="E26" s="61">
        <v>114677.93</v>
      </c>
      <c r="F26" s="61">
        <v>38874.5</v>
      </c>
      <c r="G26" s="76">
        <f t="shared" si="1"/>
        <v>153552.43</v>
      </c>
      <c r="H26" s="61"/>
      <c r="I26" s="61"/>
      <c r="J26" s="123"/>
      <c r="K26" s="123"/>
      <c r="L26" s="124"/>
      <c r="M26" s="123">
        <f t="shared" si="2"/>
        <v>0</v>
      </c>
      <c r="N26" s="124">
        <f t="shared" si="0"/>
        <v>153552.43</v>
      </c>
      <c r="O26" s="61">
        <v>153552.43</v>
      </c>
      <c r="P26" s="61">
        <f>N26-O26</f>
        <v>0</v>
      </c>
      <c r="Q26" s="140"/>
    </row>
    <row r="27" spans="1:17" s="40" customFormat="1" ht="19.5" customHeight="1">
      <c r="A27" s="57">
        <v>22</v>
      </c>
      <c r="B27" s="58" t="s">
        <v>34</v>
      </c>
      <c r="C27" s="59" t="s">
        <v>10</v>
      </c>
      <c r="D27" s="60" t="s">
        <v>35</v>
      </c>
      <c r="E27" s="61">
        <v>36850.56</v>
      </c>
      <c r="F27" s="61">
        <v>0</v>
      </c>
      <c r="G27" s="76">
        <f t="shared" si="1"/>
        <v>36850.56</v>
      </c>
      <c r="H27" s="61"/>
      <c r="I27" s="61"/>
      <c r="J27" s="123"/>
      <c r="K27" s="123">
        <v>36850.56</v>
      </c>
      <c r="L27" s="124"/>
      <c r="M27" s="123">
        <f t="shared" si="2"/>
        <v>36850.56</v>
      </c>
      <c r="N27" s="124">
        <f t="shared" si="0"/>
        <v>0</v>
      </c>
      <c r="O27" s="61"/>
      <c r="P27" s="61">
        <f t="shared" si="3"/>
        <v>0</v>
      </c>
      <c r="Q27" s="140"/>
    </row>
    <row r="28" spans="1:17" s="40" customFormat="1" ht="19.5" customHeight="1">
      <c r="A28" s="57">
        <v>23</v>
      </c>
      <c r="B28" s="58" t="s">
        <v>36</v>
      </c>
      <c r="C28" s="59" t="s">
        <v>10</v>
      </c>
      <c r="D28" s="60" t="s">
        <v>36</v>
      </c>
      <c r="E28" s="61">
        <v>52194.18</v>
      </c>
      <c r="F28" s="61">
        <v>0</v>
      </c>
      <c r="G28" s="76">
        <f t="shared" si="1"/>
        <v>52194.18</v>
      </c>
      <c r="H28" s="61"/>
      <c r="I28" s="61"/>
      <c r="J28" s="123"/>
      <c r="K28" s="123"/>
      <c r="L28" s="124"/>
      <c r="M28" s="123">
        <f t="shared" si="2"/>
        <v>0</v>
      </c>
      <c r="N28" s="124">
        <f t="shared" si="0"/>
        <v>52194.18</v>
      </c>
      <c r="O28" s="61">
        <v>28482.42</v>
      </c>
      <c r="P28" s="61">
        <f>N28-O28</f>
        <v>23711.760000000002</v>
      </c>
      <c r="Q28" s="140"/>
    </row>
    <row r="29" spans="1:17" s="40" customFormat="1" ht="19.5" customHeight="1">
      <c r="A29" s="57">
        <v>24</v>
      </c>
      <c r="B29" s="58"/>
      <c r="C29" s="59" t="s">
        <v>10</v>
      </c>
      <c r="D29" s="60" t="s">
        <v>37</v>
      </c>
      <c r="E29" s="61">
        <v>100019.66</v>
      </c>
      <c r="F29" s="61">
        <v>32330.47</v>
      </c>
      <c r="G29" s="76">
        <f t="shared" si="1"/>
        <v>132350.13</v>
      </c>
      <c r="H29" s="61"/>
      <c r="I29" s="61">
        <v>132350.13</v>
      </c>
      <c r="J29" s="123"/>
      <c r="K29" s="123"/>
      <c r="L29" s="124"/>
      <c r="M29" s="123">
        <f t="shared" si="2"/>
        <v>132350.13</v>
      </c>
      <c r="N29" s="124">
        <f t="shared" si="0"/>
        <v>0</v>
      </c>
      <c r="O29" s="61"/>
      <c r="P29" s="61">
        <f aca="true" t="shared" si="4" ref="P29:P36">N29-O29</f>
        <v>0</v>
      </c>
      <c r="Q29" s="140"/>
    </row>
    <row r="30" spans="1:17" s="40" customFormat="1" ht="19.5" customHeight="1">
      <c r="A30" s="57">
        <v>25</v>
      </c>
      <c r="B30" s="58"/>
      <c r="C30" s="59" t="s">
        <v>10</v>
      </c>
      <c r="D30" s="60" t="s">
        <v>31</v>
      </c>
      <c r="E30" s="61">
        <v>251273.6</v>
      </c>
      <c r="F30" s="61">
        <v>10556.26</v>
      </c>
      <c r="G30" s="76">
        <f t="shared" si="1"/>
        <v>261829.86000000002</v>
      </c>
      <c r="H30" s="61"/>
      <c r="I30" s="61"/>
      <c r="J30" s="123">
        <v>10556.26</v>
      </c>
      <c r="K30" s="123"/>
      <c r="L30" s="124"/>
      <c r="M30" s="123">
        <f t="shared" si="2"/>
        <v>10556.26</v>
      </c>
      <c r="N30" s="148">
        <f t="shared" si="0"/>
        <v>251273.6</v>
      </c>
      <c r="O30" s="125"/>
      <c r="P30" s="61">
        <f t="shared" si="4"/>
        <v>251273.6</v>
      </c>
      <c r="Q30" s="140" t="s">
        <v>82</v>
      </c>
    </row>
    <row r="31" spans="1:17" s="40" customFormat="1" ht="19.5" customHeight="1">
      <c r="A31" s="57">
        <v>26</v>
      </c>
      <c r="B31" s="58"/>
      <c r="C31" s="59" t="s">
        <v>10</v>
      </c>
      <c r="D31" s="60" t="s">
        <v>38</v>
      </c>
      <c r="E31" s="61">
        <v>90500.75</v>
      </c>
      <c r="F31" s="61">
        <v>208754.91</v>
      </c>
      <c r="G31" s="76">
        <f t="shared" si="1"/>
        <v>299255.66000000003</v>
      </c>
      <c r="H31" s="61"/>
      <c r="I31" s="61"/>
      <c r="J31" s="123"/>
      <c r="K31" s="123"/>
      <c r="L31" s="124"/>
      <c r="M31" s="123">
        <f t="shared" si="2"/>
        <v>0</v>
      </c>
      <c r="N31" s="124">
        <f t="shared" si="0"/>
        <v>299255.66000000003</v>
      </c>
      <c r="O31" s="61">
        <v>299255.66</v>
      </c>
      <c r="P31" s="61">
        <f t="shared" si="4"/>
        <v>0</v>
      </c>
      <c r="Q31" s="140" t="s">
        <v>97</v>
      </c>
    </row>
    <row r="32" spans="1:17" s="40" customFormat="1" ht="19.5" customHeight="1">
      <c r="A32" s="57">
        <v>27</v>
      </c>
      <c r="B32" s="58"/>
      <c r="C32" s="59" t="s">
        <v>10</v>
      </c>
      <c r="D32" s="60" t="s">
        <v>39</v>
      </c>
      <c r="E32" s="61">
        <v>74609.16</v>
      </c>
      <c r="F32" s="61">
        <v>0</v>
      </c>
      <c r="G32" s="76">
        <f t="shared" si="1"/>
        <v>74609.16</v>
      </c>
      <c r="H32" s="61"/>
      <c r="I32" s="61"/>
      <c r="J32" s="123"/>
      <c r="K32" s="123"/>
      <c r="L32" s="124"/>
      <c r="M32" s="123">
        <f t="shared" si="2"/>
        <v>0</v>
      </c>
      <c r="N32" s="124">
        <f t="shared" si="0"/>
        <v>74609.16</v>
      </c>
      <c r="O32" s="61">
        <v>74609.16</v>
      </c>
      <c r="P32" s="61">
        <f t="shared" si="4"/>
        <v>0</v>
      </c>
      <c r="Q32" s="140"/>
    </row>
    <row r="33" spans="1:18" s="40" customFormat="1" ht="19.5" customHeight="1">
      <c r="A33" s="57">
        <v>28</v>
      </c>
      <c r="B33" s="58" t="s">
        <v>40</v>
      </c>
      <c r="C33" s="59" t="s">
        <v>10</v>
      </c>
      <c r="D33" s="60" t="s">
        <v>41</v>
      </c>
      <c r="E33" s="61">
        <v>37921.24</v>
      </c>
      <c r="F33" s="61">
        <v>0</v>
      </c>
      <c r="G33" s="76">
        <f t="shared" si="1"/>
        <v>37921.24</v>
      </c>
      <c r="H33" s="61"/>
      <c r="I33" s="61"/>
      <c r="J33" s="123"/>
      <c r="K33" s="123"/>
      <c r="L33" s="124">
        <v>37921.24</v>
      </c>
      <c r="M33" s="123">
        <f t="shared" si="2"/>
        <v>37921.24</v>
      </c>
      <c r="N33" s="124">
        <f t="shared" si="0"/>
        <v>0</v>
      </c>
      <c r="O33" s="61"/>
      <c r="P33" s="61">
        <f t="shared" si="4"/>
        <v>0</v>
      </c>
      <c r="Q33" s="140"/>
      <c r="R33" s="69">
        <v>3709.48</v>
      </c>
    </row>
    <row r="34" spans="1:17" s="40" customFormat="1" ht="19.5" customHeight="1">
      <c r="A34" s="57">
        <v>29</v>
      </c>
      <c r="B34" s="58"/>
      <c r="C34" s="59" t="s">
        <v>10</v>
      </c>
      <c r="D34" s="60" t="s">
        <v>42</v>
      </c>
      <c r="E34" s="61">
        <v>28905.22</v>
      </c>
      <c r="F34" s="61">
        <v>0</v>
      </c>
      <c r="G34" s="76">
        <f t="shared" si="1"/>
        <v>28905.22</v>
      </c>
      <c r="H34" s="61">
        <v>28905.22</v>
      </c>
      <c r="I34" s="61"/>
      <c r="J34" s="123"/>
      <c r="K34" s="123"/>
      <c r="L34" s="124"/>
      <c r="M34" s="123">
        <f t="shared" si="2"/>
        <v>28905.22</v>
      </c>
      <c r="N34" s="124">
        <f t="shared" si="0"/>
        <v>0</v>
      </c>
      <c r="O34" s="61"/>
      <c r="P34" s="61">
        <f>N34-O34</f>
        <v>0</v>
      </c>
      <c r="Q34" s="140"/>
    </row>
    <row r="35" spans="1:17" s="40" customFormat="1" ht="19.5" customHeight="1">
      <c r="A35" s="57">
        <v>30</v>
      </c>
      <c r="B35" s="58" t="s">
        <v>43</v>
      </c>
      <c r="C35" s="59" t="s">
        <v>10</v>
      </c>
      <c r="D35" s="60" t="s">
        <v>44</v>
      </c>
      <c r="E35" s="61">
        <v>85371.44</v>
      </c>
      <c r="F35" s="61">
        <v>0</v>
      </c>
      <c r="G35" s="76">
        <f t="shared" si="1"/>
        <v>85371.44</v>
      </c>
      <c r="H35" s="61"/>
      <c r="I35" s="61"/>
      <c r="J35" s="123"/>
      <c r="K35" s="123"/>
      <c r="L35" s="124"/>
      <c r="M35" s="123">
        <f t="shared" si="2"/>
        <v>0</v>
      </c>
      <c r="N35" s="124">
        <f t="shared" si="0"/>
        <v>85371.44</v>
      </c>
      <c r="O35" s="61">
        <v>85371.44</v>
      </c>
      <c r="P35" s="61">
        <f t="shared" si="4"/>
        <v>0</v>
      </c>
      <c r="Q35" s="140"/>
    </row>
    <row r="36" spans="1:17" s="40" customFormat="1" ht="19.5" customHeight="1">
      <c r="A36" s="57">
        <v>31</v>
      </c>
      <c r="B36" s="58" t="s">
        <v>45</v>
      </c>
      <c r="C36" s="59" t="s">
        <v>10</v>
      </c>
      <c r="D36" s="60" t="s">
        <v>45</v>
      </c>
      <c r="E36" s="61">
        <v>78200.37</v>
      </c>
      <c r="F36" s="61">
        <v>0</v>
      </c>
      <c r="G36" s="76">
        <f t="shared" si="1"/>
        <v>78200.37</v>
      </c>
      <c r="H36" s="61"/>
      <c r="I36" s="61"/>
      <c r="J36" s="123"/>
      <c r="K36" s="123">
        <v>63302.04</v>
      </c>
      <c r="L36" s="124"/>
      <c r="M36" s="123">
        <f t="shared" si="2"/>
        <v>63302.04</v>
      </c>
      <c r="N36" s="124">
        <f t="shared" si="0"/>
        <v>14898.329999999994</v>
      </c>
      <c r="O36" s="61"/>
      <c r="P36" s="61">
        <f t="shared" si="4"/>
        <v>14898.329999999994</v>
      </c>
      <c r="Q36" s="140" t="s">
        <v>83</v>
      </c>
    </row>
    <row r="37" spans="1:17" s="40" customFormat="1" ht="19.5" customHeight="1">
      <c r="A37" s="62"/>
      <c r="B37" s="63"/>
      <c r="C37" s="64"/>
      <c r="D37" s="65"/>
      <c r="E37" s="66"/>
      <c r="F37" s="66"/>
      <c r="G37" s="66"/>
      <c r="H37" s="66"/>
      <c r="I37" s="66"/>
      <c r="J37" s="126"/>
      <c r="K37" s="126"/>
      <c r="L37" s="127"/>
      <c r="M37" s="126"/>
      <c r="N37" s="127"/>
      <c r="O37" s="66"/>
      <c r="P37" s="66"/>
      <c r="Q37" s="141"/>
    </row>
    <row r="38" spans="1:17" s="40" customFormat="1" ht="19.5" customHeight="1">
      <c r="A38" s="215" t="s">
        <v>8</v>
      </c>
      <c r="B38" s="216"/>
      <c r="C38" s="216"/>
      <c r="D38" s="217"/>
      <c r="E38" s="67">
        <f aca="true" t="shared" si="5" ref="E38:L38">SUM(E6:E37)</f>
        <v>3774092.8600000017</v>
      </c>
      <c r="F38" s="67">
        <f t="shared" si="5"/>
        <v>791191.09</v>
      </c>
      <c r="G38" s="67">
        <f t="shared" si="5"/>
        <v>4565283.950000001</v>
      </c>
      <c r="H38" s="67">
        <f t="shared" si="5"/>
        <v>28905.22</v>
      </c>
      <c r="I38" s="67">
        <f t="shared" si="5"/>
        <v>1043143.79</v>
      </c>
      <c r="J38" s="94">
        <f>SUM(J13:J37)</f>
        <v>614102.87</v>
      </c>
      <c r="K38" s="94">
        <f>SUM(K6:K37)</f>
        <v>550603.06</v>
      </c>
      <c r="L38" s="112">
        <f t="shared" si="5"/>
        <v>884803.5900000001</v>
      </c>
      <c r="M38" s="94">
        <f>SUM(M6:M37)</f>
        <v>3121558.5300000003</v>
      </c>
      <c r="N38" s="112">
        <f>SUM(N6:N37)</f>
        <v>1443725.4200000002</v>
      </c>
      <c r="O38" s="67">
        <f>SUM(O6:O37)</f>
        <v>1026646.2000000002</v>
      </c>
      <c r="P38" s="67">
        <f>SUM(P6:P37)</f>
        <v>417079.22000000003</v>
      </c>
      <c r="Q38" s="67"/>
    </row>
    <row r="39" spans="1:17" s="40" customFormat="1" ht="18" hidden="1">
      <c r="A39" s="68"/>
      <c r="D39" s="231" t="s">
        <v>69</v>
      </c>
      <c r="E39" s="232"/>
      <c r="F39" s="232"/>
      <c r="G39" s="233"/>
      <c r="H39" s="89" t="s">
        <v>70</v>
      </c>
      <c r="I39" s="89" t="s">
        <v>74</v>
      </c>
      <c r="J39" s="95"/>
      <c r="K39" s="95"/>
      <c r="L39" s="90"/>
      <c r="M39" s="95"/>
      <c r="N39" s="149"/>
      <c r="O39" s="137"/>
      <c r="P39" s="137"/>
      <c r="Q39" s="142"/>
    </row>
    <row r="40" spans="1:17" s="40" customFormat="1" ht="18">
      <c r="A40" s="68"/>
      <c r="E40" s="69"/>
      <c r="F40" s="69"/>
      <c r="G40" s="69"/>
      <c r="J40" s="96"/>
      <c r="K40" s="96"/>
      <c r="M40" s="128"/>
      <c r="N40" s="150"/>
      <c r="O40" s="93"/>
      <c r="P40" s="93"/>
      <c r="Q40" s="143"/>
    </row>
  </sheetData>
  <sheetProtection/>
  <mergeCells count="8">
    <mergeCell ref="A38:D38"/>
    <mergeCell ref="D39:G39"/>
    <mergeCell ref="A1:Q1"/>
    <mergeCell ref="A2:Q2"/>
    <mergeCell ref="E3:F3"/>
    <mergeCell ref="H3:L3"/>
    <mergeCell ref="C4:D4"/>
    <mergeCell ref="F4:F5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421875" style="68" bestFit="1" customWidth="1"/>
    <col min="2" max="2" width="7.00390625" style="40" customWidth="1"/>
    <col min="3" max="3" width="4.140625" style="40" bestFit="1" customWidth="1"/>
    <col min="4" max="4" width="8.140625" style="40" bestFit="1" customWidth="1"/>
    <col min="5" max="5" width="11.00390625" style="69" bestFit="1" customWidth="1"/>
    <col min="6" max="6" width="9.57421875" style="69" bestFit="1" customWidth="1"/>
    <col min="7" max="7" width="9.8515625" style="69" bestFit="1" customWidth="1"/>
    <col min="8" max="8" width="8.00390625" style="40" bestFit="1" customWidth="1"/>
    <col min="9" max="9" width="9.8515625" style="40" bestFit="1" customWidth="1"/>
    <col min="10" max="10" width="8.7109375" style="96" bestFit="1" customWidth="1"/>
    <col min="11" max="15" width="9.8515625" style="40" customWidth="1"/>
    <col min="16" max="16" width="9.8515625" style="97" customWidth="1"/>
    <col min="17" max="16384" width="9.140625" style="40" customWidth="1"/>
  </cols>
  <sheetData>
    <row r="1" spans="1:15" ht="2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8">
      <c r="A2" s="41"/>
      <c r="B2" s="42"/>
      <c r="C2" s="43"/>
      <c r="D2" s="44"/>
      <c r="E2" s="223" t="s">
        <v>4</v>
      </c>
      <c r="F2" s="222"/>
      <c r="G2" s="45"/>
      <c r="H2" s="234" t="s">
        <v>47</v>
      </c>
      <c r="I2" s="234"/>
      <c r="J2" s="234"/>
      <c r="K2" s="234"/>
      <c r="L2" s="234"/>
      <c r="M2" s="234"/>
      <c r="N2" s="72"/>
      <c r="O2" s="72"/>
    </row>
    <row r="3" spans="1:15" ht="18">
      <c r="A3" s="70" t="s">
        <v>1</v>
      </c>
      <c r="B3" s="71" t="s">
        <v>3</v>
      </c>
      <c r="C3" s="213" t="s">
        <v>2</v>
      </c>
      <c r="D3" s="214"/>
      <c r="E3" s="99" t="s">
        <v>5</v>
      </c>
      <c r="F3" s="235" t="s">
        <v>7</v>
      </c>
      <c r="G3" s="46" t="s">
        <v>8</v>
      </c>
      <c r="H3" s="52" t="s">
        <v>48</v>
      </c>
      <c r="I3" s="52" t="s">
        <v>48</v>
      </c>
      <c r="J3" s="101" t="s">
        <v>49</v>
      </c>
      <c r="K3" s="52" t="s">
        <v>50</v>
      </c>
      <c r="L3" s="52" t="s">
        <v>51</v>
      </c>
      <c r="M3" s="52" t="s">
        <v>52</v>
      </c>
      <c r="N3" s="71" t="s">
        <v>53</v>
      </c>
      <c r="O3" s="71" t="s">
        <v>54</v>
      </c>
    </row>
    <row r="4" spans="1:15" ht="18">
      <c r="A4" s="47"/>
      <c r="B4" s="48"/>
      <c r="C4" s="49"/>
      <c r="D4" s="50"/>
      <c r="E4" s="100" t="s">
        <v>6</v>
      </c>
      <c r="F4" s="239"/>
      <c r="G4" s="51"/>
      <c r="H4" s="105" t="s">
        <v>68</v>
      </c>
      <c r="I4" s="105" t="s">
        <v>73</v>
      </c>
      <c r="J4" s="106" t="s">
        <v>79</v>
      </c>
      <c r="K4" s="73" t="s">
        <v>55</v>
      </c>
      <c r="L4" s="73" t="s">
        <v>55</v>
      </c>
      <c r="M4" s="73" t="s">
        <v>55</v>
      </c>
      <c r="N4" s="48"/>
      <c r="O4" s="48"/>
    </row>
    <row r="5" spans="1:15" ht="18">
      <c r="A5" s="52">
        <v>1</v>
      </c>
      <c r="B5" s="53" t="s">
        <v>9</v>
      </c>
      <c r="C5" s="54" t="s">
        <v>10</v>
      </c>
      <c r="D5" s="55" t="s">
        <v>11</v>
      </c>
      <c r="E5" s="56">
        <v>14410.04</v>
      </c>
      <c r="F5" s="74">
        <v>1088.63</v>
      </c>
      <c r="G5" s="75">
        <f>SUM(E5:F5)</f>
        <v>15498.670000000002</v>
      </c>
      <c r="H5" s="56"/>
      <c r="I5" s="56"/>
      <c r="J5" s="102"/>
      <c r="K5" s="56"/>
      <c r="L5" s="56"/>
      <c r="M5" s="56"/>
      <c r="N5" s="56"/>
      <c r="O5" s="56">
        <f>G5</f>
        <v>15498.670000000002</v>
      </c>
    </row>
    <row r="6" spans="1:15" ht="18">
      <c r="A6" s="57">
        <v>2</v>
      </c>
      <c r="B6" s="58"/>
      <c r="C6" s="59" t="s">
        <v>10</v>
      </c>
      <c r="D6" s="60" t="s">
        <v>12</v>
      </c>
      <c r="E6" s="61">
        <v>202911.96</v>
      </c>
      <c r="F6" s="61">
        <v>0</v>
      </c>
      <c r="G6" s="76">
        <f aca="true" t="shared" si="0" ref="G6:G35">SUM(E6:F6)</f>
        <v>202911.96</v>
      </c>
      <c r="H6" s="61"/>
      <c r="I6" s="61"/>
      <c r="J6" s="103"/>
      <c r="K6" s="61"/>
      <c r="L6" s="61"/>
      <c r="M6" s="61"/>
      <c r="N6" s="61"/>
      <c r="O6" s="61">
        <f>G6</f>
        <v>202911.96</v>
      </c>
    </row>
    <row r="7" spans="1:15" ht="18">
      <c r="A7" s="57">
        <v>3</v>
      </c>
      <c r="B7" s="58"/>
      <c r="C7" s="59" t="s">
        <v>10</v>
      </c>
      <c r="D7" s="60" t="s">
        <v>13</v>
      </c>
      <c r="E7" s="61">
        <v>269878.55</v>
      </c>
      <c r="F7" s="61">
        <v>24260.79</v>
      </c>
      <c r="G7" s="76">
        <f t="shared" si="0"/>
        <v>294139.33999999997</v>
      </c>
      <c r="H7" s="61"/>
      <c r="I7" s="61"/>
      <c r="J7" s="103"/>
      <c r="K7" s="61"/>
      <c r="L7" s="61"/>
      <c r="M7" s="61"/>
      <c r="N7" s="61"/>
      <c r="O7" s="61">
        <f aca="true" t="shared" si="1" ref="O7:O35">G7</f>
        <v>294139.33999999997</v>
      </c>
    </row>
    <row r="8" spans="1:15" ht="18">
      <c r="A8" s="57">
        <v>4</v>
      </c>
      <c r="B8" s="58"/>
      <c r="C8" s="59" t="s">
        <v>10</v>
      </c>
      <c r="D8" s="60" t="s">
        <v>14</v>
      </c>
      <c r="E8" s="61">
        <v>22492.45</v>
      </c>
      <c r="F8" s="61">
        <v>0</v>
      </c>
      <c r="G8" s="76">
        <f t="shared" si="0"/>
        <v>22492.45</v>
      </c>
      <c r="H8" s="61"/>
      <c r="I8" s="61"/>
      <c r="J8" s="103"/>
      <c r="K8" s="61"/>
      <c r="L8" s="61"/>
      <c r="M8" s="61"/>
      <c r="N8" s="61"/>
      <c r="O8" s="61">
        <f t="shared" si="1"/>
        <v>22492.45</v>
      </c>
    </row>
    <row r="9" spans="1:15" ht="18">
      <c r="A9" s="57">
        <v>5</v>
      </c>
      <c r="B9" s="58"/>
      <c r="C9" s="59" t="s">
        <v>10</v>
      </c>
      <c r="D9" s="60" t="s">
        <v>15</v>
      </c>
      <c r="E9" s="61">
        <v>195904.53</v>
      </c>
      <c r="F9" s="61">
        <v>0</v>
      </c>
      <c r="G9" s="76">
        <f t="shared" si="0"/>
        <v>195904.53</v>
      </c>
      <c r="H9" s="61"/>
      <c r="I9" s="61"/>
      <c r="J9" s="103"/>
      <c r="K9" s="61"/>
      <c r="L9" s="61"/>
      <c r="M9" s="61"/>
      <c r="N9" s="61"/>
      <c r="O9" s="61">
        <f t="shared" si="1"/>
        <v>195904.53</v>
      </c>
    </row>
    <row r="10" spans="1:15" ht="18">
      <c r="A10" s="57">
        <v>6</v>
      </c>
      <c r="B10" s="58"/>
      <c r="C10" s="59" t="s">
        <v>10</v>
      </c>
      <c r="D10" s="60" t="s">
        <v>16</v>
      </c>
      <c r="E10" s="61">
        <v>11840.36</v>
      </c>
      <c r="F10" s="61">
        <v>61078.03</v>
      </c>
      <c r="G10" s="76">
        <f t="shared" si="0"/>
        <v>72918.39</v>
      </c>
      <c r="H10" s="61"/>
      <c r="I10" s="61">
        <v>48215.83</v>
      </c>
      <c r="J10" s="103"/>
      <c r="K10" s="61"/>
      <c r="L10" s="61"/>
      <c r="M10" s="61"/>
      <c r="N10" s="61">
        <f>SUM(I10:M10)</f>
        <v>48215.83</v>
      </c>
      <c r="O10" s="61">
        <f>G10-N10</f>
        <v>24702.559999999998</v>
      </c>
    </row>
    <row r="11" spans="1:15" ht="18">
      <c r="A11" s="57">
        <v>7</v>
      </c>
      <c r="B11" s="58"/>
      <c r="C11" s="59" t="s">
        <v>10</v>
      </c>
      <c r="D11" s="60" t="s">
        <v>17</v>
      </c>
      <c r="E11" s="61">
        <v>132123.64</v>
      </c>
      <c r="F11" s="61">
        <v>0</v>
      </c>
      <c r="G11" s="76">
        <f t="shared" si="0"/>
        <v>132123.64</v>
      </c>
      <c r="H11" s="61"/>
      <c r="I11" s="61"/>
      <c r="J11" s="103"/>
      <c r="K11" s="61"/>
      <c r="L11" s="61"/>
      <c r="M11" s="61"/>
      <c r="N11" s="61"/>
      <c r="O11" s="61">
        <f t="shared" si="1"/>
        <v>132123.64</v>
      </c>
    </row>
    <row r="12" spans="1:15" ht="18">
      <c r="A12" s="57">
        <v>8</v>
      </c>
      <c r="B12" s="58"/>
      <c r="C12" s="130" t="s">
        <v>10</v>
      </c>
      <c r="D12" s="131" t="s">
        <v>18</v>
      </c>
      <c r="E12" s="132">
        <v>300851.16</v>
      </c>
      <c r="F12" s="132">
        <v>0</v>
      </c>
      <c r="G12" s="133">
        <f t="shared" si="0"/>
        <v>300851.16</v>
      </c>
      <c r="H12" s="132"/>
      <c r="I12" s="132"/>
      <c r="J12" s="132">
        <v>300851.16</v>
      </c>
      <c r="K12" s="132"/>
      <c r="L12" s="132"/>
      <c r="M12" s="132"/>
      <c r="N12" s="132">
        <f>SUM(I12:M12)</f>
        <v>300851.16</v>
      </c>
      <c r="O12" s="61">
        <f>G12-N12</f>
        <v>0</v>
      </c>
    </row>
    <row r="13" spans="1:15" ht="18">
      <c r="A13" s="57">
        <v>9</v>
      </c>
      <c r="B13" s="58" t="s">
        <v>20</v>
      </c>
      <c r="C13" s="59" t="s">
        <v>19</v>
      </c>
      <c r="D13" s="60" t="s">
        <v>20</v>
      </c>
      <c r="E13" s="61">
        <v>1355.42</v>
      </c>
      <c r="F13" s="61">
        <v>0</v>
      </c>
      <c r="G13" s="76">
        <f t="shared" si="0"/>
        <v>1355.42</v>
      </c>
      <c r="H13" s="61"/>
      <c r="I13" s="61"/>
      <c r="J13" s="103"/>
      <c r="K13" s="61"/>
      <c r="L13" s="61"/>
      <c r="M13" s="61"/>
      <c r="N13" s="61"/>
      <c r="O13" s="61">
        <f t="shared" si="1"/>
        <v>1355.42</v>
      </c>
    </row>
    <row r="14" spans="1:15" ht="18">
      <c r="A14" s="57">
        <v>10</v>
      </c>
      <c r="B14" s="58"/>
      <c r="C14" s="130" t="s">
        <v>10</v>
      </c>
      <c r="D14" s="131" t="s">
        <v>21</v>
      </c>
      <c r="E14" s="132">
        <v>110744.85</v>
      </c>
      <c r="F14" s="132">
        <v>0</v>
      </c>
      <c r="G14" s="133">
        <f t="shared" si="0"/>
        <v>110744.85</v>
      </c>
      <c r="H14" s="132"/>
      <c r="I14" s="132">
        <v>110744.85</v>
      </c>
      <c r="J14" s="132"/>
      <c r="K14" s="132"/>
      <c r="L14" s="132"/>
      <c r="M14" s="132"/>
      <c r="N14" s="132">
        <f>SUM(I14:M14)</f>
        <v>110744.85</v>
      </c>
      <c r="O14" s="61">
        <f>G14-N14</f>
        <v>0</v>
      </c>
    </row>
    <row r="15" spans="1:15" ht="18">
      <c r="A15" s="57">
        <v>11</v>
      </c>
      <c r="B15" s="58"/>
      <c r="C15" s="130" t="s">
        <v>10</v>
      </c>
      <c r="D15" s="131" t="s">
        <v>22</v>
      </c>
      <c r="E15" s="132">
        <v>56070.18</v>
      </c>
      <c r="F15" s="132">
        <v>10418.69</v>
      </c>
      <c r="G15" s="133">
        <f t="shared" si="0"/>
        <v>66488.87</v>
      </c>
      <c r="H15" s="132"/>
      <c r="I15" s="132">
        <v>66488.87</v>
      </c>
      <c r="J15" s="132"/>
      <c r="K15" s="132"/>
      <c r="L15" s="132"/>
      <c r="M15" s="132"/>
      <c r="N15" s="132">
        <f>SUM(I15:M15)</f>
        <v>66488.87</v>
      </c>
      <c r="O15" s="61">
        <f>G15-N15</f>
        <v>0</v>
      </c>
    </row>
    <row r="16" spans="1:15" ht="18">
      <c r="A16" s="57">
        <v>12</v>
      </c>
      <c r="B16" s="58" t="s">
        <v>25</v>
      </c>
      <c r="C16" s="59" t="s">
        <v>10</v>
      </c>
      <c r="D16" s="60" t="s">
        <v>23</v>
      </c>
      <c r="E16" s="61">
        <v>5129.64</v>
      </c>
      <c r="F16" s="61">
        <v>160692.93</v>
      </c>
      <c r="G16" s="76">
        <f t="shared" si="0"/>
        <v>165822.57</v>
      </c>
      <c r="H16" s="61"/>
      <c r="I16" s="61"/>
      <c r="J16" s="103"/>
      <c r="K16" s="61"/>
      <c r="L16" s="61"/>
      <c r="M16" s="61"/>
      <c r="N16" s="61"/>
      <c r="O16" s="61">
        <f t="shared" si="1"/>
        <v>165822.57</v>
      </c>
    </row>
    <row r="17" spans="1:15" ht="18">
      <c r="A17" s="57">
        <v>13</v>
      </c>
      <c r="B17" s="58"/>
      <c r="C17" s="59" t="s">
        <v>10</v>
      </c>
      <c r="D17" s="60" t="s">
        <v>24</v>
      </c>
      <c r="E17" s="61">
        <v>51574.51</v>
      </c>
      <c r="F17" s="61">
        <v>0</v>
      </c>
      <c r="G17" s="76">
        <f t="shared" si="0"/>
        <v>51574.51</v>
      </c>
      <c r="H17" s="61"/>
      <c r="I17" s="61"/>
      <c r="J17" s="103"/>
      <c r="K17" s="61"/>
      <c r="L17" s="61"/>
      <c r="M17" s="61"/>
      <c r="N17" s="61"/>
      <c r="O17" s="61">
        <f t="shared" si="1"/>
        <v>51574.51</v>
      </c>
    </row>
    <row r="18" spans="1:15" ht="18">
      <c r="A18" s="57">
        <v>14</v>
      </c>
      <c r="B18" s="58"/>
      <c r="C18" s="130" t="s">
        <v>10</v>
      </c>
      <c r="D18" s="131" t="s">
        <v>25</v>
      </c>
      <c r="E18" s="132">
        <v>73432.83</v>
      </c>
      <c r="F18" s="132">
        <v>0</v>
      </c>
      <c r="G18" s="133">
        <f t="shared" si="0"/>
        <v>73432.83</v>
      </c>
      <c r="H18" s="132"/>
      <c r="I18" s="132"/>
      <c r="J18" s="132">
        <v>73432.83</v>
      </c>
      <c r="K18" s="132"/>
      <c r="L18" s="132"/>
      <c r="M18" s="132"/>
      <c r="N18" s="132">
        <f>SUM(I18:M18)</f>
        <v>73432.83</v>
      </c>
      <c r="O18" s="61">
        <f>G18-N18</f>
        <v>0</v>
      </c>
    </row>
    <row r="19" spans="1:15" ht="18">
      <c r="A19" s="57">
        <v>15</v>
      </c>
      <c r="B19" s="58" t="s">
        <v>27</v>
      </c>
      <c r="C19" s="130" t="s">
        <v>19</v>
      </c>
      <c r="D19" s="131" t="s">
        <v>26</v>
      </c>
      <c r="E19" s="132">
        <v>12817.11</v>
      </c>
      <c r="F19" s="132">
        <v>123.22</v>
      </c>
      <c r="G19" s="133">
        <f t="shared" si="0"/>
        <v>12940.33</v>
      </c>
      <c r="H19" s="132"/>
      <c r="I19" s="132">
        <v>12073.33</v>
      </c>
      <c r="J19" s="132"/>
      <c r="K19" s="132"/>
      <c r="L19" s="132"/>
      <c r="M19" s="132"/>
      <c r="N19" s="132">
        <f>SUM(I19:M19)</f>
        <v>12073.33</v>
      </c>
      <c r="O19" s="61">
        <f>G19-N19</f>
        <v>867</v>
      </c>
    </row>
    <row r="20" spans="1:15" ht="18">
      <c r="A20" s="57">
        <v>16</v>
      </c>
      <c r="B20" s="58" t="s">
        <v>18</v>
      </c>
      <c r="C20" s="130" t="s">
        <v>10</v>
      </c>
      <c r="D20" s="131" t="s">
        <v>28</v>
      </c>
      <c r="E20" s="132">
        <v>229262.62</v>
      </c>
      <c r="F20" s="132">
        <v>0</v>
      </c>
      <c r="G20" s="133">
        <f t="shared" si="0"/>
        <v>229262.62</v>
      </c>
      <c r="H20" s="132"/>
      <c r="I20" s="132"/>
      <c r="J20" s="132">
        <v>229262.62</v>
      </c>
      <c r="K20" s="132"/>
      <c r="L20" s="132"/>
      <c r="M20" s="132"/>
      <c r="N20" s="132">
        <f>SUM(I20:M20)</f>
        <v>229262.62</v>
      </c>
      <c r="O20" s="61">
        <f>G20-N20</f>
        <v>0</v>
      </c>
    </row>
    <row r="21" spans="1:15" ht="18">
      <c r="A21" s="57">
        <v>17</v>
      </c>
      <c r="B21" s="58"/>
      <c r="C21" s="59" t="s">
        <v>10</v>
      </c>
      <c r="D21" s="60" t="s">
        <v>29</v>
      </c>
      <c r="E21" s="61">
        <v>112987.44</v>
      </c>
      <c r="F21" s="61">
        <v>0</v>
      </c>
      <c r="G21" s="76">
        <f t="shared" si="0"/>
        <v>112987.44</v>
      </c>
      <c r="H21" s="61"/>
      <c r="I21" s="61"/>
      <c r="J21" s="103"/>
      <c r="K21" s="61"/>
      <c r="L21" s="61"/>
      <c r="M21" s="61"/>
      <c r="N21" s="61"/>
      <c r="O21" s="61">
        <f t="shared" si="1"/>
        <v>112987.44</v>
      </c>
    </row>
    <row r="22" spans="1:15" ht="18">
      <c r="A22" s="57">
        <v>18</v>
      </c>
      <c r="B22" s="58" t="s">
        <v>30</v>
      </c>
      <c r="C22" s="130" t="s">
        <v>10</v>
      </c>
      <c r="D22" s="131" t="s">
        <v>31</v>
      </c>
      <c r="E22" s="132">
        <v>741076.18</v>
      </c>
      <c r="F22" s="132">
        <v>0</v>
      </c>
      <c r="G22" s="133">
        <f t="shared" si="0"/>
        <v>741076.18</v>
      </c>
      <c r="H22" s="132"/>
      <c r="I22" s="132">
        <v>673270.78</v>
      </c>
      <c r="J22" s="132"/>
      <c r="K22" s="132"/>
      <c r="L22" s="132"/>
      <c r="M22" s="132"/>
      <c r="N22" s="132">
        <f>SUM(I22:M22)</f>
        <v>673270.78</v>
      </c>
      <c r="O22" s="61">
        <f>G22-N22</f>
        <v>67805.40000000002</v>
      </c>
    </row>
    <row r="23" spans="1:15" ht="18">
      <c r="A23" s="57">
        <v>19</v>
      </c>
      <c r="B23" s="58"/>
      <c r="C23" s="59" t="s">
        <v>10</v>
      </c>
      <c r="D23" s="60" t="s">
        <v>32</v>
      </c>
      <c r="E23" s="61">
        <v>43323.68</v>
      </c>
      <c r="F23" s="61">
        <v>0</v>
      </c>
      <c r="G23" s="76">
        <f t="shared" si="0"/>
        <v>43323.68</v>
      </c>
      <c r="H23" s="61"/>
      <c r="I23" s="61"/>
      <c r="J23" s="103"/>
      <c r="K23" s="61"/>
      <c r="L23" s="61"/>
      <c r="M23" s="61"/>
      <c r="N23" s="61"/>
      <c r="O23" s="61">
        <f>G23</f>
        <v>43323.68</v>
      </c>
    </row>
    <row r="24" spans="1:15" ht="18">
      <c r="A24" s="57">
        <v>20</v>
      </c>
      <c r="B24" s="58"/>
      <c r="C24" s="59" t="s">
        <v>10</v>
      </c>
      <c r="D24" s="60" t="s">
        <v>46</v>
      </c>
      <c r="E24" s="61">
        <v>235381.6</v>
      </c>
      <c r="F24" s="61">
        <v>243012.66</v>
      </c>
      <c r="G24" s="76">
        <f t="shared" si="0"/>
        <v>478394.26</v>
      </c>
      <c r="H24" s="61"/>
      <c r="I24" s="61"/>
      <c r="J24" s="103"/>
      <c r="K24" s="61"/>
      <c r="L24" s="61"/>
      <c r="M24" s="61"/>
      <c r="N24" s="61"/>
      <c r="O24" s="61">
        <f t="shared" si="1"/>
        <v>478394.26</v>
      </c>
    </row>
    <row r="25" spans="1:15" ht="18">
      <c r="A25" s="57">
        <v>21</v>
      </c>
      <c r="B25" s="58"/>
      <c r="C25" s="59" t="s">
        <v>10</v>
      </c>
      <c r="D25" s="60" t="s">
        <v>33</v>
      </c>
      <c r="E25" s="61">
        <v>114677.93</v>
      </c>
      <c r="F25" s="61">
        <v>38874.5</v>
      </c>
      <c r="G25" s="76">
        <f t="shared" si="0"/>
        <v>153552.43</v>
      </c>
      <c r="H25" s="61"/>
      <c r="I25" s="61"/>
      <c r="J25" s="103"/>
      <c r="K25" s="61"/>
      <c r="L25" s="61"/>
      <c r="M25" s="61"/>
      <c r="N25" s="61"/>
      <c r="O25" s="61">
        <f t="shared" si="1"/>
        <v>153552.43</v>
      </c>
    </row>
    <row r="26" spans="1:15" ht="18">
      <c r="A26" s="57">
        <v>22</v>
      </c>
      <c r="B26" s="58" t="s">
        <v>34</v>
      </c>
      <c r="C26" s="59" t="s">
        <v>10</v>
      </c>
      <c r="D26" s="60" t="s">
        <v>35</v>
      </c>
      <c r="E26" s="61">
        <v>36850.56</v>
      </c>
      <c r="F26" s="61">
        <v>0</v>
      </c>
      <c r="G26" s="76">
        <f t="shared" si="0"/>
        <v>36850.56</v>
      </c>
      <c r="H26" s="61"/>
      <c r="I26" s="61"/>
      <c r="J26" s="103"/>
      <c r="K26" s="61"/>
      <c r="L26" s="61"/>
      <c r="M26" s="61"/>
      <c r="N26" s="61"/>
      <c r="O26" s="61">
        <f t="shared" si="1"/>
        <v>36850.56</v>
      </c>
    </row>
    <row r="27" spans="1:15" ht="18">
      <c r="A27" s="57">
        <v>23</v>
      </c>
      <c r="B27" s="58" t="s">
        <v>36</v>
      </c>
      <c r="C27" s="59" t="s">
        <v>10</v>
      </c>
      <c r="D27" s="60" t="s">
        <v>36</v>
      </c>
      <c r="E27" s="61">
        <v>52194.18</v>
      </c>
      <c r="F27" s="61">
        <v>0</v>
      </c>
      <c r="G27" s="76">
        <f t="shared" si="0"/>
        <v>52194.18</v>
      </c>
      <c r="H27" s="61"/>
      <c r="I27" s="61"/>
      <c r="J27" s="103"/>
      <c r="K27" s="61"/>
      <c r="L27" s="61"/>
      <c r="M27" s="61"/>
      <c r="N27" s="61"/>
      <c r="O27" s="61">
        <f t="shared" si="1"/>
        <v>52194.18</v>
      </c>
    </row>
    <row r="28" spans="1:16" ht="18">
      <c r="A28" s="57">
        <v>24</v>
      </c>
      <c r="B28" s="58"/>
      <c r="C28" s="130" t="s">
        <v>10</v>
      </c>
      <c r="D28" s="131" t="s">
        <v>37</v>
      </c>
      <c r="E28" s="132">
        <v>100019.66</v>
      </c>
      <c r="F28" s="132">
        <v>32330.47</v>
      </c>
      <c r="G28" s="133">
        <f t="shared" si="0"/>
        <v>132350.13</v>
      </c>
      <c r="H28" s="132"/>
      <c r="I28" s="132">
        <v>132350.13</v>
      </c>
      <c r="J28" s="132"/>
      <c r="K28" s="132"/>
      <c r="L28" s="132"/>
      <c r="M28" s="132"/>
      <c r="N28" s="132">
        <f>SUM(I28:M28)</f>
        <v>132350.13</v>
      </c>
      <c r="O28" s="61">
        <f>G28-N28</f>
        <v>0</v>
      </c>
      <c r="P28" s="97" t="s">
        <v>71</v>
      </c>
    </row>
    <row r="29" spans="1:15" ht="18">
      <c r="A29" s="57">
        <v>25</v>
      </c>
      <c r="B29" s="58"/>
      <c r="C29" s="59" t="s">
        <v>10</v>
      </c>
      <c r="D29" s="60" t="s">
        <v>31</v>
      </c>
      <c r="E29" s="61">
        <v>251273.6</v>
      </c>
      <c r="F29" s="61">
        <v>10556.26</v>
      </c>
      <c r="G29" s="76">
        <f t="shared" si="0"/>
        <v>261829.86000000002</v>
      </c>
      <c r="H29" s="61"/>
      <c r="I29" s="61"/>
      <c r="J29" s="103">
        <v>10556.26</v>
      </c>
      <c r="K29" s="61"/>
      <c r="L29" s="61"/>
      <c r="M29" s="61"/>
      <c r="N29" s="61">
        <f>SUM(I29:M29)</f>
        <v>10556.26</v>
      </c>
      <c r="O29" s="61">
        <f>G29-N29</f>
        <v>251273.6</v>
      </c>
    </row>
    <row r="30" spans="1:15" ht="18">
      <c r="A30" s="57">
        <v>26</v>
      </c>
      <c r="B30" s="58"/>
      <c r="C30" s="59" t="s">
        <v>10</v>
      </c>
      <c r="D30" s="60" t="s">
        <v>38</v>
      </c>
      <c r="E30" s="61">
        <v>90500.75</v>
      </c>
      <c r="F30" s="61">
        <v>208754.91</v>
      </c>
      <c r="G30" s="76">
        <f t="shared" si="0"/>
        <v>299255.66000000003</v>
      </c>
      <c r="H30" s="61"/>
      <c r="I30" s="61"/>
      <c r="J30" s="103"/>
      <c r="K30" s="61"/>
      <c r="L30" s="61"/>
      <c r="M30" s="61"/>
      <c r="N30" s="61"/>
      <c r="O30" s="61">
        <f t="shared" si="1"/>
        <v>299255.66000000003</v>
      </c>
    </row>
    <row r="31" spans="1:15" ht="18">
      <c r="A31" s="57">
        <v>27</v>
      </c>
      <c r="B31" s="58"/>
      <c r="C31" s="59" t="s">
        <v>10</v>
      </c>
      <c r="D31" s="60" t="s">
        <v>39</v>
      </c>
      <c r="E31" s="61">
        <v>74609.16</v>
      </c>
      <c r="F31" s="61">
        <v>0</v>
      </c>
      <c r="G31" s="76">
        <f t="shared" si="0"/>
        <v>74609.16</v>
      </c>
      <c r="H31" s="61"/>
      <c r="I31" s="61"/>
      <c r="J31" s="103"/>
      <c r="K31" s="61"/>
      <c r="L31" s="61"/>
      <c r="M31" s="61"/>
      <c r="N31" s="61"/>
      <c r="O31" s="61">
        <f t="shared" si="1"/>
        <v>74609.16</v>
      </c>
    </row>
    <row r="32" spans="1:15" ht="18">
      <c r="A32" s="57">
        <v>28</v>
      </c>
      <c r="B32" s="58" t="s">
        <v>40</v>
      </c>
      <c r="C32" s="59" t="s">
        <v>10</v>
      </c>
      <c r="D32" s="60" t="s">
        <v>41</v>
      </c>
      <c r="E32" s="61">
        <v>37921.24</v>
      </c>
      <c r="F32" s="61">
        <v>0</v>
      </c>
      <c r="G32" s="76">
        <f t="shared" si="0"/>
        <v>37921.24</v>
      </c>
      <c r="H32" s="61"/>
      <c r="I32" s="61"/>
      <c r="J32" s="103"/>
      <c r="K32" s="61"/>
      <c r="L32" s="61"/>
      <c r="M32" s="61"/>
      <c r="N32" s="61"/>
      <c r="O32" s="61">
        <f t="shared" si="1"/>
        <v>37921.24</v>
      </c>
    </row>
    <row r="33" spans="1:15" ht="18">
      <c r="A33" s="57">
        <v>29</v>
      </c>
      <c r="B33" s="58"/>
      <c r="C33" s="130" t="s">
        <v>10</v>
      </c>
      <c r="D33" s="131" t="s">
        <v>42</v>
      </c>
      <c r="E33" s="132">
        <v>28905.22</v>
      </c>
      <c r="F33" s="132">
        <v>0</v>
      </c>
      <c r="G33" s="133">
        <f t="shared" si="0"/>
        <v>28905.22</v>
      </c>
      <c r="H33" s="132">
        <v>28905.22</v>
      </c>
      <c r="I33" s="132"/>
      <c r="J33" s="132"/>
      <c r="K33" s="132"/>
      <c r="L33" s="132"/>
      <c r="M33" s="132"/>
      <c r="N33" s="132">
        <f>SUM(H33:M33)</f>
        <v>28905.22</v>
      </c>
      <c r="O33" s="61">
        <f>G33-N33</f>
        <v>0</v>
      </c>
    </row>
    <row r="34" spans="1:15" ht="18">
      <c r="A34" s="57">
        <v>30</v>
      </c>
      <c r="B34" s="58" t="s">
        <v>43</v>
      </c>
      <c r="C34" s="59" t="s">
        <v>10</v>
      </c>
      <c r="D34" s="60" t="s">
        <v>44</v>
      </c>
      <c r="E34" s="61">
        <v>85371.44</v>
      </c>
      <c r="F34" s="61">
        <v>0</v>
      </c>
      <c r="G34" s="76">
        <f t="shared" si="0"/>
        <v>85371.44</v>
      </c>
      <c r="H34" s="61"/>
      <c r="I34" s="61"/>
      <c r="J34" s="103"/>
      <c r="K34" s="61"/>
      <c r="L34" s="61"/>
      <c r="M34" s="61"/>
      <c r="N34" s="61"/>
      <c r="O34" s="61">
        <f t="shared" si="1"/>
        <v>85371.44</v>
      </c>
    </row>
    <row r="35" spans="1:15" ht="18">
      <c r="A35" s="57">
        <v>31</v>
      </c>
      <c r="B35" s="58" t="s">
        <v>45</v>
      </c>
      <c r="C35" s="59" t="s">
        <v>10</v>
      </c>
      <c r="D35" s="60" t="s">
        <v>45</v>
      </c>
      <c r="E35" s="61">
        <v>78200.37</v>
      </c>
      <c r="F35" s="61">
        <v>0</v>
      </c>
      <c r="G35" s="76">
        <f t="shared" si="0"/>
        <v>78200.37</v>
      </c>
      <c r="H35" s="61"/>
      <c r="I35" s="61"/>
      <c r="J35" s="103"/>
      <c r="K35" s="61"/>
      <c r="L35" s="61"/>
      <c r="M35" s="61"/>
      <c r="N35" s="61"/>
      <c r="O35" s="61">
        <f t="shared" si="1"/>
        <v>78200.37</v>
      </c>
    </row>
    <row r="36" spans="1:15" ht="18">
      <c r="A36" s="62"/>
      <c r="B36" s="63"/>
      <c r="C36" s="64"/>
      <c r="D36" s="65"/>
      <c r="E36" s="66"/>
      <c r="F36" s="66"/>
      <c r="G36" s="66"/>
      <c r="H36" s="66"/>
      <c r="I36" s="66"/>
      <c r="J36" s="104"/>
      <c r="K36" s="66"/>
      <c r="L36" s="66"/>
      <c r="M36" s="66"/>
      <c r="N36" s="66"/>
      <c r="O36" s="66"/>
    </row>
    <row r="37" spans="1:16" ht="18">
      <c r="A37" s="215" t="s">
        <v>8</v>
      </c>
      <c r="B37" s="216"/>
      <c r="C37" s="216"/>
      <c r="D37" s="217"/>
      <c r="E37" s="67">
        <f aca="true" t="shared" si="2" ref="E37:M37">SUM(E5:E36)</f>
        <v>3774092.8600000017</v>
      </c>
      <c r="F37" s="67">
        <f t="shared" si="2"/>
        <v>791191.09</v>
      </c>
      <c r="G37" s="67">
        <f t="shared" si="2"/>
        <v>4565283.950000001</v>
      </c>
      <c r="H37" s="67">
        <f t="shared" si="2"/>
        <v>28905.22</v>
      </c>
      <c r="I37" s="67">
        <f t="shared" si="2"/>
        <v>1043143.79</v>
      </c>
      <c r="J37" s="94">
        <f>SUM(J12:J36)</f>
        <v>614102.87</v>
      </c>
      <c r="K37" s="67">
        <f t="shared" si="2"/>
        <v>0</v>
      </c>
      <c r="L37" s="67">
        <f t="shared" si="2"/>
        <v>0</v>
      </c>
      <c r="M37" s="67">
        <f t="shared" si="2"/>
        <v>0</v>
      </c>
      <c r="N37" s="67">
        <f>SUM(N5:N36)</f>
        <v>1686151.88</v>
      </c>
      <c r="O37" s="67">
        <f>SUM(O5:O36)</f>
        <v>2879132.0700000008</v>
      </c>
      <c r="P37" s="129">
        <f>SUM(N37:O37)</f>
        <v>4565283.950000001</v>
      </c>
    </row>
    <row r="38" spans="4:15" ht="18">
      <c r="D38" s="231" t="s">
        <v>69</v>
      </c>
      <c r="E38" s="232"/>
      <c r="F38" s="232"/>
      <c r="G38" s="233"/>
      <c r="H38" s="89" t="s">
        <v>70</v>
      </c>
      <c r="I38" s="89" t="s">
        <v>74</v>
      </c>
      <c r="J38" s="95"/>
      <c r="K38" s="90"/>
      <c r="L38" s="90"/>
      <c r="M38" s="90"/>
      <c r="N38" s="90"/>
      <c r="O38" s="90"/>
    </row>
    <row r="39" spans="14:16" ht="18">
      <c r="N39" s="93"/>
      <c r="O39" s="93"/>
      <c r="P39" s="98"/>
    </row>
  </sheetData>
  <sheetProtection/>
  <mergeCells count="7">
    <mergeCell ref="A37:D37"/>
    <mergeCell ref="D38:G38"/>
    <mergeCell ref="A1:O1"/>
    <mergeCell ref="E2:F2"/>
    <mergeCell ref="H2:M2"/>
    <mergeCell ref="C3:D3"/>
    <mergeCell ref="F3:F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22">
      <selection activeCell="I42" sqref="I42"/>
    </sheetView>
  </sheetViews>
  <sheetFormatPr defaultColWidth="9.140625" defaultRowHeight="12.75"/>
  <cols>
    <col min="2" max="2" width="40.57421875" style="0" bestFit="1" customWidth="1"/>
    <col min="3" max="3" width="9.7109375" style="0" customWidth="1"/>
    <col min="4" max="4" width="3.28125" style="0" customWidth="1"/>
    <col min="5" max="5" width="9.7109375" style="0" customWidth="1"/>
    <col min="6" max="6" width="3.28125" style="0" customWidth="1"/>
    <col min="7" max="7" width="11.8515625" style="0" bestFit="1" customWidth="1"/>
    <col min="10" max="10" width="12.8515625" style="0" bestFit="1" customWidth="1"/>
  </cols>
  <sheetData>
    <row r="1" spans="1:7" ht="21">
      <c r="A1" s="243" t="s">
        <v>146</v>
      </c>
      <c r="B1" s="243"/>
      <c r="C1" s="243"/>
      <c r="D1" s="243"/>
      <c r="E1" s="243"/>
      <c r="F1" s="243"/>
      <c r="G1" s="243"/>
    </row>
    <row r="2" spans="1:7" ht="21">
      <c r="A2" s="243" t="s">
        <v>56</v>
      </c>
      <c r="B2" s="243"/>
      <c r="C2" s="243"/>
      <c r="D2" s="243"/>
      <c r="E2" s="243"/>
      <c r="F2" s="243"/>
      <c r="G2" s="243"/>
    </row>
    <row r="3" spans="1:7" ht="21">
      <c r="A3" s="243" t="s">
        <v>161</v>
      </c>
      <c r="B3" s="243"/>
      <c r="C3" s="243"/>
      <c r="D3" s="243"/>
      <c r="E3" s="243"/>
      <c r="F3" s="243"/>
      <c r="G3" s="243"/>
    </row>
    <row r="4" spans="1:7" ht="21">
      <c r="A4" s="77" t="s">
        <v>57</v>
      </c>
      <c r="B4" s="77" t="s">
        <v>58</v>
      </c>
      <c r="C4" s="244" t="s">
        <v>59</v>
      </c>
      <c r="D4" s="244"/>
      <c r="E4" s="244" t="s">
        <v>8</v>
      </c>
      <c r="F4" s="244"/>
      <c r="G4" s="77" t="s">
        <v>60</v>
      </c>
    </row>
    <row r="5" spans="1:7" ht="21">
      <c r="A5" s="78"/>
      <c r="B5" s="14" t="s">
        <v>158</v>
      </c>
      <c r="C5" s="6"/>
      <c r="D5" s="78"/>
      <c r="E5" s="14"/>
      <c r="F5" s="7"/>
      <c r="G5" s="7"/>
    </row>
    <row r="6" spans="1:7" ht="21">
      <c r="A6" s="79"/>
      <c r="B6" s="15" t="s">
        <v>159</v>
      </c>
      <c r="C6" s="80"/>
      <c r="D6" s="8"/>
      <c r="E6" s="81"/>
      <c r="F6" s="10"/>
      <c r="G6" s="82"/>
    </row>
    <row r="7" spans="1:7" ht="21">
      <c r="A7" s="79"/>
      <c r="B7" s="15" t="s">
        <v>160</v>
      </c>
      <c r="C7" s="80"/>
      <c r="D7" s="8"/>
      <c r="E7" s="81"/>
      <c r="F7" s="10"/>
      <c r="G7" s="82"/>
    </row>
    <row r="8" spans="1:7" ht="21">
      <c r="A8" s="79"/>
      <c r="B8" s="15" t="s">
        <v>162</v>
      </c>
      <c r="C8" s="80"/>
      <c r="D8" s="8"/>
      <c r="E8" s="81"/>
      <c r="F8" s="10"/>
      <c r="G8" s="82"/>
    </row>
    <row r="9" spans="1:10" ht="21">
      <c r="A9" s="79"/>
      <c r="B9" s="15" t="s">
        <v>163</v>
      </c>
      <c r="C9" s="83">
        <v>561968</v>
      </c>
      <c r="D9" s="8">
        <v>47</v>
      </c>
      <c r="E9" s="84"/>
      <c r="F9" s="8"/>
      <c r="G9" s="15"/>
      <c r="J9" s="200"/>
    </row>
    <row r="10" spans="1:10" ht="21">
      <c r="A10" s="79"/>
      <c r="B10" s="15" t="s">
        <v>164</v>
      </c>
      <c r="C10" s="80">
        <v>71350</v>
      </c>
      <c r="D10" s="199">
        <v>84</v>
      </c>
      <c r="E10" s="15"/>
      <c r="F10" s="82"/>
      <c r="G10" s="82"/>
      <c r="J10" s="200"/>
    </row>
    <row r="11" spans="1:10" ht="21">
      <c r="A11" s="79"/>
      <c r="B11" s="15" t="s">
        <v>165</v>
      </c>
      <c r="C11" s="245">
        <v>264241</v>
      </c>
      <c r="D11" s="199">
        <v>38</v>
      </c>
      <c r="E11" s="166"/>
      <c r="F11" s="167"/>
      <c r="G11" s="82"/>
      <c r="J11" s="200"/>
    </row>
    <row r="12" spans="1:10" ht="21">
      <c r="A12" s="79"/>
      <c r="B12" s="15" t="s">
        <v>166</v>
      </c>
      <c r="C12" s="80">
        <v>191213</v>
      </c>
      <c r="D12" s="8">
        <v>23</v>
      </c>
      <c r="E12" s="81"/>
      <c r="F12" s="108"/>
      <c r="G12" s="82"/>
      <c r="J12" s="200"/>
    </row>
    <row r="13" spans="1:10" ht="21">
      <c r="A13" s="79"/>
      <c r="B13" s="15" t="s">
        <v>167</v>
      </c>
      <c r="C13" s="80">
        <v>188362</v>
      </c>
      <c r="D13" s="8">
        <v>19</v>
      </c>
      <c r="E13" s="166">
        <v>1277136</v>
      </c>
      <c r="F13" s="82">
        <v>11</v>
      </c>
      <c r="G13" s="82"/>
      <c r="J13" s="200"/>
    </row>
    <row r="14" spans="1:10" ht="21">
      <c r="A14" s="79"/>
      <c r="B14" s="15"/>
      <c r="C14" s="80"/>
      <c r="D14" s="8"/>
      <c r="E14" s="81"/>
      <c r="F14" s="180"/>
      <c r="G14" s="91"/>
      <c r="J14" s="200"/>
    </row>
    <row r="15" spans="1:10" ht="21">
      <c r="A15" s="79"/>
      <c r="B15" s="15"/>
      <c r="C15" s="80"/>
      <c r="D15" s="8"/>
      <c r="E15" s="81"/>
      <c r="F15" s="82"/>
      <c r="G15" s="91"/>
      <c r="J15" s="200"/>
    </row>
    <row r="16" spans="1:10" ht="21">
      <c r="A16" s="79"/>
      <c r="B16" s="15"/>
      <c r="C16" s="80"/>
      <c r="D16" s="8"/>
      <c r="E16" s="15"/>
      <c r="F16" s="82"/>
      <c r="G16" s="91"/>
      <c r="J16" s="201"/>
    </row>
    <row r="17" spans="1:7" ht="21">
      <c r="A17" s="79"/>
      <c r="B17" s="15"/>
      <c r="C17" s="80"/>
      <c r="D17" s="8"/>
      <c r="E17" s="15"/>
      <c r="F17" s="82"/>
      <c r="G17" s="91"/>
    </row>
    <row r="18" spans="1:7" ht="21">
      <c r="A18" s="79"/>
      <c r="B18" s="15"/>
      <c r="C18" s="80"/>
      <c r="D18" s="8"/>
      <c r="E18" s="15"/>
      <c r="F18" s="82"/>
      <c r="G18" s="91"/>
    </row>
    <row r="19" spans="1:7" ht="21">
      <c r="A19" s="79"/>
      <c r="B19" s="15"/>
      <c r="C19" s="80"/>
      <c r="D19" s="79"/>
      <c r="E19" s="15"/>
      <c r="F19" s="82"/>
      <c r="G19" s="91"/>
    </row>
    <row r="20" spans="1:7" ht="21">
      <c r="A20" s="79"/>
      <c r="B20" s="15"/>
      <c r="C20" s="9"/>
      <c r="D20" s="79"/>
      <c r="E20" s="15"/>
      <c r="F20" s="82"/>
      <c r="G20" s="91"/>
    </row>
    <row r="21" spans="1:7" ht="21">
      <c r="A21" s="79"/>
      <c r="B21" s="15"/>
      <c r="C21" s="9"/>
      <c r="D21" s="79"/>
      <c r="E21" s="15"/>
      <c r="F21" s="82"/>
      <c r="G21" s="82"/>
    </row>
    <row r="22" spans="1:7" ht="21">
      <c r="A22" s="79"/>
      <c r="B22" s="15"/>
      <c r="C22" s="9"/>
      <c r="D22" s="79"/>
      <c r="E22" s="15"/>
      <c r="F22" s="82"/>
      <c r="G22" s="82"/>
    </row>
    <row r="23" spans="1:7" ht="21">
      <c r="A23" s="79"/>
      <c r="B23" s="15"/>
      <c r="C23" s="9"/>
      <c r="D23" s="79"/>
      <c r="E23" s="15"/>
      <c r="F23" s="82"/>
      <c r="G23" s="82"/>
    </row>
    <row r="24" spans="1:7" ht="21">
      <c r="A24" s="79"/>
      <c r="B24" s="15"/>
      <c r="C24" s="9"/>
      <c r="D24" s="79"/>
      <c r="E24" s="15"/>
      <c r="F24" s="82"/>
      <c r="G24" s="82"/>
    </row>
    <row r="25" spans="1:7" ht="21">
      <c r="A25" s="241" t="s">
        <v>53</v>
      </c>
      <c r="B25" s="242"/>
      <c r="C25" s="85">
        <v>1277136</v>
      </c>
      <c r="D25" s="85">
        <v>11</v>
      </c>
      <c r="E25" s="85">
        <v>1277136</v>
      </c>
      <c r="F25" s="85">
        <v>11</v>
      </c>
      <c r="G25" s="159"/>
    </row>
    <row r="26" spans="1:7" ht="21">
      <c r="A26" s="2"/>
      <c r="B26" s="2"/>
      <c r="C26" s="2"/>
      <c r="D26" s="2"/>
      <c r="E26" s="2"/>
      <c r="F26" s="2"/>
      <c r="G26" s="2"/>
    </row>
    <row r="27" spans="1:7" ht="21.75">
      <c r="A27" s="40" t="s">
        <v>61</v>
      </c>
      <c r="B27" s="2"/>
      <c r="C27" s="2"/>
      <c r="D27" s="40"/>
      <c r="E27" s="246" t="s">
        <v>170</v>
      </c>
      <c r="F27" s="246"/>
      <c r="G27" s="246"/>
    </row>
    <row r="28" spans="1:7" ht="21.75">
      <c r="A28" s="40"/>
      <c r="B28" s="2"/>
      <c r="C28" s="2"/>
      <c r="D28" s="40"/>
      <c r="E28" s="246"/>
      <c r="F28" s="246"/>
      <c r="G28" s="246"/>
    </row>
    <row r="29" spans="1:7" ht="21.75">
      <c r="A29" s="40"/>
      <c r="B29" s="2"/>
      <c r="C29" s="2"/>
      <c r="D29" s="40"/>
      <c r="E29" s="246"/>
      <c r="F29" s="246"/>
      <c r="G29" s="246"/>
    </row>
    <row r="30" spans="1:7" ht="21.75">
      <c r="A30" s="40" t="s">
        <v>99</v>
      </c>
      <c r="B30" s="2"/>
      <c r="C30" s="2"/>
      <c r="D30" s="40"/>
      <c r="E30" s="247" t="s">
        <v>169</v>
      </c>
      <c r="F30" s="247"/>
      <c r="G30" s="247"/>
    </row>
    <row r="31" spans="1:7" ht="21.75">
      <c r="A31" s="40" t="s">
        <v>65</v>
      </c>
      <c r="B31" s="2"/>
      <c r="C31" s="2"/>
      <c r="D31" s="40"/>
      <c r="E31" s="247" t="s">
        <v>168</v>
      </c>
      <c r="F31" s="247"/>
      <c r="G31" s="247"/>
    </row>
    <row r="32" spans="5:7" ht="14.25">
      <c r="E32" s="240"/>
      <c r="F32" s="240"/>
      <c r="G32" s="240"/>
    </row>
    <row r="40" spans="1:7" ht="21">
      <c r="A40" s="243" t="s">
        <v>75</v>
      </c>
      <c r="B40" s="243"/>
      <c r="C40" s="243"/>
      <c r="D40" s="243"/>
      <c r="E40" s="243"/>
      <c r="F40" s="243"/>
      <c r="G40" s="243"/>
    </row>
    <row r="41" spans="1:7" ht="21">
      <c r="A41" s="243" t="s">
        <v>56</v>
      </c>
      <c r="B41" s="243"/>
      <c r="C41" s="243"/>
      <c r="D41" s="243"/>
      <c r="E41" s="243"/>
      <c r="F41" s="243"/>
      <c r="G41" s="243"/>
    </row>
    <row r="42" spans="1:7" ht="21">
      <c r="A42" s="243" t="s">
        <v>90</v>
      </c>
      <c r="B42" s="243"/>
      <c r="C42" s="243"/>
      <c r="D42" s="243"/>
      <c r="E42" s="243"/>
      <c r="F42" s="243"/>
      <c r="G42" s="243"/>
    </row>
    <row r="43" spans="1:7" ht="21">
      <c r="A43" s="77" t="s">
        <v>57</v>
      </c>
      <c r="B43" s="77" t="s">
        <v>58</v>
      </c>
      <c r="C43" s="244" t="s">
        <v>59</v>
      </c>
      <c r="D43" s="244"/>
      <c r="E43" s="244" t="s">
        <v>8</v>
      </c>
      <c r="F43" s="244"/>
      <c r="G43" s="77" t="s">
        <v>60</v>
      </c>
    </row>
    <row r="44" spans="1:7" ht="21">
      <c r="A44" s="78"/>
      <c r="B44" s="14" t="s">
        <v>76</v>
      </c>
      <c r="C44" s="6"/>
      <c r="D44" s="78"/>
      <c r="E44" s="14"/>
      <c r="F44" s="7"/>
      <c r="G44" s="7"/>
    </row>
    <row r="45" spans="1:7" ht="21">
      <c r="A45" s="79"/>
      <c r="B45" s="15" t="s">
        <v>77</v>
      </c>
      <c r="C45" s="80"/>
      <c r="D45" s="8"/>
      <c r="E45" s="81"/>
      <c r="F45" s="10"/>
      <c r="G45" s="82"/>
    </row>
    <row r="46" spans="1:7" ht="21">
      <c r="A46" s="79"/>
      <c r="B46" s="15" t="s">
        <v>78</v>
      </c>
      <c r="C46" s="80">
        <v>575000</v>
      </c>
      <c r="D46" s="8" t="s">
        <v>72</v>
      </c>
      <c r="E46" s="81">
        <v>575000</v>
      </c>
      <c r="F46" s="10" t="s">
        <v>72</v>
      </c>
      <c r="G46" s="82"/>
    </row>
    <row r="47" spans="1:7" ht="21">
      <c r="A47" s="79"/>
      <c r="B47" s="15"/>
      <c r="C47" s="80"/>
      <c r="D47" s="8"/>
      <c r="E47" s="81"/>
      <c r="F47" s="10"/>
      <c r="G47" s="82"/>
    </row>
    <row r="48" spans="1:7" ht="21">
      <c r="A48" s="79"/>
      <c r="B48" s="92"/>
      <c r="C48" s="83"/>
      <c r="D48" s="8"/>
      <c r="E48" s="84"/>
      <c r="F48" s="8"/>
      <c r="G48" s="15"/>
    </row>
    <row r="49" spans="1:7" ht="21">
      <c r="A49" s="79"/>
      <c r="B49" s="15"/>
      <c r="C49" s="80"/>
      <c r="D49" s="8"/>
      <c r="E49" s="15"/>
      <c r="F49" s="82"/>
      <c r="G49" s="82"/>
    </row>
    <row r="50" spans="1:7" ht="21">
      <c r="A50" s="79"/>
      <c r="B50" s="15"/>
      <c r="C50" s="80"/>
      <c r="D50" s="8"/>
      <c r="E50" s="15"/>
      <c r="F50" s="82"/>
      <c r="G50" s="82"/>
    </row>
    <row r="51" spans="1:7" ht="21">
      <c r="A51" s="79"/>
      <c r="B51" s="92"/>
      <c r="C51" s="9"/>
      <c r="D51" s="8"/>
      <c r="E51" s="15"/>
      <c r="F51" s="82"/>
      <c r="G51" s="82"/>
    </row>
    <row r="52" spans="1:7" ht="21">
      <c r="A52" s="79"/>
      <c r="B52" s="15"/>
      <c r="C52" s="80"/>
      <c r="D52" s="8"/>
      <c r="E52" s="15"/>
      <c r="F52" s="82"/>
      <c r="G52" s="82"/>
    </row>
    <row r="53" spans="1:7" ht="21">
      <c r="A53" s="79"/>
      <c r="B53" s="92"/>
      <c r="C53" s="9"/>
      <c r="D53" s="8"/>
      <c r="E53" s="15"/>
      <c r="F53" s="82"/>
      <c r="G53" s="82"/>
    </row>
    <row r="54" spans="1:7" ht="21">
      <c r="A54" s="79"/>
      <c r="B54" s="15"/>
      <c r="C54" s="80"/>
      <c r="D54" s="8"/>
      <c r="E54" s="15"/>
      <c r="F54" s="82"/>
      <c r="G54" s="82"/>
    </row>
    <row r="55" spans="1:7" ht="21">
      <c r="A55" s="79"/>
      <c r="B55" s="92"/>
      <c r="C55" s="9"/>
      <c r="D55" s="8"/>
      <c r="E55" s="15"/>
      <c r="F55" s="82"/>
      <c r="G55" s="82"/>
    </row>
    <row r="56" spans="1:7" ht="21">
      <c r="A56" s="79"/>
      <c r="B56" s="15"/>
      <c r="C56" s="80"/>
      <c r="D56" s="8"/>
      <c r="E56" s="15"/>
      <c r="F56" s="82"/>
      <c r="G56" s="91"/>
    </row>
    <row r="57" spans="1:7" ht="21">
      <c r="A57" s="79"/>
      <c r="B57" s="15"/>
      <c r="C57" s="9"/>
      <c r="D57" s="79"/>
      <c r="E57" s="15"/>
      <c r="F57" s="82"/>
      <c r="G57" s="91"/>
    </row>
    <row r="58" spans="1:7" ht="21">
      <c r="A58" s="79"/>
      <c r="B58" s="15"/>
      <c r="C58" s="9"/>
      <c r="D58" s="79"/>
      <c r="E58" s="15"/>
      <c r="F58" s="82"/>
      <c r="G58" s="91"/>
    </row>
    <row r="59" spans="1:7" ht="21">
      <c r="A59" s="79"/>
      <c r="B59" s="15"/>
      <c r="C59" s="9"/>
      <c r="D59" s="79"/>
      <c r="E59" s="15"/>
      <c r="F59" s="82"/>
      <c r="G59" s="82"/>
    </row>
    <row r="60" spans="1:7" ht="21">
      <c r="A60" s="79"/>
      <c r="B60" s="15"/>
      <c r="C60" s="9"/>
      <c r="D60" s="79"/>
      <c r="E60" s="15"/>
      <c r="F60" s="82"/>
      <c r="G60" s="82"/>
    </row>
    <row r="61" spans="1:7" ht="21">
      <c r="A61" s="79"/>
      <c r="B61" s="15"/>
      <c r="C61" s="9"/>
      <c r="D61" s="79"/>
      <c r="E61" s="15"/>
      <c r="F61" s="82"/>
      <c r="G61" s="82"/>
    </row>
    <row r="62" spans="1:7" ht="21">
      <c r="A62" s="79"/>
      <c r="B62" s="15"/>
      <c r="C62" s="9"/>
      <c r="D62" s="79"/>
      <c r="E62" s="15"/>
      <c r="F62" s="82"/>
      <c r="G62" s="82"/>
    </row>
    <row r="63" spans="1:7" ht="21">
      <c r="A63" s="241" t="s">
        <v>53</v>
      </c>
      <c r="B63" s="242"/>
      <c r="C63" s="85">
        <v>575000</v>
      </c>
      <c r="D63" s="38" t="s">
        <v>72</v>
      </c>
      <c r="E63" s="86">
        <v>575000</v>
      </c>
      <c r="F63" s="39" t="s">
        <v>72</v>
      </c>
      <c r="G63" s="87"/>
    </row>
    <row r="64" spans="1:7" ht="21">
      <c r="A64" s="2"/>
      <c r="B64" s="2"/>
      <c r="C64" s="2"/>
      <c r="D64" s="2"/>
      <c r="E64" s="2"/>
      <c r="F64" s="2"/>
      <c r="G64" s="2"/>
    </row>
    <row r="65" spans="1:7" ht="21">
      <c r="A65" s="40" t="s">
        <v>61</v>
      </c>
      <c r="B65" s="2"/>
      <c r="C65" s="2"/>
      <c r="D65" s="40"/>
      <c r="E65" s="1" t="s">
        <v>62</v>
      </c>
      <c r="F65" s="2"/>
      <c r="G65" s="40"/>
    </row>
    <row r="66" spans="1:7" ht="21">
      <c r="A66" s="40"/>
      <c r="B66" s="2"/>
      <c r="C66" s="2"/>
      <c r="D66" s="40"/>
      <c r="E66" s="1"/>
      <c r="F66" s="2"/>
      <c r="G66" s="40"/>
    </row>
    <row r="67" spans="1:7" ht="21">
      <c r="A67" s="40"/>
      <c r="B67" s="2"/>
      <c r="C67" s="2"/>
      <c r="D67" s="40"/>
      <c r="E67" s="1"/>
      <c r="F67" s="2"/>
      <c r="G67" s="40"/>
    </row>
    <row r="68" spans="1:7" ht="21">
      <c r="A68" s="40" t="s">
        <v>63</v>
      </c>
      <c r="B68" s="2"/>
      <c r="C68" s="2"/>
      <c r="D68" s="40"/>
      <c r="E68" s="1" t="s">
        <v>64</v>
      </c>
      <c r="F68" s="2"/>
      <c r="G68" s="40"/>
    </row>
    <row r="69" spans="1:7" ht="21">
      <c r="A69" s="40" t="s">
        <v>65</v>
      </c>
      <c r="B69" s="2"/>
      <c r="C69" s="2"/>
      <c r="D69" s="40"/>
      <c r="E69" s="88" t="s">
        <v>66</v>
      </c>
      <c r="F69" s="40"/>
      <c r="G69" s="40"/>
    </row>
  </sheetData>
  <sheetProtection/>
  <mergeCells count="15">
    <mergeCell ref="E31:G31"/>
    <mergeCell ref="E30:G30"/>
    <mergeCell ref="A25:B25"/>
    <mergeCell ref="A1:G1"/>
    <mergeCell ref="A2:G2"/>
    <mergeCell ref="A3:G3"/>
    <mergeCell ref="C4:D4"/>
    <mergeCell ref="E4:F4"/>
    <mergeCell ref="E32:G32"/>
    <mergeCell ref="A63:B63"/>
    <mergeCell ref="A40:G40"/>
    <mergeCell ref="A41:G41"/>
    <mergeCell ref="A42:G42"/>
    <mergeCell ref="C43:D43"/>
    <mergeCell ref="E43:F4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.00390625" style="4" customWidth="1"/>
    <col min="2" max="2" width="4.57421875" style="2" bestFit="1" customWidth="1"/>
    <col min="3" max="3" width="11.140625" style="2" customWidth="1"/>
    <col min="4" max="4" width="12.00390625" style="2" customWidth="1"/>
    <col min="5" max="5" width="15.8515625" style="3" hidden="1" customWidth="1"/>
    <col min="6" max="6" width="10.8515625" style="3" hidden="1" customWidth="1"/>
    <col min="7" max="7" width="15.8515625" style="3" hidden="1" customWidth="1"/>
    <col min="8" max="8" width="13.28125" style="3" hidden="1" customWidth="1"/>
    <col min="9" max="9" width="15.00390625" style="3" customWidth="1"/>
    <col min="10" max="11" width="9.8515625" style="2" hidden="1" customWidth="1"/>
    <col min="12" max="12" width="11.28125" style="2" customWidth="1"/>
    <col min="13" max="13" width="15.140625" style="2" bestFit="1" customWidth="1"/>
    <col min="14" max="14" width="11.8515625" style="2" customWidth="1"/>
    <col min="15" max="16384" width="9.140625" style="2" customWidth="1"/>
  </cols>
  <sheetData>
    <row r="1" spans="1:14" ht="21">
      <c r="A1" s="202" t="s">
        <v>132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21">
      <c r="A2" s="202" t="s">
        <v>137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21">
      <c r="A3" s="5"/>
      <c r="B3" s="6"/>
      <c r="C3" s="7"/>
      <c r="D3" s="14"/>
      <c r="E3" s="205" t="s">
        <v>4</v>
      </c>
      <c r="F3" s="206"/>
      <c r="G3" s="205" t="s">
        <v>129</v>
      </c>
      <c r="H3" s="206"/>
      <c r="I3" s="19"/>
      <c r="J3" s="205" t="s">
        <v>102</v>
      </c>
      <c r="K3" s="206"/>
      <c r="L3" s="169"/>
      <c r="M3" s="19" t="s">
        <v>54</v>
      </c>
      <c r="N3" s="19"/>
    </row>
    <row r="4" spans="1:14" ht="21">
      <c r="A4" s="8" t="s">
        <v>1</v>
      </c>
      <c r="B4" s="203" t="s">
        <v>2</v>
      </c>
      <c r="C4" s="204"/>
      <c r="D4" s="15" t="s">
        <v>3</v>
      </c>
      <c r="E4" s="17" t="s">
        <v>5</v>
      </c>
      <c r="F4" s="19" t="s">
        <v>7</v>
      </c>
      <c r="G4" s="17" t="s">
        <v>5</v>
      </c>
      <c r="H4" s="19" t="s">
        <v>7</v>
      </c>
      <c r="I4" s="20" t="s">
        <v>130</v>
      </c>
      <c r="J4" s="20" t="s">
        <v>127</v>
      </c>
      <c r="K4" s="20" t="s">
        <v>128</v>
      </c>
      <c r="L4" s="20" t="s">
        <v>131</v>
      </c>
      <c r="M4" s="20" t="s">
        <v>135</v>
      </c>
      <c r="N4" s="20" t="s">
        <v>60</v>
      </c>
    </row>
    <row r="5" spans="1:14" ht="21">
      <c r="A5" s="11"/>
      <c r="B5" s="12"/>
      <c r="C5" s="13"/>
      <c r="D5" s="16"/>
      <c r="E5" s="18" t="s">
        <v>6</v>
      </c>
      <c r="F5" s="21"/>
      <c r="G5" s="18" t="s">
        <v>6</v>
      </c>
      <c r="H5" s="21"/>
      <c r="I5" s="21"/>
      <c r="J5" s="21"/>
      <c r="K5" s="21"/>
      <c r="L5" s="21"/>
      <c r="M5" s="21" t="s">
        <v>136</v>
      </c>
      <c r="N5" s="21"/>
    </row>
    <row r="6" spans="1:14" ht="21">
      <c r="A6" s="23">
        <v>1</v>
      </c>
      <c r="B6" s="29" t="s">
        <v>10</v>
      </c>
      <c r="C6" s="30" t="s">
        <v>11</v>
      </c>
      <c r="D6" s="24" t="s">
        <v>9</v>
      </c>
      <c r="E6" s="25">
        <v>80720.79</v>
      </c>
      <c r="F6" s="25"/>
      <c r="G6" s="25"/>
      <c r="H6" s="25"/>
      <c r="I6" s="25">
        <f>SUM(E6:H6)</f>
        <v>80720.79</v>
      </c>
      <c r="J6" s="25"/>
      <c r="K6" s="25">
        <v>80720.79</v>
      </c>
      <c r="L6" s="25">
        <f>SUM(J6:K6)</f>
        <v>80720.79</v>
      </c>
      <c r="M6" s="25">
        <f>I6-L6</f>
        <v>0</v>
      </c>
      <c r="N6" s="25"/>
    </row>
    <row r="7" spans="1:14" ht="21">
      <c r="A7" s="26">
        <v>2</v>
      </c>
      <c r="B7" s="31" t="s">
        <v>10</v>
      </c>
      <c r="C7" s="32" t="s">
        <v>13</v>
      </c>
      <c r="D7" s="27"/>
      <c r="E7" s="28">
        <v>1180052.53</v>
      </c>
      <c r="F7" s="28"/>
      <c r="G7" s="28">
        <v>1180052.53</v>
      </c>
      <c r="H7" s="28"/>
      <c r="I7" s="28">
        <f>SUM(E7:H7)</f>
        <v>2360105.06</v>
      </c>
      <c r="J7" s="28"/>
      <c r="K7" s="28"/>
      <c r="L7" s="28"/>
      <c r="M7" s="28">
        <f>I7-L7</f>
        <v>2360105.06</v>
      </c>
      <c r="N7" s="28"/>
    </row>
    <row r="8" spans="1:14" ht="21">
      <c r="A8" s="26">
        <v>3</v>
      </c>
      <c r="B8" s="31" t="s">
        <v>10</v>
      </c>
      <c r="C8" s="32" t="s">
        <v>14</v>
      </c>
      <c r="D8" s="27"/>
      <c r="E8" s="28">
        <v>37381.26</v>
      </c>
      <c r="F8" s="28"/>
      <c r="G8" s="28">
        <v>37381.26</v>
      </c>
      <c r="H8" s="28"/>
      <c r="I8" s="28">
        <f aca="true" t="shared" si="0" ref="I8:I36">SUM(E8:H8)</f>
        <v>74762.52</v>
      </c>
      <c r="J8" s="28"/>
      <c r="K8" s="28"/>
      <c r="L8" s="28"/>
      <c r="M8" s="28">
        <f aca="true" t="shared" si="1" ref="M8:M36">I8-L8</f>
        <v>74762.52</v>
      </c>
      <c r="N8" s="28"/>
    </row>
    <row r="9" spans="1:14" ht="21">
      <c r="A9" s="26">
        <v>4</v>
      </c>
      <c r="B9" s="31" t="s">
        <v>10</v>
      </c>
      <c r="C9" s="32" t="s">
        <v>15</v>
      </c>
      <c r="D9" s="27"/>
      <c r="E9" s="28">
        <v>330882</v>
      </c>
      <c r="F9" s="28"/>
      <c r="G9" s="28"/>
      <c r="H9" s="28"/>
      <c r="I9" s="28">
        <f t="shared" si="0"/>
        <v>330882</v>
      </c>
      <c r="J9" s="28"/>
      <c r="K9" s="28"/>
      <c r="L9" s="28"/>
      <c r="M9" s="28">
        <f t="shared" si="1"/>
        <v>330882</v>
      </c>
      <c r="N9" s="28"/>
    </row>
    <row r="10" spans="1:14" ht="21">
      <c r="A10" s="26">
        <v>5</v>
      </c>
      <c r="B10" s="31" t="s">
        <v>10</v>
      </c>
      <c r="C10" s="32" t="s">
        <v>16</v>
      </c>
      <c r="D10" s="27"/>
      <c r="E10" s="28">
        <v>321797.95</v>
      </c>
      <c r="F10" s="28"/>
      <c r="G10" s="28"/>
      <c r="H10" s="28"/>
      <c r="I10" s="28">
        <f t="shared" si="0"/>
        <v>321797.95</v>
      </c>
      <c r="J10" s="28"/>
      <c r="K10" s="28"/>
      <c r="L10" s="28"/>
      <c r="M10" s="28">
        <f t="shared" si="1"/>
        <v>321797.95</v>
      </c>
      <c r="N10" s="28"/>
    </row>
    <row r="11" spans="1:14" ht="21">
      <c r="A11" s="26">
        <v>6</v>
      </c>
      <c r="B11" s="31" t="s">
        <v>10</v>
      </c>
      <c r="C11" s="32" t="s">
        <v>17</v>
      </c>
      <c r="D11" s="27"/>
      <c r="E11" s="160">
        <v>43058.16</v>
      </c>
      <c r="F11" s="28"/>
      <c r="G11" s="160"/>
      <c r="H11" s="28"/>
      <c r="I11" s="28">
        <f t="shared" si="0"/>
        <v>43058.16</v>
      </c>
      <c r="J11" s="28">
        <v>43058.16</v>
      </c>
      <c r="K11" s="28"/>
      <c r="L11" s="28">
        <f>SUM(J11:K11)</f>
        <v>43058.16</v>
      </c>
      <c r="M11" s="28">
        <f t="shared" si="1"/>
        <v>0</v>
      </c>
      <c r="N11" s="28"/>
    </row>
    <row r="12" spans="1:14" ht="21">
      <c r="A12" s="26">
        <v>7</v>
      </c>
      <c r="B12" s="31" t="s">
        <v>10</v>
      </c>
      <c r="C12" s="32" t="s">
        <v>18</v>
      </c>
      <c r="D12" s="27"/>
      <c r="E12" s="160">
        <v>424405.15</v>
      </c>
      <c r="F12" s="28"/>
      <c r="G12" s="160"/>
      <c r="H12" s="28"/>
      <c r="I12" s="28">
        <f t="shared" si="0"/>
        <v>424405.15</v>
      </c>
      <c r="J12" s="28"/>
      <c r="K12" s="28"/>
      <c r="L12" s="28"/>
      <c r="M12" s="28">
        <f t="shared" si="1"/>
        <v>424405.15</v>
      </c>
      <c r="N12" s="28"/>
    </row>
    <row r="13" spans="1:14" ht="21">
      <c r="A13" s="26">
        <v>8</v>
      </c>
      <c r="B13" s="31" t="s">
        <v>10</v>
      </c>
      <c r="C13" s="32" t="s">
        <v>44</v>
      </c>
      <c r="D13" s="27" t="s">
        <v>43</v>
      </c>
      <c r="E13" s="160">
        <v>46161.45</v>
      </c>
      <c r="F13" s="28"/>
      <c r="G13" s="160">
        <v>254688.51</v>
      </c>
      <c r="H13" s="28"/>
      <c r="I13" s="28">
        <f t="shared" si="0"/>
        <v>300849.96</v>
      </c>
      <c r="J13" s="28"/>
      <c r="K13" s="28"/>
      <c r="L13" s="28"/>
      <c r="M13" s="28">
        <f t="shared" si="1"/>
        <v>300849.96</v>
      </c>
      <c r="N13" s="28"/>
    </row>
    <row r="14" spans="1:14" ht="21">
      <c r="A14" s="26">
        <v>9</v>
      </c>
      <c r="B14" s="31" t="s">
        <v>19</v>
      </c>
      <c r="C14" s="32" t="s">
        <v>20</v>
      </c>
      <c r="D14" s="27" t="s">
        <v>20</v>
      </c>
      <c r="E14" s="160">
        <v>3214.21</v>
      </c>
      <c r="F14" s="28"/>
      <c r="G14" s="160"/>
      <c r="H14" s="28"/>
      <c r="I14" s="28">
        <f t="shared" si="0"/>
        <v>3214.21</v>
      </c>
      <c r="J14" s="28">
        <v>3214.21</v>
      </c>
      <c r="K14" s="28"/>
      <c r="L14" s="28">
        <f>SUM(J14:K14)</f>
        <v>3214.21</v>
      </c>
      <c r="M14" s="28">
        <f t="shared" si="1"/>
        <v>0</v>
      </c>
      <c r="N14" s="28"/>
    </row>
    <row r="15" spans="1:14" ht="21">
      <c r="A15" s="26">
        <v>10</v>
      </c>
      <c r="B15" s="31" t="s">
        <v>10</v>
      </c>
      <c r="C15" s="32" t="s">
        <v>21</v>
      </c>
      <c r="D15" s="27"/>
      <c r="E15" s="160">
        <v>97472.22</v>
      </c>
      <c r="F15" s="28"/>
      <c r="G15" s="160">
        <v>27052.09</v>
      </c>
      <c r="H15" s="28"/>
      <c r="I15" s="28">
        <f t="shared" si="0"/>
        <v>124524.31</v>
      </c>
      <c r="J15" s="28"/>
      <c r="K15" s="28"/>
      <c r="L15" s="28"/>
      <c r="M15" s="28">
        <f t="shared" si="1"/>
        <v>124524.31</v>
      </c>
      <c r="N15" s="28"/>
    </row>
    <row r="16" spans="1:14" ht="21">
      <c r="A16" s="26">
        <v>11</v>
      </c>
      <c r="B16" s="31" t="s">
        <v>10</v>
      </c>
      <c r="C16" s="32" t="s">
        <v>22</v>
      </c>
      <c r="D16" s="27"/>
      <c r="E16" s="160">
        <v>79006.36</v>
      </c>
      <c r="F16" s="28">
        <v>13769.64</v>
      </c>
      <c r="G16" s="160">
        <v>25356.99</v>
      </c>
      <c r="H16" s="28"/>
      <c r="I16" s="28">
        <f t="shared" si="0"/>
        <v>118132.99</v>
      </c>
      <c r="J16" s="28"/>
      <c r="K16" s="28"/>
      <c r="L16" s="28"/>
      <c r="M16" s="28">
        <f t="shared" si="1"/>
        <v>118132.99</v>
      </c>
      <c r="N16" s="28"/>
    </row>
    <row r="17" spans="1:14" ht="21">
      <c r="A17" s="26"/>
      <c r="B17" s="31" t="s">
        <v>10</v>
      </c>
      <c r="C17" s="32" t="s">
        <v>45</v>
      </c>
      <c r="D17" s="27" t="s">
        <v>45</v>
      </c>
      <c r="E17" s="160">
        <v>222123.26</v>
      </c>
      <c r="F17" s="28"/>
      <c r="G17" s="160"/>
      <c r="H17" s="28"/>
      <c r="I17" s="28">
        <f t="shared" si="0"/>
        <v>222123.26</v>
      </c>
      <c r="J17" s="28"/>
      <c r="K17" s="28"/>
      <c r="L17" s="28"/>
      <c r="M17" s="28">
        <f t="shared" si="1"/>
        <v>222123.26</v>
      </c>
      <c r="N17" s="28"/>
    </row>
    <row r="18" spans="1:14" ht="21">
      <c r="A18" s="26">
        <v>12</v>
      </c>
      <c r="B18" s="31" t="s">
        <v>10</v>
      </c>
      <c r="C18" s="32" t="s">
        <v>23</v>
      </c>
      <c r="D18" s="27" t="s">
        <v>25</v>
      </c>
      <c r="E18" s="160">
        <v>175401.15</v>
      </c>
      <c r="F18" s="28"/>
      <c r="G18" s="160">
        <v>221374.35</v>
      </c>
      <c r="H18" s="28"/>
      <c r="I18" s="28">
        <f t="shared" si="0"/>
        <v>396775.5</v>
      </c>
      <c r="J18" s="28"/>
      <c r="K18" s="28"/>
      <c r="L18" s="28"/>
      <c r="M18" s="28">
        <f t="shared" si="1"/>
        <v>396775.5</v>
      </c>
      <c r="N18" s="28"/>
    </row>
    <row r="19" spans="1:14" ht="21">
      <c r="A19" s="26">
        <v>13</v>
      </c>
      <c r="B19" s="31" t="s">
        <v>10</v>
      </c>
      <c r="C19" s="32" t="s">
        <v>24</v>
      </c>
      <c r="D19" s="27"/>
      <c r="E19" s="160">
        <v>38763.28</v>
      </c>
      <c r="F19" s="28">
        <v>8305.98</v>
      </c>
      <c r="G19" s="160"/>
      <c r="H19" s="28"/>
      <c r="I19" s="28">
        <f t="shared" si="0"/>
        <v>47069.259999999995</v>
      </c>
      <c r="J19" s="28"/>
      <c r="K19" s="28"/>
      <c r="L19" s="28"/>
      <c r="M19" s="28">
        <f t="shared" si="1"/>
        <v>47069.259999999995</v>
      </c>
      <c r="N19" s="28"/>
    </row>
    <row r="20" spans="1:14" ht="21">
      <c r="A20" s="26">
        <v>14</v>
      </c>
      <c r="B20" s="31" t="s">
        <v>10</v>
      </c>
      <c r="C20" s="32" t="s">
        <v>25</v>
      </c>
      <c r="D20" s="27"/>
      <c r="E20" s="160">
        <v>191443.57</v>
      </c>
      <c r="F20" s="28"/>
      <c r="G20" s="160"/>
      <c r="H20" s="28"/>
      <c r="I20" s="28">
        <f t="shared" si="0"/>
        <v>191443.57</v>
      </c>
      <c r="J20" s="28">
        <v>191443.57</v>
      </c>
      <c r="K20" s="28"/>
      <c r="L20" s="28">
        <f>SUM(J20:K20)</f>
        <v>191443.57</v>
      </c>
      <c r="M20" s="28">
        <f t="shared" si="1"/>
        <v>0</v>
      </c>
      <c r="N20" s="28"/>
    </row>
    <row r="21" spans="1:14" ht="21">
      <c r="A21" s="26"/>
      <c r="B21" s="31" t="s">
        <v>10</v>
      </c>
      <c r="C21" s="32" t="s">
        <v>101</v>
      </c>
      <c r="D21" s="27"/>
      <c r="E21" s="160">
        <v>100836.83</v>
      </c>
      <c r="F21" s="28"/>
      <c r="G21" s="160">
        <v>470381.64</v>
      </c>
      <c r="H21" s="28"/>
      <c r="I21" s="28">
        <f t="shared" si="0"/>
        <v>571218.47</v>
      </c>
      <c r="J21" s="28">
        <v>99629.15</v>
      </c>
      <c r="K21" s="28"/>
      <c r="L21" s="28">
        <f aca="true" t="shared" si="2" ref="L21:L36">SUM(J21:K21)</f>
        <v>99629.15</v>
      </c>
      <c r="M21" s="28">
        <f t="shared" si="1"/>
        <v>471589.31999999995</v>
      </c>
      <c r="N21" s="28"/>
    </row>
    <row r="22" spans="1:14" ht="21">
      <c r="A22" s="26">
        <v>15</v>
      </c>
      <c r="B22" s="31" t="s">
        <v>10</v>
      </c>
      <c r="C22" s="32" t="s">
        <v>39</v>
      </c>
      <c r="D22" s="27" t="s">
        <v>36</v>
      </c>
      <c r="E22" s="160">
        <v>270273.92</v>
      </c>
      <c r="F22" s="28"/>
      <c r="G22" s="160">
        <v>1350426.82</v>
      </c>
      <c r="H22" s="28"/>
      <c r="I22" s="28">
        <f t="shared" si="0"/>
        <v>1620700.74</v>
      </c>
      <c r="J22" s="28">
        <v>270273.92</v>
      </c>
      <c r="K22" s="28"/>
      <c r="L22" s="28">
        <f t="shared" si="2"/>
        <v>270273.92</v>
      </c>
      <c r="M22" s="28">
        <f t="shared" si="1"/>
        <v>1350426.82</v>
      </c>
      <c r="N22" s="28"/>
    </row>
    <row r="23" spans="1:14" ht="21">
      <c r="A23" s="26">
        <v>16</v>
      </c>
      <c r="B23" s="31" t="s">
        <v>10</v>
      </c>
      <c r="C23" s="32" t="s">
        <v>38</v>
      </c>
      <c r="D23" s="27"/>
      <c r="E23" s="160">
        <v>108159.29</v>
      </c>
      <c r="F23" s="28"/>
      <c r="G23" s="160">
        <v>1621971.26</v>
      </c>
      <c r="H23" s="28"/>
      <c r="I23" s="28">
        <f t="shared" si="0"/>
        <v>1730130.55</v>
      </c>
      <c r="J23" s="28"/>
      <c r="K23" s="28"/>
      <c r="L23" s="28">
        <f t="shared" si="2"/>
        <v>0</v>
      </c>
      <c r="M23" s="28">
        <f t="shared" si="1"/>
        <v>1730130.55</v>
      </c>
      <c r="N23" s="28"/>
    </row>
    <row r="24" spans="1:14" ht="21">
      <c r="A24" s="26">
        <v>17</v>
      </c>
      <c r="B24" s="31" t="s">
        <v>10</v>
      </c>
      <c r="C24" s="32" t="s">
        <v>31</v>
      </c>
      <c r="D24" s="27"/>
      <c r="E24" s="160">
        <v>477230.72</v>
      </c>
      <c r="F24" s="28"/>
      <c r="G24" s="160">
        <v>1138495.86</v>
      </c>
      <c r="H24" s="28"/>
      <c r="I24" s="28">
        <f t="shared" si="0"/>
        <v>1615726.58</v>
      </c>
      <c r="J24" s="28"/>
      <c r="K24" s="28"/>
      <c r="L24" s="28">
        <f t="shared" si="2"/>
        <v>0</v>
      </c>
      <c r="M24" s="28">
        <f t="shared" si="1"/>
        <v>1615726.58</v>
      </c>
      <c r="N24" s="28"/>
    </row>
    <row r="25" spans="1:14" ht="21">
      <c r="A25" s="26"/>
      <c r="B25" s="31" t="s">
        <v>10</v>
      </c>
      <c r="C25" s="32" t="s">
        <v>36</v>
      </c>
      <c r="D25" s="27"/>
      <c r="E25" s="160">
        <v>43030.4</v>
      </c>
      <c r="F25" s="28"/>
      <c r="G25" s="160"/>
      <c r="H25" s="28"/>
      <c r="I25" s="28">
        <f t="shared" si="0"/>
        <v>43030.4</v>
      </c>
      <c r="J25" s="28"/>
      <c r="K25" s="28"/>
      <c r="L25" s="28">
        <f t="shared" si="2"/>
        <v>0</v>
      </c>
      <c r="M25" s="28">
        <f t="shared" si="1"/>
        <v>43030.4</v>
      </c>
      <c r="N25" s="28"/>
    </row>
    <row r="26" spans="1:14" ht="21">
      <c r="A26" s="26"/>
      <c r="B26" s="31" t="s">
        <v>10</v>
      </c>
      <c r="C26" s="32" t="s">
        <v>37</v>
      </c>
      <c r="D26" s="27"/>
      <c r="E26" s="160">
        <v>189790.27</v>
      </c>
      <c r="F26" s="28">
        <v>1268.1</v>
      </c>
      <c r="G26" s="160">
        <v>191058.37</v>
      </c>
      <c r="H26" s="28"/>
      <c r="I26" s="28">
        <f t="shared" si="0"/>
        <v>382116.74</v>
      </c>
      <c r="J26" s="28"/>
      <c r="K26" s="28"/>
      <c r="L26" s="28">
        <f t="shared" si="2"/>
        <v>0</v>
      </c>
      <c r="M26" s="28">
        <f t="shared" si="1"/>
        <v>382116.74</v>
      </c>
      <c r="N26" s="28"/>
    </row>
    <row r="27" spans="1:14" ht="21">
      <c r="A27" s="26">
        <v>18</v>
      </c>
      <c r="B27" s="31" t="s">
        <v>10</v>
      </c>
      <c r="C27" s="32" t="s">
        <v>41</v>
      </c>
      <c r="D27" s="27" t="s">
        <v>40</v>
      </c>
      <c r="E27" s="160">
        <v>79357.34</v>
      </c>
      <c r="F27" s="28"/>
      <c r="G27" s="160"/>
      <c r="H27" s="28"/>
      <c r="I27" s="28">
        <f t="shared" si="0"/>
        <v>79357.34</v>
      </c>
      <c r="J27" s="28"/>
      <c r="K27" s="28"/>
      <c r="L27" s="28">
        <f t="shared" si="2"/>
        <v>0</v>
      </c>
      <c r="M27" s="28">
        <f t="shared" si="1"/>
        <v>79357.34</v>
      </c>
      <c r="N27" s="28"/>
    </row>
    <row r="28" spans="1:14" ht="21">
      <c r="A28" s="26">
        <v>19</v>
      </c>
      <c r="B28" s="31" t="s">
        <v>10</v>
      </c>
      <c r="C28" s="32" t="s">
        <v>42</v>
      </c>
      <c r="D28" s="27"/>
      <c r="E28" s="160">
        <v>10966.57</v>
      </c>
      <c r="F28" s="28"/>
      <c r="G28" s="160">
        <v>293369.02</v>
      </c>
      <c r="H28" s="28"/>
      <c r="I28" s="28">
        <f t="shared" si="0"/>
        <v>304335.59</v>
      </c>
      <c r="J28" s="28"/>
      <c r="K28" s="28"/>
      <c r="L28" s="28">
        <f t="shared" si="2"/>
        <v>0</v>
      </c>
      <c r="M28" s="28">
        <f t="shared" si="1"/>
        <v>304335.59</v>
      </c>
      <c r="N28" s="28"/>
    </row>
    <row r="29" spans="1:14" ht="21">
      <c r="A29" s="26">
        <v>20</v>
      </c>
      <c r="B29" s="31" t="s">
        <v>10</v>
      </c>
      <c r="C29" s="32" t="s">
        <v>28</v>
      </c>
      <c r="D29" s="27" t="s">
        <v>18</v>
      </c>
      <c r="E29" s="160">
        <v>132176.95</v>
      </c>
      <c r="F29" s="28"/>
      <c r="G29" s="160"/>
      <c r="H29" s="28"/>
      <c r="I29" s="28">
        <f t="shared" si="0"/>
        <v>132176.95</v>
      </c>
      <c r="J29" s="28"/>
      <c r="K29" s="28"/>
      <c r="L29" s="28">
        <f t="shared" si="2"/>
        <v>0</v>
      </c>
      <c r="M29" s="28">
        <f t="shared" si="1"/>
        <v>132176.95</v>
      </c>
      <c r="N29" s="28"/>
    </row>
    <row r="30" spans="1:14" ht="21">
      <c r="A30" s="26">
        <v>21</v>
      </c>
      <c r="B30" s="31" t="s">
        <v>10</v>
      </c>
      <c r="C30" s="32" t="s">
        <v>29</v>
      </c>
      <c r="D30" s="27"/>
      <c r="E30" s="160">
        <v>423306.25</v>
      </c>
      <c r="F30" s="28">
        <v>31822.31</v>
      </c>
      <c r="G30" s="160"/>
      <c r="H30" s="28"/>
      <c r="I30" s="28">
        <f t="shared" si="0"/>
        <v>455128.56</v>
      </c>
      <c r="J30" s="28"/>
      <c r="K30" s="28">
        <v>455128.56</v>
      </c>
      <c r="L30" s="28">
        <f t="shared" si="2"/>
        <v>455128.56</v>
      </c>
      <c r="M30" s="28">
        <f t="shared" si="1"/>
        <v>0</v>
      </c>
      <c r="N30" s="28"/>
    </row>
    <row r="31" spans="1:14" ht="21">
      <c r="A31" s="26">
        <v>22</v>
      </c>
      <c r="B31" s="31" t="s">
        <v>19</v>
      </c>
      <c r="C31" s="32" t="s">
        <v>26</v>
      </c>
      <c r="D31" s="27" t="s">
        <v>27</v>
      </c>
      <c r="E31" s="160">
        <v>21690.6</v>
      </c>
      <c r="F31" s="28"/>
      <c r="G31" s="160"/>
      <c r="H31" s="28"/>
      <c r="I31" s="28">
        <f t="shared" si="0"/>
        <v>21690.6</v>
      </c>
      <c r="J31" s="28"/>
      <c r="K31" s="28"/>
      <c r="L31" s="28">
        <f t="shared" si="2"/>
        <v>0</v>
      </c>
      <c r="M31" s="28">
        <f t="shared" si="1"/>
        <v>21690.6</v>
      </c>
      <c r="N31" s="28"/>
    </row>
    <row r="32" spans="1:14" ht="21">
      <c r="A32" s="26">
        <v>23</v>
      </c>
      <c r="B32" s="31" t="s">
        <v>10</v>
      </c>
      <c r="C32" s="32" t="s">
        <v>31</v>
      </c>
      <c r="D32" s="27" t="s">
        <v>30</v>
      </c>
      <c r="E32" s="160">
        <v>477230.72</v>
      </c>
      <c r="F32" s="28"/>
      <c r="G32" s="160">
        <v>477230.72</v>
      </c>
      <c r="H32" s="28"/>
      <c r="I32" s="28">
        <f t="shared" si="0"/>
        <v>954461.44</v>
      </c>
      <c r="J32" s="28"/>
      <c r="K32" s="28">
        <v>477230.72</v>
      </c>
      <c r="L32" s="28">
        <f t="shared" si="2"/>
        <v>477230.72</v>
      </c>
      <c r="M32" s="28">
        <f t="shared" si="1"/>
        <v>477230.72</v>
      </c>
      <c r="N32" s="28"/>
    </row>
    <row r="33" spans="1:14" ht="21">
      <c r="A33" s="26">
        <v>24</v>
      </c>
      <c r="B33" s="31" t="s">
        <v>10</v>
      </c>
      <c r="C33" s="32" t="s">
        <v>32</v>
      </c>
      <c r="D33" s="27"/>
      <c r="E33" s="160">
        <v>39572.59</v>
      </c>
      <c r="F33" s="28"/>
      <c r="G33" s="160"/>
      <c r="H33" s="28"/>
      <c r="I33" s="28">
        <f t="shared" si="0"/>
        <v>39572.59</v>
      </c>
      <c r="J33" s="28"/>
      <c r="K33" s="28">
        <v>39572.59</v>
      </c>
      <c r="L33" s="28">
        <f t="shared" si="2"/>
        <v>39572.59</v>
      </c>
      <c r="M33" s="28">
        <f t="shared" si="1"/>
        <v>0</v>
      </c>
      <c r="N33" s="28"/>
    </row>
    <row r="34" spans="1:14" ht="21">
      <c r="A34" s="26">
        <v>25</v>
      </c>
      <c r="B34" s="31" t="s">
        <v>10</v>
      </c>
      <c r="C34" s="32" t="s">
        <v>46</v>
      </c>
      <c r="D34" s="27"/>
      <c r="E34" s="160">
        <v>281705.29</v>
      </c>
      <c r="F34" s="28"/>
      <c r="G34" s="160"/>
      <c r="H34" s="28"/>
      <c r="I34" s="28">
        <f t="shared" si="0"/>
        <v>281705.29</v>
      </c>
      <c r="J34" s="28"/>
      <c r="K34" s="28">
        <v>281705.29</v>
      </c>
      <c r="L34" s="28">
        <f t="shared" si="2"/>
        <v>281705.29</v>
      </c>
      <c r="M34" s="28">
        <f t="shared" si="1"/>
        <v>0</v>
      </c>
      <c r="N34" s="28"/>
    </row>
    <row r="35" spans="1:14" ht="21">
      <c r="A35" s="26">
        <v>26</v>
      </c>
      <c r="B35" s="31" t="s">
        <v>10</v>
      </c>
      <c r="C35" s="32" t="s">
        <v>33</v>
      </c>
      <c r="D35" s="27"/>
      <c r="E35" s="160">
        <v>72331.97</v>
      </c>
      <c r="F35" s="28"/>
      <c r="G35" s="160"/>
      <c r="H35" s="28"/>
      <c r="I35" s="28">
        <f t="shared" si="0"/>
        <v>72331.97</v>
      </c>
      <c r="J35" s="28"/>
      <c r="K35" s="28">
        <v>72331.97</v>
      </c>
      <c r="L35" s="28">
        <f t="shared" si="2"/>
        <v>72331.97</v>
      </c>
      <c r="M35" s="28">
        <f t="shared" si="1"/>
        <v>0</v>
      </c>
      <c r="N35" s="28"/>
    </row>
    <row r="36" spans="1:14" ht="21">
      <c r="A36" s="26">
        <v>27</v>
      </c>
      <c r="B36" s="31" t="s">
        <v>10</v>
      </c>
      <c r="C36" s="32" t="s">
        <v>35</v>
      </c>
      <c r="D36" s="27" t="s">
        <v>34</v>
      </c>
      <c r="E36" s="160">
        <v>46591.75</v>
      </c>
      <c r="F36" s="28"/>
      <c r="G36" s="160"/>
      <c r="H36" s="28"/>
      <c r="I36" s="28">
        <f t="shared" si="0"/>
        <v>46591.75</v>
      </c>
      <c r="J36" s="28"/>
      <c r="K36" s="28"/>
      <c r="L36" s="28">
        <f t="shared" si="2"/>
        <v>0</v>
      </c>
      <c r="M36" s="28">
        <f t="shared" si="1"/>
        <v>46591.75</v>
      </c>
      <c r="N36" s="28"/>
    </row>
    <row r="37" spans="1:14" ht="21">
      <c r="A37" s="215" t="s">
        <v>8</v>
      </c>
      <c r="B37" s="216"/>
      <c r="C37" s="217"/>
      <c r="D37" s="168"/>
      <c r="E37" s="67">
        <f aca="true" t="shared" si="3" ref="E37:L37">SUM(E6:E36)</f>
        <v>6046134.799999999</v>
      </c>
      <c r="F37" s="67">
        <f t="shared" si="3"/>
        <v>55166.03</v>
      </c>
      <c r="G37" s="67">
        <f t="shared" si="3"/>
        <v>7288839.420000001</v>
      </c>
      <c r="H37" s="67">
        <f t="shared" si="3"/>
        <v>0</v>
      </c>
      <c r="I37" s="67">
        <f t="shared" si="3"/>
        <v>13390140.25</v>
      </c>
      <c r="J37" s="67">
        <f t="shared" si="3"/>
        <v>607619.01</v>
      </c>
      <c r="K37" s="67">
        <f t="shared" si="3"/>
        <v>1406689.92</v>
      </c>
      <c r="L37" s="67">
        <f t="shared" si="3"/>
        <v>2014308.9300000002</v>
      </c>
      <c r="M37" s="156">
        <f>SUM(M7:M36)</f>
        <v>11375831.32</v>
      </c>
      <c r="N37" s="156"/>
    </row>
    <row r="39" spans="12:14" ht="21">
      <c r="L39" s="243" t="s">
        <v>133</v>
      </c>
      <c r="M39" s="243"/>
      <c r="N39" s="243"/>
    </row>
    <row r="40" spans="12:14" ht="21">
      <c r="L40" s="243" t="s">
        <v>134</v>
      </c>
      <c r="M40" s="243"/>
      <c r="N40" s="243"/>
    </row>
  </sheetData>
  <sheetProtection/>
  <mergeCells count="9">
    <mergeCell ref="A1:N1"/>
    <mergeCell ref="A2:N2"/>
    <mergeCell ref="L39:N39"/>
    <mergeCell ref="L40:N40"/>
    <mergeCell ref="E3:F3"/>
    <mergeCell ref="G3:H3"/>
    <mergeCell ref="J3:K3"/>
    <mergeCell ref="B4:C4"/>
    <mergeCell ref="A37:C37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Home Used Only</dc:creator>
  <cp:keywords/>
  <dc:description/>
  <cp:lastModifiedBy>KKD</cp:lastModifiedBy>
  <cp:lastPrinted>2013-03-21T04:10:05Z</cp:lastPrinted>
  <dcterms:created xsi:type="dcterms:W3CDTF">2010-01-04T03:39:19Z</dcterms:created>
  <dcterms:modified xsi:type="dcterms:W3CDTF">2013-03-21T04:10:12Z</dcterms:modified>
  <cp:category/>
  <cp:version/>
  <cp:contentType/>
  <cp:contentStatus/>
</cp:coreProperties>
</file>