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7680" activeTab="2"/>
  </bookViews>
  <sheets>
    <sheet name="รายงานรับ-จ่ายเงิน" sheetId="2" r:id="rId1"/>
    <sheet name="เงินรับฝาก" sheetId="5" r:id="rId2"/>
    <sheet name="รายรับจริง" sheetId="6" r:id="rId3"/>
    <sheet name="งบทดลอง" sheetId="8" r:id="rId4"/>
  </sheets>
  <externalReferences>
    <externalReference r:id="rId5"/>
  </externalReferences>
  <definedNames>
    <definedName name="_xlnm.Print_Titles" localSheetId="3">งบทดลอง!$2:$11</definedName>
    <definedName name="_xlnm.Print_Titles" localSheetId="0">'รายงานรับ-จ่ายเงิน'!$1:$6</definedName>
  </definedNames>
  <calcPr calcId="124519"/>
</workbook>
</file>

<file path=xl/calcChain.xml><?xml version="1.0" encoding="utf-8"?>
<calcChain xmlns="http://schemas.openxmlformats.org/spreadsheetml/2006/main">
  <c r="F67" i="6"/>
  <c r="D67"/>
  <c r="E66"/>
  <c r="G66" s="1"/>
  <c r="H66" s="1"/>
  <c r="H65"/>
  <c r="G65"/>
  <c r="E65"/>
  <c r="H64"/>
  <c r="G64"/>
  <c r="E64"/>
  <c r="G63"/>
  <c r="H63" s="1"/>
  <c r="H62"/>
  <c r="G62"/>
  <c r="G61"/>
  <c r="H61" s="1"/>
  <c r="E61"/>
  <c r="E60"/>
  <c r="G60" s="1"/>
  <c r="H60" s="1"/>
  <c r="H59"/>
  <c r="G59"/>
  <c r="E59"/>
  <c r="H58"/>
  <c r="G58"/>
  <c r="E58"/>
  <c r="G57"/>
  <c r="H57" s="1"/>
  <c r="E57"/>
  <c r="E67" s="1"/>
  <c r="F54"/>
  <c r="D54"/>
  <c r="G53"/>
  <c r="H53" s="1"/>
  <c r="E53"/>
  <c r="E52"/>
  <c r="G52" s="1"/>
  <c r="H52" s="1"/>
  <c r="H51"/>
  <c r="G51"/>
  <c r="E51"/>
  <c r="H50"/>
  <c r="G50"/>
  <c r="E50"/>
  <c r="G49"/>
  <c r="H49" s="1"/>
  <c r="E49"/>
  <c r="E48"/>
  <c r="G48" s="1"/>
  <c r="H48" s="1"/>
  <c r="H47"/>
  <c r="G47"/>
  <c r="E47"/>
  <c r="H46"/>
  <c r="G46"/>
  <c r="E46"/>
  <c r="G45"/>
  <c r="E45"/>
  <c r="E54" s="1"/>
  <c r="H44"/>
  <c r="F41"/>
  <c r="D41"/>
  <c r="H40"/>
  <c r="G40"/>
  <c r="E40"/>
  <c r="H39"/>
  <c r="H41" s="1"/>
  <c r="G39"/>
  <c r="G41" s="1"/>
  <c r="E39"/>
  <c r="E41" s="1"/>
  <c r="G37"/>
  <c r="F37"/>
  <c r="D37"/>
  <c r="H36"/>
  <c r="H37" s="1"/>
  <c r="G36"/>
  <c r="E36"/>
  <c r="E37" s="1"/>
  <c r="F34"/>
  <c r="D34"/>
  <c r="H33"/>
  <c r="G33"/>
  <c r="E33"/>
  <c r="G32"/>
  <c r="H32" s="1"/>
  <c r="E32"/>
  <c r="E31"/>
  <c r="G31" s="1"/>
  <c r="F29"/>
  <c r="D29"/>
  <c r="E28"/>
  <c r="G28" s="1"/>
  <c r="H28" s="1"/>
  <c r="H27"/>
  <c r="G27"/>
  <c r="E27"/>
  <c r="H26"/>
  <c r="G26"/>
  <c r="E26"/>
  <c r="G25"/>
  <c r="H25" s="1"/>
  <c r="E25"/>
  <c r="E24"/>
  <c r="G24" s="1"/>
  <c r="H24" s="1"/>
  <c r="H23"/>
  <c r="G23"/>
  <c r="E23"/>
  <c r="H22"/>
  <c r="G22"/>
  <c r="E22"/>
  <c r="G21"/>
  <c r="H21" s="1"/>
  <c r="E21"/>
  <c r="E20"/>
  <c r="G20" s="1"/>
  <c r="H20" s="1"/>
  <c r="H19"/>
  <c r="G19"/>
  <c r="E19"/>
  <c r="H18"/>
  <c r="G18"/>
  <c r="E18"/>
  <c r="G17"/>
  <c r="H17" s="1"/>
  <c r="E17"/>
  <c r="E16"/>
  <c r="G16" s="1"/>
  <c r="H16" s="1"/>
  <c r="H15"/>
  <c r="G15"/>
  <c r="E15"/>
  <c r="H14"/>
  <c r="G14"/>
  <c r="G29" s="1"/>
  <c r="E14"/>
  <c r="F12"/>
  <c r="F68" s="1"/>
  <c r="D12"/>
  <c r="D42" s="1"/>
  <c r="D68" s="1"/>
  <c r="H11"/>
  <c r="G11"/>
  <c r="E11"/>
  <c r="G10"/>
  <c r="H10" s="1"/>
  <c r="E10"/>
  <c r="E9"/>
  <c r="G9" s="1"/>
  <c r="H8"/>
  <c r="G8"/>
  <c r="E8"/>
  <c r="H29" l="1"/>
  <c r="H67"/>
  <c r="H9"/>
  <c r="H12" s="1"/>
  <c r="G12"/>
  <c r="H31"/>
  <c r="H34" s="1"/>
  <c r="G34"/>
  <c r="G54"/>
  <c r="H54" s="1"/>
  <c r="E29"/>
  <c r="F42"/>
  <c r="E34"/>
  <c r="G67"/>
  <c r="E12"/>
  <c r="H45"/>
  <c r="F26" i="5"/>
  <c r="E26"/>
  <c r="D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H42" i="6" l="1"/>
  <c r="H68"/>
  <c r="E68"/>
  <c r="E42"/>
  <c r="G68"/>
  <c r="G42"/>
  <c r="G26" i="5"/>
</calcChain>
</file>

<file path=xl/sharedStrings.xml><?xml version="1.0" encoding="utf-8"?>
<sst xmlns="http://schemas.openxmlformats.org/spreadsheetml/2006/main" count="579" uniqueCount="348">
  <si>
    <t>เทศบาลตำบลแหลมสัก</t>
  </si>
  <si>
    <t>หน้า : 1/1</t>
  </si>
  <si>
    <t>รายงานรับ-จ่ายเงิน</t>
  </si>
  <si>
    <t>จนถึงปัจจุบัน</t>
  </si>
  <si>
    <t>รายการ</t>
  </si>
  <si>
    <t>รหัสบัญชี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</si>
  <si>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</si>
  <si>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</si>
  <si>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</si>
  <si>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</si>
  <si>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</si>
  <si>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</si>
  <si>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</si>
  <si>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</si>
  <si>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318,000.00</t>
  </si>
  <si>
    <t>0.00</t>
  </si>
  <si>
    <t>หมวดภาษีอากร</t>
  </si>
  <si>
    <t xml:space="preserve"> 411000    </t>
  </si>
  <si>
    <t>270,500.00</t>
  </si>
  <si>
    <t>หมวดค่าธรรมเนียม ค่าปรับ และใบอนุญาต</t>
  </si>
  <si>
    <t xml:space="preserve"> 412000    </t>
  </si>
  <si>
    <t>17,400.00</t>
  </si>
  <si>
    <t>650,000.00</t>
  </si>
  <si>
    <t>หมวดรายได้จากทรัพย์สิน</t>
  </si>
  <si>
    <t xml:space="preserve"> 413000    </t>
  </si>
  <si>
    <t>1,500,000.00</t>
  </si>
  <si>
    <t>หมวดรายได้จากสาธารณูปโภคและการพาณิชย์</t>
  </si>
  <si>
    <t xml:space="preserve"> 414000    </t>
  </si>
  <si>
    <t>92,500.00</t>
  </si>
  <si>
    <t>หมวดรายได้เบ็ดเตล็ด</t>
  </si>
  <si>
    <t xml:space="preserve"> 415000    </t>
  </si>
  <si>
    <t>19,169,000.00</t>
  </si>
  <si>
    <t>หมวดภาษีจัดสรร</t>
  </si>
  <si>
    <t xml:space="preserve"> 421000    </t>
  </si>
  <si>
    <t>17,400,000.00</t>
  </si>
  <si>
    <t>หมวดเงินอุดหนุนทั่วไป</t>
  </si>
  <si>
    <t xml:space="preserve"> 431000    </t>
  </si>
  <si>
    <t>39,400,000.00</t>
  </si>
  <si>
    <t>รวม</t>
  </si>
  <si>
    <t xml:space="preserve">          </t>
  </si>
  <si>
    <t>1,140.00</t>
  </si>
  <si>
    <t>ลูกหนี้เงินสะสม</t>
  </si>
  <si>
    <t xml:space="preserve"> 140300    </t>
  </si>
  <si>
    <t>เงินรับฝากภาษีหัก ณ ที่จ่าย</t>
  </si>
  <si>
    <t xml:space="preserve"> 230102    </t>
  </si>
  <si>
    <t>เงินรับฝากประกันสัญญา</t>
  </si>
  <si>
    <t xml:space="preserve"> 230109    </t>
  </si>
  <si>
    <t>เงินรับฝากค่าใช้จ่ายอื่น</t>
  </si>
  <si>
    <t xml:space="preserve"> 230117    </t>
  </si>
  <si>
    <t>เงินรับฝากอื่น ๆ</t>
  </si>
  <si>
    <t xml:space="preserve"> 230199    </t>
  </si>
  <si>
    <t>881,560.25</t>
  </si>
  <si>
    <t>เงินสะสม</t>
  </si>
  <si>
    <t xml:space="preserve"> 310000    </t>
  </si>
  <si>
    <t>รวมรายรับ</t>
  </si>
  <si>
    <t>8,041,700.00</t>
  </si>
  <si>
    <t>งบกลาง</t>
  </si>
  <si>
    <t xml:space="preserve"> 511000    </t>
  </si>
  <si>
    <t>2,624,800.00</t>
  </si>
  <si>
    <t>เงินเดือน (ฝ่ายการเมือง)</t>
  </si>
  <si>
    <t xml:space="preserve"> 521000    </t>
  </si>
  <si>
    <t>10,641,500.00</t>
  </si>
  <si>
    <t>เงินเดือน (ฝ่ายประจำ)</t>
  </si>
  <si>
    <t xml:space="preserve"> 522000    </t>
  </si>
  <si>
    <t>826,000.00</t>
  </si>
  <si>
    <t>ค่าตอบแทน</t>
  </si>
  <si>
    <t xml:space="preserve"> 531000    </t>
  </si>
  <si>
    <t>5,394,800.00</t>
  </si>
  <si>
    <t>ค่าใช้สอย</t>
  </si>
  <si>
    <t xml:space="preserve"> 532000    </t>
  </si>
  <si>
    <t>3,218,000.00</t>
  </si>
  <si>
    <t>ค่าวัสดุ</t>
  </si>
  <si>
    <t xml:space="preserve"> 533000    </t>
  </si>
  <si>
    <t>1,326,000.00</t>
  </si>
  <si>
    <t>ค่าสาธารณูปโภค</t>
  </si>
  <si>
    <t xml:space="preserve"> 534000    </t>
  </si>
  <si>
    <t>781,800.00</t>
  </si>
  <si>
    <t>ค่าครุภัณฑ์</t>
  </si>
  <si>
    <t xml:space="preserve"> 541000    </t>
  </si>
  <si>
    <t>4,903,000.00</t>
  </si>
  <si>
    <t>ค่าที่ดินและสิ่งก่อสร้าง</t>
  </si>
  <si>
    <t xml:space="preserve"> 542000    </t>
  </si>
  <si>
    <t>25,000.00</t>
  </si>
  <si>
    <t>รายจ่ายอื่น</t>
  </si>
  <si>
    <t xml:space="preserve"> 551000    </t>
  </si>
  <si>
    <t>1,600,000.00</t>
  </si>
  <si>
    <t>239,000.00</t>
  </si>
  <si>
    <t>เงินอุดหนุน</t>
  </si>
  <si>
    <t xml:space="preserve"> 561000    </t>
  </si>
  <si>
    <t>39,382,600.00</t>
  </si>
  <si>
    <t>60,000.00</t>
  </si>
  <si>
    <t>ลูกหนี้เงินยืม</t>
  </si>
  <si>
    <t xml:space="preserve"> 110605    </t>
  </si>
  <si>
    <t>รายจ่ายค้างจ่าย</t>
  </si>
  <si>
    <t xml:space="preserve"> 210402    </t>
  </si>
  <si>
    <t>900.00</t>
  </si>
  <si>
    <t>เงินรับฝากค่าใช้จ่ายในการจัดเก็บภาษีบำรุงท้องที่ 5%</t>
  </si>
  <si>
    <t xml:space="preserve"> 230105    </t>
  </si>
  <si>
    <t>19,090.00</t>
  </si>
  <si>
    <t>เงินรับฝากประกันสังคม</t>
  </si>
  <si>
    <t xml:space="preserve"> 230115    </t>
  </si>
  <si>
    <t>เจ้าหนี้เงินสะสม</t>
  </si>
  <si>
    <t xml:space="preserve"> 240100    </t>
  </si>
  <si>
    <t>811,689.59</t>
  </si>
  <si>
    <t>เงินทุนสำรองเงินสะสม</t>
  </si>
  <si>
    <t xml:space="preserve"> 320000    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</si>
  <si>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</si>
  <si>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</si>
  <si>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</si>
  <si>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</si>
  <si>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</si>
  <si>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</si>
  <si>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ปีงบประมาณ 2560</t>
  </si>
  <si>
    <t>เดบิต</t>
  </si>
  <si>
    <t>เครดิต</t>
  </si>
  <si>
    <t>เงินสด</t>
  </si>
  <si>
    <t xml:space="preserve">110100              </t>
  </si>
  <si>
    <t>เงินฝาก-ออมทรัพย์/เผื่อเรียก(01-176-2-22533-8)</t>
  </si>
  <si>
    <t xml:space="preserve">110201              </t>
  </si>
  <si>
    <t>เงินฝาก-ออมทรัพย์/เผื่อเรียก(818-0-33732-4)</t>
  </si>
  <si>
    <t>เงินฝาก-ออมทรัพย์/เผื่อเรียก(818-1-02421-4)</t>
  </si>
  <si>
    <t>เงินฝาก-ประจำ(818-2-00544-2)</t>
  </si>
  <si>
    <t xml:space="preserve">110202              </t>
  </si>
  <si>
    <t>รายได้จากรัฐบาลค้างรับ</t>
  </si>
  <si>
    <t xml:space="preserve">110611              </t>
  </si>
  <si>
    <t>เงินฝาก ก.ส.อ./ก.ส.ท.</t>
  </si>
  <si>
    <t xml:space="preserve">120200              </t>
  </si>
  <si>
    <t>ทรัพย์สินเกิดจากเงินกู้</t>
  </si>
  <si>
    <t xml:space="preserve">130600              </t>
  </si>
  <si>
    <t xml:space="preserve">140300              </t>
  </si>
  <si>
    <t xml:space="preserve">210402              </t>
  </si>
  <si>
    <t>เจ้าหนี้เงินกู้ ก.ส.อ./ก.ส.ท.</t>
  </si>
  <si>
    <t xml:space="preserve">220103              </t>
  </si>
  <si>
    <t xml:space="preserve">230102              </t>
  </si>
  <si>
    <t xml:space="preserve">230105              </t>
  </si>
  <si>
    <t xml:space="preserve">230109              </t>
  </si>
  <si>
    <t>เงินรับฝากอื่นๆ ค่าใช้จ่ายในการจัดเก็บภาษีบำรุงท้องที่ 5%</t>
  </si>
  <si>
    <t xml:space="preserve">230199              </t>
  </si>
  <si>
    <t>เงินรับฝากอื่นๆ ดอกเบี้ยโครงการส่งเสริมการมีส่วนร่วมของชุมชนในการคัดแยกขยะฯ</t>
  </si>
  <si>
    <t xml:space="preserve">240100              </t>
  </si>
  <si>
    <t xml:space="preserve">310000              </t>
  </si>
  <si>
    <t xml:space="preserve">320000              </t>
  </si>
  <si>
    <t>ค่าธรรมเนียมเก็บและขนมูลฝอย</t>
  </si>
  <si>
    <t xml:space="preserve">412107              </t>
  </si>
  <si>
    <t>ค่าธรรมเนียมเกี่ยวกับทะเบียนราษฎร</t>
  </si>
  <si>
    <t xml:space="preserve">412112              </t>
  </si>
  <si>
    <t>ค่าธรรมเนียมอื่น ๆ</t>
  </si>
  <si>
    <t xml:space="preserve">412199              </t>
  </si>
  <si>
    <t>ค่าปรับการผิดสัญญา</t>
  </si>
  <si>
    <t xml:space="preserve">412210              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</si>
  <si>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</si>
  <si>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 xml:space="preserve">412304              </t>
  </si>
  <si>
    <t>ค่าเช่าที่ดิน</t>
  </si>
  <si>
    <t xml:space="preserve">413001              </t>
  </si>
  <si>
    <t>ค่าเช่าหรือบริการสถานที่</t>
  </si>
  <si>
    <t xml:space="preserve">413002              </t>
  </si>
  <si>
    <t>ดอกเบี้ย</t>
  </si>
  <si>
    <t xml:space="preserve">413003              </t>
  </si>
  <si>
    <t>รายได้จากสาธารณูปโภคและการพาณิชย์</t>
  </si>
  <si>
    <t xml:space="preserve">414006              </t>
  </si>
  <si>
    <t>ค่าขายแบบแปลน</t>
  </si>
  <si>
    <t xml:space="preserve">415004              </t>
  </si>
  <si>
    <t>รายได้เบ็ดเตล็ดอื่นๆ</t>
  </si>
  <si>
    <t xml:space="preserve">415999              </t>
  </si>
  <si>
    <t>ภาษีมูลค่าเพิ่มตาม พ.ร.บ. กำหนดแผนฯ</t>
  </si>
  <si>
    <t xml:space="preserve">421002              </t>
  </si>
  <si>
    <t>ภาษีมูลค่าเพิ่มตาม พ.ร.บ.จัดสรรรายได้ฯ</t>
  </si>
  <si>
    <t xml:space="preserve">421004              </t>
  </si>
  <si>
    <t>ภาษีสุรา</t>
  </si>
  <si>
    <t xml:space="preserve">421006              </t>
  </si>
  <si>
    <t>ภาษีสรรพสามิต</t>
  </si>
  <si>
    <t xml:space="preserve">421007              </t>
  </si>
  <si>
    <t>ค่าภาคหลวงปิโตรเลียม</t>
  </si>
  <si>
    <t xml:space="preserve">421013              </t>
  </si>
  <si>
    <t>ค่าธรรมเนียมจดทะเบียนสิทธิและนิติกรรมตามประมวลกฎหมายที่ดิน</t>
  </si>
  <si>
    <t xml:space="preserve">421015            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</si>
  <si>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</si>
  <si>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431002              </t>
  </si>
  <si>
    <t xml:space="preserve">511000              </t>
  </si>
  <si>
    <t xml:space="preserve">521000              </t>
  </si>
  <si>
    <t xml:space="preserve">522000              </t>
  </si>
  <si>
    <t xml:space="preserve">531000              </t>
  </si>
  <si>
    <t xml:space="preserve">532000              </t>
  </si>
  <si>
    <t xml:space="preserve">533000              </t>
  </si>
  <si>
    <t xml:space="preserve">534000              </t>
  </si>
  <si>
    <t xml:space="preserve">561000              </t>
  </si>
  <si>
    <t>รายละเอียดประกอบงบทดลองและรายงานรับ-จ่ายเงินสด</t>
  </si>
  <si>
    <t xml:space="preserve"> (หมายเหตุ 2)</t>
  </si>
  <si>
    <t>รับ</t>
  </si>
  <si>
    <t>จ่าย</t>
  </si>
  <si>
    <t>คงเหลือ</t>
  </si>
  <si>
    <t xml:space="preserve">เงินรับฝาก </t>
  </si>
  <si>
    <t>เงินฝากค่าใช้จ่ายในการจัดเก็บภาษีบำรุงท้องที่ 5%</t>
  </si>
  <si>
    <t>เงินมัดจำประกันสัญญา</t>
  </si>
  <si>
    <t>ค่าภาษีหัก  ณ  ที่จ่าย</t>
  </si>
  <si>
    <t>เงินปันผลและเฉลี่ยคืนสหกรณ์ออมทรัพย์ฯ</t>
  </si>
  <si>
    <t>ค่าตอบแทนตัวแทน จนท.สหกรณ์ออมทรัพย์ฯ</t>
  </si>
  <si>
    <t>เงินรับฝากอื่น-โครงการคัดแยกขยะต้นทางฯ</t>
  </si>
  <si>
    <t>เงินรับฝากอื่น-ส่งเสริมและสนับสนุนการปรับสภาพแวดล้อมที่อยู่อาศัยผู้พิการ</t>
  </si>
  <si>
    <t>เงินรับฝากอื่น-สนับสนุนการดำเนินงาน ศพค.ชุมชนตำบลแหลมสัก</t>
  </si>
  <si>
    <t>เงินรับฝาก-รับคืนเงินอุดหนุนเฉพาะกิจเบี้ยยังชีพผู้สูงอายุ ปี2555</t>
  </si>
  <si>
    <t>เงินรับฝาก-โครงการรณรงค์ควบคุมและป้องกันโรคไข้เลือดออก 2559  (สปสช.)</t>
  </si>
  <si>
    <t>เงินรับฝาก-ค่าประกันสังคม (ผดด.2 ราย)</t>
  </si>
  <si>
    <t>เงินรับฝากอื่น -เงินกองทุนค่ารักษาพยาบาลสิทธิ์อปท.(สปสช-จ่ายตรง)</t>
  </si>
  <si>
    <t>เงินประกันซอง</t>
  </si>
  <si>
    <t>เงินรับฝากอื่น -คืนเงินค่าขายแบบแปลน</t>
  </si>
  <si>
    <t>เงินรับฝาก - รอคืนจังหวัด (ค่าปรับผิดสัญญา)</t>
  </si>
  <si>
    <t>เงินรับฝาก - รอคืนกองทุนสิ่งแวดล้อม</t>
  </si>
  <si>
    <t>เงินรับฝาก - ค่าใช้จ่ายอื่น</t>
  </si>
  <si>
    <t>ภาษีหน้าฎีกา</t>
  </si>
  <si>
    <t>รายงานรายรับจริงตามงบประมาณ</t>
  </si>
  <si>
    <t>ปีงบประมาณ พ.ศ. 2560</t>
  </si>
  <si>
    <t>ประเภท</t>
  </si>
  <si>
    <t>ประมาณการ</t>
  </si>
  <si>
    <t>รายรับเดือนนี้</t>
  </si>
  <si>
    <t>ยอดยกมาตั้งแต่ต้นปี</t>
  </si>
  <si>
    <t>รวมรับตั้งแต่ต้นปี</t>
  </si>
  <si>
    <t>รับจริงเกินประมาณการ</t>
  </si>
  <si>
    <t>รายได้จัดเก็บเอง</t>
  </si>
  <si>
    <t>ภาษีโรงเรือนและที่ดิน</t>
  </si>
  <si>
    <t>รวมหมวดภาษีอากร</t>
  </si>
  <si>
    <t>รวมหมวดค่าธรรมเนียม ค่าปรับ และใบอนุญาต</t>
  </si>
  <si>
    <t>รวมหมวดรายได้จากทรัพย์สิน</t>
  </si>
  <si>
    <t>รวมหมวดรายได้จากสาธารณูปโภคและการพาณิชย์</t>
  </si>
  <si>
    <t>รวมหมวดรายได้เบ็ดเตล็ด</t>
  </si>
  <si>
    <t>ภาษีและค่าธรรมเนียมรถยนต์และล้อเลื่อน</t>
  </si>
  <si>
    <t>ภาษีธุรกิจเฉพาะ</t>
  </si>
  <si>
    <t>ค่าภาคหลวงแร่</t>
  </si>
  <si>
    <t>รวมหมวดภาษีจัดสรร</t>
  </si>
  <si>
    <t>รวมหมวดเงินอุดหนุนทั่วไป</t>
  </si>
  <si>
    <t>48,012.05</t>
  </si>
  <si>
    <t>218,720.00</t>
  </si>
  <si>
    <t>730,735.00</t>
  </si>
  <si>
    <t>234,538.43</t>
  </si>
  <si>
    <t xml:space="preserve"> 120200    </t>
  </si>
  <si>
    <t>1,783,593.80</t>
  </si>
  <si>
    <t>12,662,346.56</t>
  </si>
  <si>
    <t>49,835,588.91</t>
  </si>
  <si>
    <t>ภาษีบำรุงท้องที่</t>
  </si>
  <si>
    <t xml:space="preserve">411002              </t>
  </si>
  <si>
    <t>ค่าธรรมเนียมเกี่ยวกับการควบคุมอาคาร</t>
  </si>
  <si>
    <t xml:space="preserve">412106              </t>
  </si>
  <si>
    <t>ค่าธรรมเนียมจดทะเบียนพาณิชย์</t>
  </si>
  <si>
    <t xml:space="preserve">412128              </t>
  </si>
  <si>
    <t>ค่าใบอนุญาตประกอบการค้าสำหรับกิจการที่เป็นอันตรายต่อสุขภาพ</t>
  </si>
  <si>
    <t xml:space="preserve">412303              </t>
  </si>
  <si>
    <t>ค่าใบอนุญาตเกี่ยวกับการควบคุมอาคาร</t>
  </si>
  <si>
    <t xml:space="preserve">412307              </t>
  </si>
  <si>
    <t>ค่าใบอนุญาตเกี่ยวกับการโฆษณาโดยใช้เครื่องขยายเสียง</t>
  </si>
  <si>
    <t xml:space="preserve">412308              </t>
  </si>
  <si>
    <t>ค่าใบอนุญาตอื่นๆ</t>
  </si>
  <si>
    <t xml:space="preserve">412399              </t>
  </si>
  <si>
    <t>(หมายเหตุ 1)</t>
  </si>
  <si>
    <t>1.  หมวดภาษีอากร</t>
  </si>
  <si>
    <t>ภาษีป้าย</t>
  </si>
  <si>
    <t>อากรรังนกอีแอ่น</t>
  </si>
  <si>
    <t>2.  หมวดค่าธรรมเนียม ค่าปรับ และใบอนุญาต</t>
  </si>
  <si>
    <t>ค่าธรรมเนียมเก็บขนขยะมูลฝอย</t>
  </si>
  <si>
    <t>ค่าธรรมเนียมอื่นๆ</t>
  </si>
  <si>
    <t>ค่าปรับผู้กระทำผิดกฎหมายจราจรทางบก</t>
  </si>
  <si>
    <t>ค่าปรับผู้กระทำผิดกฎหมายสาธารณสุข</t>
  </si>
  <si>
    <t>ค่าปรับผู้กระทำผิดกฎหมายและข้อบังคับท้องถิ่น</t>
  </si>
  <si>
    <t>ค่าใบอนุญาตจัดตั้งสถานที่จำหน่ายอาหารหรือสถานที่สะสมอาหารฯ</t>
  </si>
  <si>
    <t>ค่าใบอนุญาตให้ตั้งตลาดเอกชน</t>
  </si>
  <si>
    <t>3.  หมวดรายได้จากทรัพย์สิน</t>
  </si>
  <si>
    <t>4.  หมวดรายได้จากสาธารณูปโภคและการพาณิชย์</t>
  </si>
  <si>
    <t>5.  หมวดรายได้เบ็ดเตล็ด</t>
  </si>
  <si>
    <t>รวมหมวดรายได้จัดเก็บเอง 1+2+3+4+5</t>
  </si>
  <si>
    <t>รายได้ที่รัฐบาลเก็บแล้วจัดสรรให้ อปท.</t>
  </si>
  <si>
    <t>6.  หมวดภาษีจัดสรร</t>
  </si>
  <si>
    <t>รายได้ที่รัฐบาลอุดหนุนให้องค์กรปกครองส่วนท้องถิ่น</t>
  </si>
  <si>
    <t>7.  หมวดเงินอุดหนุนทั่วไป</t>
  </si>
  <si>
    <t>เงินอุดหนุนทั่วไป-สนับสนุนอาหารเสริม(นม)</t>
  </si>
  <si>
    <t>เงินอุดหนุนทั่วไป-สนับสนุนอาหารกลางวัน</t>
  </si>
  <si>
    <t>เงินอุดหนุนทั่วไป-ส่งเสริมศักยภาพการจัดการศึกษา</t>
  </si>
  <si>
    <t>เงินอุดหนุนทั่วไป-สนับสนุนการบริการสาธารณสุข</t>
  </si>
  <si>
    <t>เงินอุดหนุนทั่วไป-สนับสนุนศพด.เงินเดือนฝ่ายประจำ</t>
  </si>
  <si>
    <t>เงินอุดหนุนทั่วไป-ค่าจัดการเรียนการสอน</t>
  </si>
  <si>
    <t>เงินอุดหนุนทั่วไป-เบี้ยยังชีพผู้สูงอายุ</t>
  </si>
  <si>
    <t xml:space="preserve">เงินอุดหนุนทั่วไป-เบี้ยยังชีพความพิการ </t>
  </si>
  <si>
    <t>เงินอุดหนุนทั่วไป-ส่งเสริมการมีส่วนร่วมของชุมชนในการคัดแยกขยะ</t>
  </si>
  <si>
    <t>รวมทั้งสิ้น</t>
  </si>
  <si>
    <t>ณ  วันที่ 30  ธันวาคม  2559</t>
  </si>
  <si>
    <t>วันที่พิมพ์ : 1/2/2560  10:13:17</t>
  </si>
  <si>
    <t>ปีงบประมาณ 2560 ประจำเดือน มกราคม พ.ศ.2560</t>
  </si>
  <si>
    <t>23,395.55</t>
  </si>
  <si>
    <t>22,457.90</t>
  </si>
  <si>
    <t>658,468.00</t>
  </si>
  <si>
    <t>19,310.00</t>
  </si>
  <si>
    <t>286,317.03</t>
  </si>
  <si>
    <t>240,815.16</t>
  </si>
  <si>
    <t>434,794.00</t>
  </si>
  <si>
    <t>130,895.00</t>
  </si>
  <si>
    <t>34,600.00</t>
  </si>
  <si>
    <t>7,400.00</t>
  </si>
  <si>
    <t>4,985,801.60</t>
  </si>
  <si>
    <t>457,115.03</t>
  </si>
  <si>
    <t>10,886,039.00</t>
  </si>
  <si>
    <t>5,332,349.00</t>
  </si>
  <si>
    <t>17,309,415.18</t>
  </si>
  <si>
    <t>6,210,342.09</t>
  </si>
  <si>
    <t>132,184.85</t>
  </si>
  <si>
    <t>2,005.09</t>
  </si>
  <si>
    <t>265.45</t>
  </si>
  <si>
    <t>216.10</t>
  </si>
  <si>
    <t>31,100.00</t>
  </si>
  <si>
    <t>20,350.00</t>
  </si>
  <si>
    <t>825,601.50</t>
  </si>
  <si>
    <t>210,160.25</t>
  </si>
  <si>
    <t>116,007.43</t>
  </si>
  <si>
    <t>657.37</t>
  </si>
  <si>
    <t>2,047,859.48</t>
  </si>
  <si>
    <t>233,388.81</t>
  </si>
  <si>
    <t>19,357,274.66</t>
  </si>
  <si>
    <t>6,443,730.90</t>
  </si>
  <si>
    <t>2,009,591.60</t>
  </si>
  <si>
    <t>438,848.80</t>
  </si>
  <si>
    <t>865,220.00</t>
  </si>
  <si>
    <t>2,922,204.52</t>
  </si>
  <si>
    <t>83,750.00</t>
  </si>
  <si>
    <t>17,150.00</t>
  </si>
  <si>
    <t>807,337.74</t>
  </si>
  <si>
    <t>218,565.00</t>
  </si>
  <si>
    <t>149,665.10</t>
  </si>
  <si>
    <t>47,020.35</t>
  </si>
  <si>
    <t>275,030.57</t>
  </si>
  <si>
    <t>89,367.27</t>
  </si>
  <si>
    <t>2,360.00</t>
  </si>
  <si>
    <t>7,354,159.53</t>
  </si>
  <si>
    <t>1,762,766.42</t>
  </si>
  <si>
    <t>199,889.67</t>
  </si>
  <si>
    <t>156,143.56</t>
  </si>
  <si>
    <t>274.00</t>
  </si>
  <si>
    <t>16,756,073.11</t>
  </si>
  <si>
    <t>258,446.30</t>
  </si>
  <si>
    <t>24,110,232.64</t>
  </si>
  <si>
    <t>2,021,212.72</t>
  </si>
  <si>
    <t>-4,752,957.98</t>
  </si>
  <si>
    <t>4,422,518.18</t>
  </si>
  <si>
    <t>54,258,107.09</t>
  </si>
  <si>
    <t>ณ วันที่ 31 มกราคม 2560</t>
  </si>
  <si>
    <t xml:space="preserve">411001              </t>
  </si>
  <si>
    <t xml:space="preserve">411003              </t>
  </si>
  <si>
    <t xml:space="preserve">412207              </t>
  </si>
  <si>
    <t>ภาษีจัดสรรอื่นๆ</t>
  </si>
  <si>
    <t xml:space="preserve">421999              </t>
  </si>
  <si>
    <t xml:space="preserve">541000              </t>
  </si>
  <si>
    <t xml:space="preserve">  ประจำเดือนมกราคม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</si>
</sst>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[$-1041E]#,##0.00;\-#,##0.00"/>
    <numFmt numFmtId="188" formatCode="[$-1041E]#,##0.00;\(#,##0.00\);&quot;-&quot;"/>
    <numFmt numFmtId="189" formatCode="_(* #,##0.00_);_(* \(#,##0.00\);_(* &quot;-&quot;??_);_(@_)"/>
    <numFmt numFmtId="190" formatCode="_(* #,##0_);_(* \(#,##0\);_(* &quot;-&quot;??_);_(@_)"/>
  </numFmts>
  <fonts count="27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sz val="8"/>
      <color rgb="FF000000"/>
      <name val="Microsoft Sans Serif"/>
    </font>
    <font>
      <sz val="11"/>
      <name val="Tahoma"/>
    </font>
    <font>
      <sz val="10"/>
      <color rgb="FF000000"/>
      <name val="Microsoft Sans Serif"/>
    </font>
    <font>
      <b/>
      <sz val="12"/>
      <color rgb="FF000000"/>
      <name val="Microsoft Sans Serif"/>
    </font>
    <font>
      <b/>
      <sz val="10"/>
      <color rgb="FF000000"/>
      <name val="Microsoft Sans Serif"/>
    </font>
    <font>
      <b/>
      <sz val="10"/>
      <color rgb="FF00008B"/>
      <name val="Microsoft Sans Serif"/>
    </font>
    <font>
      <b/>
      <sz val="10"/>
      <color rgb="FF006400"/>
      <name val="Microsoft Sans Serif"/>
    </font>
    <font>
      <sz val="10"/>
      <color rgb="FF00008B"/>
      <name val="Microsoft Sans Serif"/>
    </font>
    <font>
      <sz val="11"/>
      <color theme="1"/>
      <name val="Tahoma"/>
      <family val="2"/>
      <charset val="222"/>
      <scheme val="minor"/>
    </font>
    <font>
      <sz val="12"/>
      <color rgb="FF000000"/>
      <name val="Microsoft Sans Serif"/>
    </font>
    <font>
      <b/>
      <sz val="8"/>
      <color rgb="FF000000"/>
      <name val="Microsoft Sans Serif"/>
    </font>
    <font>
      <b/>
      <sz val="14"/>
      <name val="TH SarabunPSK"/>
      <family val="2"/>
    </font>
    <font>
      <sz val="14"/>
      <name val="Arial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b/>
      <sz val="13"/>
      <color rgb="FF000000"/>
      <name val="TH SarabunPSK"/>
      <family val="2"/>
    </font>
    <font>
      <b/>
      <sz val="14"/>
      <color theme="1"/>
      <name val="TH SarabunPSK"/>
      <family val="2"/>
    </font>
    <font>
      <sz val="13"/>
      <color rgb="FF000000"/>
      <name val="TH SarabunPSK"/>
      <family val="2"/>
    </font>
    <font>
      <b/>
      <sz val="12.5"/>
      <color rgb="FF000000"/>
      <name val="TH SarabunPSK"/>
      <family val="2"/>
    </font>
    <font>
      <sz val="16"/>
      <color theme="1"/>
      <name val="TH SarabunPSK"/>
      <family val="2"/>
    </font>
    <font>
      <sz val="13.5"/>
      <color rgb="FF000000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57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/>
      <right style="thin">
        <color rgb="FFA9A9A9"/>
      </right>
      <top style="thin">
        <color rgb="FFA9A9A9"/>
      </top>
      <bottom style="thick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2" applyNumberFormat="1" applyFont="1" applyFill="1" applyBorder="1" applyAlignment="1">
      <alignment horizontal="right" vertical="top" wrapText="1" readingOrder="1"/>
    </xf>
    <xf numFmtId="187" fontId="4" fillId="0" borderId="1" xfId="2" applyNumberFormat="1" applyFont="1" applyFill="1" applyBorder="1" applyAlignment="1">
      <alignment horizontal="right" vertical="center" wrapText="1" readingOrder="1"/>
    </xf>
    <xf numFmtId="0" fontId="6" fillId="0" borderId="1" xfId="2" applyNumberFormat="1" applyFont="1" applyFill="1" applyBorder="1" applyAlignment="1">
      <alignment vertical="center" wrapText="1" readingOrder="1"/>
    </xf>
    <xf numFmtId="0" fontId="4" fillId="0" borderId="2" xfId="2" applyNumberFormat="1" applyFont="1" applyFill="1" applyBorder="1" applyAlignment="1">
      <alignment vertical="center" wrapText="1" readingOrder="1"/>
    </xf>
    <xf numFmtId="0" fontId="6" fillId="0" borderId="2" xfId="2" applyNumberFormat="1" applyFont="1" applyFill="1" applyBorder="1" applyAlignment="1">
      <alignment horizontal="right" vertical="center" wrapText="1" readingOrder="1"/>
    </xf>
    <xf numFmtId="0" fontId="7" fillId="0" borderId="11" xfId="2" applyNumberFormat="1" applyFont="1" applyFill="1" applyBorder="1" applyAlignment="1">
      <alignment horizontal="right" vertical="center" wrapText="1" readingOrder="1"/>
    </xf>
    <xf numFmtId="0" fontId="8" fillId="0" borderId="11" xfId="2" applyNumberFormat="1" applyFont="1" applyFill="1" applyBorder="1" applyAlignment="1">
      <alignment horizontal="righ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14" fillId="0" borderId="0" xfId="0" applyFont="1"/>
    <xf numFmtId="0" fontId="15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/>
    </xf>
    <xf numFmtId="0" fontId="15" fillId="0" borderId="0" xfId="0" applyFont="1" applyAlignment="1"/>
    <xf numFmtId="189" fontId="15" fillId="0" borderId="17" xfId="3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/>
    <xf numFmtId="0" fontId="13" fillId="0" borderId="0" xfId="0" applyFont="1" applyBorder="1" applyAlignment="1">
      <alignment horizontal="center" vertical="center"/>
    </xf>
    <xf numFmtId="189" fontId="15" fillId="0" borderId="19" xfId="3" applyNumberFormat="1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189" fontId="15" fillId="0" borderId="19" xfId="3" applyNumberFormat="1" applyFont="1" applyBorder="1" applyAlignment="1">
      <alignment horizontal="center" vertical="center"/>
    </xf>
    <xf numFmtId="0" fontId="15" fillId="0" borderId="20" xfId="0" applyFont="1" applyBorder="1"/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189" fontId="15" fillId="0" borderId="23" xfId="3" applyNumberFormat="1" applyFont="1" applyBorder="1" applyAlignment="1">
      <alignment vertical="center" shrinkToFit="1"/>
    </xf>
    <xf numFmtId="189" fontId="15" fillId="0" borderId="24" xfId="3" applyNumberFormat="1" applyFont="1" applyBorder="1" applyAlignment="1">
      <alignment vertical="center" shrinkToFit="1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189" fontId="15" fillId="0" borderId="27" xfId="3" applyNumberFormat="1" applyFont="1" applyBorder="1" applyAlignment="1">
      <alignment vertical="center" shrinkToFit="1"/>
    </xf>
    <xf numFmtId="189" fontId="15" fillId="0" borderId="27" xfId="3" applyNumberFormat="1" applyFont="1" applyBorder="1" applyAlignment="1">
      <alignment horizontal="right" vertical="center" shrinkToFit="1"/>
    </xf>
    <xf numFmtId="189" fontId="15" fillId="0" borderId="28" xfId="3" applyNumberFormat="1" applyFont="1" applyBorder="1" applyAlignment="1">
      <alignment vertical="center" shrinkToFit="1"/>
    </xf>
    <xf numFmtId="189" fontId="15" fillId="0" borderId="27" xfId="3" applyNumberFormat="1" applyFont="1" applyBorder="1" applyAlignment="1">
      <alignment horizontal="center" vertical="center" shrinkToFit="1"/>
    </xf>
    <xf numFmtId="43" fontId="15" fillId="0" borderId="28" xfId="0" applyNumberFormat="1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43" fontId="15" fillId="0" borderId="28" xfId="0" applyNumberFormat="1" applyFont="1" applyBorder="1"/>
    <xf numFmtId="0" fontId="14" fillId="0" borderId="0" xfId="0" applyFont="1" applyAlignment="1">
      <alignment horizontal="center"/>
    </xf>
    <xf numFmtId="189" fontId="13" fillId="0" borderId="30" xfId="3" applyNumberFormat="1" applyFont="1" applyBorder="1" applyAlignment="1">
      <alignment vertical="center" shrinkToFit="1"/>
    </xf>
    <xf numFmtId="189" fontId="13" fillId="0" borderId="31" xfId="3" applyNumberFormat="1" applyFont="1" applyBorder="1" applyAlignment="1">
      <alignment vertical="center" shrinkToFit="1"/>
    </xf>
    <xf numFmtId="189" fontId="13" fillId="0" borderId="30" xfId="0" applyNumberFormat="1" applyFont="1" applyBorder="1"/>
    <xf numFmtId="189" fontId="14" fillId="0" borderId="0" xfId="0" applyNumberFormat="1" applyFont="1"/>
    <xf numFmtId="190" fontId="15" fillId="0" borderId="0" xfId="3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49" fontId="15" fillId="0" borderId="0" xfId="0" applyNumberFormat="1" applyFont="1" applyBorder="1" applyAlignment="1">
      <alignment horizontal="center"/>
    </xf>
    <xf numFmtId="0" fontId="15" fillId="0" borderId="0" xfId="0" applyFont="1"/>
    <xf numFmtId="189" fontId="15" fillId="0" borderId="0" xfId="0" applyNumberFormat="1" applyFont="1"/>
    <xf numFmtId="0" fontId="16" fillId="0" borderId="0" xfId="0" applyFont="1"/>
    <xf numFmtId="0" fontId="17" fillId="0" borderId="15" xfId="0" applyFont="1" applyBorder="1" applyAlignment="1">
      <alignment horizontal="center" vertical="center" wrapText="1" readingOrder="1"/>
    </xf>
    <xf numFmtId="0" fontId="18" fillId="0" borderId="0" xfId="0" applyFont="1" applyAlignment="1">
      <alignment wrapText="1" readingOrder="1"/>
    </xf>
    <xf numFmtId="0" fontId="16" fillId="0" borderId="0" xfId="0" applyFont="1" applyAlignment="1"/>
    <xf numFmtId="0" fontId="17" fillId="0" borderId="0" xfId="0" applyFont="1" applyAlignment="1">
      <alignment wrapText="1" readingOrder="1"/>
    </xf>
    <xf numFmtId="0" fontId="17" fillId="0" borderId="33" xfId="0" applyFont="1" applyBorder="1" applyAlignment="1">
      <alignment wrapText="1" readingOrder="1"/>
    </xf>
    <xf numFmtId="0" fontId="19" fillId="0" borderId="15" xfId="0" applyFont="1" applyBorder="1" applyAlignment="1">
      <alignment horizontal="center" vertical="center" wrapText="1" readingOrder="1"/>
    </xf>
    <xf numFmtId="43" fontId="19" fillId="0" borderId="15" xfId="3" applyFont="1" applyBorder="1" applyAlignment="1">
      <alignment horizontal="center" vertical="center" wrapText="1" readingOrder="1"/>
    </xf>
    <xf numFmtId="0" fontId="20" fillId="0" borderId="34" xfId="0" applyFont="1" applyBorder="1"/>
    <xf numFmtId="0" fontId="17" fillId="0" borderId="35" xfId="0" applyFont="1" applyBorder="1" applyAlignment="1">
      <alignment horizontal="center" vertical="center" wrapText="1" readingOrder="1"/>
    </xf>
    <xf numFmtId="0" fontId="17" fillId="0" borderId="36" xfId="0" applyFont="1" applyBorder="1" applyAlignment="1">
      <alignment horizontal="center" wrapText="1" readingOrder="1"/>
    </xf>
    <xf numFmtId="0" fontId="19" fillId="0" borderId="36" xfId="0" applyFont="1" applyBorder="1" applyAlignment="1">
      <alignment horizontal="center" wrapText="1" readingOrder="1"/>
    </xf>
    <xf numFmtId="43" fontId="19" fillId="0" borderId="36" xfId="3" applyFont="1" applyBorder="1" applyAlignment="1">
      <alignment horizontal="center" wrapText="1" readingOrder="1"/>
    </xf>
    <xf numFmtId="0" fontId="17" fillId="0" borderId="24" xfId="0" applyFont="1" applyBorder="1" applyAlignment="1">
      <alignment horizontal="center" wrapText="1" readingOrder="1"/>
    </xf>
    <xf numFmtId="0" fontId="19" fillId="0" borderId="24" xfId="0" applyFont="1" applyBorder="1" applyAlignment="1">
      <alignment horizontal="center" wrapText="1" readingOrder="1"/>
    </xf>
    <xf numFmtId="43" fontId="19" fillId="0" borderId="24" xfId="3" applyFont="1" applyBorder="1" applyAlignment="1">
      <alignment horizontal="center" wrapText="1" readingOrder="1"/>
    </xf>
    <xf numFmtId="0" fontId="16" fillId="0" borderId="27" xfId="0" applyFont="1" applyBorder="1"/>
    <xf numFmtId="0" fontId="18" fillId="0" borderId="26" xfId="0" applyFont="1" applyBorder="1" applyAlignment="1">
      <alignment horizontal="left" vertical="top" wrapText="1" readingOrder="1"/>
    </xf>
    <xf numFmtId="0" fontId="21" fillId="0" borderId="28" xfId="0" applyFont="1" applyBorder="1" applyAlignment="1">
      <alignment horizontal="center" wrapText="1" readingOrder="1"/>
    </xf>
    <xf numFmtId="43" fontId="21" fillId="0" borderId="28" xfId="3" applyFont="1" applyBorder="1" applyAlignment="1">
      <alignment horizontal="right" wrapText="1" readingOrder="1"/>
    </xf>
    <xf numFmtId="4" fontId="21" fillId="0" borderId="28" xfId="0" applyNumberFormat="1" applyFont="1" applyBorder="1" applyAlignment="1">
      <alignment horizontal="right" wrapText="1" readingOrder="1"/>
    </xf>
    <xf numFmtId="0" fontId="16" fillId="0" borderId="19" xfId="0" applyFont="1" applyBorder="1"/>
    <xf numFmtId="0" fontId="18" fillId="0" borderId="29" xfId="0" applyFont="1" applyBorder="1" applyAlignment="1">
      <alignment horizontal="left" vertical="top" wrapText="1" readingOrder="1"/>
    </xf>
    <xf numFmtId="0" fontId="21" fillId="0" borderId="20" xfId="0" applyFont="1" applyBorder="1" applyAlignment="1">
      <alignment horizontal="center" wrapText="1" readingOrder="1"/>
    </xf>
    <xf numFmtId="43" fontId="21" fillId="0" borderId="20" xfId="3" applyFont="1" applyBorder="1" applyAlignment="1">
      <alignment horizontal="right" wrapText="1" readingOrder="1"/>
    </xf>
    <xf numFmtId="4" fontId="21" fillId="0" borderId="20" xfId="0" applyNumberFormat="1" applyFont="1" applyBorder="1" applyAlignment="1">
      <alignment horizontal="right" wrapText="1" readingOrder="1"/>
    </xf>
    <xf numFmtId="0" fontId="16" fillId="0" borderId="37" xfId="0" applyFont="1" applyBorder="1"/>
    <xf numFmtId="0" fontId="17" fillId="0" borderId="38" xfId="0" applyFont="1" applyBorder="1" applyAlignment="1">
      <alignment horizontal="right" vertical="center" wrapText="1" readingOrder="1"/>
    </xf>
    <xf numFmtId="0" fontId="19" fillId="0" borderId="39" xfId="0" applyFont="1" applyBorder="1" applyAlignment="1">
      <alignment horizontal="center" wrapText="1" readingOrder="1"/>
    </xf>
    <xf numFmtId="43" fontId="19" fillId="0" borderId="39" xfId="3" applyFont="1" applyBorder="1" applyAlignment="1">
      <alignment horizontal="right" wrapText="1" readingOrder="1"/>
    </xf>
    <xf numFmtId="0" fontId="19" fillId="0" borderId="42" xfId="0" applyFont="1" applyBorder="1" applyAlignment="1">
      <alignment horizontal="center" wrapText="1" readingOrder="1"/>
    </xf>
    <xf numFmtId="43" fontId="19" fillId="0" borderId="42" xfId="3" applyFont="1" applyBorder="1" applyAlignment="1">
      <alignment horizontal="right" wrapText="1" readingOrder="1"/>
    </xf>
    <xf numFmtId="43" fontId="21" fillId="0" borderId="42" xfId="3" applyFont="1" applyBorder="1" applyAlignment="1">
      <alignment horizontal="right" wrapText="1" readingOrder="1"/>
    </xf>
    <xf numFmtId="4" fontId="21" fillId="0" borderId="42" xfId="0" applyNumberFormat="1" applyFont="1" applyBorder="1" applyAlignment="1">
      <alignment horizontal="right" wrapText="1" readingOrder="1"/>
    </xf>
    <xf numFmtId="0" fontId="16" fillId="0" borderId="23" xfId="0" applyFont="1" applyBorder="1"/>
    <xf numFmtId="0" fontId="21" fillId="0" borderId="24" xfId="0" applyFont="1" applyBorder="1" applyAlignment="1">
      <alignment horizontal="center" wrapText="1" readingOrder="1"/>
    </xf>
    <xf numFmtId="43" fontId="21" fillId="0" borderId="24" xfId="3" applyFont="1" applyBorder="1" applyAlignment="1">
      <alignment horizontal="right" wrapText="1" readingOrder="1"/>
    </xf>
    <xf numFmtId="0" fontId="18" fillId="0" borderId="22" xfId="0" applyFont="1" applyBorder="1" applyAlignment="1">
      <alignment horizontal="left" vertical="top" wrapText="1" readingOrder="1"/>
    </xf>
    <xf numFmtId="4" fontId="21" fillId="0" borderId="24" xfId="0" applyNumberFormat="1" applyFont="1" applyBorder="1" applyAlignment="1">
      <alignment horizontal="right" wrapText="1" readingOrder="1"/>
    </xf>
    <xf numFmtId="0" fontId="21" fillId="0" borderId="26" xfId="0" applyFont="1" applyBorder="1" applyAlignment="1">
      <alignment horizontal="right" wrapText="1" readingOrder="1"/>
    </xf>
    <xf numFmtId="0" fontId="21" fillId="0" borderId="28" xfId="0" applyFont="1" applyBorder="1" applyAlignment="1">
      <alignment horizontal="right" wrapText="1" readingOrder="1"/>
    </xf>
    <xf numFmtId="4" fontId="19" fillId="0" borderId="39" xfId="0" applyNumberFormat="1" applyFont="1" applyBorder="1" applyAlignment="1">
      <alignment horizontal="right" wrapText="1" readingOrder="1"/>
    </xf>
    <xf numFmtId="4" fontId="21" fillId="0" borderId="44" xfId="0" applyNumberFormat="1" applyFont="1" applyBorder="1" applyAlignment="1">
      <alignment horizontal="right" wrapText="1" readingOrder="1"/>
    </xf>
    <xf numFmtId="0" fontId="16" fillId="0" borderId="45" xfId="0" applyFont="1" applyBorder="1"/>
    <xf numFmtId="4" fontId="21" fillId="0" borderId="46" xfId="0" applyNumberFormat="1" applyFont="1" applyBorder="1" applyAlignment="1">
      <alignment horizontal="right" wrapText="1" readingOrder="1"/>
    </xf>
    <xf numFmtId="0" fontId="16" fillId="0" borderId="47" xfId="0" applyFont="1" applyBorder="1"/>
    <xf numFmtId="43" fontId="21" fillId="0" borderId="48" xfId="3" applyFont="1" applyBorder="1" applyAlignment="1">
      <alignment horizontal="right" wrapText="1" readingOrder="1"/>
    </xf>
    <xf numFmtId="4" fontId="21" fillId="0" borderId="49" xfId="0" applyNumberFormat="1" applyFont="1" applyBorder="1" applyAlignment="1">
      <alignment horizontal="right" wrapText="1" readingOrder="1"/>
    </xf>
    <xf numFmtId="0" fontId="16" fillId="0" borderId="50" xfId="0" applyFont="1" applyBorder="1"/>
    <xf numFmtId="43" fontId="19" fillId="0" borderId="51" xfId="3" applyFont="1" applyBorder="1" applyAlignment="1">
      <alignment horizontal="right" wrapText="1" readingOrder="1"/>
    </xf>
    <xf numFmtId="4" fontId="19" fillId="0" borderId="42" xfId="0" applyNumberFormat="1" applyFont="1" applyBorder="1" applyAlignment="1">
      <alignment horizontal="right" wrapText="1" readingOrder="1"/>
    </xf>
    <xf numFmtId="0" fontId="19" fillId="0" borderId="28" xfId="0" applyFont="1" applyBorder="1" applyAlignment="1">
      <alignment horizontal="center" wrapText="1" readingOrder="1"/>
    </xf>
    <xf numFmtId="43" fontId="19" fillId="0" borderId="28" xfId="3" applyFont="1" applyBorder="1" applyAlignment="1">
      <alignment horizontal="right" wrapText="1" readingOrder="1"/>
    </xf>
    <xf numFmtId="4" fontId="21" fillId="0" borderId="39" xfId="0" applyNumberFormat="1" applyFont="1" applyBorder="1" applyAlignment="1">
      <alignment horizontal="right" wrapText="1" readingOrder="1"/>
    </xf>
    <xf numFmtId="0" fontId="16" fillId="0" borderId="0" xfId="0" applyFont="1" applyBorder="1"/>
    <xf numFmtId="0" fontId="23" fillId="0" borderId="0" xfId="0" applyFont="1" applyBorder="1"/>
    <xf numFmtId="0" fontId="24" fillId="0" borderId="26" xfId="0" applyFont="1" applyBorder="1" applyAlignment="1">
      <alignment horizontal="left" vertical="top" wrapText="1" readingOrder="1"/>
    </xf>
    <xf numFmtId="0" fontId="21" fillId="0" borderId="26" xfId="0" applyFont="1" applyBorder="1" applyAlignment="1">
      <alignment horizontal="left" vertical="top" wrapText="1" readingOrder="1"/>
    </xf>
    <xf numFmtId="43" fontId="16" fillId="0" borderId="0" xfId="0" applyNumberFormat="1" applyFont="1"/>
    <xf numFmtId="43" fontId="19" fillId="0" borderId="20" xfId="3" applyFont="1" applyBorder="1" applyAlignment="1">
      <alignment horizontal="right" wrapText="1" readingOrder="1"/>
    </xf>
    <xf numFmtId="0" fontId="16" fillId="0" borderId="0" xfId="0" applyFont="1" applyAlignment="1">
      <alignment horizontal="center" wrapText="1"/>
    </xf>
    <xf numFmtId="0" fontId="25" fillId="0" borderId="0" xfId="0" applyFont="1" applyAlignment="1"/>
    <xf numFmtId="43" fontId="25" fillId="0" borderId="0" xfId="3" applyFont="1" applyAlignment="1"/>
    <xf numFmtId="0" fontId="6" fillId="0" borderId="1" xfId="2" applyNumberFormat="1" applyFont="1" applyFill="1" applyBorder="1" applyAlignment="1">
      <alignment horizontal="right" vertical="center" wrapText="1" readingOrder="1"/>
    </xf>
    <xf numFmtId="0" fontId="6" fillId="0" borderId="13" xfId="2" applyNumberFormat="1" applyFont="1" applyFill="1" applyBorder="1" applyAlignment="1">
      <alignment horizontal="right" vertical="center" wrapText="1" readingOrder="1"/>
    </xf>
    <xf numFmtId="0" fontId="4" fillId="0" borderId="1" xfId="2" applyNumberFormat="1" applyFont="1" applyFill="1" applyBorder="1" applyAlignment="1">
      <alignment horizontal="right" vertical="center" wrapText="1" readingOrder="1"/>
    </xf>
    <xf numFmtId="0" fontId="8" fillId="0" borderId="10" xfId="2" applyNumberFormat="1" applyFont="1" applyFill="1" applyBorder="1" applyAlignment="1">
      <alignment horizontal="right" vertical="center" wrapText="1" readingOrder="1"/>
    </xf>
    <xf numFmtId="0" fontId="7" fillId="0" borderId="10" xfId="2" applyNumberFormat="1" applyFont="1" applyFill="1" applyBorder="1" applyAlignment="1">
      <alignment horizontal="right" vertical="center" wrapText="1" readingOrder="1"/>
    </xf>
    <xf numFmtId="0" fontId="6" fillId="2" borderId="4" xfId="2" applyNumberFormat="1" applyFont="1" applyFill="1" applyBorder="1" applyAlignment="1">
      <alignment horizontal="center" vertical="center" wrapText="1" readingOrder="1"/>
    </xf>
    <xf numFmtId="0" fontId="6" fillId="2" borderId="1" xfId="2" applyNumberFormat="1" applyFont="1" applyFill="1" applyBorder="1" applyAlignment="1">
      <alignment horizontal="center" vertical="center" wrapText="1" readingOrder="1"/>
    </xf>
    <xf numFmtId="0" fontId="6" fillId="2" borderId="7" xfId="2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188" fontId="2" fillId="0" borderId="1" xfId="2" applyNumberFormat="1" applyFont="1" applyFill="1" applyBorder="1" applyAlignment="1">
      <alignment horizontal="right" vertical="center" wrapText="1" readingOrder="1"/>
    </xf>
    <xf numFmtId="188" fontId="12" fillId="0" borderId="1" xfId="2" applyNumberFormat="1" applyFont="1" applyFill="1" applyBorder="1" applyAlignment="1">
      <alignment horizontal="right" vertical="center" wrapText="1" readingOrder="1"/>
    </xf>
    <xf numFmtId="0" fontId="16" fillId="0" borderId="0" xfId="0" applyFont="1" applyAlignment="1">
      <alignment wrapText="1"/>
    </xf>
    <xf numFmtId="0" fontId="17" fillId="0" borderId="38" xfId="0" applyFont="1" applyBorder="1" applyAlignment="1">
      <alignment horizontal="right" vertical="top" wrapText="1" readingOrder="1"/>
    </xf>
    <xf numFmtId="0" fontId="7" fillId="0" borderId="0" xfId="2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9" fillId="0" borderId="0" xfId="2" applyNumberFormat="1" applyFont="1" applyFill="1" applyBorder="1" applyAlignment="1">
      <alignment vertical="top" wrapText="1" readingOrder="1"/>
    </xf>
    <xf numFmtId="0" fontId="2" fillId="0" borderId="0" xfId="2" applyNumberFormat="1" applyFont="1" applyFill="1" applyBorder="1" applyAlignment="1">
      <alignment vertical="top" wrapText="1" readingOrder="1"/>
    </xf>
    <xf numFmtId="0" fontId="4" fillId="0" borderId="0" xfId="2" applyNumberFormat="1" applyFont="1" applyFill="1" applyBorder="1" applyAlignment="1">
      <alignment horizontal="center" vertical="top" wrapText="1" readingOrder="1"/>
    </xf>
    <xf numFmtId="0" fontId="5" fillId="0" borderId="0" xfId="2" applyNumberFormat="1" applyFont="1" applyFill="1" applyBorder="1" applyAlignment="1">
      <alignment horizontal="center" vertical="top" wrapText="1" readingOrder="1"/>
    </xf>
    <xf numFmtId="0" fontId="6" fillId="2" borderId="1" xfId="2" applyNumberFormat="1" applyFont="1" applyFill="1" applyBorder="1" applyAlignment="1">
      <alignment horizontal="center" vertical="center" wrapText="1" readingOrder="1"/>
    </xf>
    <xf numFmtId="0" fontId="3" fillId="0" borderId="2" xfId="2" applyNumberFormat="1" applyFont="1" applyFill="1" applyBorder="1" applyAlignment="1">
      <alignment vertical="top" wrapText="1"/>
    </xf>
    <xf numFmtId="0" fontId="3" fillId="0" borderId="3" xfId="2" applyNumberFormat="1" applyFont="1" applyFill="1" applyBorder="1" applyAlignment="1">
      <alignment vertical="top" wrapText="1"/>
    </xf>
    <xf numFmtId="0" fontId="6" fillId="2" borderId="4" xfId="2" applyNumberFormat="1" applyFont="1" applyFill="1" applyBorder="1" applyAlignment="1">
      <alignment horizontal="center" vertical="center" wrapText="1" readingOrder="1"/>
    </xf>
    <xf numFmtId="0" fontId="3" fillId="0" borderId="5" xfId="2" applyNumberFormat="1" applyFont="1" applyFill="1" applyBorder="1" applyAlignment="1">
      <alignment vertical="top" wrapText="1"/>
    </xf>
    <xf numFmtId="0" fontId="3" fillId="0" borderId="6" xfId="2" applyNumberFormat="1" applyFont="1" applyFill="1" applyBorder="1" applyAlignment="1">
      <alignment vertical="top" wrapText="1"/>
    </xf>
    <xf numFmtId="0" fontId="4" fillId="0" borderId="1" xfId="2" applyNumberFormat="1" applyFont="1" applyFill="1" applyBorder="1" applyAlignment="1">
      <alignment horizontal="right" vertical="center" wrapText="1" readingOrder="1"/>
    </xf>
    <xf numFmtId="0" fontId="4" fillId="0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horizontal="right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0" fontId="6" fillId="2" borderId="7" xfId="2" applyNumberFormat="1" applyFont="1" applyFill="1" applyBorder="1" applyAlignment="1">
      <alignment horizontal="center" vertical="center" wrapText="1" readingOrder="1"/>
    </xf>
    <xf numFmtId="0" fontId="3" fillId="0" borderId="8" xfId="2" applyNumberFormat="1" applyFont="1" applyFill="1" applyBorder="1" applyAlignment="1">
      <alignment vertical="top" wrapText="1"/>
    </xf>
    <xf numFmtId="0" fontId="3" fillId="0" borderId="9" xfId="2" applyNumberFormat="1" applyFont="1" applyFill="1" applyBorder="1" applyAlignment="1">
      <alignment vertical="top" wrapText="1"/>
    </xf>
    <xf numFmtId="0" fontId="4" fillId="0" borderId="1" xfId="2" applyNumberFormat="1" applyFont="1" applyFill="1" applyBorder="1" applyAlignment="1">
      <alignment vertical="center" wrapText="1" readingOrder="1"/>
    </xf>
    <xf numFmtId="0" fontId="7" fillId="0" borderId="10" xfId="2" applyNumberFormat="1" applyFont="1" applyFill="1" applyBorder="1" applyAlignment="1">
      <alignment horizontal="right" vertical="center" wrapText="1" readingOrder="1"/>
    </xf>
    <xf numFmtId="0" fontId="3" fillId="0" borderId="11" xfId="2" applyNumberFormat="1" applyFont="1" applyFill="1" applyBorder="1" applyAlignment="1">
      <alignment vertical="top" wrapText="1"/>
    </xf>
    <xf numFmtId="0" fontId="3" fillId="0" borderId="12" xfId="2" applyNumberFormat="1" applyFont="1" applyFill="1" applyBorder="1" applyAlignment="1">
      <alignment vertical="top" wrapText="1"/>
    </xf>
    <xf numFmtId="0" fontId="7" fillId="0" borderId="10" xfId="2" applyNumberFormat="1" applyFont="1" applyFill="1" applyBorder="1" applyAlignment="1">
      <alignment horizontal="center" vertical="center" wrapText="1" readingOrder="1"/>
    </xf>
    <xf numFmtId="0" fontId="4" fillId="0" borderId="13" xfId="2" applyNumberFormat="1" applyFont="1" applyFill="1" applyBorder="1" applyAlignment="1">
      <alignment vertical="center" wrapText="1" readingOrder="1"/>
    </xf>
    <xf numFmtId="0" fontId="6" fillId="0" borderId="13" xfId="2" applyNumberFormat="1" applyFont="1" applyFill="1" applyBorder="1" applyAlignment="1">
      <alignment horizontal="right" vertical="center" wrapText="1" readingOrder="1"/>
    </xf>
    <xf numFmtId="0" fontId="8" fillId="0" borderId="10" xfId="2" applyNumberFormat="1" applyFont="1" applyFill="1" applyBorder="1" applyAlignment="1">
      <alignment horizontal="right" vertical="center" wrapText="1" readingOrder="1"/>
    </xf>
    <xf numFmtId="0" fontId="8" fillId="0" borderId="10" xfId="2" applyNumberFormat="1" applyFont="1" applyFill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 wrapText="1" shrinkToFit="1"/>
    </xf>
    <xf numFmtId="0" fontId="15" fillId="0" borderId="26" xfId="0" applyFont="1" applyBorder="1" applyAlignment="1">
      <alignment horizontal="left" vertical="center" wrapText="1" shrinkToFit="1"/>
    </xf>
    <xf numFmtId="0" fontId="15" fillId="0" borderId="25" xfId="0" applyFont="1" applyBorder="1" applyAlignment="1">
      <alignment horizontal="left" vertical="center" shrinkToFit="1"/>
    </xf>
    <xf numFmtId="0" fontId="15" fillId="0" borderId="26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top" wrapText="1" readingOrder="1"/>
    </xf>
    <xf numFmtId="0" fontId="17" fillId="0" borderId="26" xfId="0" applyFont="1" applyBorder="1" applyAlignment="1">
      <alignment horizontal="left" vertical="top" wrapText="1" readingOrder="1"/>
    </xf>
    <xf numFmtId="0" fontId="17" fillId="0" borderId="50" xfId="0" applyFont="1" applyBorder="1" applyAlignment="1">
      <alignment horizontal="right" vertical="top" wrapText="1" readingOrder="1"/>
    </xf>
    <xf numFmtId="0" fontId="17" fillId="0" borderId="38" xfId="0" applyFont="1" applyBorder="1" applyAlignment="1">
      <alignment horizontal="right" vertical="top" wrapText="1" readingOrder="1"/>
    </xf>
    <xf numFmtId="0" fontId="19" fillId="0" borderId="54" xfId="0" applyFont="1" applyBorder="1" applyAlignment="1">
      <alignment horizontal="center" vertical="top" wrapText="1" readingOrder="1"/>
    </xf>
    <xf numFmtId="0" fontId="19" fillId="0" borderId="55" xfId="0" applyFont="1" applyBorder="1" applyAlignment="1">
      <alignment horizontal="center" vertical="top" wrapText="1" readingOrder="1"/>
    </xf>
    <xf numFmtId="0" fontId="19" fillId="0" borderId="56" xfId="0" applyFont="1" applyBorder="1" applyAlignment="1">
      <alignment horizontal="center" vertical="top" wrapText="1" readingOrder="1"/>
    </xf>
    <xf numFmtId="0" fontId="17" fillId="0" borderId="43" xfId="0" applyFont="1" applyBorder="1" applyAlignment="1">
      <alignment horizontal="left" vertical="top" wrapText="1" readingOrder="1"/>
    </xf>
    <xf numFmtId="0" fontId="17" fillId="0" borderId="41" xfId="0" applyFont="1" applyBorder="1" applyAlignment="1">
      <alignment horizontal="left" vertical="top" wrapText="1" readingOrder="1"/>
    </xf>
    <xf numFmtId="0" fontId="20" fillId="0" borderId="37" xfId="0" applyFont="1" applyBorder="1" applyAlignment="1">
      <alignment horizontal="right"/>
    </xf>
    <xf numFmtId="0" fontId="20" fillId="0" borderId="38" xfId="0" applyFont="1" applyBorder="1" applyAlignment="1">
      <alignment horizontal="right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left" wrapText="1"/>
    </xf>
    <xf numFmtId="0" fontId="20" fillId="0" borderId="41" xfId="0" applyFont="1" applyBorder="1" applyAlignment="1">
      <alignment horizontal="left" wrapText="1"/>
    </xf>
    <xf numFmtId="0" fontId="17" fillId="0" borderId="40" xfId="0" applyFont="1" applyBorder="1" applyAlignment="1">
      <alignment horizontal="left" vertical="top" wrapText="1" readingOrder="1"/>
    </xf>
    <xf numFmtId="0" fontId="17" fillId="0" borderId="37" xfId="0" applyFont="1" applyBorder="1" applyAlignment="1">
      <alignment horizontal="right" vertical="top" wrapText="1" readingOrder="1"/>
    </xf>
    <xf numFmtId="0" fontId="20" fillId="0" borderId="40" xfId="0" applyFont="1" applyBorder="1" applyAlignment="1">
      <alignment horizontal="left"/>
    </xf>
    <xf numFmtId="0" fontId="20" fillId="0" borderId="41" xfId="0" applyFont="1" applyBorder="1" applyAlignment="1">
      <alignment horizontal="left"/>
    </xf>
    <xf numFmtId="0" fontId="19" fillId="0" borderId="40" xfId="0" applyFont="1" applyBorder="1" applyAlignment="1">
      <alignment horizontal="left" vertical="top" wrapText="1" readingOrder="1"/>
    </xf>
    <xf numFmtId="0" fontId="19" fillId="0" borderId="41" xfId="0" applyFont="1" applyBorder="1" applyAlignment="1">
      <alignment horizontal="left" vertical="top" wrapText="1" readingOrder="1"/>
    </xf>
    <xf numFmtId="0" fontId="22" fillId="0" borderId="37" xfId="0" applyFont="1" applyBorder="1" applyAlignment="1">
      <alignment horizontal="right" vertical="top" wrapText="1" readingOrder="1"/>
    </xf>
    <xf numFmtId="0" fontId="22" fillId="0" borderId="38" xfId="0" applyFont="1" applyBorder="1" applyAlignment="1">
      <alignment horizontal="right" vertical="top" wrapText="1" readingOrder="1"/>
    </xf>
    <xf numFmtId="0" fontId="17" fillId="0" borderId="23" xfId="0" applyFont="1" applyBorder="1" applyAlignment="1">
      <alignment horizontal="left" vertical="top" wrapText="1" readingOrder="1"/>
    </xf>
    <xf numFmtId="0" fontId="17" fillId="0" borderId="22" xfId="0" applyFont="1" applyBorder="1" applyAlignment="1">
      <alignment horizontal="left" vertical="top" wrapText="1" readingOrder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 wrapText="1" readingOrder="1"/>
    </xf>
    <xf numFmtId="0" fontId="17" fillId="0" borderId="33" xfId="0" applyFont="1" applyBorder="1" applyAlignment="1">
      <alignment horizontal="center" wrapText="1" readingOrder="1"/>
    </xf>
    <xf numFmtId="0" fontId="17" fillId="0" borderId="14" xfId="0" applyFont="1" applyBorder="1" applyAlignment="1">
      <alignment horizontal="center" vertical="center" wrapText="1" readingOrder="1"/>
    </xf>
    <xf numFmtId="0" fontId="17" fillId="0" borderId="32" xfId="0" applyFont="1" applyBorder="1" applyAlignment="1">
      <alignment horizontal="center" vertical="center" wrapText="1" readingOrder="1"/>
    </xf>
    <xf numFmtId="0" fontId="2" fillId="0" borderId="1" xfId="2" applyNumberFormat="1" applyFont="1" applyFill="1" applyBorder="1" applyAlignment="1">
      <alignment vertical="center" wrapText="1" readingOrder="1"/>
    </xf>
    <xf numFmtId="188" fontId="2" fillId="0" borderId="1" xfId="2" applyNumberFormat="1" applyFont="1" applyFill="1" applyBorder="1" applyAlignment="1">
      <alignment horizontal="right" vertical="center" wrapText="1" readingOrder="1"/>
    </xf>
    <xf numFmtId="0" fontId="6" fillId="0" borderId="7" xfId="2" applyNumberFormat="1" applyFont="1" applyFill="1" applyBorder="1" applyAlignment="1">
      <alignment horizontal="right" vertical="center" wrapText="1" readingOrder="1"/>
    </xf>
    <xf numFmtId="188" fontId="12" fillId="0" borderId="1" xfId="2" applyNumberFormat="1" applyFont="1" applyFill="1" applyBorder="1" applyAlignment="1">
      <alignment horizontal="right" vertical="center" wrapText="1" readingOrder="1"/>
    </xf>
    <xf numFmtId="0" fontId="11" fillId="0" borderId="0" xfId="2" applyNumberFormat="1" applyFont="1" applyFill="1" applyBorder="1" applyAlignment="1">
      <alignment horizontal="center" vertical="top" wrapText="1" readingOrder="1"/>
    </xf>
    <xf numFmtId="0" fontId="25" fillId="0" borderId="27" xfId="0" applyFont="1" applyBorder="1"/>
    <xf numFmtId="0" fontId="21" fillId="0" borderId="26" xfId="0" applyFont="1" applyBorder="1" applyAlignment="1">
      <alignment horizontal="left" vertical="top" readingOrder="1"/>
    </xf>
    <xf numFmtId="0" fontId="26" fillId="0" borderId="53" xfId="0" applyFont="1" applyBorder="1" applyAlignment="1">
      <alignment horizontal="left"/>
    </xf>
    <xf numFmtId="0" fontId="21" fillId="0" borderId="52" xfId="0" applyFont="1" applyBorder="1" applyAlignment="1">
      <alignment vertical="top" wrapText="1" readingOrder="1"/>
    </xf>
  </cellXfs>
  <cellStyles count="4">
    <cellStyle name="Normal" xfId="2"/>
    <cellStyle name="เครื่องหมายจุลภาค" xfId="3" builtinId="3"/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9;&#3634;&#3618;&#3619;&#3633;&#3610;&#3611;&#3637;2560\&#3607;&#3632;&#3648;&#3610;&#3637;&#3618;&#3609;&#3619;&#3634;&#3618;&#3619;&#3633;&#3610;%20&#3617;.&#3588;.256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ทะเบียน60"/>
      <sheetName val="ใบผ่าน3"/>
      <sheetName val="รวมรายรับ"/>
      <sheetName val="Sheet2"/>
      <sheetName val="Sheet1"/>
    </sheetNames>
    <sheetDataSet>
      <sheetData sheetId="0"/>
      <sheetData sheetId="1">
        <row r="7">
          <cell r="Z7">
            <v>16832</v>
          </cell>
        </row>
        <row r="8">
          <cell r="Z8">
            <v>4105.8999999999996</v>
          </cell>
        </row>
        <row r="9">
          <cell r="Z9">
            <v>1520</v>
          </cell>
        </row>
        <row r="10">
          <cell r="Z10">
            <v>0</v>
          </cell>
        </row>
        <row r="11">
          <cell r="Z11">
            <v>0</v>
          </cell>
        </row>
        <row r="12">
          <cell r="Z12">
            <v>16680</v>
          </cell>
        </row>
        <row r="13">
          <cell r="Z13">
            <v>110</v>
          </cell>
        </row>
        <row r="14">
          <cell r="Z14">
            <v>0</v>
          </cell>
        </row>
        <row r="15">
          <cell r="Z15">
            <v>0</v>
          </cell>
        </row>
        <row r="16">
          <cell r="Z16">
            <v>0</v>
          </cell>
        </row>
        <row r="17">
          <cell r="Z17">
            <v>420</v>
          </cell>
        </row>
        <row r="18">
          <cell r="Z18">
            <v>0</v>
          </cell>
        </row>
        <row r="19">
          <cell r="Z19">
            <v>0</v>
          </cell>
        </row>
        <row r="20">
          <cell r="Z20">
            <v>600</v>
          </cell>
        </row>
        <row r="21">
          <cell r="Z21">
            <v>1500</v>
          </cell>
        </row>
        <row r="22">
          <cell r="Z22">
            <v>0</v>
          </cell>
        </row>
        <row r="23">
          <cell r="Z23">
            <v>0</v>
          </cell>
        </row>
        <row r="24">
          <cell r="Z24">
            <v>0</v>
          </cell>
        </row>
        <row r="25">
          <cell r="Z25">
            <v>0</v>
          </cell>
        </row>
        <row r="26">
          <cell r="Z26">
            <v>4000</v>
          </cell>
        </row>
        <row r="27">
          <cell r="Z27">
            <v>8200</v>
          </cell>
        </row>
        <row r="28">
          <cell r="Z28">
            <v>228615.16</v>
          </cell>
        </row>
        <row r="29">
          <cell r="Z29">
            <v>130895</v>
          </cell>
        </row>
        <row r="30">
          <cell r="Z30">
            <v>7000</v>
          </cell>
        </row>
        <row r="31">
          <cell r="Z31">
            <v>400</v>
          </cell>
        </row>
        <row r="32">
          <cell r="Z32">
            <v>0</v>
          </cell>
        </row>
        <row r="33">
          <cell r="Z33">
            <v>0</v>
          </cell>
        </row>
        <row r="34">
          <cell r="Z34">
            <v>168624.87</v>
          </cell>
        </row>
        <row r="35">
          <cell r="Z35">
            <v>0</v>
          </cell>
        </row>
        <row r="36">
          <cell r="Z36">
            <v>89289.53</v>
          </cell>
        </row>
        <row r="37">
          <cell r="Z37">
            <v>185699.18</v>
          </cell>
        </row>
        <row r="38">
          <cell r="Z38">
            <v>0</v>
          </cell>
        </row>
        <row r="39">
          <cell r="Z39">
            <v>5899.45</v>
          </cell>
        </row>
        <row r="40">
          <cell r="Z40">
            <v>7602</v>
          </cell>
        </row>
        <row r="41">
          <cell r="Z41">
            <v>3414239</v>
          </cell>
        </row>
        <row r="42">
          <cell r="Z42">
            <v>165750</v>
          </cell>
        </row>
        <row r="43">
          <cell r="Z43">
            <v>367400</v>
          </cell>
        </row>
        <row r="44">
          <cell r="Z44">
            <v>0</v>
          </cell>
        </row>
        <row r="45">
          <cell r="Z45">
            <v>0</v>
          </cell>
        </row>
        <row r="51">
          <cell r="Z51">
            <v>933100</v>
          </cell>
        </row>
        <row r="52">
          <cell r="Z52">
            <v>218400</v>
          </cell>
        </row>
        <row r="53">
          <cell r="Z53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opLeftCell="A19" workbookViewId="0">
      <selection activeCell="J10" sqref="J10"/>
    </sheetView>
  </sheetViews>
  <sheetFormatPr defaultRowHeight="14.25"/>
  <cols>
    <col min="1" max="1" width="0.125" style="120" customWidth="1"/>
    <col min="2" max="2" width="3.875" style="120" customWidth="1"/>
    <col min="3" max="3" width="13.375" style="120" customWidth="1"/>
    <col min="4" max="4" width="0" style="120" hidden="1" customWidth="1"/>
    <col min="5" max="5" width="4" style="120" customWidth="1"/>
    <col min="6" max="6" width="2.75" style="120" customWidth="1"/>
    <col min="7" max="7" width="11.25" style="120" customWidth="1"/>
    <col min="8" max="8" width="17.25" style="120" customWidth="1"/>
    <col min="9" max="9" width="18.625" style="120" customWidth="1"/>
    <col min="10" max="10" width="39.5" style="120" customWidth="1"/>
    <col min="11" max="11" width="3.25" style="120" customWidth="1"/>
    <col min="12" max="12" width="0.75" style="120" customWidth="1"/>
    <col min="13" max="13" width="3.875" style="120" customWidth="1"/>
    <col min="14" max="14" width="9.375" style="120" customWidth="1"/>
    <col min="15" max="15" width="7.875" style="120" customWidth="1"/>
    <col min="16" max="17" width="0" style="120" hidden="1" customWidth="1"/>
    <col min="18" max="16384" width="9" style="120"/>
  </cols>
  <sheetData>
    <row r="1" spans="1:16" ht="14.25" customHeight="1">
      <c r="A1" s="128" t="s">
        <v>283</v>
      </c>
      <c r="B1" s="126"/>
      <c r="C1" s="126"/>
      <c r="D1" s="126"/>
      <c r="E1" s="126"/>
      <c r="G1" s="129" t="s">
        <v>0</v>
      </c>
      <c r="H1" s="126"/>
      <c r="I1" s="126"/>
      <c r="J1" s="126"/>
      <c r="K1" s="126"/>
      <c r="O1" s="1" t="s">
        <v>1</v>
      </c>
    </row>
    <row r="2" spans="1:16" ht="6" customHeight="1">
      <c r="G2" s="126"/>
      <c r="H2" s="126"/>
      <c r="I2" s="126"/>
      <c r="J2" s="126"/>
      <c r="K2" s="126"/>
    </row>
    <row r="3" spans="1:16" ht="16.5" customHeight="1">
      <c r="G3" s="130" t="s">
        <v>2</v>
      </c>
      <c r="H3" s="126"/>
      <c r="I3" s="126"/>
      <c r="J3" s="126"/>
      <c r="K3" s="126"/>
    </row>
    <row r="4" spans="1:16" ht="21.2" customHeight="1">
      <c r="G4" s="129" t="s">
        <v>284</v>
      </c>
      <c r="H4" s="126"/>
      <c r="I4" s="126"/>
      <c r="J4" s="126"/>
      <c r="K4" s="126"/>
    </row>
    <row r="5" spans="1:16" ht="14.25" customHeight="1">
      <c r="A5" s="131" t="s">
        <v>3</v>
      </c>
      <c r="B5" s="132"/>
      <c r="C5" s="132"/>
      <c r="D5" s="132"/>
      <c r="E5" s="132"/>
      <c r="F5" s="132"/>
      <c r="G5" s="132"/>
      <c r="H5" s="132"/>
      <c r="I5" s="133"/>
      <c r="J5" s="117" t="s">
        <v>4</v>
      </c>
      <c r="K5" s="134" t="s">
        <v>5</v>
      </c>
      <c r="L5" s="135"/>
      <c r="M5" s="136"/>
      <c r="N5" s="134" t="s">
        <v>6</v>
      </c>
      <c r="O5" s="135"/>
      <c r="P5" s="136"/>
    </row>
    <row r="6" spans="1:16" ht="25.5" customHeight="1">
      <c r="A6" s="131" t="s">
        <v>7</v>
      </c>
      <c r="B6" s="132"/>
      <c r="C6" s="133"/>
      <c r="E6" s="131" t="s">
        <v>8</v>
      </c>
      <c r="F6" s="132"/>
      <c r="G6" s="133"/>
      <c r="H6" s="118" t="s">
        <v>9</v>
      </c>
      <c r="I6" s="118" t="s">
        <v>10</v>
      </c>
      <c r="J6" s="119" t="s">
        <v>11</v>
      </c>
      <c r="K6" s="141" t="s">
        <v>11</v>
      </c>
      <c r="L6" s="142"/>
      <c r="M6" s="143"/>
      <c r="N6" s="141" t="s">
        <v>12</v>
      </c>
      <c r="O6" s="142"/>
      <c r="P6" s="143"/>
    </row>
    <row r="7" spans="1:16" ht="14.25" customHeight="1">
      <c r="A7" s="144" t="s">
        <v>11</v>
      </c>
      <c r="B7" s="132"/>
      <c r="C7" s="133"/>
      <c r="E7" s="137" t="s">
        <v>11</v>
      </c>
      <c r="F7" s="132"/>
      <c r="G7" s="133"/>
      <c r="H7" s="114" t="s">
        <v>11</v>
      </c>
      <c r="I7" s="2">
        <v>59011065.07</v>
      </c>
      <c r="J7" s="3" t="s">
        <v>13</v>
      </c>
      <c r="K7" s="144" t="s">
        <v>11</v>
      </c>
      <c r="L7" s="132"/>
      <c r="M7" s="133"/>
      <c r="N7" s="137" t="s">
        <v>237</v>
      </c>
      <c r="O7" s="132"/>
      <c r="P7" s="133"/>
    </row>
    <row r="8" spans="1:16" ht="14.25" customHeight="1">
      <c r="A8" s="137" t="s">
        <v>14</v>
      </c>
      <c r="B8" s="132"/>
      <c r="C8" s="133"/>
      <c r="E8" s="137" t="s">
        <v>15</v>
      </c>
      <c r="F8" s="132"/>
      <c r="G8" s="133"/>
      <c r="H8" s="114" t="s">
        <v>14</v>
      </c>
      <c r="I8" s="114" t="s">
        <v>285</v>
      </c>
      <c r="J8" s="4" t="s">
        <v>16</v>
      </c>
      <c r="K8" s="138" t="s">
        <v>17</v>
      </c>
      <c r="L8" s="132"/>
      <c r="M8" s="133"/>
      <c r="N8" s="137" t="s">
        <v>286</v>
      </c>
      <c r="O8" s="132"/>
      <c r="P8" s="133"/>
    </row>
    <row r="9" spans="1:16" ht="14.25" customHeight="1">
      <c r="A9" s="137" t="s">
        <v>18</v>
      </c>
      <c r="B9" s="132"/>
      <c r="C9" s="133"/>
      <c r="E9" s="137" t="s">
        <v>15</v>
      </c>
      <c r="F9" s="132"/>
      <c r="G9" s="133"/>
      <c r="H9" s="114" t="s">
        <v>18</v>
      </c>
      <c r="I9" s="114" t="s">
        <v>287</v>
      </c>
      <c r="J9" s="4" t="s">
        <v>19</v>
      </c>
      <c r="K9" s="138" t="s">
        <v>20</v>
      </c>
      <c r="L9" s="132"/>
      <c r="M9" s="133"/>
      <c r="N9" s="137" t="s">
        <v>288</v>
      </c>
      <c r="O9" s="132"/>
      <c r="P9" s="133"/>
    </row>
    <row r="10" spans="1:16" ht="14.25" customHeight="1">
      <c r="A10" s="137" t="s">
        <v>22</v>
      </c>
      <c r="B10" s="132"/>
      <c r="C10" s="133"/>
      <c r="E10" s="137" t="s">
        <v>15</v>
      </c>
      <c r="F10" s="132"/>
      <c r="G10" s="133"/>
      <c r="H10" s="114" t="s">
        <v>22</v>
      </c>
      <c r="I10" s="114" t="s">
        <v>289</v>
      </c>
      <c r="J10" s="4" t="s">
        <v>23</v>
      </c>
      <c r="K10" s="138" t="s">
        <v>24</v>
      </c>
      <c r="L10" s="132"/>
      <c r="M10" s="133"/>
      <c r="N10" s="137" t="s">
        <v>290</v>
      </c>
      <c r="O10" s="132"/>
      <c r="P10" s="133"/>
    </row>
    <row r="11" spans="1:16" ht="14.25" customHeight="1">
      <c r="A11" s="137" t="s">
        <v>25</v>
      </c>
      <c r="B11" s="132"/>
      <c r="C11" s="133"/>
      <c r="E11" s="137" t="s">
        <v>15</v>
      </c>
      <c r="F11" s="132"/>
      <c r="G11" s="133"/>
      <c r="H11" s="114" t="s">
        <v>25</v>
      </c>
      <c r="I11" s="114" t="s">
        <v>291</v>
      </c>
      <c r="J11" s="4" t="s">
        <v>26</v>
      </c>
      <c r="K11" s="138" t="s">
        <v>27</v>
      </c>
      <c r="L11" s="132"/>
      <c r="M11" s="133"/>
      <c r="N11" s="137" t="s">
        <v>292</v>
      </c>
      <c r="O11" s="132"/>
      <c r="P11" s="133"/>
    </row>
    <row r="12" spans="1:16" ht="14.25" customHeight="1">
      <c r="A12" s="137" t="s">
        <v>28</v>
      </c>
      <c r="B12" s="132"/>
      <c r="C12" s="133"/>
      <c r="E12" s="137" t="s">
        <v>15</v>
      </c>
      <c r="F12" s="132"/>
      <c r="G12" s="133"/>
      <c r="H12" s="114" t="s">
        <v>28</v>
      </c>
      <c r="I12" s="114" t="s">
        <v>293</v>
      </c>
      <c r="J12" s="4" t="s">
        <v>29</v>
      </c>
      <c r="K12" s="138" t="s">
        <v>30</v>
      </c>
      <c r="L12" s="132"/>
      <c r="M12" s="133"/>
      <c r="N12" s="137" t="s">
        <v>294</v>
      </c>
      <c r="O12" s="132"/>
      <c r="P12" s="133"/>
    </row>
    <row r="13" spans="1:16" ht="14.25" customHeight="1">
      <c r="A13" s="137" t="s">
        <v>31</v>
      </c>
      <c r="B13" s="132"/>
      <c r="C13" s="133"/>
      <c r="E13" s="137" t="s">
        <v>15</v>
      </c>
      <c r="F13" s="132"/>
      <c r="G13" s="133"/>
      <c r="H13" s="114" t="s">
        <v>31</v>
      </c>
      <c r="I13" s="114" t="s">
        <v>295</v>
      </c>
      <c r="J13" s="4" t="s">
        <v>32</v>
      </c>
      <c r="K13" s="138" t="s">
        <v>33</v>
      </c>
      <c r="L13" s="132"/>
      <c r="M13" s="133"/>
      <c r="N13" s="137" t="s">
        <v>296</v>
      </c>
      <c r="O13" s="132"/>
      <c r="P13" s="133"/>
    </row>
    <row r="14" spans="1:16" ht="14.25" customHeight="1">
      <c r="A14" s="137" t="s">
        <v>34</v>
      </c>
      <c r="B14" s="132"/>
      <c r="C14" s="133"/>
      <c r="E14" s="137" t="s">
        <v>15</v>
      </c>
      <c r="F14" s="132"/>
      <c r="G14" s="133"/>
      <c r="H14" s="114" t="s">
        <v>34</v>
      </c>
      <c r="I14" s="114" t="s">
        <v>297</v>
      </c>
      <c r="J14" s="4" t="s">
        <v>35</v>
      </c>
      <c r="K14" s="138" t="s">
        <v>36</v>
      </c>
      <c r="L14" s="132"/>
      <c r="M14" s="133"/>
      <c r="N14" s="137" t="s">
        <v>298</v>
      </c>
      <c r="O14" s="132"/>
      <c r="P14" s="133"/>
    </row>
    <row r="15" spans="1:16" ht="14.25" customHeight="1">
      <c r="A15" s="139" t="s">
        <v>37</v>
      </c>
      <c r="B15" s="132"/>
      <c r="C15" s="133"/>
      <c r="E15" s="139" t="s">
        <v>15</v>
      </c>
      <c r="F15" s="132"/>
      <c r="G15" s="133"/>
      <c r="H15" s="112" t="s">
        <v>37</v>
      </c>
      <c r="I15" s="112" t="s">
        <v>299</v>
      </c>
      <c r="J15" s="5" t="s">
        <v>38</v>
      </c>
      <c r="K15" s="140" t="s">
        <v>39</v>
      </c>
      <c r="L15" s="132"/>
      <c r="M15" s="133"/>
      <c r="N15" s="139" t="s">
        <v>300</v>
      </c>
      <c r="O15" s="132"/>
      <c r="P15" s="133"/>
    </row>
    <row r="16" spans="1:16" ht="14.25" customHeight="1">
      <c r="A16" s="139" t="s">
        <v>37</v>
      </c>
      <c r="B16" s="132"/>
      <c r="C16" s="133"/>
      <c r="E16" s="139" t="s">
        <v>15</v>
      </c>
      <c r="F16" s="132"/>
      <c r="G16" s="133"/>
      <c r="H16" s="112" t="s">
        <v>37</v>
      </c>
      <c r="I16" s="112" t="s">
        <v>299</v>
      </c>
      <c r="J16" s="5" t="s">
        <v>38</v>
      </c>
      <c r="K16" s="140" t="s">
        <v>39</v>
      </c>
      <c r="L16" s="132"/>
      <c r="M16" s="133"/>
      <c r="N16" s="139" t="s">
        <v>300</v>
      </c>
      <c r="O16" s="132"/>
      <c r="P16" s="133"/>
    </row>
    <row r="17" spans="1:16" ht="14.25" customHeight="1">
      <c r="A17" s="137" t="s">
        <v>15</v>
      </c>
      <c r="B17" s="132"/>
      <c r="C17" s="133"/>
      <c r="E17" s="137" t="s">
        <v>15</v>
      </c>
      <c r="F17" s="132"/>
      <c r="G17" s="133"/>
      <c r="H17" s="114" t="s">
        <v>15</v>
      </c>
      <c r="I17" s="114" t="s">
        <v>90</v>
      </c>
      <c r="J17" s="4" t="s">
        <v>91</v>
      </c>
      <c r="K17" s="138" t="s">
        <v>92</v>
      </c>
      <c r="L17" s="132"/>
      <c r="M17" s="133"/>
      <c r="N17" s="137" t="s">
        <v>15</v>
      </c>
      <c r="O17" s="132"/>
      <c r="P17" s="133"/>
    </row>
    <row r="18" spans="1:16" ht="14.25" customHeight="1">
      <c r="A18" s="137" t="s">
        <v>15</v>
      </c>
      <c r="B18" s="132"/>
      <c r="C18" s="133"/>
      <c r="E18" s="137" t="s">
        <v>15</v>
      </c>
      <c r="F18" s="132"/>
      <c r="G18" s="133"/>
      <c r="H18" s="114" t="s">
        <v>15</v>
      </c>
      <c r="I18" s="114" t="s">
        <v>40</v>
      </c>
      <c r="J18" s="4" t="s">
        <v>41</v>
      </c>
      <c r="K18" s="138" t="s">
        <v>42</v>
      </c>
      <c r="L18" s="132"/>
      <c r="M18" s="133"/>
      <c r="N18" s="137" t="s">
        <v>15</v>
      </c>
      <c r="O18" s="132"/>
      <c r="P18" s="133"/>
    </row>
    <row r="19" spans="1:16" ht="14.25" customHeight="1">
      <c r="A19" s="137" t="s">
        <v>15</v>
      </c>
      <c r="B19" s="132"/>
      <c r="C19" s="133"/>
      <c r="E19" s="137" t="s">
        <v>15</v>
      </c>
      <c r="F19" s="132"/>
      <c r="G19" s="133"/>
      <c r="H19" s="114" t="s">
        <v>15</v>
      </c>
      <c r="I19" s="114" t="s">
        <v>301</v>
      </c>
      <c r="J19" s="4" t="s">
        <v>43</v>
      </c>
      <c r="K19" s="138" t="s">
        <v>44</v>
      </c>
      <c r="L19" s="132"/>
      <c r="M19" s="133"/>
      <c r="N19" s="137" t="s">
        <v>302</v>
      </c>
      <c r="O19" s="132"/>
      <c r="P19" s="133"/>
    </row>
    <row r="20" spans="1:16" ht="14.25" customHeight="1">
      <c r="A20" s="137" t="s">
        <v>15</v>
      </c>
      <c r="B20" s="132"/>
      <c r="C20" s="133"/>
      <c r="E20" s="137" t="s">
        <v>15</v>
      </c>
      <c r="F20" s="132"/>
      <c r="G20" s="133"/>
      <c r="H20" s="114" t="s">
        <v>15</v>
      </c>
      <c r="I20" s="114" t="s">
        <v>303</v>
      </c>
      <c r="J20" s="4" t="s">
        <v>96</v>
      </c>
      <c r="K20" s="138" t="s">
        <v>97</v>
      </c>
      <c r="L20" s="132"/>
      <c r="M20" s="133"/>
      <c r="N20" s="137" t="s">
        <v>304</v>
      </c>
      <c r="O20" s="132"/>
      <c r="P20" s="133"/>
    </row>
    <row r="21" spans="1:16" ht="14.25" customHeight="1">
      <c r="A21" s="137" t="s">
        <v>15</v>
      </c>
      <c r="B21" s="132"/>
      <c r="C21" s="133"/>
      <c r="E21" s="137" t="s">
        <v>15</v>
      </c>
      <c r="F21" s="132"/>
      <c r="G21" s="133"/>
      <c r="H21" s="114" t="s">
        <v>15</v>
      </c>
      <c r="I21" s="114" t="s">
        <v>305</v>
      </c>
      <c r="J21" s="4" t="s">
        <v>45</v>
      </c>
      <c r="K21" s="138" t="s">
        <v>46</v>
      </c>
      <c r="L21" s="132"/>
      <c r="M21" s="133"/>
      <c r="N21" s="137" t="s">
        <v>306</v>
      </c>
      <c r="O21" s="132"/>
      <c r="P21" s="133"/>
    </row>
    <row r="22" spans="1:16" ht="14.25" customHeight="1">
      <c r="A22" s="137" t="s">
        <v>15</v>
      </c>
      <c r="B22" s="132"/>
      <c r="C22" s="133"/>
      <c r="E22" s="137" t="s">
        <v>15</v>
      </c>
      <c r="F22" s="132"/>
      <c r="G22" s="133"/>
      <c r="H22" s="114" t="s">
        <v>15</v>
      </c>
      <c r="I22" s="114" t="s">
        <v>307</v>
      </c>
      <c r="J22" s="4" t="s">
        <v>47</v>
      </c>
      <c r="K22" s="138" t="s">
        <v>48</v>
      </c>
      <c r="L22" s="132"/>
      <c r="M22" s="133"/>
      <c r="N22" s="137" t="s">
        <v>308</v>
      </c>
      <c r="O22" s="132"/>
      <c r="P22" s="133"/>
    </row>
    <row r="23" spans="1:16" ht="14.25" customHeight="1">
      <c r="A23" s="137" t="s">
        <v>15</v>
      </c>
      <c r="B23" s="132"/>
      <c r="C23" s="133"/>
      <c r="E23" s="137" t="s">
        <v>15</v>
      </c>
      <c r="F23" s="132"/>
      <c r="G23" s="133"/>
      <c r="H23" s="114" t="s">
        <v>15</v>
      </c>
      <c r="I23" s="114" t="s">
        <v>309</v>
      </c>
      <c r="J23" s="4" t="s">
        <v>49</v>
      </c>
      <c r="K23" s="138" t="s">
        <v>50</v>
      </c>
      <c r="L23" s="132"/>
      <c r="M23" s="133"/>
      <c r="N23" s="137" t="s">
        <v>310</v>
      </c>
      <c r="O23" s="132"/>
      <c r="P23" s="133"/>
    </row>
    <row r="24" spans="1:16" ht="15" customHeight="1">
      <c r="A24" s="137" t="s">
        <v>15</v>
      </c>
      <c r="B24" s="132"/>
      <c r="C24" s="133"/>
      <c r="E24" s="137" t="s">
        <v>15</v>
      </c>
      <c r="F24" s="132"/>
      <c r="G24" s="133"/>
      <c r="H24" s="114" t="s">
        <v>15</v>
      </c>
      <c r="I24" s="114" t="s">
        <v>51</v>
      </c>
      <c r="J24" s="4" t="s">
        <v>52</v>
      </c>
      <c r="K24" s="138" t="s">
        <v>53</v>
      </c>
      <c r="L24" s="132"/>
      <c r="M24" s="133"/>
      <c r="N24" s="137" t="s">
        <v>15</v>
      </c>
      <c r="O24" s="132"/>
      <c r="P24" s="133"/>
    </row>
    <row r="25" spans="1:16" ht="15" customHeight="1">
      <c r="A25" s="139" t="s">
        <v>15</v>
      </c>
      <c r="B25" s="132"/>
      <c r="C25" s="133"/>
      <c r="E25" s="139" t="s">
        <v>15</v>
      </c>
      <c r="F25" s="132"/>
      <c r="G25" s="133"/>
      <c r="H25" s="112" t="s">
        <v>15</v>
      </c>
      <c r="I25" s="112" t="s">
        <v>311</v>
      </c>
      <c r="J25" s="5" t="s">
        <v>38</v>
      </c>
      <c r="K25" s="140" t="s">
        <v>39</v>
      </c>
      <c r="L25" s="132"/>
      <c r="M25" s="133"/>
      <c r="N25" s="139" t="s">
        <v>312</v>
      </c>
      <c r="O25" s="132"/>
      <c r="P25" s="133"/>
    </row>
    <row r="26" spans="1:16" ht="14.25" customHeight="1" thickBot="1">
      <c r="A26" s="145" t="s">
        <v>37</v>
      </c>
      <c r="B26" s="146"/>
      <c r="C26" s="147"/>
      <c r="E26" s="145" t="s">
        <v>15</v>
      </c>
      <c r="F26" s="146"/>
      <c r="G26" s="147"/>
      <c r="H26" s="116" t="s">
        <v>37</v>
      </c>
      <c r="I26" s="116" t="s">
        <v>313</v>
      </c>
      <c r="J26" s="6" t="s">
        <v>54</v>
      </c>
      <c r="K26" s="148" t="s">
        <v>39</v>
      </c>
      <c r="L26" s="146"/>
      <c r="M26" s="147"/>
      <c r="N26" s="145" t="s">
        <v>314</v>
      </c>
      <c r="O26" s="146"/>
      <c r="P26" s="147"/>
    </row>
    <row r="27" spans="1:16" ht="14.25" customHeight="1" thickTop="1">
      <c r="A27" s="137" t="s">
        <v>55</v>
      </c>
      <c r="B27" s="132"/>
      <c r="C27" s="133"/>
      <c r="E27" s="137" t="s">
        <v>15</v>
      </c>
      <c r="F27" s="132"/>
      <c r="G27" s="133"/>
      <c r="H27" s="114" t="s">
        <v>55</v>
      </c>
      <c r="I27" s="114" t="s">
        <v>315</v>
      </c>
      <c r="J27" s="4" t="s">
        <v>56</v>
      </c>
      <c r="K27" s="138" t="s">
        <v>57</v>
      </c>
      <c r="L27" s="132"/>
      <c r="M27" s="133"/>
      <c r="N27" s="137" t="s">
        <v>316</v>
      </c>
      <c r="O27" s="132"/>
      <c r="P27" s="133"/>
    </row>
    <row r="28" spans="1:16" ht="14.25" customHeight="1">
      <c r="A28" s="137" t="s">
        <v>58</v>
      </c>
      <c r="B28" s="132"/>
      <c r="C28" s="133"/>
      <c r="E28" s="137" t="s">
        <v>15</v>
      </c>
      <c r="F28" s="132"/>
      <c r="G28" s="133"/>
      <c r="H28" s="114" t="s">
        <v>58</v>
      </c>
      <c r="I28" s="114" t="s">
        <v>317</v>
      </c>
      <c r="J28" s="4" t="s">
        <v>59</v>
      </c>
      <c r="K28" s="138" t="s">
        <v>60</v>
      </c>
      <c r="L28" s="132"/>
      <c r="M28" s="133"/>
      <c r="N28" s="137" t="s">
        <v>231</v>
      </c>
      <c r="O28" s="132"/>
      <c r="P28" s="133"/>
    </row>
    <row r="29" spans="1:16" ht="14.25" customHeight="1">
      <c r="A29" s="137" t="s">
        <v>61</v>
      </c>
      <c r="B29" s="132"/>
      <c r="C29" s="133"/>
      <c r="E29" s="137" t="s">
        <v>15</v>
      </c>
      <c r="F29" s="132"/>
      <c r="G29" s="133"/>
      <c r="H29" s="114" t="s">
        <v>61</v>
      </c>
      <c r="I29" s="114" t="s">
        <v>318</v>
      </c>
      <c r="J29" s="4" t="s">
        <v>62</v>
      </c>
      <c r="K29" s="138" t="s">
        <v>63</v>
      </c>
      <c r="L29" s="132"/>
      <c r="M29" s="133"/>
      <c r="N29" s="137" t="s">
        <v>232</v>
      </c>
      <c r="O29" s="132"/>
      <c r="P29" s="133"/>
    </row>
    <row r="30" spans="1:16" ht="14.25" customHeight="1">
      <c r="A30" s="137" t="s">
        <v>64</v>
      </c>
      <c r="B30" s="132"/>
      <c r="C30" s="133"/>
      <c r="E30" s="137" t="s">
        <v>15</v>
      </c>
      <c r="F30" s="132"/>
      <c r="G30" s="133"/>
      <c r="H30" s="114" t="s">
        <v>64</v>
      </c>
      <c r="I30" s="114" t="s">
        <v>319</v>
      </c>
      <c r="J30" s="4" t="s">
        <v>65</v>
      </c>
      <c r="K30" s="138" t="s">
        <v>66</v>
      </c>
      <c r="L30" s="132"/>
      <c r="M30" s="133"/>
      <c r="N30" s="137" t="s">
        <v>320</v>
      </c>
      <c r="O30" s="132"/>
      <c r="P30" s="133"/>
    </row>
    <row r="31" spans="1:16" ht="14.25" customHeight="1">
      <c r="A31" s="137" t="s">
        <v>67</v>
      </c>
      <c r="B31" s="132"/>
      <c r="C31" s="133"/>
      <c r="E31" s="137" t="s">
        <v>15</v>
      </c>
      <c r="F31" s="132"/>
      <c r="G31" s="133"/>
      <c r="H31" s="114" t="s">
        <v>67</v>
      </c>
      <c r="I31" s="114" t="s">
        <v>321</v>
      </c>
      <c r="J31" s="4" t="s">
        <v>68</v>
      </c>
      <c r="K31" s="138" t="s">
        <v>69</v>
      </c>
      <c r="L31" s="132"/>
      <c r="M31" s="133"/>
      <c r="N31" s="137" t="s">
        <v>322</v>
      </c>
      <c r="O31" s="132"/>
      <c r="P31" s="133"/>
    </row>
    <row r="32" spans="1:16" ht="14.25" customHeight="1">
      <c r="A32" s="137" t="s">
        <v>70</v>
      </c>
      <c r="B32" s="132"/>
      <c r="C32" s="133"/>
      <c r="E32" s="137" t="s">
        <v>15</v>
      </c>
      <c r="F32" s="132"/>
      <c r="G32" s="133"/>
      <c r="H32" s="114" t="s">
        <v>70</v>
      </c>
      <c r="I32" s="114" t="s">
        <v>323</v>
      </c>
      <c r="J32" s="4" t="s">
        <v>71</v>
      </c>
      <c r="K32" s="138" t="s">
        <v>72</v>
      </c>
      <c r="L32" s="132"/>
      <c r="M32" s="133"/>
      <c r="N32" s="137" t="s">
        <v>324</v>
      </c>
      <c r="O32" s="132"/>
      <c r="P32" s="133"/>
    </row>
    <row r="33" spans="1:16" ht="14.25" customHeight="1">
      <c r="A33" s="137" t="s">
        <v>73</v>
      </c>
      <c r="B33" s="132"/>
      <c r="C33" s="133"/>
      <c r="E33" s="137" t="s">
        <v>15</v>
      </c>
      <c r="F33" s="132"/>
      <c r="G33" s="133"/>
      <c r="H33" s="114" t="s">
        <v>73</v>
      </c>
      <c r="I33" s="114" t="s">
        <v>325</v>
      </c>
      <c r="J33" s="4" t="s">
        <v>74</v>
      </c>
      <c r="K33" s="138" t="s">
        <v>75</v>
      </c>
      <c r="L33" s="132"/>
      <c r="M33" s="133"/>
      <c r="N33" s="137" t="s">
        <v>326</v>
      </c>
      <c r="O33" s="132"/>
      <c r="P33" s="133"/>
    </row>
    <row r="34" spans="1:16" ht="14.25" customHeight="1">
      <c r="A34" s="137" t="s">
        <v>76</v>
      </c>
      <c r="B34" s="132"/>
      <c r="C34" s="133"/>
      <c r="E34" s="137" t="s">
        <v>15</v>
      </c>
      <c r="F34" s="132"/>
      <c r="G34" s="133"/>
      <c r="H34" s="114" t="s">
        <v>76</v>
      </c>
      <c r="I34" s="114" t="s">
        <v>327</v>
      </c>
      <c r="J34" s="4" t="s">
        <v>77</v>
      </c>
      <c r="K34" s="138" t="s">
        <v>78</v>
      </c>
      <c r="L34" s="132"/>
      <c r="M34" s="133"/>
      <c r="N34" s="137" t="s">
        <v>327</v>
      </c>
      <c r="O34" s="132"/>
      <c r="P34" s="133"/>
    </row>
    <row r="35" spans="1:16" ht="14.25" customHeight="1">
      <c r="A35" s="137" t="s">
        <v>79</v>
      </c>
      <c r="B35" s="132"/>
      <c r="C35" s="133"/>
      <c r="E35" s="137" t="s">
        <v>15</v>
      </c>
      <c r="F35" s="132"/>
      <c r="G35" s="133"/>
      <c r="H35" s="114" t="s">
        <v>79</v>
      </c>
      <c r="I35" s="114" t="s">
        <v>15</v>
      </c>
      <c r="J35" s="4" t="s">
        <v>80</v>
      </c>
      <c r="K35" s="138" t="s">
        <v>81</v>
      </c>
      <c r="L35" s="132"/>
      <c r="M35" s="133"/>
      <c r="N35" s="137" t="s">
        <v>15</v>
      </c>
      <c r="O35" s="132"/>
      <c r="P35" s="133"/>
    </row>
    <row r="36" spans="1:16" ht="14.25" customHeight="1">
      <c r="A36" s="137" t="s">
        <v>82</v>
      </c>
      <c r="B36" s="132"/>
      <c r="C36" s="133"/>
      <c r="E36" s="137" t="s">
        <v>15</v>
      </c>
      <c r="F36" s="132"/>
      <c r="G36" s="133"/>
      <c r="H36" s="114" t="s">
        <v>82</v>
      </c>
      <c r="I36" s="114" t="s">
        <v>15</v>
      </c>
      <c r="J36" s="4" t="s">
        <v>83</v>
      </c>
      <c r="K36" s="138" t="s">
        <v>84</v>
      </c>
      <c r="L36" s="132"/>
      <c r="M36" s="133"/>
      <c r="N36" s="137" t="s">
        <v>15</v>
      </c>
      <c r="O36" s="132"/>
      <c r="P36" s="133"/>
    </row>
    <row r="37" spans="1:16" ht="14.25" customHeight="1">
      <c r="A37" s="137" t="s">
        <v>85</v>
      </c>
      <c r="B37" s="132"/>
      <c r="C37" s="133"/>
      <c r="E37" s="137" t="s">
        <v>15</v>
      </c>
      <c r="F37" s="132"/>
      <c r="G37" s="133"/>
      <c r="H37" s="114" t="s">
        <v>85</v>
      </c>
      <c r="I37" s="114" t="s">
        <v>86</v>
      </c>
      <c r="J37" s="4" t="s">
        <v>87</v>
      </c>
      <c r="K37" s="138" t="s">
        <v>88</v>
      </c>
      <c r="L37" s="132"/>
      <c r="M37" s="133"/>
      <c r="N37" s="137" t="s">
        <v>15</v>
      </c>
      <c r="O37" s="132"/>
      <c r="P37" s="133"/>
    </row>
    <row r="38" spans="1:16" ht="14.25" customHeight="1">
      <c r="A38" s="139" t="s">
        <v>89</v>
      </c>
      <c r="B38" s="132"/>
      <c r="C38" s="133"/>
      <c r="E38" s="139" t="s">
        <v>15</v>
      </c>
      <c r="F38" s="132"/>
      <c r="G38" s="133"/>
      <c r="H38" s="112" t="s">
        <v>89</v>
      </c>
      <c r="I38" s="112" t="s">
        <v>328</v>
      </c>
      <c r="J38" s="5" t="s">
        <v>38</v>
      </c>
      <c r="K38" s="140" t="s">
        <v>39</v>
      </c>
      <c r="L38" s="132"/>
      <c r="M38" s="133"/>
      <c r="N38" s="139" t="s">
        <v>329</v>
      </c>
      <c r="O38" s="132"/>
      <c r="P38" s="133"/>
    </row>
    <row r="39" spans="1:16" ht="14.25" customHeight="1">
      <c r="A39" s="137" t="s">
        <v>15</v>
      </c>
      <c r="B39" s="132"/>
      <c r="C39" s="133"/>
      <c r="E39" s="137" t="s">
        <v>15</v>
      </c>
      <c r="F39" s="132"/>
      <c r="G39" s="133"/>
      <c r="H39" s="114" t="s">
        <v>15</v>
      </c>
      <c r="I39" s="114" t="s">
        <v>90</v>
      </c>
      <c r="J39" s="4" t="s">
        <v>91</v>
      </c>
      <c r="K39" s="138" t="s">
        <v>92</v>
      </c>
      <c r="L39" s="132"/>
      <c r="M39" s="133"/>
      <c r="N39" s="137" t="s">
        <v>15</v>
      </c>
      <c r="O39" s="132"/>
      <c r="P39" s="133"/>
    </row>
    <row r="40" spans="1:16" ht="14.25" customHeight="1">
      <c r="A40" s="137" t="s">
        <v>15</v>
      </c>
      <c r="B40" s="132"/>
      <c r="C40" s="133"/>
      <c r="E40" s="137" t="s">
        <v>15</v>
      </c>
      <c r="F40" s="132"/>
      <c r="G40" s="133"/>
      <c r="H40" s="114" t="s">
        <v>15</v>
      </c>
      <c r="I40" s="114" t="s">
        <v>233</v>
      </c>
      <c r="J40" s="4" t="s">
        <v>125</v>
      </c>
      <c r="K40" s="138" t="s">
        <v>234</v>
      </c>
      <c r="L40" s="132"/>
      <c r="M40" s="133"/>
      <c r="N40" s="137" t="s">
        <v>15</v>
      </c>
      <c r="O40" s="132"/>
      <c r="P40" s="133"/>
    </row>
    <row r="41" spans="1:16" ht="14.25" customHeight="1">
      <c r="A41" s="137" t="s">
        <v>15</v>
      </c>
      <c r="B41" s="132"/>
      <c r="C41" s="133"/>
      <c r="E41" s="137" t="s">
        <v>15</v>
      </c>
      <c r="F41" s="132"/>
      <c r="G41" s="133"/>
      <c r="H41" s="114" t="s">
        <v>15</v>
      </c>
      <c r="I41" s="114" t="s">
        <v>235</v>
      </c>
      <c r="J41" s="4" t="s">
        <v>93</v>
      </c>
      <c r="K41" s="138" t="s">
        <v>94</v>
      </c>
      <c r="L41" s="132"/>
      <c r="M41" s="133"/>
      <c r="N41" s="137" t="s">
        <v>15</v>
      </c>
      <c r="O41" s="132"/>
      <c r="P41" s="133"/>
    </row>
    <row r="42" spans="1:16" ht="14.25" customHeight="1">
      <c r="A42" s="137" t="s">
        <v>15</v>
      </c>
      <c r="B42" s="132"/>
      <c r="C42" s="133"/>
      <c r="E42" s="137" t="s">
        <v>15</v>
      </c>
      <c r="F42" s="132"/>
      <c r="G42" s="133"/>
      <c r="H42" s="114" t="s">
        <v>15</v>
      </c>
      <c r="I42" s="114" t="s">
        <v>330</v>
      </c>
      <c r="J42" s="4" t="s">
        <v>43</v>
      </c>
      <c r="K42" s="138" t="s">
        <v>44</v>
      </c>
      <c r="L42" s="132"/>
      <c r="M42" s="133"/>
      <c r="N42" s="137" t="s">
        <v>230</v>
      </c>
      <c r="O42" s="132"/>
      <c r="P42" s="133"/>
    </row>
    <row r="43" spans="1:16" ht="14.25" customHeight="1">
      <c r="A43" s="137" t="s">
        <v>15</v>
      </c>
      <c r="B43" s="132"/>
      <c r="C43" s="133"/>
      <c r="E43" s="137" t="s">
        <v>15</v>
      </c>
      <c r="F43" s="132"/>
      <c r="G43" s="133"/>
      <c r="H43" s="114" t="s">
        <v>15</v>
      </c>
      <c r="I43" s="114" t="s">
        <v>95</v>
      </c>
      <c r="J43" s="4" t="s">
        <v>96</v>
      </c>
      <c r="K43" s="138" t="s">
        <v>97</v>
      </c>
      <c r="L43" s="132"/>
      <c r="M43" s="133"/>
      <c r="N43" s="137" t="s">
        <v>15</v>
      </c>
      <c r="O43" s="132"/>
      <c r="P43" s="133"/>
    </row>
    <row r="44" spans="1:16" ht="14.25" customHeight="1">
      <c r="A44" s="137" t="s">
        <v>15</v>
      </c>
      <c r="B44" s="132"/>
      <c r="C44" s="133"/>
      <c r="E44" s="137" t="s">
        <v>15</v>
      </c>
      <c r="F44" s="132"/>
      <c r="G44" s="133"/>
      <c r="H44" s="114" t="s">
        <v>15</v>
      </c>
      <c r="I44" s="114" t="s">
        <v>98</v>
      </c>
      <c r="J44" s="4" t="s">
        <v>45</v>
      </c>
      <c r="K44" s="138" t="s">
        <v>46</v>
      </c>
      <c r="L44" s="132"/>
      <c r="M44" s="133"/>
      <c r="N44" s="137" t="s">
        <v>15</v>
      </c>
      <c r="O44" s="132"/>
      <c r="P44" s="133"/>
    </row>
    <row r="45" spans="1:16" ht="14.25" customHeight="1">
      <c r="A45" s="137" t="s">
        <v>15</v>
      </c>
      <c r="B45" s="132"/>
      <c r="C45" s="133"/>
      <c r="E45" s="137" t="s">
        <v>15</v>
      </c>
      <c r="F45" s="132"/>
      <c r="G45" s="133"/>
      <c r="H45" s="114" t="s">
        <v>15</v>
      </c>
      <c r="I45" s="114" t="s">
        <v>40</v>
      </c>
      <c r="J45" s="4" t="s">
        <v>99</v>
      </c>
      <c r="K45" s="138" t="s">
        <v>100</v>
      </c>
      <c r="L45" s="132"/>
      <c r="M45" s="133"/>
      <c r="N45" s="137" t="s">
        <v>15</v>
      </c>
      <c r="O45" s="132"/>
      <c r="P45" s="133"/>
    </row>
    <row r="46" spans="1:16" ht="14.25" customHeight="1">
      <c r="A46" s="137" t="s">
        <v>15</v>
      </c>
      <c r="B46" s="132"/>
      <c r="C46" s="133"/>
      <c r="E46" s="137" t="s">
        <v>15</v>
      </c>
      <c r="F46" s="132"/>
      <c r="G46" s="133"/>
      <c r="H46" s="114" t="s">
        <v>15</v>
      </c>
      <c r="I46" s="114" t="s">
        <v>307</v>
      </c>
      <c r="J46" s="4" t="s">
        <v>47</v>
      </c>
      <c r="K46" s="138" t="s">
        <v>48</v>
      </c>
      <c r="L46" s="132"/>
      <c r="M46" s="133"/>
      <c r="N46" s="137" t="s">
        <v>308</v>
      </c>
      <c r="O46" s="132"/>
      <c r="P46" s="133"/>
    </row>
    <row r="47" spans="1:16" ht="14.25" customHeight="1">
      <c r="A47" s="137" t="s">
        <v>15</v>
      </c>
      <c r="B47" s="132"/>
      <c r="C47" s="133"/>
      <c r="E47" s="137" t="s">
        <v>15</v>
      </c>
      <c r="F47" s="132"/>
      <c r="G47" s="133"/>
      <c r="H47" s="114" t="s">
        <v>15</v>
      </c>
      <c r="I47" s="114" t="s">
        <v>331</v>
      </c>
      <c r="J47" s="4" t="s">
        <v>49</v>
      </c>
      <c r="K47" s="138" t="s">
        <v>50</v>
      </c>
      <c r="L47" s="132"/>
      <c r="M47" s="133"/>
      <c r="N47" s="137" t="s">
        <v>332</v>
      </c>
      <c r="O47" s="132"/>
      <c r="P47" s="133"/>
    </row>
    <row r="48" spans="1:16" ht="14.25" customHeight="1">
      <c r="A48" s="137" t="s">
        <v>15</v>
      </c>
      <c r="B48" s="132"/>
      <c r="C48" s="133"/>
      <c r="E48" s="137" t="s">
        <v>15</v>
      </c>
      <c r="F48" s="132"/>
      <c r="G48" s="133"/>
      <c r="H48" s="114" t="s">
        <v>15</v>
      </c>
      <c r="I48" s="114" t="s">
        <v>40</v>
      </c>
      <c r="J48" s="4" t="s">
        <v>101</v>
      </c>
      <c r="K48" s="138" t="s">
        <v>102</v>
      </c>
      <c r="L48" s="132"/>
      <c r="M48" s="133"/>
      <c r="N48" s="137" t="s">
        <v>15</v>
      </c>
      <c r="O48" s="132"/>
      <c r="P48" s="133"/>
    </row>
    <row r="49" spans="1:16" ht="15" customHeight="1">
      <c r="A49" s="137" t="s">
        <v>15</v>
      </c>
      <c r="B49" s="132"/>
      <c r="C49" s="133"/>
      <c r="E49" s="137" t="s">
        <v>15</v>
      </c>
      <c r="F49" s="132"/>
      <c r="G49" s="133"/>
      <c r="H49" s="114" t="s">
        <v>15</v>
      </c>
      <c r="I49" s="114" t="s">
        <v>236</v>
      </c>
      <c r="J49" s="4" t="s">
        <v>52</v>
      </c>
      <c r="K49" s="138" t="s">
        <v>53</v>
      </c>
      <c r="L49" s="132"/>
      <c r="M49" s="133"/>
      <c r="N49" s="137" t="s">
        <v>15</v>
      </c>
      <c r="O49" s="132"/>
      <c r="P49" s="133"/>
    </row>
    <row r="50" spans="1:16" ht="15" customHeight="1">
      <c r="A50" s="137" t="s">
        <v>15</v>
      </c>
      <c r="B50" s="132"/>
      <c r="C50" s="133"/>
      <c r="E50" s="137" t="s">
        <v>15</v>
      </c>
      <c r="F50" s="132"/>
      <c r="G50" s="133"/>
      <c r="H50" s="114" t="s">
        <v>15</v>
      </c>
      <c r="I50" s="114" t="s">
        <v>103</v>
      </c>
      <c r="J50" s="4" t="s">
        <v>104</v>
      </c>
      <c r="K50" s="138" t="s">
        <v>105</v>
      </c>
      <c r="L50" s="132"/>
      <c r="M50" s="133"/>
      <c r="N50" s="137" t="s">
        <v>15</v>
      </c>
      <c r="O50" s="132"/>
      <c r="P50" s="133"/>
    </row>
    <row r="51" spans="1:16" ht="14.25" customHeight="1">
      <c r="A51" s="139" t="s">
        <v>15</v>
      </c>
      <c r="B51" s="132"/>
      <c r="C51" s="133"/>
      <c r="E51" s="139" t="s">
        <v>15</v>
      </c>
      <c r="F51" s="132"/>
      <c r="G51" s="133"/>
      <c r="H51" s="112" t="s">
        <v>15</v>
      </c>
      <c r="I51" s="112" t="s">
        <v>333</v>
      </c>
      <c r="J51" s="5" t="s">
        <v>38</v>
      </c>
      <c r="K51" s="140" t="s">
        <v>39</v>
      </c>
      <c r="L51" s="132"/>
      <c r="M51" s="133"/>
      <c r="N51" s="139" t="s">
        <v>334</v>
      </c>
      <c r="O51" s="132"/>
      <c r="P51" s="133"/>
    </row>
    <row r="52" spans="1:16" ht="15.95" customHeight="1" thickBot="1">
      <c r="A52" s="151" t="s">
        <v>89</v>
      </c>
      <c r="B52" s="146"/>
      <c r="C52" s="147"/>
      <c r="E52" s="151" t="s">
        <v>15</v>
      </c>
      <c r="F52" s="146"/>
      <c r="G52" s="147"/>
      <c r="H52" s="115" t="s">
        <v>89</v>
      </c>
      <c r="I52" s="115" t="s">
        <v>335</v>
      </c>
      <c r="J52" s="7" t="s">
        <v>106</v>
      </c>
      <c r="K52" s="152" t="s">
        <v>39</v>
      </c>
      <c r="L52" s="146"/>
      <c r="M52" s="147"/>
      <c r="N52" s="151" t="s">
        <v>336</v>
      </c>
      <c r="O52" s="146"/>
      <c r="P52" s="147"/>
    </row>
    <row r="53" spans="1:16" ht="19.7" customHeight="1" thickTop="1">
      <c r="A53" s="139" t="s">
        <v>21</v>
      </c>
      <c r="B53" s="132"/>
      <c r="C53" s="133"/>
      <c r="E53" s="139" t="s">
        <v>15</v>
      </c>
      <c r="F53" s="132"/>
      <c r="G53" s="133"/>
      <c r="H53" s="112" t="s">
        <v>21</v>
      </c>
      <c r="I53" s="112" t="s">
        <v>337</v>
      </c>
      <c r="J53" s="5" t="s">
        <v>107</v>
      </c>
      <c r="K53" s="140" t="s">
        <v>39</v>
      </c>
      <c r="L53" s="132"/>
      <c r="M53" s="133"/>
      <c r="N53" s="139" t="s">
        <v>338</v>
      </c>
      <c r="O53" s="132"/>
      <c r="P53" s="133"/>
    </row>
    <row r="54" spans="1:16" ht="14.25" customHeight="1">
      <c r="A54" s="149" t="s">
        <v>11</v>
      </c>
      <c r="B54" s="132"/>
      <c r="C54" s="132"/>
      <c r="E54" s="150" t="s">
        <v>11</v>
      </c>
      <c r="F54" s="132"/>
      <c r="G54" s="132"/>
      <c r="H54" s="113" t="s">
        <v>11</v>
      </c>
      <c r="I54" s="113" t="s">
        <v>339</v>
      </c>
      <c r="J54" s="112" t="s">
        <v>108</v>
      </c>
      <c r="K54" s="144" t="s">
        <v>11</v>
      </c>
      <c r="L54" s="132"/>
      <c r="M54" s="133"/>
      <c r="N54" s="139" t="s">
        <v>339</v>
      </c>
      <c r="O54" s="132"/>
      <c r="P54" s="133"/>
    </row>
    <row r="55" spans="1:16" ht="19.7" customHeight="1"/>
    <row r="56" spans="1:16" ht="0" hidden="1" customHeight="1">
      <c r="B56" s="125" t="s">
        <v>109</v>
      </c>
      <c r="C56" s="126"/>
    </row>
    <row r="58" spans="1:16" ht="14.25" customHeight="1">
      <c r="C58" s="127" t="s">
        <v>110</v>
      </c>
      <c r="D58" s="126"/>
      <c r="E58" s="126"/>
      <c r="F58" s="126"/>
      <c r="G58" s="126"/>
      <c r="H58" s="126"/>
      <c r="I58" s="126"/>
      <c r="J58" s="126"/>
      <c r="K58" s="126"/>
      <c r="L58" s="126"/>
    </row>
  </sheetData>
  <mergeCells count="205">
    <mergeCell ref="A53:C53"/>
    <mergeCell ref="E53:G53"/>
    <mergeCell ref="K53:M53"/>
    <mergeCell ref="N53:P53"/>
    <mergeCell ref="A54:C54"/>
    <mergeCell ref="E54:G54"/>
    <mergeCell ref="K54:M54"/>
    <mergeCell ref="N54:P54"/>
    <mergeCell ref="A50:C50"/>
    <mergeCell ref="E50:G50"/>
    <mergeCell ref="K50:M50"/>
    <mergeCell ref="N50:P50"/>
    <mergeCell ref="A51:C51"/>
    <mergeCell ref="E51:G51"/>
    <mergeCell ref="K51:M51"/>
    <mergeCell ref="N51:P51"/>
    <mergeCell ref="A52:C52"/>
    <mergeCell ref="E52:G52"/>
    <mergeCell ref="K52:M52"/>
    <mergeCell ref="N52:P52"/>
    <mergeCell ref="A48:C48"/>
    <mergeCell ref="E48:G48"/>
    <mergeCell ref="K48:M48"/>
    <mergeCell ref="N48:P48"/>
    <mergeCell ref="A49:C49"/>
    <mergeCell ref="E49:G49"/>
    <mergeCell ref="K49:M49"/>
    <mergeCell ref="N49:P49"/>
    <mergeCell ref="A46:C46"/>
    <mergeCell ref="E46:G46"/>
    <mergeCell ref="K46:M46"/>
    <mergeCell ref="N46:P46"/>
    <mergeCell ref="A47:C47"/>
    <mergeCell ref="E47:G47"/>
    <mergeCell ref="K47:M47"/>
    <mergeCell ref="N47:P47"/>
    <mergeCell ref="A44:C44"/>
    <mergeCell ref="E44:G44"/>
    <mergeCell ref="K44:M44"/>
    <mergeCell ref="N44:P44"/>
    <mergeCell ref="A45:C45"/>
    <mergeCell ref="E45:G45"/>
    <mergeCell ref="K45:M45"/>
    <mergeCell ref="N45:P45"/>
    <mergeCell ref="A42:C42"/>
    <mergeCell ref="E42:G42"/>
    <mergeCell ref="K42:M42"/>
    <mergeCell ref="N42:P42"/>
    <mergeCell ref="A43:C43"/>
    <mergeCell ref="E43:G43"/>
    <mergeCell ref="K43:M43"/>
    <mergeCell ref="N43:P43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A36:C36"/>
    <mergeCell ref="E36:G36"/>
    <mergeCell ref="K36:M36"/>
    <mergeCell ref="N36:P36"/>
    <mergeCell ref="A37:C37"/>
    <mergeCell ref="E37:G37"/>
    <mergeCell ref="K37:M37"/>
    <mergeCell ref="N37:P37"/>
    <mergeCell ref="A34:C34"/>
    <mergeCell ref="E34:G34"/>
    <mergeCell ref="K34:M34"/>
    <mergeCell ref="N34:P34"/>
    <mergeCell ref="A35:C35"/>
    <mergeCell ref="E35:G35"/>
    <mergeCell ref="K35:M35"/>
    <mergeCell ref="N35:P35"/>
    <mergeCell ref="A32:C32"/>
    <mergeCell ref="E32:G32"/>
    <mergeCell ref="K32:M32"/>
    <mergeCell ref="N32:P32"/>
    <mergeCell ref="A33:C33"/>
    <mergeCell ref="E33:G33"/>
    <mergeCell ref="K33:M33"/>
    <mergeCell ref="N33:P33"/>
    <mergeCell ref="A30:C30"/>
    <mergeCell ref="E30:G30"/>
    <mergeCell ref="K30:M30"/>
    <mergeCell ref="N30:P30"/>
    <mergeCell ref="A31:C31"/>
    <mergeCell ref="E31:G31"/>
    <mergeCell ref="K31:M31"/>
    <mergeCell ref="N31:P31"/>
    <mergeCell ref="E28:G28"/>
    <mergeCell ref="K28:M28"/>
    <mergeCell ref="N28:P28"/>
    <mergeCell ref="A29:C29"/>
    <mergeCell ref="E29:G29"/>
    <mergeCell ref="K29:M29"/>
    <mergeCell ref="N29:P29"/>
    <mergeCell ref="A26:C26"/>
    <mergeCell ref="E26:G26"/>
    <mergeCell ref="K26:M26"/>
    <mergeCell ref="N26:P26"/>
    <mergeCell ref="A27:C27"/>
    <mergeCell ref="E27:G27"/>
    <mergeCell ref="K27:M27"/>
    <mergeCell ref="N27:P27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N8:P8"/>
    <mergeCell ref="A9:C9"/>
    <mergeCell ref="E9:G9"/>
    <mergeCell ref="K9:M9"/>
    <mergeCell ref="N9:P9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B56:C56"/>
    <mergeCell ref="C58:L58"/>
    <mergeCell ref="A1:E1"/>
    <mergeCell ref="G1:K2"/>
    <mergeCell ref="G3:K3"/>
    <mergeCell ref="G4:K4"/>
    <mergeCell ref="A5:I5"/>
    <mergeCell ref="K5:M5"/>
    <mergeCell ref="A8:C8"/>
    <mergeCell ref="E8:G8"/>
    <mergeCell ref="K8:M8"/>
    <mergeCell ref="A12:C12"/>
    <mergeCell ref="E12:G12"/>
    <mergeCell ref="K12:M12"/>
    <mergeCell ref="A16:C16"/>
    <mergeCell ref="E16:G16"/>
    <mergeCell ref="K16:M16"/>
    <mergeCell ref="A20:C20"/>
    <mergeCell ref="E20:G20"/>
    <mergeCell ref="K20:M20"/>
    <mergeCell ref="A24:C24"/>
    <mergeCell ref="E24:G24"/>
    <mergeCell ref="K24:M24"/>
    <mergeCell ref="A28:C28"/>
  </mergeCells>
  <pageMargins left="0.11811023622047245" right="0.11811023622047245" top="0.35433070866141736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G24" sqref="G24"/>
    </sheetView>
  </sheetViews>
  <sheetFormatPr defaultRowHeight="18"/>
  <cols>
    <col min="1" max="1" width="4.375" style="9" customWidth="1"/>
    <col min="2" max="2" width="4.625" style="9" customWidth="1"/>
    <col min="3" max="3" width="26.375" style="9" customWidth="1"/>
    <col min="4" max="5" width="11.625" style="9" customWidth="1"/>
    <col min="6" max="6" width="10.75" style="9" customWidth="1"/>
    <col min="7" max="7" width="14.625" style="9" customWidth="1"/>
    <col min="8" max="8" width="9" style="9"/>
    <col min="9" max="9" width="16.625" style="9" bestFit="1" customWidth="1"/>
    <col min="10" max="16384" width="9" style="9"/>
  </cols>
  <sheetData>
    <row r="1" spans="1:7" ht="18.75">
      <c r="A1" s="159" t="s">
        <v>0</v>
      </c>
      <c r="B1" s="159"/>
      <c r="C1" s="159"/>
      <c r="D1" s="159"/>
      <c r="E1" s="159"/>
      <c r="F1" s="159"/>
      <c r="G1" s="159"/>
    </row>
    <row r="2" spans="1:7" ht="18.75">
      <c r="A2" s="159" t="s">
        <v>186</v>
      </c>
      <c r="B2" s="159"/>
      <c r="C2" s="159"/>
      <c r="D2" s="159"/>
      <c r="E2" s="159"/>
      <c r="F2" s="159"/>
      <c r="G2" s="159"/>
    </row>
    <row r="3" spans="1:7" ht="18.75">
      <c r="A3" s="160" t="s">
        <v>282</v>
      </c>
      <c r="B3" s="160"/>
      <c r="C3" s="160"/>
      <c r="D3" s="160"/>
      <c r="E3" s="160"/>
      <c r="F3" s="160"/>
      <c r="G3" s="160"/>
    </row>
    <row r="4" spans="1:7" ht="18.75">
      <c r="A4" s="10"/>
      <c r="B4" s="10"/>
      <c r="C4" s="10"/>
      <c r="D4" s="10"/>
      <c r="E4" s="11"/>
      <c r="F4" s="12"/>
      <c r="G4" s="12" t="s">
        <v>187</v>
      </c>
    </row>
    <row r="5" spans="1:7" ht="18.75">
      <c r="A5" s="10"/>
      <c r="B5" s="10"/>
      <c r="C5" s="10"/>
      <c r="D5" s="13" t="s">
        <v>13</v>
      </c>
      <c r="E5" s="13" t="s">
        <v>188</v>
      </c>
      <c r="F5" s="13" t="s">
        <v>189</v>
      </c>
      <c r="G5" s="14" t="s">
        <v>190</v>
      </c>
    </row>
    <row r="6" spans="1:7" ht="19.5" thickBot="1">
      <c r="A6" s="161" t="s">
        <v>191</v>
      </c>
      <c r="B6" s="161"/>
      <c r="C6" s="15"/>
      <c r="D6" s="16"/>
      <c r="E6" s="17"/>
      <c r="F6" s="16"/>
      <c r="G6" s="18"/>
    </row>
    <row r="7" spans="1:7" ht="19.5" thickTop="1">
      <c r="A7" s="19"/>
      <c r="B7" s="19"/>
      <c r="C7" s="19"/>
      <c r="D7" s="20"/>
      <c r="E7" s="21"/>
      <c r="F7" s="22"/>
      <c r="G7" s="23"/>
    </row>
    <row r="8" spans="1:7" ht="18.75">
      <c r="A8" s="24" t="s">
        <v>192</v>
      </c>
      <c r="B8" s="24"/>
      <c r="C8" s="25"/>
      <c r="D8" s="26">
        <v>8498.3799999999992</v>
      </c>
      <c r="E8" s="26">
        <v>216.1</v>
      </c>
      <c r="F8" s="26">
        <v>0</v>
      </c>
      <c r="G8" s="27">
        <f>D8+E8-F8</f>
        <v>8714.48</v>
      </c>
    </row>
    <row r="9" spans="1:7" ht="18.75">
      <c r="A9" s="28" t="s">
        <v>193</v>
      </c>
      <c r="B9" s="28"/>
      <c r="C9" s="29"/>
      <c r="D9" s="30">
        <v>384330</v>
      </c>
      <c r="E9" s="31">
        <v>20350</v>
      </c>
      <c r="F9" s="31">
        <v>0</v>
      </c>
      <c r="G9" s="27">
        <f t="shared" ref="G9:G24" si="0">D9+E9-F9</f>
        <v>404680</v>
      </c>
    </row>
    <row r="10" spans="1:7" ht="18.75">
      <c r="A10" s="28" t="s">
        <v>194</v>
      </c>
      <c r="B10" s="28"/>
      <c r="C10" s="29"/>
      <c r="D10" s="32">
        <v>48012.05</v>
      </c>
      <c r="E10" s="30">
        <v>2005.09</v>
      </c>
      <c r="F10" s="30">
        <v>48012.05</v>
      </c>
      <c r="G10" s="27">
        <f t="shared" si="0"/>
        <v>2005.0899999999965</v>
      </c>
    </row>
    <row r="11" spans="1:7" ht="18.75">
      <c r="A11" s="157" t="s">
        <v>195</v>
      </c>
      <c r="B11" s="157"/>
      <c r="C11" s="158"/>
      <c r="D11" s="31">
        <v>0</v>
      </c>
      <c r="E11" s="31">
        <v>0</v>
      </c>
      <c r="F11" s="30">
        <v>0</v>
      </c>
      <c r="G11" s="27">
        <f t="shared" si="0"/>
        <v>0</v>
      </c>
    </row>
    <row r="12" spans="1:7" ht="18.75">
      <c r="A12" s="157" t="s">
        <v>196</v>
      </c>
      <c r="B12" s="157"/>
      <c r="C12" s="158"/>
      <c r="D12" s="31">
        <v>0</v>
      </c>
      <c r="E12" s="30">
        <v>0</v>
      </c>
      <c r="F12" s="30">
        <v>0</v>
      </c>
      <c r="G12" s="27">
        <f t="shared" si="0"/>
        <v>0</v>
      </c>
    </row>
    <row r="13" spans="1:7" ht="18.75">
      <c r="A13" s="155" t="s">
        <v>197</v>
      </c>
      <c r="B13" s="155"/>
      <c r="C13" s="156"/>
      <c r="D13" s="31">
        <v>0</v>
      </c>
      <c r="E13" s="30">
        <v>0</v>
      </c>
      <c r="F13" s="30">
        <v>0</v>
      </c>
      <c r="G13" s="27">
        <f t="shared" si="0"/>
        <v>0</v>
      </c>
    </row>
    <row r="14" spans="1:7" ht="18.75">
      <c r="A14" s="155" t="s">
        <v>198</v>
      </c>
      <c r="B14" s="155"/>
      <c r="C14" s="156"/>
      <c r="D14" s="31">
        <v>0</v>
      </c>
      <c r="E14" s="30">
        <v>0</v>
      </c>
      <c r="F14" s="30">
        <v>0</v>
      </c>
      <c r="G14" s="27">
        <f t="shared" si="0"/>
        <v>0</v>
      </c>
    </row>
    <row r="15" spans="1:7" ht="18.75">
      <c r="A15" s="155" t="s">
        <v>199</v>
      </c>
      <c r="B15" s="155"/>
      <c r="C15" s="156"/>
      <c r="D15" s="31">
        <v>0</v>
      </c>
      <c r="E15" s="33">
        <v>0</v>
      </c>
      <c r="F15" s="33">
        <v>0</v>
      </c>
      <c r="G15" s="27">
        <f t="shared" si="0"/>
        <v>0</v>
      </c>
    </row>
    <row r="16" spans="1:7" ht="18.75">
      <c r="A16" s="155" t="s">
        <v>200</v>
      </c>
      <c r="B16" s="155"/>
      <c r="C16" s="156"/>
      <c r="D16" s="31">
        <v>0</v>
      </c>
      <c r="E16" s="33">
        <v>0</v>
      </c>
      <c r="F16" s="33">
        <v>0</v>
      </c>
      <c r="G16" s="27">
        <f t="shared" si="0"/>
        <v>0</v>
      </c>
    </row>
    <row r="17" spans="1:9" ht="39.75" customHeight="1">
      <c r="A17" s="155" t="s">
        <v>201</v>
      </c>
      <c r="B17" s="155"/>
      <c r="C17" s="156"/>
      <c r="D17" s="31">
        <v>0</v>
      </c>
      <c r="E17" s="33">
        <v>0</v>
      </c>
      <c r="F17" s="33">
        <v>0</v>
      </c>
      <c r="G17" s="27">
        <f t="shared" si="0"/>
        <v>0</v>
      </c>
    </row>
    <row r="18" spans="1:9" ht="18.75">
      <c r="A18" s="157" t="s">
        <v>202</v>
      </c>
      <c r="B18" s="157"/>
      <c r="C18" s="158"/>
      <c r="D18" s="33">
        <v>0</v>
      </c>
      <c r="E18" s="33">
        <v>0</v>
      </c>
      <c r="F18" s="33">
        <v>0</v>
      </c>
      <c r="G18" s="27">
        <f t="shared" si="0"/>
        <v>0</v>
      </c>
    </row>
    <row r="19" spans="1:9" ht="36" customHeight="1">
      <c r="A19" s="155" t="s">
        <v>203</v>
      </c>
      <c r="B19" s="155"/>
      <c r="C19" s="156"/>
      <c r="D19" s="33">
        <v>274</v>
      </c>
      <c r="E19" s="33">
        <v>0</v>
      </c>
      <c r="F19" s="33">
        <v>274</v>
      </c>
      <c r="G19" s="27">
        <f t="shared" si="0"/>
        <v>0</v>
      </c>
    </row>
    <row r="20" spans="1:9" ht="18.75">
      <c r="A20" s="157" t="s">
        <v>204</v>
      </c>
      <c r="B20" s="157"/>
      <c r="C20" s="158"/>
      <c r="D20" s="31">
        <v>0</v>
      </c>
      <c r="E20" s="33">
        <v>0</v>
      </c>
      <c r="F20" s="33">
        <v>0</v>
      </c>
      <c r="G20" s="27">
        <f t="shared" si="0"/>
        <v>0</v>
      </c>
    </row>
    <row r="21" spans="1:9" ht="18.75">
      <c r="A21" s="155" t="s">
        <v>205</v>
      </c>
      <c r="B21" s="155"/>
      <c r="C21" s="156"/>
      <c r="D21" s="34">
        <v>0</v>
      </c>
      <c r="E21" s="33">
        <v>0</v>
      </c>
      <c r="F21" s="33">
        <v>0</v>
      </c>
      <c r="G21" s="27">
        <f t="shared" si="0"/>
        <v>0</v>
      </c>
    </row>
    <row r="22" spans="1:9" ht="21.75" customHeight="1">
      <c r="A22" s="155" t="s">
        <v>206</v>
      </c>
      <c r="B22" s="155"/>
      <c r="C22" s="156"/>
      <c r="D22" s="34">
        <v>0</v>
      </c>
      <c r="E22" s="33">
        <v>0</v>
      </c>
      <c r="F22" s="33">
        <v>0</v>
      </c>
      <c r="G22" s="27">
        <f>D22+E22-F22</f>
        <v>0</v>
      </c>
    </row>
    <row r="23" spans="1:9" ht="21.75" customHeight="1">
      <c r="A23" s="155" t="s">
        <v>207</v>
      </c>
      <c r="B23" s="155"/>
      <c r="C23" s="156"/>
      <c r="D23" s="34">
        <v>750.28</v>
      </c>
      <c r="E23" s="33">
        <v>657.37</v>
      </c>
      <c r="F23" s="33">
        <v>0</v>
      </c>
      <c r="G23" s="27">
        <f>D23+E23-F23</f>
        <v>1407.65</v>
      </c>
    </row>
    <row r="24" spans="1:9" ht="18.75">
      <c r="A24" s="155" t="s">
        <v>208</v>
      </c>
      <c r="B24" s="155"/>
      <c r="C24" s="156"/>
      <c r="D24" s="34">
        <v>0</v>
      </c>
      <c r="E24" s="33">
        <v>210160.25</v>
      </c>
      <c r="F24" s="33">
        <v>210160.25</v>
      </c>
      <c r="G24" s="27">
        <f t="shared" si="0"/>
        <v>0</v>
      </c>
    </row>
    <row r="25" spans="1:9" ht="18.75">
      <c r="A25" s="35" t="s">
        <v>209</v>
      </c>
      <c r="B25" s="35"/>
      <c r="C25" s="36"/>
      <c r="D25" s="37">
        <v>0</v>
      </c>
      <c r="E25" s="33">
        <v>0</v>
      </c>
      <c r="F25" s="33">
        <v>0</v>
      </c>
      <c r="G25" s="27">
        <f>D25+E25-F25</f>
        <v>0</v>
      </c>
      <c r="I25" s="38"/>
    </row>
    <row r="26" spans="1:9" ht="19.5" thickBot="1">
      <c r="A26" s="153" t="s">
        <v>38</v>
      </c>
      <c r="B26" s="153"/>
      <c r="C26" s="154"/>
      <c r="D26" s="39">
        <f>SUM(D8:D25)</f>
        <v>441864.71</v>
      </c>
      <c r="E26" s="40">
        <f>SUM(E8:E25)</f>
        <v>233388.81</v>
      </c>
      <c r="F26" s="40">
        <f>SUM(F8:F25)</f>
        <v>258446.3</v>
      </c>
      <c r="G26" s="41">
        <f>SUM(D26+E26-F26)</f>
        <v>416807.22000000003</v>
      </c>
      <c r="I26" s="42"/>
    </row>
    <row r="27" spans="1:9" ht="19.5" thickTop="1">
      <c r="A27" s="43"/>
      <c r="B27" s="43"/>
      <c r="C27" s="44"/>
      <c r="D27" s="45"/>
      <c r="E27" s="46"/>
      <c r="F27" s="44"/>
      <c r="G27" s="47"/>
    </row>
    <row r="28" spans="1:9" ht="18.75">
      <c r="A28" s="47"/>
      <c r="B28" s="47"/>
      <c r="C28" s="47"/>
      <c r="D28" s="47"/>
      <c r="E28" s="47"/>
      <c r="F28" s="47"/>
      <c r="G28" s="48"/>
    </row>
    <row r="29" spans="1:9" ht="18.75">
      <c r="A29" s="47"/>
      <c r="B29" s="47"/>
      <c r="C29" s="47"/>
      <c r="D29" s="47"/>
      <c r="E29" s="47"/>
      <c r="F29" s="47"/>
      <c r="G29" s="48"/>
    </row>
    <row r="30" spans="1:9" ht="18.75">
      <c r="A30" s="47"/>
      <c r="B30" s="47"/>
      <c r="C30" s="47"/>
      <c r="D30" s="47"/>
      <c r="E30" s="47"/>
      <c r="F30" s="47"/>
      <c r="G30" s="47"/>
    </row>
    <row r="31" spans="1:9" ht="18.75">
      <c r="A31" s="47"/>
      <c r="B31" s="47"/>
      <c r="C31" s="47"/>
      <c r="D31" s="47"/>
      <c r="E31" s="47"/>
      <c r="F31" s="47"/>
      <c r="G31" s="47"/>
    </row>
  </sheetData>
  <mergeCells count="19">
    <mergeCell ref="A18:C18"/>
    <mergeCell ref="A1:G1"/>
    <mergeCell ref="A2:G2"/>
    <mergeCell ref="A3:G3"/>
    <mergeCell ref="A6:B6"/>
    <mergeCell ref="A11:C11"/>
    <mergeCell ref="A12:C12"/>
    <mergeCell ref="A13:C13"/>
    <mergeCell ref="A14:C14"/>
    <mergeCell ref="A15:C15"/>
    <mergeCell ref="A16:C16"/>
    <mergeCell ref="A17:C17"/>
    <mergeCell ref="A26:C26"/>
    <mergeCell ref="A19:C19"/>
    <mergeCell ref="A20:C20"/>
    <mergeCell ref="A21:C21"/>
    <mergeCell ref="A22:C22"/>
    <mergeCell ref="A23:C23"/>
    <mergeCell ref="A24:C24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8"/>
  <sheetViews>
    <sheetView tabSelected="1" topLeftCell="A52" workbookViewId="0">
      <selection activeCell="G8" sqref="G8"/>
    </sheetView>
  </sheetViews>
  <sheetFormatPr defaultRowHeight="18.75"/>
  <cols>
    <col min="1" max="1" width="3.75" style="49" customWidth="1"/>
    <col min="2" max="2" width="30.75" style="123" customWidth="1"/>
    <col min="3" max="3" width="5.5" style="109" customWidth="1"/>
    <col min="4" max="4" width="11.125" style="110" customWidth="1"/>
    <col min="5" max="5" width="10.25" style="111" customWidth="1"/>
    <col min="6" max="6" width="11.375" style="111" customWidth="1"/>
    <col min="7" max="7" width="11.25" style="111" customWidth="1"/>
    <col min="8" max="8" width="11.5" style="110" customWidth="1"/>
    <col min="9" max="9" width="8.875" style="49" hidden="1" customWidth="1"/>
    <col min="10" max="13" width="9" style="49" hidden="1" customWidth="1"/>
    <col min="14" max="16" width="9" style="49"/>
    <col min="17" max="17" width="10.875" style="49" bestFit="1" customWidth="1"/>
    <col min="18" max="16384" width="9" style="49"/>
  </cols>
  <sheetData>
    <row r="1" spans="1:13" s="52" customFormat="1" ht="21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51"/>
      <c r="J1" s="51"/>
      <c r="K1" s="51"/>
      <c r="L1" s="51"/>
      <c r="M1" s="187"/>
    </row>
    <row r="2" spans="1:13" s="52" customFormat="1" ht="21" customHeight="1">
      <c r="A2" s="188" t="s">
        <v>210</v>
      </c>
      <c r="B2" s="188"/>
      <c r="C2" s="188"/>
      <c r="D2" s="188"/>
      <c r="E2" s="188"/>
      <c r="F2" s="188"/>
      <c r="G2" s="188"/>
      <c r="H2" s="188"/>
      <c r="I2" s="53"/>
      <c r="J2" s="53"/>
      <c r="K2" s="53"/>
      <c r="L2" s="53"/>
      <c r="M2" s="187"/>
    </row>
    <row r="3" spans="1:13" s="52" customFormat="1" ht="21" customHeight="1">
      <c r="A3" s="188" t="s">
        <v>211</v>
      </c>
      <c r="B3" s="188"/>
      <c r="C3" s="188"/>
      <c r="D3" s="188"/>
      <c r="E3" s="188"/>
      <c r="F3" s="188"/>
      <c r="G3" s="188"/>
      <c r="H3" s="188"/>
      <c r="I3" s="51"/>
      <c r="J3" s="51"/>
      <c r="K3" s="51"/>
      <c r="L3" s="51"/>
      <c r="M3" s="187"/>
    </row>
    <row r="4" spans="1:13" s="52" customFormat="1" ht="18" customHeight="1">
      <c r="A4" s="54"/>
      <c r="B4" s="54"/>
      <c r="C4" s="189" t="s">
        <v>347</v>
      </c>
      <c r="D4" s="189"/>
      <c r="E4" s="189"/>
      <c r="F4" s="54"/>
      <c r="G4" s="54"/>
      <c r="H4" s="54" t="s">
        <v>252</v>
      </c>
      <c r="I4" s="51"/>
      <c r="J4" s="51"/>
      <c r="K4" s="51"/>
      <c r="L4" s="51"/>
      <c r="M4" s="187"/>
    </row>
    <row r="5" spans="1:13" s="52" customFormat="1" ht="37.5">
      <c r="A5" s="190" t="s">
        <v>212</v>
      </c>
      <c r="B5" s="191"/>
      <c r="C5" s="50" t="s">
        <v>5</v>
      </c>
      <c r="D5" s="55" t="s">
        <v>213</v>
      </c>
      <c r="E5" s="56" t="s">
        <v>214</v>
      </c>
      <c r="F5" s="56" t="s">
        <v>215</v>
      </c>
      <c r="G5" s="56" t="s">
        <v>216</v>
      </c>
      <c r="H5" s="55" t="s">
        <v>217</v>
      </c>
    </row>
    <row r="6" spans="1:13" ht="18.75" customHeight="1">
      <c r="A6" s="57" t="s">
        <v>218</v>
      </c>
      <c r="B6" s="58"/>
      <c r="C6" s="59"/>
      <c r="D6" s="60"/>
      <c r="E6" s="61"/>
      <c r="F6" s="61"/>
      <c r="G6" s="61"/>
      <c r="H6" s="60"/>
    </row>
    <row r="7" spans="1:13" ht="17.25" customHeight="1">
      <c r="A7" s="185" t="s">
        <v>253</v>
      </c>
      <c r="B7" s="186"/>
      <c r="C7" s="62"/>
      <c r="D7" s="63"/>
      <c r="E7" s="64"/>
      <c r="F7" s="64"/>
      <c r="G7" s="64"/>
      <c r="H7" s="63"/>
    </row>
    <row r="8" spans="1:13" ht="17.25" customHeight="1">
      <c r="A8" s="65"/>
      <c r="B8" s="66" t="s">
        <v>219</v>
      </c>
      <c r="C8" s="67">
        <v>411001</v>
      </c>
      <c r="D8" s="68">
        <v>195000</v>
      </c>
      <c r="E8" s="68">
        <f>[1]ใบผ่าน3!Z7</f>
        <v>16832</v>
      </c>
      <c r="F8" s="68">
        <v>0</v>
      </c>
      <c r="G8" s="68">
        <f>E8+F8</f>
        <v>16832</v>
      </c>
      <c r="H8" s="69">
        <f t="shared" ref="H8:H66" si="0">G8-D8</f>
        <v>-178168</v>
      </c>
    </row>
    <row r="9" spans="1:13" ht="17.25" customHeight="1">
      <c r="A9" s="65"/>
      <c r="B9" s="66" t="s">
        <v>238</v>
      </c>
      <c r="C9" s="67">
        <v>411002</v>
      </c>
      <c r="D9" s="68">
        <v>10000</v>
      </c>
      <c r="E9" s="68">
        <f>[1]ใบผ่าน3!Z8</f>
        <v>4105.8999999999996</v>
      </c>
      <c r="F9" s="68">
        <v>937.65</v>
      </c>
      <c r="G9" s="68">
        <f>E9+F9</f>
        <v>5043.5499999999993</v>
      </c>
      <c r="H9" s="69">
        <f t="shared" si="0"/>
        <v>-4956.4500000000007</v>
      </c>
    </row>
    <row r="10" spans="1:13" ht="17.25" customHeight="1">
      <c r="A10" s="65"/>
      <c r="B10" s="66" t="s">
        <v>254</v>
      </c>
      <c r="C10" s="67">
        <v>411003</v>
      </c>
      <c r="D10" s="68">
        <v>13000</v>
      </c>
      <c r="E10" s="68">
        <f>[1]ใบผ่าน3!Z9</f>
        <v>1520</v>
      </c>
      <c r="F10" s="68">
        <v>0</v>
      </c>
      <c r="G10" s="68">
        <f>E10+F10</f>
        <v>1520</v>
      </c>
      <c r="H10" s="69">
        <f t="shared" si="0"/>
        <v>-11480</v>
      </c>
    </row>
    <row r="11" spans="1:13" ht="17.25" customHeight="1" thickBot="1">
      <c r="A11" s="70"/>
      <c r="B11" s="71" t="s">
        <v>255</v>
      </c>
      <c r="C11" s="72">
        <v>411005</v>
      </c>
      <c r="D11" s="73">
        <v>100000</v>
      </c>
      <c r="E11" s="68">
        <f>[1]ใบผ่าน3!Z10</f>
        <v>0</v>
      </c>
      <c r="F11" s="68">
        <v>0</v>
      </c>
      <c r="G11" s="73">
        <f>E11+F11</f>
        <v>0</v>
      </c>
      <c r="H11" s="74">
        <f t="shared" si="0"/>
        <v>-100000</v>
      </c>
    </row>
    <row r="12" spans="1:13" ht="17.25" customHeight="1" thickBot="1">
      <c r="A12" s="75"/>
      <c r="B12" s="76" t="s">
        <v>220</v>
      </c>
      <c r="C12" s="77"/>
      <c r="D12" s="78">
        <f>SUM(D8:D11)</f>
        <v>318000</v>
      </c>
      <c r="E12" s="78">
        <f>SUM(E8:E11)</f>
        <v>22457.9</v>
      </c>
      <c r="F12" s="78">
        <f>SUM(F8:F11)</f>
        <v>937.65</v>
      </c>
      <c r="G12" s="78">
        <f t="shared" ref="G12:H12" si="1">SUM(G8:G11)</f>
        <v>23395.55</v>
      </c>
      <c r="H12" s="78">
        <f t="shared" si="1"/>
        <v>-294604.45</v>
      </c>
    </row>
    <row r="13" spans="1:13" ht="17.25" customHeight="1">
      <c r="A13" s="177" t="s">
        <v>256</v>
      </c>
      <c r="B13" s="170"/>
      <c r="C13" s="79"/>
      <c r="D13" s="80"/>
      <c r="E13" s="80"/>
      <c r="F13" s="68"/>
      <c r="G13" s="81"/>
      <c r="H13" s="82"/>
    </row>
    <row r="14" spans="1:13" ht="17.25" customHeight="1">
      <c r="A14" s="65"/>
      <c r="B14" s="66" t="s">
        <v>240</v>
      </c>
      <c r="C14" s="67">
        <v>412106</v>
      </c>
      <c r="D14" s="68">
        <v>3000</v>
      </c>
      <c r="E14" s="68">
        <f>[1]ใบผ่าน3!Z11</f>
        <v>0</v>
      </c>
      <c r="F14" s="68">
        <v>83</v>
      </c>
      <c r="G14" s="68">
        <f t="shared" ref="G14:G28" si="2">E14+F14</f>
        <v>83</v>
      </c>
      <c r="H14" s="69">
        <f t="shared" si="0"/>
        <v>-2917</v>
      </c>
    </row>
    <row r="15" spans="1:13" ht="17.25" customHeight="1">
      <c r="A15" s="70"/>
      <c r="B15" s="71" t="s">
        <v>257</v>
      </c>
      <c r="C15" s="72">
        <v>412107</v>
      </c>
      <c r="D15" s="73">
        <v>130000</v>
      </c>
      <c r="E15" s="68">
        <f>[1]ใบผ่าน3!Z12</f>
        <v>16680</v>
      </c>
      <c r="F15" s="68">
        <v>43280</v>
      </c>
      <c r="G15" s="73">
        <f t="shared" si="2"/>
        <v>59960</v>
      </c>
      <c r="H15" s="74">
        <f t="shared" si="0"/>
        <v>-70040</v>
      </c>
    </row>
    <row r="16" spans="1:13" ht="17.25" customHeight="1">
      <c r="A16" s="65"/>
      <c r="B16" s="66" t="s">
        <v>144</v>
      </c>
      <c r="C16" s="67">
        <v>412112</v>
      </c>
      <c r="D16" s="68">
        <v>5000</v>
      </c>
      <c r="E16" s="68">
        <f>[1]ใบผ่าน3!Z13</f>
        <v>110</v>
      </c>
      <c r="F16" s="68">
        <v>620</v>
      </c>
      <c r="G16" s="68">
        <f t="shared" si="2"/>
        <v>730</v>
      </c>
      <c r="H16" s="69">
        <f t="shared" si="0"/>
        <v>-4270</v>
      </c>
    </row>
    <row r="17" spans="1:8">
      <c r="A17" s="65"/>
      <c r="B17" s="66" t="s">
        <v>242</v>
      </c>
      <c r="C17" s="67">
        <v>412128</v>
      </c>
      <c r="D17" s="68">
        <v>600</v>
      </c>
      <c r="E17" s="68">
        <f>[1]ใบผ่าน3!Z14</f>
        <v>0</v>
      </c>
      <c r="F17" s="68">
        <v>50</v>
      </c>
      <c r="G17" s="68">
        <f t="shared" si="2"/>
        <v>50</v>
      </c>
      <c r="H17" s="69">
        <f t="shared" si="0"/>
        <v>-550</v>
      </c>
    </row>
    <row r="18" spans="1:8">
      <c r="A18" s="70"/>
      <c r="B18" s="71" t="s">
        <v>258</v>
      </c>
      <c r="C18" s="72">
        <v>412199</v>
      </c>
      <c r="D18" s="73">
        <v>2000</v>
      </c>
      <c r="E18" s="68">
        <f>[1]ใบผ่าน3!Z15</f>
        <v>0</v>
      </c>
      <c r="F18" s="68">
        <v>2400</v>
      </c>
      <c r="G18" s="68">
        <f t="shared" si="2"/>
        <v>2400</v>
      </c>
      <c r="H18" s="69">
        <f t="shared" si="0"/>
        <v>400</v>
      </c>
    </row>
    <row r="19" spans="1:8">
      <c r="A19" s="65"/>
      <c r="B19" s="66" t="s">
        <v>259</v>
      </c>
      <c r="C19" s="67">
        <v>412202</v>
      </c>
      <c r="D19" s="68">
        <v>400</v>
      </c>
      <c r="E19" s="68">
        <f>[1]ใบผ่าน3!Z16</f>
        <v>0</v>
      </c>
      <c r="F19" s="68">
        <v>0</v>
      </c>
      <c r="G19" s="68">
        <f t="shared" si="2"/>
        <v>0</v>
      </c>
      <c r="H19" s="69">
        <f t="shared" si="0"/>
        <v>-400</v>
      </c>
    </row>
    <row r="20" spans="1:8">
      <c r="A20" s="83"/>
      <c r="B20" s="66" t="s">
        <v>260</v>
      </c>
      <c r="C20" s="84">
        <v>412207</v>
      </c>
      <c r="D20" s="85">
        <v>1000</v>
      </c>
      <c r="E20" s="68">
        <f>[1]ใบผ่าน3!Z17</f>
        <v>420</v>
      </c>
      <c r="F20" s="68">
        <v>0</v>
      </c>
      <c r="G20" s="68">
        <f t="shared" si="2"/>
        <v>420</v>
      </c>
      <c r="H20" s="69">
        <f t="shared" si="0"/>
        <v>-580</v>
      </c>
    </row>
    <row r="21" spans="1:8">
      <c r="A21" s="83"/>
      <c r="B21" s="66" t="s">
        <v>261</v>
      </c>
      <c r="C21" s="84">
        <v>412209</v>
      </c>
      <c r="D21" s="85">
        <v>1000</v>
      </c>
      <c r="E21" s="68">
        <f>[1]ใบผ่าน3!Z18</f>
        <v>0</v>
      </c>
      <c r="F21" s="68">
        <v>0</v>
      </c>
      <c r="G21" s="68">
        <f t="shared" si="2"/>
        <v>0</v>
      </c>
      <c r="H21" s="69">
        <f t="shared" si="0"/>
        <v>-1000</v>
      </c>
    </row>
    <row r="22" spans="1:8">
      <c r="A22" s="83"/>
      <c r="B22" s="86" t="s">
        <v>148</v>
      </c>
      <c r="C22" s="84">
        <v>412210</v>
      </c>
      <c r="D22" s="85">
        <v>100000</v>
      </c>
      <c r="E22" s="68">
        <f>[1]ใบผ่าน3!Z19</f>
        <v>0</v>
      </c>
      <c r="F22" s="68">
        <v>580170</v>
      </c>
      <c r="G22" s="85">
        <f t="shared" si="2"/>
        <v>580170</v>
      </c>
      <c r="H22" s="87">
        <f t="shared" si="0"/>
        <v>480170</v>
      </c>
    </row>
    <row r="23" spans="1:8" ht="37.5">
      <c r="A23" s="65"/>
      <c r="B23" s="66" t="s">
        <v>244</v>
      </c>
      <c r="C23" s="88">
        <v>412303</v>
      </c>
      <c r="D23" s="68">
        <v>15000</v>
      </c>
      <c r="E23" s="68">
        <f>[1]ใบผ่าน3!Z20</f>
        <v>600</v>
      </c>
      <c r="F23" s="68">
        <v>8800</v>
      </c>
      <c r="G23" s="68">
        <f t="shared" si="2"/>
        <v>9400</v>
      </c>
      <c r="H23" s="69">
        <f t="shared" si="0"/>
        <v>-5600</v>
      </c>
    </row>
    <row r="24" spans="1:8" ht="37.5">
      <c r="A24" s="65"/>
      <c r="B24" s="66" t="s">
        <v>262</v>
      </c>
      <c r="C24" s="89">
        <v>412304</v>
      </c>
      <c r="D24" s="68">
        <v>10000</v>
      </c>
      <c r="E24" s="68">
        <f>[1]ใบผ่าน3!Z21</f>
        <v>1500</v>
      </c>
      <c r="F24" s="68">
        <v>3400</v>
      </c>
      <c r="G24" s="68">
        <f t="shared" si="2"/>
        <v>4900</v>
      </c>
      <c r="H24" s="69">
        <f t="shared" si="0"/>
        <v>-5100</v>
      </c>
    </row>
    <row r="25" spans="1:8">
      <c r="A25" s="65"/>
      <c r="B25" s="66" t="s">
        <v>263</v>
      </c>
      <c r="C25" s="67">
        <v>412306</v>
      </c>
      <c r="D25" s="68">
        <v>500</v>
      </c>
      <c r="E25" s="68">
        <f>[1]ใบผ่าน3!Z22</f>
        <v>0</v>
      </c>
      <c r="F25" s="68">
        <v>0</v>
      </c>
      <c r="G25" s="68">
        <f t="shared" si="2"/>
        <v>0</v>
      </c>
      <c r="H25" s="69">
        <f t="shared" si="0"/>
        <v>-500</v>
      </c>
    </row>
    <row r="26" spans="1:8">
      <c r="A26" s="65"/>
      <c r="B26" s="66" t="s">
        <v>246</v>
      </c>
      <c r="C26" s="67">
        <v>412307</v>
      </c>
      <c r="D26" s="68">
        <v>200</v>
      </c>
      <c r="E26" s="68">
        <f>[1]ใบผ่าน3!Z23</f>
        <v>0</v>
      </c>
      <c r="F26" s="68">
        <v>20</v>
      </c>
      <c r="G26" s="68">
        <f t="shared" si="2"/>
        <v>20</v>
      </c>
      <c r="H26" s="69">
        <f t="shared" si="0"/>
        <v>-180</v>
      </c>
    </row>
    <row r="27" spans="1:8" ht="37.5">
      <c r="A27" s="65"/>
      <c r="B27" s="66" t="s">
        <v>248</v>
      </c>
      <c r="C27" s="67">
        <v>412308</v>
      </c>
      <c r="D27" s="68">
        <v>300</v>
      </c>
      <c r="E27" s="68">
        <f>[1]ใบผ่าน3!Z24</f>
        <v>0</v>
      </c>
      <c r="F27" s="68">
        <v>135</v>
      </c>
      <c r="G27" s="68">
        <f t="shared" si="2"/>
        <v>135</v>
      </c>
      <c r="H27" s="69">
        <f t="shared" si="0"/>
        <v>-165</v>
      </c>
    </row>
    <row r="28" spans="1:8" ht="19.5" thickBot="1">
      <c r="A28" s="70"/>
      <c r="B28" s="71" t="s">
        <v>250</v>
      </c>
      <c r="C28" s="72">
        <v>412399</v>
      </c>
      <c r="D28" s="73">
        <v>1500</v>
      </c>
      <c r="E28" s="68">
        <f>[1]ใบผ่าน3!Z25</f>
        <v>0</v>
      </c>
      <c r="F28" s="68">
        <v>200</v>
      </c>
      <c r="G28" s="73">
        <f t="shared" si="2"/>
        <v>200</v>
      </c>
      <c r="H28" s="74">
        <f t="shared" si="0"/>
        <v>-1300</v>
      </c>
    </row>
    <row r="29" spans="1:8" ht="19.5" customHeight="1" thickBot="1">
      <c r="A29" s="178" t="s">
        <v>221</v>
      </c>
      <c r="B29" s="165"/>
      <c r="C29" s="77"/>
      <c r="D29" s="78">
        <f>SUM(D14:D28)</f>
        <v>270500</v>
      </c>
      <c r="E29" s="90">
        <f t="shared" ref="E29:H29" si="3">SUM(E14:E28)</f>
        <v>19310</v>
      </c>
      <c r="F29" s="90">
        <f t="shared" si="3"/>
        <v>639158</v>
      </c>
      <c r="G29" s="90">
        <f t="shared" si="3"/>
        <v>658468</v>
      </c>
      <c r="H29" s="90">
        <f t="shared" si="3"/>
        <v>387968</v>
      </c>
    </row>
    <row r="30" spans="1:8">
      <c r="A30" s="179" t="s">
        <v>264</v>
      </c>
      <c r="B30" s="180"/>
      <c r="C30" s="79"/>
      <c r="D30" s="80"/>
      <c r="E30" s="80"/>
      <c r="F30" s="68"/>
      <c r="G30" s="80"/>
      <c r="H30" s="82"/>
    </row>
    <row r="31" spans="1:8">
      <c r="A31" s="65"/>
      <c r="B31" s="66" t="s">
        <v>152</v>
      </c>
      <c r="C31" s="67">
        <v>413001</v>
      </c>
      <c r="D31" s="68">
        <v>0</v>
      </c>
      <c r="E31" s="68">
        <f>[1]ใบผ่าน3!Z26</f>
        <v>4000</v>
      </c>
      <c r="F31" s="68">
        <v>12000</v>
      </c>
      <c r="G31" s="68">
        <f>E31+F31</f>
        <v>16000</v>
      </c>
      <c r="H31" s="69">
        <f t="shared" si="0"/>
        <v>16000</v>
      </c>
    </row>
    <row r="32" spans="1:8">
      <c r="A32" s="65"/>
      <c r="B32" s="66" t="s">
        <v>154</v>
      </c>
      <c r="C32" s="67">
        <v>413002</v>
      </c>
      <c r="D32" s="68">
        <v>150000</v>
      </c>
      <c r="E32" s="68">
        <f>[1]ใบผ่าน3!Z27</f>
        <v>8200</v>
      </c>
      <c r="F32" s="68">
        <v>29710</v>
      </c>
      <c r="G32" s="68">
        <f>E32+F32</f>
        <v>37910</v>
      </c>
      <c r="H32" s="69">
        <f t="shared" si="0"/>
        <v>-112090</v>
      </c>
    </row>
    <row r="33" spans="1:8" ht="19.5" thickBot="1">
      <c r="A33" s="70"/>
      <c r="B33" s="71" t="s">
        <v>156</v>
      </c>
      <c r="C33" s="72">
        <v>413003</v>
      </c>
      <c r="D33" s="73">
        <v>500000</v>
      </c>
      <c r="E33" s="68">
        <f>[1]ใบผ่าน3!Z28</f>
        <v>228615.16</v>
      </c>
      <c r="F33" s="68">
        <v>3791.87</v>
      </c>
      <c r="G33" s="73">
        <f>E33+F33</f>
        <v>232407.03</v>
      </c>
      <c r="H33" s="74">
        <f t="shared" si="0"/>
        <v>-267592.96999999997</v>
      </c>
    </row>
    <row r="34" spans="1:8" ht="19.5" thickBot="1">
      <c r="A34" s="75"/>
      <c r="B34" s="124" t="s">
        <v>222</v>
      </c>
      <c r="C34" s="77"/>
      <c r="D34" s="78">
        <f>SUM(D31:D33)</f>
        <v>650000</v>
      </c>
      <c r="E34" s="78">
        <f t="shared" ref="E34:H34" si="4">SUM(E31:E33)</f>
        <v>240815.16</v>
      </c>
      <c r="F34" s="78">
        <f t="shared" si="4"/>
        <v>45501.87</v>
      </c>
      <c r="G34" s="78">
        <f t="shared" si="4"/>
        <v>286317.03000000003</v>
      </c>
      <c r="H34" s="78">
        <f t="shared" si="4"/>
        <v>-363682.97</v>
      </c>
    </row>
    <row r="35" spans="1:8" ht="18.75" customHeight="1">
      <c r="A35" s="181" t="s">
        <v>265</v>
      </c>
      <c r="B35" s="182"/>
      <c r="C35" s="79"/>
      <c r="D35" s="80"/>
      <c r="E35" s="80"/>
      <c r="F35" s="68"/>
      <c r="G35" s="81"/>
      <c r="H35" s="82"/>
    </row>
    <row r="36" spans="1:8" ht="19.5" thickBot="1">
      <c r="A36" s="70"/>
      <c r="B36" s="71" t="s">
        <v>158</v>
      </c>
      <c r="C36" s="72">
        <v>414006</v>
      </c>
      <c r="D36" s="73">
        <v>1500000</v>
      </c>
      <c r="E36" s="68">
        <f>[1]ใบผ่าน3!Z29</f>
        <v>130895</v>
      </c>
      <c r="F36" s="68">
        <v>303899</v>
      </c>
      <c r="G36" s="73">
        <f>E36+F36</f>
        <v>434794</v>
      </c>
      <c r="H36" s="74">
        <f t="shared" si="0"/>
        <v>-1065206</v>
      </c>
    </row>
    <row r="37" spans="1:8" ht="19.5" customHeight="1" thickBot="1">
      <c r="A37" s="183" t="s">
        <v>223</v>
      </c>
      <c r="B37" s="184"/>
      <c r="C37" s="77"/>
      <c r="D37" s="78">
        <f>SUM(D36:D36)</f>
        <v>1500000</v>
      </c>
      <c r="E37" s="78">
        <f>SUM(E36:E36)</f>
        <v>130895</v>
      </c>
      <c r="F37" s="78">
        <f>SUM(F36:F36)</f>
        <v>303899</v>
      </c>
      <c r="G37" s="78">
        <f>SUM(G36:G36)</f>
        <v>434794</v>
      </c>
      <c r="H37" s="78">
        <f>SUM(H36:H36)</f>
        <v>-1065206</v>
      </c>
    </row>
    <row r="38" spans="1:8" ht="18.75" customHeight="1">
      <c r="A38" s="169" t="s">
        <v>266</v>
      </c>
      <c r="B38" s="170"/>
      <c r="C38" s="79"/>
      <c r="D38" s="80"/>
      <c r="E38" s="80"/>
      <c r="F38" s="68"/>
      <c r="G38" s="81"/>
      <c r="H38" s="91"/>
    </row>
    <row r="39" spans="1:8">
      <c r="A39" s="92"/>
      <c r="B39" s="66" t="s">
        <v>160</v>
      </c>
      <c r="C39" s="67">
        <v>415004</v>
      </c>
      <c r="D39" s="68">
        <v>76000</v>
      </c>
      <c r="E39" s="68">
        <f>[1]ใบผ่าน3!Z30</f>
        <v>7000</v>
      </c>
      <c r="F39" s="68">
        <v>27000</v>
      </c>
      <c r="G39" s="68">
        <f>F39+E39</f>
        <v>34000</v>
      </c>
      <c r="H39" s="93">
        <f t="shared" si="0"/>
        <v>-42000</v>
      </c>
    </row>
    <row r="40" spans="1:8" ht="19.5" thickBot="1">
      <c r="A40" s="94"/>
      <c r="B40" s="71" t="s">
        <v>162</v>
      </c>
      <c r="C40" s="72">
        <v>415999</v>
      </c>
      <c r="D40" s="73">
        <v>16500</v>
      </c>
      <c r="E40" s="95">
        <f>[1]ใบผ่าน3!Z31</f>
        <v>400</v>
      </c>
      <c r="F40" s="95">
        <v>200</v>
      </c>
      <c r="G40" s="73">
        <f>E40+F40</f>
        <v>600</v>
      </c>
      <c r="H40" s="96">
        <f t="shared" si="0"/>
        <v>-15900</v>
      </c>
    </row>
    <row r="41" spans="1:8" ht="19.5" thickBot="1">
      <c r="A41" s="97"/>
      <c r="B41" s="124" t="s">
        <v>224</v>
      </c>
      <c r="C41" s="77"/>
      <c r="D41" s="78">
        <f>SUM(D39:D40)</f>
        <v>92500</v>
      </c>
      <c r="E41" s="78">
        <f t="shared" ref="E41:H41" si="5">SUM(E39:E40)</f>
        <v>7400</v>
      </c>
      <c r="F41" s="78">
        <f>SUM(F39:F40)</f>
        <v>27200</v>
      </c>
      <c r="G41" s="78">
        <f t="shared" si="5"/>
        <v>34600</v>
      </c>
      <c r="H41" s="98">
        <f t="shared" si="5"/>
        <v>-57900</v>
      </c>
    </row>
    <row r="42" spans="1:8" ht="19.5" thickBot="1">
      <c r="A42" s="171" t="s">
        <v>267</v>
      </c>
      <c r="B42" s="172"/>
      <c r="C42" s="77"/>
      <c r="D42" s="78">
        <f>D12+D29+D34+D37+D41</f>
        <v>2831000</v>
      </c>
      <c r="E42" s="90">
        <f>E12+E29+E34+E37+E41</f>
        <v>420878.06</v>
      </c>
      <c r="F42" s="90">
        <f>F12+F29+F34+F37+F41</f>
        <v>1016696.52</v>
      </c>
      <c r="G42" s="90">
        <f>G12+G29+G34+G37+G41</f>
        <v>1437574.58</v>
      </c>
      <c r="H42" s="90">
        <f>H12+H29+H34+H37+H41</f>
        <v>-1393425.42</v>
      </c>
    </row>
    <row r="43" spans="1:8" ht="18.75" customHeight="1">
      <c r="A43" s="173" t="s">
        <v>268</v>
      </c>
      <c r="B43" s="174"/>
      <c r="C43" s="79"/>
      <c r="D43" s="80"/>
      <c r="E43" s="99"/>
      <c r="F43" s="68"/>
      <c r="G43" s="99"/>
      <c r="H43" s="99"/>
    </row>
    <row r="44" spans="1:8" ht="18.75" customHeight="1">
      <c r="A44" s="162" t="s">
        <v>269</v>
      </c>
      <c r="B44" s="163"/>
      <c r="C44" s="100"/>
      <c r="D44" s="101"/>
      <c r="E44" s="101"/>
      <c r="F44" s="68"/>
      <c r="G44" s="68"/>
      <c r="H44" s="69">
        <f t="shared" si="0"/>
        <v>0</v>
      </c>
    </row>
    <row r="45" spans="1:8">
      <c r="A45" s="65"/>
      <c r="B45" s="66" t="s">
        <v>225</v>
      </c>
      <c r="C45" s="67">
        <v>421001</v>
      </c>
      <c r="D45" s="68">
        <v>500000</v>
      </c>
      <c r="E45" s="68">
        <f>[1]ใบผ่าน3!Z32</f>
        <v>0</v>
      </c>
      <c r="F45" s="68">
        <v>0</v>
      </c>
      <c r="G45" s="68">
        <f t="shared" ref="G45:G66" si="6">E45+F45</f>
        <v>0</v>
      </c>
      <c r="H45" s="69">
        <f t="shared" si="0"/>
        <v>-500000</v>
      </c>
    </row>
    <row r="46" spans="1:8">
      <c r="A46" s="65"/>
      <c r="B46" s="66" t="s">
        <v>164</v>
      </c>
      <c r="C46" s="67">
        <v>421002</v>
      </c>
      <c r="D46" s="68">
        <v>14120000</v>
      </c>
      <c r="E46" s="68">
        <f>[1]ใบผ่าน3!Z33</f>
        <v>0</v>
      </c>
      <c r="F46" s="68">
        <v>3446916.7</v>
      </c>
      <c r="G46" s="68">
        <f t="shared" si="6"/>
        <v>3446916.7</v>
      </c>
      <c r="H46" s="69">
        <f t="shared" si="0"/>
        <v>-10673083.300000001</v>
      </c>
    </row>
    <row r="47" spans="1:8">
      <c r="A47" s="65"/>
      <c r="B47" s="66" t="s">
        <v>166</v>
      </c>
      <c r="C47" s="67">
        <v>421004</v>
      </c>
      <c r="D47" s="68">
        <v>1800000</v>
      </c>
      <c r="E47" s="68">
        <f>[1]ใบผ่าน3!Z34</f>
        <v>168624.87</v>
      </c>
      <c r="F47" s="68">
        <v>392842.64</v>
      </c>
      <c r="G47" s="68">
        <f t="shared" si="6"/>
        <v>561467.51</v>
      </c>
      <c r="H47" s="69">
        <f t="shared" si="0"/>
        <v>-1238532.49</v>
      </c>
    </row>
    <row r="48" spans="1:8">
      <c r="A48" s="65"/>
      <c r="B48" s="66" t="s">
        <v>226</v>
      </c>
      <c r="C48" s="67">
        <v>421005</v>
      </c>
      <c r="D48" s="68">
        <v>200000</v>
      </c>
      <c r="E48" s="68">
        <f>[1]ใบผ่าน3!Z35</f>
        <v>0</v>
      </c>
      <c r="F48" s="68">
        <v>0</v>
      </c>
      <c r="G48" s="68">
        <f t="shared" si="6"/>
        <v>0</v>
      </c>
      <c r="H48" s="69">
        <f t="shared" si="0"/>
        <v>-200000</v>
      </c>
    </row>
    <row r="49" spans="1:17" ht="18" customHeight="1">
      <c r="A49" s="65"/>
      <c r="B49" s="66" t="s">
        <v>168</v>
      </c>
      <c r="C49" s="67">
        <v>421006</v>
      </c>
      <c r="D49" s="68">
        <v>850000</v>
      </c>
      <c r="E49" s="68">
        <f>[1]ใบผ่าน3!Z36</f>
        <v>89289.53</v>
      </c>
      <c r="F49" s="68">
        <v>182729.79</v>
      </c>
      <c r="G49" s="68">
        <f t="shared" si="6"/>
        <v>272019.32</v>
      </c>
      <c r="H49" s="69">
        <f t="shared" si="0"/>
        <v>-577980.67999999993</v>
      </c>
    </row>
    <row r="50" spans="1:17" ht="18" customHeight="1">
      <c r="A50" s="65"/>
      <c r="B50" s="66" t="s">
        <v>170</v>
      </c>
      <c r="C50" s="67">
        <v>421007</v>
      </c>
      <c r="D50" s="68">
        <v>1500000</v>
      </c>
      <c r="E50" s="68">
        <f>[1]ใบผ่าน3!Z37</f>
        <v>185699.18</v>
      </c>
      <c r="F50" s="68">
        <v>463472.15</v>
      </c>
      <c r="G50" s="68">
        <f t="shared" si="6"/>
        <v>649171.33000000007</v>
      </c>
      <c r="H50" s="69">
        <f t="shared" si="0"/>
        <v>-850828.66999999993</v>
      </c>
    </row>
    <row r="51" spans="1:17" ht="18" customHeight="1">
      <c r="A51" s="65"/>
      <c r="B51" s="66" t="s">
        <v>227</v>
      </c>
      <c r="C51" s="67">
        <v>421012</v>
      </c>
      <c r="D51" s="68">
        <v>35000</v>
      </c>
      <c r="E51" s="68">
        <f>[1]ใบผ่าน3!Z38</f>
        <v>0</v>
      </c>
      <c r="F51" s="68">
        <v>0</v>
      </c>
      <c r="G51" s="68">
        <f t="shared" si="6"/>
        <v>0</v>
      </c>
      <c r="H51" s="69">
        <f t="shared" si="0"/>
        <v>-35000</v>
      </c>
    </row>
    <row r="52" spans="1:17" ht="18" customHeight="1">
      <c r="A52" s="65"/>
      <c r="B52" s="66" t="s">
        <v>172</v>
      </c>
      <c r="C52" s="67">
        <v>421013</v>
      </c>
      <c r="D52" s="68">
        <v>42000</v>
      </c>
      <c r="E52" s="68">
        <f>[1]ใบผ่าน3!Z39</f>
        <v>5899.45</v>
      </c>
      <c r="F52" s="68">
        <v>6289.29</v>
      </c>
      <c r="G52" s="68">
        <f t="shared" si="6"/>
        <v>12188.74</v>
      </c>
      <c r="H52" s="69">
        <f t="shared" si="0"/>
        <v>-29811.260000000002</v>
      </c>
    </row>
    <row r="53" spans="1:17" ht="38.25" thickBot="1">
      <c r="A53" s="70"/>
      <c r="B53" s="71" t="s">
        <v>174</v>
      </c>
      <c r="C53" s="72">
        <v>421015</v>
      </c>
      <c r="D53" s="73">
        <v>122000</v>
      </c>
      <c r="E53" s="68">
        <f>[1]ใบผ่าน3!Z40</f>
        <v>7602</v>
      </c>
      <c r="F53" s="68">
        <v>36436</v>
      </c>
      <c r="G53" s="73">
        <f t="shared" si="6"/>
        <v>44038</v>
      </c>
      <c r="H53" s="74">
        <f t="shared" si="0"/>
        <v>-77962</v>
      </c>
    </row>
    <row r="54" spans="1:17" ht="19.5" thickBot="1">
      <c r="A54" s="75"/>
      <c r="B54" s="124" t="s">
        <v>228</v>
      </c>
      <c r="C54" s="77"/>
      <c r="D54" s="78">
        <f>SUM(D45:D53)</f>
        <v>19169000</v>
      </c>
      <c r="E54" s="78">
        <f>SUM(E45:E53)</f>
        <v>457115.02999999997</v>
      </c>
      <c r="F54" s="78">
        <f>SUM(F45:F53)</f>
        <v>4528686.57</v>
      </c>
      <c r="G54" s="78">
        <f t="shared" ref="G54" si="7">SUM(G45:G53)</f>
        <v>4985801.6000000006</v>
      </c>
      <c r="H54" s="102">
        <f t="shared" si="0"/>
        <v>-14183198.399999999</v>
      </c>
      <c r="Q54" s="103"/>
    </row>
    <row r="55" spans="1:17" ht="21" customHeight="1">
      <c r="A55" s="175" t="s">
        <v>270</v>
      </c>
      <c r="B55" s="176"/>
      <c r="C55" s="79"/>
      <c r="D55" s="80"/>
      <c r="E55" s="80"/>
      <c r="F55" s="68"/>
      <c r="G55" s="81"/>
      <c r="H55" s="82"/>
      <c r="Q55" s="104"/>
    </row>
    <row r="56" spans="1:17" ht="21">
      <c r="A56" s="162" t="s">
        <v>271</v>
      </c>
      <c r="B56" s="163"/>
      <c r="C56" s="100"/>
      <c r="D56" s="101"/>
      <c r="E56" s="101"/>
      <c r="F56" s="68"/>
      <c r="G56" s="68"/>
      <c r="H56" s="69"/>
      <c r="Q56" s="104"/>
    </row>
    <row r="57" spans="1:17" ht="36">
      <c r="A57" s="65"/>
      <c r="B57" s="105" t="s">
        <v>176</v>
      </c>
      <c r="C57" s="67">
        <v>431002</v>
      </c>
      <c r="D57" s="68">
        <v>17400000</v>
      </c>
      <c r="E57" s="68">
        <f>[1]ใบผ่าน3!Z41</f>
        <v>3414239</v>
      </c>
      <c r="F57" s="68">
        <v>3414239</v>
      </c>
      <c r="G57" s="68">
        <f t="shared" si="6"/>
        <v>6828478</v>
      </c>
      <c r="H57" s="68">
        <f t="shared" si="0"/>
        <v>-10571522</v>
      </c>
      <c r="Q57" s="104"/>
    </row>
    <row r="58" spans="1:17" ht="21">
      <c r="A58" s="197"/>
      <c r="B58" s="106" t="s">
        <v>272</v>
      </c>
      <c r="C58" s="67"/>
      <c r="D58" s="68">
        <v>0</v>
      </c>
      <c r="E58" s="68">
        <f>[1]ใบผ่าน3!Z42</f>
        <v>165750</v>
      </c>
      <c r="F58" s="68">
        <v>165751</v>
      </c>
      <c r="G58" s="68">
        <f t="shared" si="6"/>
        <v>331501</v>
      </c>
      <c r="H58" s="68">
        <f t="shared" si="0"/>
        <v>331501</v>
      </c>
      <c r="Q58" s="104"/>
    </row>
    <row r="59" spans="1:17">
      <c r="A59" s="197"/>
      <c r="B59" s="106" t="s">
        <v>273</v>
      </c>
      <c r="C59" s="67"/>
      <c r="D59" s="68">
        <v>0</v>
      </c>
      <c r="E59" s="68">
        <f>[1]ใบผ่าน3!Z43</f>
        <v>367400</v>
      </c>
      <c r="F59" s="68">
        <v>378100</v>
      </c>
      <c r="G59" s="68">
        <f t="shared" si="6"/>
        <v>745500</v>
      </c>
      <c r="H59" s="68">
        <f t="shared" si="0"/>
        <v>745500</v>
      </c>
      <c r="Q59" s="103"/>
    </row>
    <row r="60" spans="1:17" ht="18" customHeight="1">
      <c r="A60" s="197"/>
      <c r="B60" s="106" t="s">
        <v>274</v>
      </c>
      <c r="C60" s="67"/>
      <c r="D60" s="68">
        <v>0</v>
      </c>
      <c r="E60" s="68">
        <f>[1]ใบผ่าน3!Z44</f>
        <v>0</v>
      </c>
      <c r="F60" s="68">
        <v>0</v>
      </c>
      <c r="G60" s="68">
        <f t="shared" si="6"/>
        <v>0</v>
      </c>
      <c r="H60" s="68">
        <f t="shared" si="0"/>
        <v>0</v>
      </c>
      <c r="Q60" s="103"/>
    </row>
    <row r="61" spans="1:17" ht="18" customHeight="1">
      <c r="A61" s="197"/>
      <c r="B61" s="198" t="s">
        <v>275</v>
      </c>
      <c r="C61" s="67"/>
      <c r="D61" s="68">
        <v>0</v>
      </c>
      <c r="E61" s="68">
        <f>[1]ใบผ่าน3!Z45</f>
        <v>0</v>
      </c>
      <c r="F61" s="68">
        <v>0</v>
      </c>
      <c r="G61" s="68">
        <f t="shared" si="6"/>
        <v>0</v>
      </c>
      <c r="H61" s="68">
        <f t="shared" si="0"/>
        <v>0</v>
      </c>
      <c r="Q61" s="107"/>
    </row>
    <row r="62" spans="1:17">
      <c r="A62" s="197"/>
      <c r="B62" s="198" t="s">
        <v>276</v>
      </c>
      <c r="C62" s="67"/>
      <c r="D62" s="68">
        <v>0</v>
      </c>
      <c r="E62" s="68">
        <v>233460</v>
      </c>
      <c r="F62" s="68">
        <v>262200</v>
      </c>
      <c r="G62" s="68">
        <f t="shared" si="6"/>
        <v>495660</v>
      </c>
      <c r="H62" s="68">
        <f t="shared" si="0"/>
        <v>495660</v>
      </c>
    </row>
    <row r="63" spans="1:17">
      <c r="A63" s="197"/>
      <c r="B63" s="198" t="s">
        <v>277</v>
      </c>
      <c r="C63" s="67"/>
      <c r="D63" s="68">
        <v>0</v>
      </c>
      <c r="E63" s="68">
        <v>0</v>
      </c>
      <c r="F63" s="68">
        <v>181900</v>
      </c>
      <c r="G63" s="68">
        <f t="shared" si="6"/>
        <v>181900</v>
      </c>
      <c r="H63" s="68">
        <f t="shared" si="0"/>
        <v>181900</v>
      </c>
    </row>
    <row r="64" spans="1:17">
      <c r="A64" s="197"/>
      <c r="B64" s="198" t="s">
        <v>278</v>
      </c>
      <c r="C64" s="67"/>
      <c r="D64" s="68">
        <v>0</v>
      </c>
      <c r="E64" s="68">
        <f>[1]ใบผ่าน3!Z51</f>
        <v>933100</v>
      </c>
      <c r="F64" s="68">
        <v>933100</v>
      </c>
      <c r="G64" s="68">
        <f t="shared" si="6"/>
        <v>1866200</v>
      </c>
      <c r="H64" s="68">
        <f t="shared" si="0"/>
        <v>1866200</v>
      </c>
    </row>
    <row r="65" spans="1:17">
      <c r="A65" s="197"/>
      <c r="B65" s="198" t="s">
        <v>279</v>
      </c>
      <c r="C65" s="67"/>
      <c r="D65" s="68">
        <v>0</v>
      </c>
      <c r="E65" s="68">
        <f>[1]ใบผ่าน3!Z52</f>
        <v>218400</v>
      </c>
      <c r="F65" s="68">
        <v>218400</v>
      </c>
      <c r="G65" s="68">
        <f t="shared" si="6"/>
        <v>436800</v>
      </c>
      <c r="H65" s="68">
        <f t="shared" si="0"/>
        <v>436800</v>
      </c>
    </row>
    <row r="66" spans="1:17" ht="35.25" thickBot="1">
      <c r="A66" s="199"/>
      <c r="B66" s="200" t="s">
        <v>280</v>
      </c>
      <c r="C66" s="72"/>
      <c r="D66" s="68">
        <v>0</v>
      </c>
      <c r="E66" s="108">
        <f>[1]ใบผ่าน3!Z53</f>
        <v>0</v>
      </c>
      <c r="F66" s="68">
        <v>0</v>
      </c>
      <c r="G66" s="68">
        <f t="shared" si="6"/>
        <v>0</v>
      </c>
      <c r="H66" s="68">
        <f t="shared" si="0"/>
        <v>0</v>
      </c>
      <c r="Q66" s="107"/>
    </row>
    <row r="67" spans="1:17" ht="19.5" thickBot="1">
      <c r="A67" s="164" t="s">
        <v>229</v>
      </c>
      <c r="B67" s="165"/>
      <c r="C67" s="77"/>
      <c r="D67" s="78">
        <f>SUM(D57:D66)</f>
        <v>17400000</v>
      </c>
      <c r="E67" s="78">
        <f>SUM(E57:E66)</f>
        <v>5332349</v>
      </c>
      <c r="F67" s="78">
        <f>SUM(F57:F66)</f>
        <v>5553690</v>
      </c>
      <c r="G67" s="78">
        <f>SUM(G57:G66)</f>
        <v>10886039</v>
      </c>
      <c r="H67" s="78">
        <f>SUM(H57:H66)</f>
        <v>-6513961</v>
      </c>
    </row>
    <row r="68" spans="1:17" ht="18" customHeight="1" thickBot="1">
      <c r="A68" s="166" t="s">
        <v>281</v>
      </c>
      <c r="B68" s="167"/>
      <c r="C68" s="168"/>
      <c r="D68" s="90">
        <f>D42+D54+D67</f>
        <v>39400000</v>
      </c>
      <c r="E68" s="78">
        <f>E12+E29+E34+E37+E41+E54+E67</f>
        <v>6210342.0899999999</v>
      </c>
      <c r="F68" s="78">
        <f>F12+F29+F34+F37+F41+F54+F67</f>
        <v>11099073.09</v>
      </c>
      <c r="G68" s="78">
        <f>G12+G29+G34+G37+G41+G54+G67</f>
        <v>17309415.18</v>
      </c>
      <c r="H68" s="78">
        <f>H12+H29+H34+H37+H41+H54+H67</f>
        <v>-22090584.82</v>
      </c>
    </row>
  </sheetData>
  <mergeCells count="20">
    <mergeCell ref="A7:B7"/>
    <mergeCell ref="M1:M4"/>
    <mergeCell ref="A1:H1"/>
    <mergeCell ref="A2:H2"/>
    <mergeCell ref="A3:H3"/>
    <mergeCell ref="C4:E4"/>
    <mergeCell ref="A5:B5"/>
    <mergeCell ref="A13:B13"/>
    <mergeCell ref="A29:B29"/>
    <mergeCell ref="A30:B30"/>
    <mergeCell ref="A35:B35"/>
    <mergeCell ref="A37:B37"/>
    <mergeCell ref="A38:B38"/>
    <mergeCell ref="A42:B42"/>
    <mergeCell ref="A43:B43"/>
    <mergeCell ref="A44:B44"/>
    <mergeCell ref="A55:B55"/>
    <mergeCell ref="A56:B56"/>
    <mergeCell ref="A67:B67"/>
    <mergeCell ref="A68:C68"/>
  </mergeCells>
  <pageMargins left="0.11811023622047245" right="0.11811023622047245" top="0.35433070866141736" bottom="0.15748031496062992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topLeftCell="A46" workbookViewId="0">
      <selection activeCell="E15" sqref="E15:G15"/>
    </sheetView>
  </sheetViews>
  <sheetFormatPr defaultRowHeight="14.25"/>
  <cols>
    <col min="1" max="1" width="41.5" style="120" customWidth="1"/>
    <col min="2" max="2" width="3.75" style="120" hidden="1" customWidth="1"/>
    <col min="3" max="3" width="10.625" style="120" customWidth="1"/>
    <col min="4" max="4" width="18.875" style="120" customWidth="1"/>
    <col min="5" max="5" width="4.375" style="120" customWidth="1"/>
    <col min="6" max="6" width="13.875" style="120" customWidth="1"/>
    <col min="7" max="7" width="1.625" style="120" customWidth="1"/>
    <col min="8" max="16384" width="9" style="120"/>
  </cols>
  <sheetData>
    <row r="1" spans="1:7" ht="1.5" hidden="1" customHeight="1"/>
    <row r="2" spans="1:7" ht="15.75" customHeight="1">
      <c r="A2" s="130" t="s">
        <v>0</v>
      </c>
      <c r="B2" s="126"/>
      <c r="C2" s="126"/>
      <c r="D2" s="126"/>
      <c r="E2" s="126"/>
      <c r="F2" s="126"/>
    </row>
    <row r="3" spans="1:7" ht="0.95" customHeight="1"/>
    <row r="4" spans="1:7" ht="14.25" customHeight="1">
      <c r="A4" s="196" t="s">
        <v>111</v>
      </c>
      <c r="B4" s="126"/>
      <c r="C4" s="126"/>
      <c r="D4" s="126"/>
      <c r="E4" s="126"/>
      <c r="F4" s="126"/>
    </row>
    <row r="5" spans="1:7" ht="0.2" customHeight="1"/>
    <row r="6" spans="1:7" ht="17.25" customHeight="1">
      <c r="A6" s="196" t="s">
        <v>112</v>
      </c>
      <c r="B6" s="126"/>
      <c r="C6" s="126"/>
      <c r="D6" s="126"/>
      <c r="E6" s="126"/>
      <c r="F6" s="126"/>
    </row>
    <row r="7" spans="1:7" ht="1.5" customHeight="1"/>
    <row r="8" spans="1:7" ht="14.25" customHeight="1">
      <c r="A8" s="129" t="s">
        <v>340</v>
      </c>
      <c r="B8" s="126"/>
      <c r="C8" s="126"/>
      <c r="D8" s="126"/>
      <c r="E8" s="126"/>
      <c r="F8" s="126"/>
    </row>
    <row r="9" spans="1:7" ht="6" hidden="1" customHeight="1"/>
    <row r="10" spans="1:7" ht="0.95" customHeight="1"/>
    <row r="11" spans="1:7">
      <c r="A11" s="131" t="s">
        <v>4</v>
      </c>
      <c r="B11" s="133"/>
      <c r="C11" s="118" t="s">
        <v>5</v>
      </c>
      <c r="D11" s="118" t="s">
        <v>113</v>
      </c>
      <c r="E11" s="131" t="s">
        <v>114</v>
      </c>
      <c r="F11" s="132"/>
      <c r="G11" s="133"/>
    </row>
    <row r="12" spans="1:7">
      <c r="A12" s="192" t="s">
        <v>115</v>
      </c>
      <c r="B12" s="133"/>
      <c r="C12" s="8" t="s">
        <v>116</v>
      </c>
      <c r="D12" s="121">
        <v>39158</v>
      </c>
      <c r="E12" s="193">
        <v>0</v>
      </c>
      <c r="F12" s="132"/>
      <c r="G12" s="133"/>
    </row>
    <row r="13" spans="1:7">
      <c r="A13" s="192" t="s">
        <v>117</v>
      </c>
      <c r="B13" s="133"/>
      <c r="C13" s="8" t="s">
        <v>118</v>
      </c>
      <c r="D13" s="121">
        <v>470.3</v>
      </c>
      <c r="E13" s="193">
        <v>0</v>
      </c>
      <c r="F13" s="132"/>
      <c r="G13" s="133"/>
    </row>
    <row r="14" spans="1:7">
      <c r="A14" s="192" t="s">
        <v>119</v>
      </c>
      <c r="B14" s="133"/>
      <c r="C14" s="8" t="s">
        <v>118</v>
      </c>
      <c r="D14" s="121">
        <v>146249.65</v>
      </c>
      <c r="E14" s="193">
        <v>0</v>
      </c>
      <c r="F14" s="132"/>
      <c r="G14" s="133"/>
    </row>
    <row r="15" spans="1:7">
      <c r="A15" s="192" t="s">
        <v>120</v>
      </c>
      <c r="B15" s="133"/>
      <c r="C15" s="8" t="s">
        <v>118</v>
      </c>
      <c r="D15" s="121">
        <v>52385959.950000003</v>
      </c>
      <c r="E15" s="193">
        <v>0</v>
      </c>
      <c r="F15" s="132"/>
      <c r="G15" s="133"/>
    </row>
    <row r="16" spans="1:7">
      <c r="A16" s="192" t="s">
        <v>121</v>
      </c>
      <c r="B16" s="133"/>
      <c r="C16" s="8" t="s">
        <v>122</v>
      </c>
      <c r="D16" s="121">
        <v>1686269.19</v>
      </c>
      <c r="E16" s="193">
        <v>0</v>
      </c>
      <c r="F16" s="132"/>
      <c r="G16" s="133"/>
    </row>
    <row r="17" spans="1:7">
      <c r="A17" s="192" t="s">
        <v>123</v>
      </c>
      <c r="B17" s="133"/>
      <c r="C17" s="8" t="s">
        <v>124</v>
      </c>
      <c r="D17" s="121">
        <v>48340</v>
      </c>
      <c r="E17" s="193">
        <v>0</v>
      </c>
      <c r="F17" s="132"/>
      <c r="G17" s="133"/>
    </row>
    <row r="18" spans="1:7">
      <c r="A18" s="192" t="s">
        <v>125</v>
      </c>
      <c r="B18" s="133"/>
      <c r="C18" s="8" t="s">
        <v>126</v>
      </c>
      <c r="D18" s="121">
        <v>7134111.0899999999</v>
      </c>
      <c r="E18" s="193">
        <v>0</v>
      </c>
      <c r="F18" s="132"/>
      <c r="G18" s="133"/>
    </row>
    <row r="19" spans="1:7">
      <c r="A19" s="192" t="s">
        <v>127</v>
      </c>
      <c r="B19" s="133"/>
      <c r="C19" s="8" t="s">
        <v>128</v>
      </c>
      <c r="D19" s="121">
        <v>18381953</v>
      </c>
      <c r="E19" s="193">
        <v>0</v>
      </c>
      <c r="F19" s="132"/>
      <c r="G19" s="133"/>
    </row>
    <row r="20" spans="1:7">
      <c r="A20" s="192" t="s">
        <v>41</v>
      </c>
      <c r="B20" s="133"/>
      <c r="C20" s="8" t="s">
        <v>129</v>
      </c>
      <c r="D20" s="121">
        <v>48340</v>
      </c>
      <c r="E20" s="193">
        <v>0</v>
      </c>
      <c r="F20" s="132"/>
      <c r="G20" s="133"/>
    </row>
    <row r="21" spans="1:7">
      <c r="A21" s="192" t="s">
        <v>93</v>
      </c>
      <c r="B21" s="133"/>
      <c r="C21" s="8" t="s">
        <v>130</v>
      </c>
      <c r="D21" s="121">
        <v>0</v>
      </c>
      <c r="E21" s="193">
        <v>4446695</v>
      </c>
      <c r="F21" s="132"/>
      <c r="G21" s="133"/>
    </row>
    <row r="22" spans="1:7">
      <c r="A22" s="192" t="s">
        <v>131</v>
      </c>
      <c r="B22" s="133"/>
      <c r="C22" s="8" t="s">
        <v>132</v>
      </c>
      <c r="D22" s="121">
        <v>0</v>
      </c>
      <c r="E22" s="193">
        <v>7858583.9299999997</v>
      </c>
      <c r="F22" s="132"/>
      <c r="G22" s="133"/>
    </row>
    <row r="23" spans="1:7">
      <c r="A23" s="192" t="s">
        <v>43</v>
      </c>
      <c r="B23" s="133"/>
      <c r="C23" s="8" t="s">
        <v>133</v>
      </c>
      <c r="D23" s="121">
        <v>0</v>
      </c>
      <c r="E23" s="193">
        <v>2005.09</v>
      </c>
      <c r="F23" s="132"/>
      <c r="G23" s="133"/>
    </row>
    <row r="24" spans="1:7">
      <c r="A24" s="192" t="s">
        <v>96</v>
      </c>
      <c r="B24" s="133"/>
      <c r="C24" s="8" t="s">
        <v>134</v>
      </c>
      <c r="D24" s="121">
        <v>0</v>
      </c>
      <c r="E24" s="193">
        <v>2395.75</v>
      </c>
      <c r="F24" s="132"/>
      <c r="G24" s="133"/>
    </row>
    <row r="25" spans="1:7">
      <c r="A25" s="192" t="s">
        <v>45</v>
      </c>
      <c r="B25" s="133"/>
      <c r="C25" s="8" t="s">
        <v>135</v>
      </c>
      <c r="D25" s="121">
        <v>0</v>
      </c>
      <c r="E25" s="193">
        <v>404680</v>
      </c>
      <c r="F25" s="132"/>
      <c r="G25" s="133"/>
    </row>
    <row r="26" spans="1:7">
      <c r="A26" s="192" t="s">
        <v>136</v>
      </c>
      <c r="B26" s="133"/>
      <c r="C26" s="8" t="s">
        <v>137</v>
      </c>
      <c r="D26" s="121">
        <v>0</v>
      </c>
      <c r="E26" s="193">
        <v>6318.73</v>
      </c>
      <c r="F26" s="132"/>
      <c r="G26" s="133"/>
    </row>
    <row r="27" spans="1:7" ht="21.75" customHeight="1">
      <c r="A27" s="192" t="s">
        <v>138</v>
      </c>
      <c r="B27" s="133"/>
      <c r="C27" s="8" t="s">
        <v>137</v>
      </c>
      <c r="D27" s="121">
        <v>0</v>
      </c>
      <c r="E27" s="193">
        <v>1407.65</v>
      </c>
      <c r="F27" s="132"/>
      <c r="G27" s="133"/>
    </row>
    <row r="28" spans="1:7">
      <c r="A28" s="192" t="s">
        <v>101</v>
      </c>
      <c r="B28" s="133"/>
      <c r="C28" s="8" t="s">
        <v>139</v>
      </c>
      <c r="D28" s="121">
        <v>0</v>
      </c>
      <c r="E28" s="193">
        <v>48340</v>
      </c>
      <c r="F28" s="132"/>
      <c r="G28" s="133"/>
    </row>
    <row r="29" spans="1:7">
      <c r="A29" s="192" t="s">
        <v>52</v>
      </c>
      <c r="B29" s="133"/>
      <c r="C29" s="8" t="s">
        <v>140</v>
      </c>
      <c r="D29" s="121">
        <v>0</v>
      </c>
      <c r="E29" s="193">
        <v>39198871.859999999</v>
      </c>
      <c r="F29" s="132"/>
      <c r="G29" s="133"/>
    </row>
    <row r="30" spans="1:7">
      <c r="A30" s="192" t="s">
        <v>104</v>
      </c>
      <c r="B30" s="133"/>
      <c r="C30" s="8" t="s">
        <v>141</v>
      </c>
      <c r="D30" s="121">
        <v>0</v>
      </c>
      <c r="E30" s="193">
        <v>17946297.52</v>
      </c>
      <c r="F30" s="132"/>
      <c r="G30" s="133"/>
    </row>
    <row r="31" spans="1:7">
      <c r="A31" s="192" t="s">
        <v>219</v>
      </c>
      <c r="B31" s="133"/>
      <c r="C31" s="8" t="s">
        <v>341</v>
      </c>
      <c r="D31" s="121">
        <v>0</v>
      </c>
      <c r="E31" s="193">
        <v>16832</v>
      </c>
      <c r="F31" s="132"/>
      <c r="G31" s="133"/>
    </row>
    <row r="32" spans="1:7">
      <c r="A32" s="192" t="s">
        <v>238</v>
      </c>
      <c r="B32" s="133"/>
      <c r="C32" s="8" t="s">
        <v>239</v>
      </c>
      <c r="D32" s="121">
        <v>0</v>
      </c>
      <c r="E32" s="193">
        <v>5043.55</v>
      </c>
      <c r="F32" s="132"/>
      <c r="G32" s="133"/>
    </row>
    <row r="33" spans="1:7">
      <c r="A33" s="192" t="s">
        <v>254</v>
      </c>
      <c r="B33" s="133"/>
      <c r="C33" s="8" t="s">
        <v>342</v>
      </c>
      <c r="D33" s="121">
        <v>0</v>
      </c>
      <c r="E33" s="193">
        <v>1520</v>
      </c>
      <c r="F33" s="132"/>
      <c r="G33" s="133"/>
    </row>
    <row r="34" spans="1:7">
      <c r="A34" s="192" t="s">
        <v>240</v>
      </c>
      <c r="B34" s="133"/>
      <c r="C34" s="8" t="s">
        <v>241</v>
      </c>
      <c r="D34" s="121">
        <v>0</v>
      </c>
      <c r="E34" s="193">
        <v>83</v>
      </c>
      <c r="F34" s="132"/>
      <c r="G34" s="133"/>
    </row>
    <row r="35" spans="1:7">
      <c r="A35" s="192" t="s">
        <v>142</v>
      </c>
      <c r="B35" s="133"/>
      <c r="C35" s="8" t="s">
        <v>143</v>
      </c>
      <c r="D35" s="121">
        <v>0</v>
      </c>
      <c r="E35" s="193">
        <v>59960</v>
      </c>
      <c r="F35" s="132"/>
      <c r="G35" s="133"/>
    </row>
    <row r="36" spans="1:7">
      <c r="A36" s="192" t="s">
        <v>144</v>
      </c>
      <c r="B36" s="133"/>
      <c r="C36" s="8" t="s">
        <v>145</v>
      </c>
      <c r="D36" s="121">
        <v>0</v>
      </c>
      <c r="E36" s="193">
        <v>730</v>
      </c>
      <c r="F36" s="132"/>
      <c r="G36" s="133"/>
    </row>
    <row r="37" spans="1:7">
      <c r="A37" s="192" t="s">
        <v>242</v>
      </c>
      <c r="B37" s="133"/>
      <c r="C37" s="8" t="s">
        <v>243</v>
      </c>
      <c r="D37" s="121">
        <v>0</v>
      </c>
      <c r="E37" s="193">
        <v>50</v>
      </c>
      <c r="F37" s="132"/>
      <c r="G37" s="133"/>
    </row>
    <row r="38" spans="1:7">
      <c r="A38" s="192" t="s">
        <v>146</v>
      </c>
      <c r="B38" s="133"/>
      <c r="C38" s="8" t="s">
        <v>147</v>
      </c>
      <c r="D38" s="121">
        <v>0</v>
      </c>
      <c r="E38" s="193">
        <v>2400</v>
      </c>
      <c r="F38" s="132"/>
      <c r="G38" s="133"/>
    </row>
    <row r="39" spans="1:7">
      <c r="A39" s="192" t="s">
        <v>260</v>
      </c>
      <c r="B39" s="133"/>
      <c r="C39" s="8" t="s">
        <v>343</v>
      </c>
      <c r="D39" s="121">
        <v>0</v>
      </c>
      <c r="E39" s="193">
        <v>420</v>
      </c>
      <c r="F39" s="132"/>
      <c r="G39" s="133"/>
    </row>
    <row r="40" spans="1:7">
      <c r="A40" s="192" t="s">
        <v>148</v>
      </c>
      <c r="B40" s="133"/>
      <c r="C40" s="8" t="s">
        <v>149</v>
      </c>
      <c r="D40" s="121">
        <v>0</v>
      </c>
      <c r="E40" s="193">
        <v>580170</v>
      </c>
      <c r="F40" s="132"/>
      <c r="G40" s="133"/>
    </row>
    <row r="41" spans="1:7">
      <c r="A41" s="192" t="s">
        <v>244</v>
      </c>
      <c r="B41" s="133"/>
      <c r="C41" s="8" t="s">
        <v>245</v>
      </c>
      <c r="D41" s="121">
        <v>0</v>
      </c>
      <c r="E41" s="193">
        <v>9400</v>
      </c>
      <c r="F41" s="132"/>
      <c r="G41" s="133"/>
    </row>
    <row r="42" spans="1:7">
      <c r="A42" s="192" t="s">
        <v>150</v>
      </c>
      <c r="B42" s="133"/>
      <c r="C42" s="8" t="s">
        <v>151</v>
      </c>
      <c r="D42" s="121">
        <v>0</v>
      </c>
      <c r="E42" s="193">
        <v>4900</v>
      </c>
      <c r="F42" s="132"/>
      <c r="G42" s="133"/>
    </row>
    <row r="43" spans="1:7">
      <c r="A43" s="192" t="s">
        <v>246</v>
      </c>
      <c r="B43" s="133"/>
      <c r="C43" s="8" t="s">
        <v>247</v>
      </c>
      <c r="D43" s="121">
        <v>0</v>
      </c>
      <c r="E43" s="193">
        <v>20</v>
      </c>
      <c r="F43" s="132"/>
      <c r="G43" s="133"/>
    </row>
    <row r="44" spans="1:7">
      <c r="A44" s="192" t="s">
        <v>248</v>
      </c>
      <c r="B44" s="133"/>
      <c r="C44" s="8" t="s">
        <v>249</v>
      </c>
      <c r="D44" s="121">
        <v>0</v>
      </c>
      <c r="E44" s="193">
        <v>135</v>
      </c>
      <c r="F44" s="132"/>
      <c r="G44" s="133"/>
    </row>
    <row r="45" spans="1:7">
      <c r="A45" s="192" t="s">
        <v>250</v>
      </c>
      <c r="B45" s="133"/>
      <c r="C45" s="8" t="s">
        <v>251</v>
      </c>
      <c r="D45" s="121">
        <v>0</v>
      </c>
      <c r="E45" s="193">
        <v>200</v>
      </c>
      <c r="F45" s="132"/>
      <c r="G45" s="133"/>
    </row>
    <row r="46" spans="1:7">
      <c r="A46" s="192" t="s">
        <v>152</v>
      </c>
      <c r="B46" s="133"/>
      <c r="C46" s="8" t="s">
        <v>153</v>
      </c>
      <c r="D46" s="121">
        <v>0</v>
      </c>
      <c r="E46" s="193">
        <v>16000</v>
      </c>
      <c r="F46" s="132"/>
      <c r="G46" s="133"/>
    </row>
    <row r="47" spans="1:7">
      <c r="A47" s="192" t="s">
        <v>154</v>
      </c>
      <c r="B47" s="133"/>
      <c r="C47" s="8" t="s">
        <v>155</v>
      </c>
      <c r="D47" s="121">
        <v>0</v>
      </c>
      <c r="E47" s="193">
        <v>37910</v>
      </c>
      <c r="F47" s="132"/>
      <c r="G47" s="133"/>
    </row>
    <row r="48" spans="1:7">
      <c r="A48" s="192" t="s">
        <v>156</v>
      </c>
      <c r="B48" s="133"/>
      <c r="C48" s="8" t="s">
        <v>157</v>
      </c>
      <c r="D48" s="121">
        <v>0</v>
      </c>
      <c r="E48" s="193">
        <v>232407.03</v>
      </c>
      <c r="F48" s="132"/>
      <c r="G48" s="133"/>
    </row>
    <row r="49" spans="1:7">
      <c r="A49" s="192" t="s">
        <v>158</v>
      </c>
      <c r="B49" s="133"/>
      <c r="C49" s="8" t="s">
        <v>159</v>
      </c>
      <c r="D49" s="121">
        <v>0</v>
      </c>
      <c r="E49" s="193">
        <v>434794</v>
      </c>
      <c r="F49" s="132"/>
      <c r="G49" s="133"/>
    </row>
    <row r="50" spans="1:7">
      <c r="A50" s="192" t="s">
        <v>160</v>
      </c>
      <c r="B50" s="133"/>
      <c r="C50" s="8" t="s">
        <v>161</v>
      </c>
      <c r="D50" s="121">
        <v>0</v>
      </c>
      <c r="E50" s="193">
        <v>34000</v>
      </c>
      <c r="F50" s="132"/>
      <c r="G50" s="133"/>
    </row>
    <row r="51" spans="1:7">
      <c r="A51" s="192" t="s">
        <v>162</v>
      </c>
      <c r="B51" s="133"/>
      <c r="C51" s="8" t="s">
        <v>163</v>
      </c>
      <c r="D51" s="121">
        <v>0</v>
      </c>
      <c r="E51" s="193">
        <v>600</v>
      </c>
      <c r="F51" s="132"/>
      <c r="G51" s="133"/>
    </row>
    <row r="52" spans="1:7">
      <c r="A52" s="192" t="s">
        <v>164</v>
      </c>
      <c r="B52" s="133"/>
      <c r="C52" s="8" t="s">
        <v>165</v>
      </c>
      <c r="D52" s="121">
        <v>0</v>
      </c>
      <c r="E52" s="193">
        <v>3446916.7</v>
      </c>
      <c r="F52" s="132"/>
      <c r="G52" s="133"/>
    </row>
    <row r="53" spans="1:7">
      <c r="A53" s="192" t="s">
        <v>166</v>
      </c>
      <c r="B53" s="133"/>
      <c r="C53" s="8" t="s">
        <v>167</v>
      </c>
      <c r="D53" s="121">
        <v>0</v>
      </c>
      <c r="E53" s="193">
        <v>561467.51</v>
      </c>
      <c r="F53" s="132"/>
      <c r="G53" s="133"/>
    </row>
    <row r="54" spans="1:7">
      <c r="A54" s="192" t="s">
        <v>168</v>
      </c>
      <c r="B54" s="133"/>
      <c r="C54" s="8" t="s">
        <v>169</v>
      </c>
      <c r="D54" s="121">
        <v>0</v>
      </c>
      <c r="E54" s="193">
        <v>272019.32</v>
      </c>
      <c r="F54" s="132"/>
      <c r="G54" s="133"/>
    </row>
    <row r="55" spans="1:7">
      <c r="A55" s="192" t="s">
        <v>170</v>
      </c>
      <c r="B55" s="133"/>
      <c r="C55" s="8" t="s">
        <v>171</v>
      </c>
      <c r="D55" s="121">
        <v>0</v>
      </c>
      <c r="E55" s="193">
        <v>648938.53</v>
      </c>
      <c r="F55" s="132"/>
      <c r="G55" s="133"/>
    </row>
    <row r="56" spans="1:7">
      <c r="A56" s="192" t="s">
        <v>172</v>
      </c>
      <c r="B56" s="133"/>
      <c r="C56" s="8" t="s">
        <v>173</v>
      </c>
      <c r="D56" s="121">
        <v>0</v>
      </c>
      <c r="E56" s="193">
        <v>12188.74</v>
      </c>
      <c r="F56" s="132"/>
      <c r="G56" s="133"/>
    </row>
    <row r="57" spans="1:7" ht="13.5" customHeight="1">
      <c r="A57" s="192" t="s">
        <v>174</v>
      </c>
      <c r="B57" s="133"/>
      <c r="C57" s="8" t="s">
        <v>175</v>
      </c>
      <c r="D57" s="121">
        <v>0</v>
      </c>
      <c r="E57" s="193">
        <v>44038</v>
      </c>
      <c r="F57" s="132"/>
      <c r="G57" s="133"/>
    </row>
    <row r="58" spans="1:7">
      <c r="A58" s="192" t="s">
        <v>344</v>
      </c>
      <c r="B58" s="133"/>
      <c r="C58" s="8" t="s">
        <v>345</v>
      </c>
      <c r="D58" s="121">
        <v>0</v>
      </c>
      <c r="E58" s="193">
        <v>232.8</v>
      </c>
      <c r="F58" s="132"/>
      <c r="G58" s="133"/>
    </row>
    <row r="59" spans="1:7" ht="24.75" customHeight="1">
      <c r="A59" s="192" t="s">
        <v>176</v>
      </c>
      <c r="B59" s="133"/>
      <c r="C59" s="8" t="s">
        <v>177</v>
      </c>
      <c r="D59" s="121">
        <v>0</v>
      </c>
      <c r="E59" s="193">
        <v>10886039</v>
      </c>
      <c r="F59" s="132"/>
      <c r="G59" s="133"/>
    </row>
    <row r="60" spans="1:7">
      <c r="A60" s="192" t="s">
        <v>56</v>
      </c>
      <c r="B60" s="133"/>
      <c r="C60" s="8" t="s">
        <v>178</v>
      </c>
      <c r="D60" s="121">
        <v>2009591.6</v>
      </c>
      <c r="E60" s="193">
        <v>0</v>
      </c>
      <c r="F60" s="132"/>
      <c r="G60" s="133"/>
    </row>
    <row r="61" spans="1:7">
      <c r="A61" s="192" t="s">
        <v>59</v>
      </c>
      <c r="B61" s="133"/>
      <c r="C61" s="8" t="s">
        <v>179</v>
      </c>
      <c r="D61" s="121">
        <v>865220</v>
      </c>
      <c r="E61" s="193">
        <v>0</v>
      </c>
      <c r="F61" s="132"/>
      <c r="G61" s="133"/>
    </row>
    <row r="62" spans="1:7">
      <c r="A62" s="192" t="s">
        <v>62</v>
      </c>
      <c r="B62" s="133"/>
      <c r="C62" s="8" t="s">
        <v>180</v>
      </c>
      <c r="D62" s="121">
        <v>2922204.52</v>
      </c>
      <c r="E62" s="193">
        <v>0</v>
      </c>
      <c r="F62" s="132"/>
      <c r="G62" s="133"/>
    </row>
    <row r="63" spans="1:7">
      <c r="A63" s="192" t="s">
        <v>65</v>
      </c>
      <c r="B63" s="133"/>
      <c r="C63" s="8" t="s">
        <v>181</v>
      </c>
      <c r="D63" s="121">
        <v>83750</v>
      </c>
      <c r="E63" s="193">
        <v>0</v>
      </c>
      <c r="F63" s="132"/>
      <c r="G63" s="133"/>
    </row>
    <row r="64" spans="1:7">
      <c r="A64" s="192" t="s">
        <v>68</v>
      </c>
      <c r="B64" s="133"/>
      <c r="C64" s="8" t="s">
        <v>182</v>
      </c>
      <c r="D64" s="121">
        <v>807337.74</v>
      </c>
      <c r="E64" s="193">
        <v>0</v>
      </c>
      <c r="F64" s="132"/>
      <c r="G64" s="133"/>
    </row>
    <row r="65" spans="1:7">
      <c r="A65" s="192" t="s">
        <v>71</v>
      </c>
      <c r="B65" s="133"/>
      <c r="C65" s="8" t="s">
        <v>183</v>
      </c>
      <c r="D65" s="121">
        <v>149665.1</v>
      </c>
      <c r="E65" s="193">
        <v>0</v>
      </c>
      <c r="F65" s="132"/>
      <c r="G65" s="133"/>
    </row>
    <row r="66" spans="1:7">
      <c r="A66" s="192" t="s">
        <v>74</v>
      </c>
      <c r="B66" s="133"/>
      <c r="C66" s="8" t="s">
        <v>184</v>
      </c>
      <c r="D66" s="121">
        <v>275030.57</v>
      </c>
      <c r="E66" s="193">
        <v>0</v>
      </c>
      <c r="F66" s="132"/>
      <c r="G66" s="133"/>
    </row>
    <row r="67" spans="1:7">
      <c r="A67" s="192" t="s">
        <v>77</v>
      </c>
      <c r="B67" s="133"/>
      <c r="C67" s="8" t="s">
        <v>346</v>
      </c>
      <c r="D67" s="121">
        <v>2360</v>
      </c>
      <c r="E67" s="193">
        <v>0</v>
      </c>
      <c r="F67" s="132"/>
      <c r="G67" s="133"/>
    </row>
    <row r="68" spans="1:7">
      <c r="A68" s="192" t="s">
        <v>87</v>
      </c>
      <c r="B68" s="133"/>
      <c r="C68" s="8" t="s">
        <v>185</v>
      </c>
      <c r="D68" s="121">
        <v>239000</v>
      </c>
      <c r="E68" s="193">
        <v>0</v>
      </c>
      <c r="F68" s="132"/>
      <c r="G68" s="133"/>
    </row>
    <row r="69" spans="1:7">
      <c r="A69" s="194" t="s">
        <v>38</v>
      </c>
      <c r="B69" s="142"/>
      <c r="C69" s="143"/>
      <c r="D69" s="122">
        <v>87225010.709999993</v>
      </c>
      <c r="E69" s="195">
        <v>87225010.709999993</v>
      </c>
      <c r="F69" s="132"/>
      <c r="G69" s="133"/>
    </row>
    <row r="70" spans="1:7" ht="0" hidden="1" customHeight="1"/>
  </sheetData>
  <mergeCells count="122">
    <mergeCell ref="A69:C69"/>
    <mergeCell ref="E69:G69"/>
    <mergeCell ref="A2:F2"/>
    <mergeCell ref="A4:F4"/>
    <mergeCell ref="A6:F6"/>
    <mergeCell ref="A8:F8"/>
    <mergeCell ref="A11:B11"/>
    <mergeCell ref="E11:G11"/>
    <mergeCell ref="A12:B12"/>
    <mergeCell ref="E12:G12"/>
    <mergeCell ref="A13:B13"/>
    <mergeCell ref="E13:G13"/>
    <mergeCell ref="A14:B14"/>
    <mergeCell ref="E14:G14"/>
    <mergeCell ref="A18:B18"/>
    <mergeCell ref="E18:G18"/>
    <mergeCell ref="A19:B19"/>
    <mergeCell ref="E19:G19"/>
    <mergeCell ref="A20:B20"/>
    <mergeCell ref="E20:G20"/>
    <mergeCell ref="A15:B15"/>
    <mergeCell ref="E15:G15"/>
    <mergeCell ref="A16:B16"/>
    <mergeCell ref="E16:G16"/>
    <mergeCell ref="A17:B17"/>
    <mergeCell ref="E17:G17"/>
    <mergeCell ref="A24:B24"/>
    <mergeCell ref="E24:G24"/>
    <mergeCell ref="A25:B25"/>
    <mergeCell ref="E25:G25"/>
    <mergeCell ref="A26:B26"/>
    <mergeCell ref="E26:G26"/>
    <mergeCell ref="A21:B21"/>
    <mergeCell ref="E21:G21"/>
    <mergeCell ref="A22:B22"/>
    <mergeCell ref="E22:G22"/>
    <mergeCell ref="A23:B23"/>
    <mergeCell ref="E23:G23"/>
    <mergeCell ref="A30:B30"/>
    <mergeCell ref="E30:G30"/>
    <mergeCell ref="A31:B31"/>
    <mergeCell ref="E31:G31"/>
    <mergeCell ref="A32:B32"/>
    <mergeCell ref="E32:G32"/>
    <mergeCell ref="A27:B27"/>
    <mergeCell ref="E27:G27"/>
    <mergeCell ref="A28:B28"/>
    <mergeCell ref="E28:G28"/>
    <mergeCell ref="A29:B29"/>
    <mergeCell ref="E29:G29"/>
    <mergeCell ref="A36:B36"/>
    <mergeCell ref="E36:G36"/>
    <mergeCell ref="A37:B37"/>
    <mergeCell ref="E37:G37"/>
    <mergeCell ref="A38:B38"/>
    <mergeCell ref="E38:G38"/>
    <mergeCell ref="A33:B33"/>
    <mergeCell ref="E33:G33"/>
    <mergeCell ref="A34:B34"/>
    <mergeCell ref="E34:G34"/>
    <mergeCell ref="A35:B35"/>
    <mergeCell ref="E35:G35"/>
    <mergeCell ref="A42:B42"/>
    <mergeCell ref="E42:G42"/>
    <mergeCell ref="A43:B43"/>
    <mergeCell ref="E43:G43"/>
    <mergeCell ref="A44:B44"/>
    <mergeCell ref="E44:G44"/>
    <mergeCell ref="A39:B39"/>
    <mergeCell ref="E39:G39"/>
    <mergeCell ref="A40:B40"/>
    <mergeCell ref="E40:G40"/>
    <mergeCell ref="A41:B41"/>
    <mergeCell ref="E41:G41"/>
    <mergeCell ref="A48:B48"/>
    <mergeCell ref="E48:G48"/>
    <mergeCell ref="A49:B49"/>
    <mergeCell ref="E49:G49"/>
    <mergeCell ref="A50:B50"/>
    <mergeCell ref="E50:G50"/>
    <mergeCell ref="A45:B45"/>
    <mergeCell ref="E45:G45"/>
    <mergeCell ref="A46:B46"/>
    <mergeCell ref="E46:G46"/>
    <mergeCell ref="A47:B47"/>
    <mergeCell ref="E47:G47"/>
    <mergeCell ref="A54:B54"/>
    <mergeCell ref="E54:G54"/>
    <mergeCell ref="A55:B55"/>
    <mergeCell ref="E55:G55"/>
    <mergeCell ref="A56:B56"/>
    <mergeCell ref="E56:G56"/>
    <mergeCell ref="A51:B51"/>
    <mergeCell ref="E51:G51"/>
    <mergeCell ref="A52:B52"/>
    <mergeCell ref="E52:G52"/>
    <mergeCell ref="A53:B53"/>
    <mergeCell ref="E53:G53"/>
    <mergeCell ref="A60:B60"/>
    <mergeCell ref="E60:G60"/>
    <mergeCell ref="A61:B61"/>
    <mergeCell ref="E61:G61"/>
    <mergeCell ref="A62:B62"/>
    <mergeCell ref="E62:G62"/>
    <mergeCell ref="A57:B57"/>
    <mergeCell ref="E57:G57"/>
    <mergeCell ref="A58:B58"/>
    <mergeCell ref="E58:G58"/>
    <mergeCell ref="A59:B59"/>
    <mergeCell ref="E59:G59"/>
    <mergeCell ref="A66:B66"/>
    <mergeCell ref="E66:G66"/>
    <mergeCell ref="A67:B67"/>
    <mergeCell ref="E67:G67"/>
    <mergeCell ref="E68:G68"/>
    <mergeCell ref="A63:B63"/>
    <mergeCell ref="E63:G63"/>
    <mergeCell ref="A64:B64"/>
    <mergeCell ref="E64:G64"/>
    <mergeCell ref="A65:B65"/>
    <mergeCell ref="E65:G65"/>
    <mergeCell ref="A68:B68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รายงานรับ-จ่ายเงิน</vt:lpstr>
      <vt:lpstr>เงินรับฝาก</vt:lpstr>
      <vt:lpstr>รายรับจริง</vt:lpstr>
      <vt:lpstr>งบทดลอง</vt:lpstr>
      <vt:lpstr>งบทดลอง!Print_Titles</vt:lpstr>
      <vt:lpstr>'รายงานรับ-จ่ายเงิน'!Print_Titles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ptest</dc:creator>
  <cp:lastModifiedBy>ptest</cp:lastModifiedBy>
  <cp:lastPrinted>2017-02-09T09:03:42Z</cp:lastPrinted>
  <dcterms:created xsi:type="dcterms:W3CDTF">2016-12-01T02:25:40Z</dcterms:created>
  <dcterms:modified xsi:type="dcterms:W3CDTF">2017-02-09T09:03:49Z</dcterms:modified>
</cp:coreProperties>
</file>