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firstSheet="8" activeTab="12"/>
  </bookViews>
  <sheets>
    <sheet name="รับ-จ่าย" sheetId="16" r:id="rId1"/>
    <sheet name="งบทดลอง" sheetId="17" r:id="rId2"/>
    <sheet name="รายรับจริง" sheetId="23" r:id="rId3"/>
    <sheet name="กระทบยอดรายรับ" sheetId="18" r:id="rId4"/>
    <sheet name="กระทบยอดเงินสะสม" sheetId="20" r:id="rId5"/>
    <sheet name="กระทบยอดโอนงบประมาณ" sheetId="21" r:id="rId6"/>
    <sheet name="กระทบยอดคงเหลือ" sheetId="19" r:id="rId7"/>
    <sheet name="รายงานเงินคงเหลือทุกงบ" sheetId="22" r:id="rId8"/>
    <sheet name="014502277492" sheetId="14" r:id="rId9"/>
    <sheet name="3140191731" sheetId="12" r:id="rId10"/>
    <sheet name="8620365932" sheetId="13" r:id="rId11"/>
    <sheet name="014502441019" sheetId="11" r:id="rId12"/>
    <sheet name="กระทบยอดเศรษฐกิจชุมชน" sheetId="15" r:id="rId13"/>
  </sheets>
  <definedNames>
    <definedName name="_xlnm.Print_Titles" localSheetId="6">กระทบยอดคงเหลือ!$4:$9</definedName>
    <definedName name="_xlnm.Print_Titles" localSheetId="3">กระทบยอดรายรับ!$5:$12</definedName>
    <definedName name="_xlnm.Print_Titles" localSheetId="5">กระทบยอดโอนงบประมาณ!$5:$9</definedName>
    <definedName name="_xlnm.Print_Titles" localSheetId="1">งบทดลอง!$5:$5</definedName>
    <definedName name="_xlnm.Print_Titles" localSheetId="0">'รับ-จ่าย'!$5:$6</definedName>
    <definedName name="_xlnm.Print_Titles" localSheetId="7">รายงานเงินคงเหลือทุกงบ!$4:$10</definedName>
    <definedName name="_xlnm.Print_Titles" localSheetId="2">รายรับจริง!$5:$5</definedName>
  </definedNames>
  <calcPr calcId="125725"/>
</workbook>
</file>

<file path=xl/calcChain.xml><?xml version="1.0" encoding="utf-8"?>
<calcChain xmlns="http://schemas.openxmlformats.org/spreadsheetml/2006/main">
  <c r="E7" i="23"/>
  <c r="D7"/>
  <c r="D47" i="16"/>
  <c r="G47"/>
  <c r="D30"/>
  <c r="D44"/>
  <c r="D31"/>
  <c r="G17"/>
  <c r="G16"/>
  <c r="G30"/>
  <c r="D9"/>
  <c r="D51"/>
  <c r="G51"/>
  <c r="D23"/>
  <c r="G23"/>
  <c r="G9"/>
  <c r="E48" i="23"/>
  <c r="D48"/>
  <c r="C48"/>
  <c r="D46"/>
  <c r="E46"/>
  <c r="E35"/>
  <c r="D35"/>
  <c r="D33"/>
  <c r="E33"/>
  <c r="D29"/>
  <c r="E29"/>
  <c r="D26"/>
  <c r="E26"/>
  <c r="D9"/>
  <c r="D49" s="1"/>
  <c r="E9"/>
  <c r="C9"/>
  <c r="C46"/>
  <c r="C33"/>
  <c r="C29"/>
  <c r="C26"/>
  <c r="G58" i="16"/>
  <c r="G59" s="1"/>
  <c r="G44"/>
  <c r="D58"/>
  <c r="D59" s="1"/>
  <c r="C44"/>
  <c r="C16"/>
  <c r="C17" s="1"/>
  <c r="D16"/>
  <c r="D17" s="1"/>
  <c r="D73" i="17"/>
  <c r="C73"/>
  <c r="C74" s="1"/>
  <c r="A16" i="16"/>
  <c r="G31" l="1"/>
  <c r="G60" s="1"/>
  <c r="G61" s="1"/>
  <c r="E49" i="23"/>
  <c r="D60" i="16"/>
  <c r="D61" s="1"/>
  <c r="C49" i="23"/>
  <c r="F27" i="11"/>
  <c r="F15" i="13"/>
  <c r="F13" i="14"/>
  <c r="F18" s="1"/>
  <c r="E62" i="16" l="1"/>
  <c r="F19" i="12"/>
  <c r="F20" s="1"/>
  <c r="F21" i="13"/>
  <c r="F11" i="12"/>
  <c r="F33" i="11"/>
  <c r="F34" l="1"/>
  <c r="H34" s="1"/>
  <c r="F22" i="13"/>
</calcChain>
</file>

<file path=xl/sharedStrings.xml><?xml version="1.0" encoding="utf-8"?>
<sst xmlns="http://schemas.openxmlformats.org/spreadsheetml/2006/main" count="2150" uniqueCount="529">
  <si>
    <t>เทศบาลตำบลกุดชมภู</t>
  </si>
  <si>
    <t>รายการ</t>
  </si>
  <si>
    <t>จำนวนเงิน</t>
  </si>
  <si>
    <t/>
  </si>
  <si>
    <t>รวม</t>
  </si>
  <si>
    <t>วันที่</t>
  </si>
  <si>
    <t>งบกระทบยอดเงินฝากธนาคาร</t>
  </si>
  <si>
    <t>ธนาคารธนาคารเพื่อการเกษตรและสหกรณ์การเกษตร</t>
  </si>
  <si>
    <t>เลขที่บัญชี 014502277492</t>
  </si>
  <si>
    <t>บาท</t>
  </si>
  <si>
    <t>หัก : เช็คจ่ายที่ผู้รับยังไม่นำมาขึ้นเงินกับธนาคาร</t>
  </si>
  <si>
    <t>เลขที่เช็ค</t>
  </si>
  <si>
    <t>22/06/2561</t>
  </si>
  <si>
    <t>บวก : หรือ(หัก)รายการกระทบยอดอื่น ๆ</t>
  </si>
  <si>
    <t>รายละเอียด</t>
  </si>
  <si>
    <t>เลขที่เอกสาร</t>
  </si>
  <si>
    <t>ผู้จัดทำ</t>
  </si>
  <si>
    <t>ผู้ตรวจสอบ</t>
  </si>
  <si>
    <t>(นางสาวสุมาลี   ไชยชนะ)</t>
  </si>
  <si>
    <t>(นางไพริน  พรหมดี)</t>
  </si>
  <si>
    <t>ตำแหน่ง  นักวิชาการเงินและบัญชีชำนาญการ</t>
  </si>
  <si>
    <t>ตำแหน่ง ผู้อำนวยการกองคลัง</t>
  </si>
  <si>
    <t xml:space="preserve"> ธนาคารธนาคารกรุงไทย จำกัด (มหาชน)</t>
  </si>
  <si>
    <t xml:space="preserve">           เลขที่บัญชี  314-0-19173-1</t>
  </si>
  <si>
    <t xml:space="preserve">           เลขที่บัญชี  862-0-36593-2</t>
  </si>
  <si>
    <t>27/06/2561</t>
  </si>
  <si>
    <t>20/04/2561</t>
  </si>
  <si>
    <t>014502441019</t>
  </si>
  <si>
    <t>รายงานกระทบยอดเงินรับฝากเงินทุนโครงการเศรษฐกิจชุมชน</t>
  </si>
  <si>
    <t>ณ วันที่ 31 สิงหาคม 2561</t>
  </si>
  <si>
    <t>ยอดยกมา ณ 1 สิงหาคม 2561</t>
  </si>
  <si>
    <t>รับ</t>
  </si>
  <si>
    <t>เงินทุนโครงการเศรษฐกิจชุมชน (รวมค่าปรับผิดนัด)</t>
  </si>
  <si>
    <t>ดอกเบี้ยเงินฝากธนาคาร</t>
  </si>
  <si>
    <t>เงินทุนโครงการเศรษฐกิจชุมชน(ตามรายการใบผ่านบัญชีทั่วไป)</t>
  </si>
  <si>
    <t>จ่าย</t>
  </si>
  <si>
    <t>คืนเงินทุนโครงการเศรษฐกิจชุมชน</t>
  </si>
  <si>
    <t>ยอดคงเหลือ</t>
  </si>
  <si>
    <t>รายงานรับ-จ่ายเงิน</t>
  </si>
  <si>
    <t>ปีงบประมาณ 2561 ประจำเดือน สิงหาคม</t>
  </si>
  <si>
    <t>จนถึงปัจจุบัน</t>
  </si>
  <si>
    <t>รหัสบัญชี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</si>
  <si>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</si>
  <si>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</si>
  <si>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</si>
  <si>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</si>
  <si>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</si>
  <si>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</si>
  <si>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</si>
  <si>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</si>
  <si>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</si>
  <si>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</si>
  <si>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</si>
  <si>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</si>
  <si>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</si>
  <si>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</si>
  <si>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หมวดรายได้เบ็ดเตล็ด</t>
  </si>
  <si>
    <t xml:space="preserve"> 41500000  </t>
  </si>
  <si>
    <t>หมวดรายได้จากทุน</t>
  </si>
  <si>
    <t xml:space="preserve"> 41600000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</si>
  <si>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</si>
  <si>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</si>
  <si>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</si>
  <si>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</si>
  <si>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67,455,000.00</t>
  </si>
  <si>
    <t>ลูกหนี้เงินยืม</t>
  </si>
  <si>
    <t xml:space="preserve"> 11041000  </t>
  </si>
  <si>
    <t>ลูกหนี้ภาษีบำรุงท้องที่</t>
  </si>
  <si>
    <t xml:space="preserve"> 11043002  </t>
  </si>
  <si>
    <t>ลูกหนี้เงินทุนโครงการเศรษฐกิจชุมชน</t>
  </si>
  <si>
    <t xml:space="preserve"> 11045000  </t>
  </si>
  <si>
    <t>ลูกหนี้เงินสะสม</t>
  </si>
  <si>
    <t xml:space="preserve"> 19040000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</si>
  <si>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</si>
  <si>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</si>
  <si>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</si>
  <si>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</si>
  <si>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</si>
  <si>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</si>
  <si>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เงินรับฝากประกันสังคม</t>
  </si>
  <si>
    <t xml:space="preserve"> 21040013  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</si>
  <si>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</si>
  <si>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</si>
  <si>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</si>
  <si>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</si>
  <si>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เงินเกินบัญชี</t>
  </si>
  <si>
    <t xml:space="preserve"> 21061000  </t>
  </si>
  <si>
    <t>เงินสะสม</t>
  </si>
  <si>
    <t xml:space="preserve"> 31000000  </t>
  </si>
  <si>
    <t>รวมรายรับ</t>
  </si>
  <si>
    <t>รายจ่าย</t>
  </si>
  <si>
    <t>17,570,546.00</t>
  </si>
  <si>
    <t>งบกลาง</t>
  </si>
  <si>
    <t xml:space="preserve"> 51100000  </t>
  </si>
  <si>
    <t>1,135,400.00</t>
  </si>
  <si>
    <t>เงินเดือน (ฝ่ายการเมือง)</t>
  </si>
  <si>
    <t xml:space="preserve"> 52100000  </t>
  </si>
  <si>
    <t>16,696,240.00</t>
  </si>
  <si>
    <t>เงินเดือน (ฝ่ายประจำ)</t>
  </si>
  <si>
    <t xml:space="preserve"> 52200000  </t>
  </si>
  <si>
    <t>1,356,718.00</t>
  </si>
  <si>
    <t>ค่าตอบแทน</t>
  </si>
  <si>
    <t xml:space="preserve"> 53100000  </t>
  </si>
  <si>
    <t>10,480,050.00</t>
  </si>
  <si>
    <t>ค่าใช้สอย</t>
  </si>
  <si>
    <t xml:space="preserve"> 53200000  </t>
  </si>
  <si>
    <t>5,806,744.80</t>
  </si>
  <si>
    <t>ค่าวัสดุ</t>
  </si>
  <si>
    <t xml:space="preserve"> 53300000  </t>
  </si>
  <si>
    <t>850,701.20</t>
  </si>
  <si>
    <t>ค่าสาธารณูปโภค</t>
  </si>
  <si>
    <t xml:space="preserve"> 53400000  </t>
  </si>
  <si>
    <t>2,750,600.00</t>
  </si>
  <si>
    <t>ค่าครุภัณฑ์</t>
  </si>
  <si>
    <t xml:space="preserve"> 54100000  </t>
  </si>
  <si>
    <t>6,000,000.00</t>
  </si>
  <si>
    <t>ค่าที่ดินและสิ่งก่อสร้าง</t>
  </si>
  <si>
    <t xml:space="preserve"> 54200000  </t>
  </si>
  <si>
    <t>60,000.00</t>
  </si>
  <si>
    <t>รายจ่ายอื่น</t>
  </si>
  <si>
    <t xml:space="preserve"> 55100000  </t>
  </si>
  <si>
    <t>4,748,000.00</t>
  </si>
  <si>
    <t>เงินอุดหนุน</t>
  </si>
  <si>
    <t xml:space="preserve"> 56100000  </t>
  </si>
  <si>
    <t>เงินฝากเงินทุนส่งเสริมกิจการเทศบาล</t>
  </si>
  <si>
    <t xml:space="preserve"> 11032000  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</si>
  <si>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</si>
  <si>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</si>
  <si>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</si>
  <si>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</si>
  <si>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</si>
  <si>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งบทดลอง</t>
  </si>
  <si>
    <t>ปีงบประมาณ 2561</t>
  </si>
  <si>
    <t>เดบิต</t>
  </si>
  <si>
    <t>เครดิต</t>
  </si>
  <si>
    <t>เงินฝาก-ออมทรัพย์/เผื่อเรียก(014502277492)</t>
  </si>
  <si>
    <t xml:space="preserve">11012001  </t>
  </si>
  <si>
    <t>เงินฝาก-ออมทรัพย์/เผื่อเรียก(014502441019)</t>
  </si>
  <si>
    <t>เงินฝาก-ออมทรัพย์/เผื่อเรียก(014502777450)</t>
  </si>
  <si>
    <t>เงินฝาก-ออมทรัพย์/เผื่อเรียก(014502821338)</t>
  </si>
  <si>
    <t>เงินฝาก-ออมทรัพย์/เผื่อเรียก(314-0-16993-0)</t>
  </si>
  <si>
    <t>เงินฝาก-ออมทรัพย์/เผื่อเรียก(314-0-19173-1)</t>
  </si>
  <si>
    <t>เงินฝาก-ออมทรัพย์/เผื่อเรียก(8620365932)</t>
  </si>
  <si>
    <t>เงินฝาก-ประจำ(300029726258)</t>
  </si>
  <si>
    <t xml:space="preserve">11012002  </t>
  </si>
  <si>
    <t>เงินฝาก-ประจำ(304504092111)</t>
  </si>
  <si>
    <t xml:space="preserve">11032000  </t>
  </si>
  <si>
    <t xml:space="preserve">11041000  </t>
  </si>
  <si>
    <t xml:space="preserve">11045000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</si>
  <si>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</si>
  <si>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</si>
  <si>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</si>
  <si>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</si>
  <si>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21040013  </t>
  </si>
  <si>
    <t>เงินรับฝากเงินทุนโครงการเศรษฐกิจชุมชน</t>
  </si>
  <si>
    <t xml:space="preserve">21040016  </t>
  </si>
  <si>
    <t>เงินรับฝากอื่นๆ เงินช่วยเหลือค่ารักษาพยาบาล</t>
  </si>
  <si>
    <t xml:space="preserve">21040099  </t>
  </si>
  <si>
    <t>เงินรับฝากอื่นๆ เงินปันผลสหกรณ์ออมทรัพย์พนักงานเทศบาล</t>
  </si>
  <si>
    <t>เงินรับฝากอื่นๆ เงินรับฝากรอคืนจังหวัด</t>
  </si>
  <si>
    <t>เงินรับฝากอื่นๆ เงินอุดหนุนศูนย์รวมข่าวการจัดซื้อจัดจ้างของอปท.ประจำปี2559</t>
  </si>
  <si>
    <t>เงินรับฝากอื่นๆ ระบบหลักประกันสุขภาพ ทต.กุดชมภู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</si>
  <si>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</si>
  <si>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</si>
  <si>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</si>
  <si>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</si>
  <si>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</si>
  <si>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</si>
  <si>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</si>
  <si>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</si>
  <si>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</si>
  <si>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ค่าธรรมเนียมเกี่ยวกับใบอนุญาตการขายสุรา</t>
  </si>
  <si>
    <t xml:space="preserve">41210004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</si>
  <si>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</si>
  <si>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</si>
  <si>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</si>
  <si>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</si>
  <si>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ค่าธรรมเนียมปิด โปรย ติดตั้งแผ่นประกาศหรือแผ่นปลิวเพื่อการโฆษณา</t>
  </si>
  <si>
    <t xml:space="preserve">41210012  </t>
  </si>
  <si>
    <t>ค่าธรรมเนียมเกี่ยวกับทะเบียนพาณิชย์</t>
  </si>
  <si>
    <t xml:space="preserve">41210029  </t>
  </si>
  <si>
    <t>ค่าธรรมเนียมกำจัดขยะมูลฝอย</t>
  </si>
  <si>
    <t xml:space="preserve">41210030  </t>
  </si>
  <si>
    <t>ค่าธรรมเนียมเกี่ยวกับการประกอบกิจการน้ำมันเชื้อเพลิง</t>
  </si>
  <si>
    <t xml:space="preserve">41210033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</si>
  <si>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</si>
  <si>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</si>
  <si>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</si>
  <si>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</si>
  <si>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ค่าปรับการผิดสัญญา</t>
  </si>
  <si>
    <t xml:space="preserve">41220010  </t>
  </si>
  <si>
    <t>ค่าใบอนุญาตรับทำการเก็บ ขน สิ่งปฏิกูล หรือมูลฝอย</t>
  </si>
  <si>
    <t xml:space="preserve">41230001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</si>
  <si>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</si>
  <si>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</si>
  <si>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ค่าใบอนุญาตเกี่ยวกับการควบคุมอาคาร</t>
  </si>
  <si>
    <t xml:space="preserve">41230007  </t>
  </si>
  <si>
    <t>ค่าใบอนุญาตเกี่ยวกับการโฆษณาโดยใช้เครื่องขยายเสียง</t>
  </si>
  <si>
    <t xml:space="preserve">41230008  </t>
  </si>
  <si>
    <t>ค่าใบอนุญาตอื่นๆ</t>
  </si>
  <si>
    <t xml:space="preserve">41239999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</si>
  <si>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</si>
  <si>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</si>
  <si>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</si>
  <si>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</si>
  <si>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เงินที่มีผู้อุทิศให้</t>
  </si>
  <si>
    <t xml:space="preserve">41500003  </t>
  </si>
  <si>
    <t>ค่าขายแบบแปลน</t>
  </si>
  <si>
    <t xml:space="preserve">41500004  </t>
  </si>
  <si>
    <t>รายได้เบ็ดเตล็ดอื่นๆ</t>
  </si>
  <si>
    <t xml:space="preserve">41599999  </t>
  </si>
  <si>
    <t>ค่าขายทอดตลาดทรัพย์สิน</t>
  </si>
  <si>
    <t xml:space="preserve">41600001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</si>
  <si>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</si>
  <si>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</si>
  <si>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</si>
  <si>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</si>
  <si>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</si>
  <si>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</si>
  <si>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ภาษีธุรกิจเฉพาะ</t>
  </si>
  <si>
    <t xml:space="preserve">42100005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</si>
  <si>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</si>
  <si>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</si>
  <si>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</si>
  <si>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</si>
  <si>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</si>
  <si>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</si>
  <si>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</si>
  <si>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</si>
  <si>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</si>
  <si>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</si>
  <si>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</si>
  <si>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</si>
  <si>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</si>
  <si>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</si>
  <si>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</si>
  <si>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</si>
  <si>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</si>
  <si>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</si>
  <si>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56100000  </t>
  </si>
  <si>
    <t>ยอดคงเหลือตามรายงานธนาคาร ณ วันที่    31  สิงหาคม  2561</t>
  </si>
  <si>
    <t>31082518</t>
  </si>
  <si>
    <t>ยอดคงเหลือตามบัญชี ณ วันที่  31  สิงหาคม  2561</t>
  </si>
  <si>
    <t>วันที่    31  สิงหาคม  2561</t>
  </si>
  <si>
    <t>วันที่   31   สิงหาคม  2561</t>
  </si>
  <si>
    <t>ยอดคงเหลือตามรายงานธนาคาร ณ วันที่ 31  สิงหาคม  2561</t>
  </si>
  <si>
    <t>28/08/2561</t>
  </si>
  <si>
    <t>31/08/2561</t>
  </si>
  <si>
    <t>ยอดคงเหลือตามบัญชี ณ วันที่  31 สิงหาคม  2561</t>
  </si>
  <si>
    <t>วันที่  31 สิงหาคม  2561</t>
  </si>
  <si>
    <t>ยอดคงเหลือตามรายงานธนาคาร ณ วันที่  31 สิงหาคม  2561</t>
  </si>
  <si>
    <t>1508/2561</t>
  </si>
  <si>
    <t>23/08/2561</t>
  </si>
  <si>
    <t>26915399</t>
  </si>
  <si>
    <t>หัก : รายการที่ตัดรายจ่ายผิดธนคาร</t>
  </si>
  <si>
    <t>วันที่   31 สิงหาคม  2561</t>
  </si>
  <si>
    <t>วันที่     31 สิงหาคม  2561</t>
  </si>
  <si>
    <t>บวก:รายการตัดรายจ่ายผิดธนาคาร</t>
  </si>
  <si>
    <t>หัก :รายการยังไม่บันทึกรับ</t>
  </si>
  <si>
    <t>หัก: รายการยังไม่บันทึกรับ</t>
  </si>
  <si>
    <t>ยอดคงเหลือตามรายงานธนาคาร ณ วันที่  31  สิงหาคม  2561</t>
  </si>
  <si>
    <t>วันที่    31 สิงหาคม  2561</t>
  </si>
  <si>
    <t>วันที่  31  สิงหาคม  2561</t>
  </si>
  <si>
    <t>กระดาษทำการกระทบยอดรายจ่ายตามงบประมาณ (จ่ายจากเงินรายรับ)</t>
  </si>
  <si>
    <t>ประจำเดือน สิงหาคม  ปีงบประมาณ   พ.ศ. 2561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</si>
  <si>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</si>
  <si>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</si>
  <si>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</si>
  <si>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</si>
  <si>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</si>
  <si>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</si>
  <si>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</si>
  <si>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</si>
  <si>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</si>
  <si>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</si>
  <si>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</si>
  <si>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แผนงาน / งาน</t>
  </si>
  <si>
    <t>00110</t>
  </si>
  <si>
    <t>00120</t>
  </si>
  <si>
    <t>00210</t>
  </si>
  <si>
    <t>00220</t>
  </si>
  <si>
    <t>00230</t>
  </si>
  <si>
    <t>00240</t>
  </si>
  <si>
    <t>00250</t>
  </si>
  <si>
    <t>00260</t>
  </si>
  <si>
    <t>00310</t>
  </si>
  <si>
    <t>00320</t>
  </si>
  <si>
    <t>00410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</si>
  <si>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</si>
  <si>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</si>
  <si>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</si>
  <si>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</si>
  <si>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</si>
  <si>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</si>
  <si>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</si>
  <si>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</si>
  <si>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</si>
  <si>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งานบริหารทั่วไปเกี่ยวกับสังคมสงเคราะห์</t>
  </si>
  <si>
    <t>งานสวัสดิการสังคมและสังคมสงเคราะห์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</si>
  <si>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</si>
  <si>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</si>
  <si>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</si>
  <si>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งานส่งเสริมและสนับสนุนความเข้มแข็งชุมชน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</si>
  <si>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</si>
  <si>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</si>
  <si>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</si>
  <si>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งานก่อสร้างโครงสร้างพื้นฐาน</t>
  </si>
  <si>
    <t>งานส่งเสริมการเกษตร</t>
  </si>
  <si>
    <t>งานอนุรักษ์แหล่งน้ำและป่าไม้</t>
  </si>
  <si>
    <t>หมวด / ประเภทรายจ่าย</t>
  </si>
  <si>
    <t>00111</t>
  </si>
  <si>
    <t>00112</t>
  </si>
  <si>
    <t>00113</t>
  </si>
  <si>
    <t>00121</t>
  </si>
  <si>
    <t>00123</t>
  </si>
  <si>
    <t>00211</t>
  </si>
  <si>
    <t>00212</t>
  </si>
  <si>
    <t>00221</t>
  </si>
  <si>
    <t>00223</t>
  </si>
  <si>
    <t>00231</t>
  </si>
  <si>
    <t>00232</t>
  </si>
  <si>
    <t>00241</t>
  </si>
  <si>
    <t>00242</t>
  </si>
  <si>
    <t>00244</t>
  </si>
  <si>
    <t>00252</t>
  </si>
  <si>
    <t>00262</t>
  </si>
  <si>
    <t>00263</t>
  </si>
  <si>
    <t>00264</t>
  </si>
  <si>
    <t>00312</t>
  </si>
  <si>
    <t>00321</t>
  </si>
  <si>
    <t>00322</t>
  </si>
  <si>
    <t>00411</t>
  </si>
  <si>
    <t>110000</t>
  </si>
  <si>
    <t>เงินสมทบกองทุนประกันสังคม</t>
  </si>
  <si>
    <t>5110300</t>
  </si>
  <si>
    <t>เงินงบประมาณ</t>
  </si>
  <si>
    <t>เบี้ยยังชีพผู้สูงอายุ</t>
  </si>
  <si>
    <t>5110700</t>
  </si>
  <si>
    <t>เบี้ยยังชีพคนพิการ</t>
  </si>
  <si>
    <t>5110800</t>
  </si>
  <si>
    <t>เบี้ยยังชีพผู้ป่วยเอดส์</t>
  </si>
  <si>
    <t>5110900</t>
  </si>
  <si>
    <t>รายจ่ายตามข้อผูกพัน</t>
  </si>
  <si>
    <t>5111100</t>
  </si>
  <si>
    <t>เงินช่วยพิเศษ</t>
  </si>
  <si>
    <t>5111200</t>
  </si>
  <si>
    <t>เงินสมทบกองทุนบำเหน็จบำนาญข้าราชการส่วนท้องถิ่น (กบท.)</t>
  </si>
  <si>
    <t>5120100</t>
  </si>
  <si>
    <t>รวมเดือนนี้</t>
  </si>
  <si>
    <t>รวมตั้งแต่ต้นปี</t>
  </si>
  <si>
    <t>210000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</si>
  <si>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</si>
  <si>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</si>
  <si>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</si>
  <si>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</si>
  <si>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</si>
  <si>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</si>
  <si>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</si>
  <si>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</si>
  <si>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</si>
  <si>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เงินวิทยฐานะ</t>
  </si>
  <si>
    <t>5220400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</si>
  <si>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</si>
  <si>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</si>
  <si>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</si>
  <si>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</si>
  <si>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</si>
  <si>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ค่าตอบแทนผู้ปฏิบัติราชการอันเป็นประโยชน์แก่องค์กรปกครองส่วนท้องถิ่น</t>
  </si>
  <si>
    <t>5310100</t>
  </si>
  <si>
    <t>ค่าเบี้ยประชุม</t>
  </si>
  <si>
    <t>5310200</t>
  </si>
  <si>
    <t>ค่าเช่าบ้าน</t>
  </si>
  <si>
    <t>5310400</t>
  </si>
  <si>
    <t>เงินช่วยเหลือการศึกษาบุตร</t>
  </si>
  <si>
    <t>5310500</t>
  </si>
  <si>
    <t>320000</t>
  </si>
  <si>
    <t>รายจ่ายเพื่อให้ได้มาซึ่งบริการ</t>
  </si>
  <si>
    <t>5320100</t>
  </si>
  <si>
    <t>รายจ่ายเกี่ยวกับการรับรองและพิธีการ</t>
  </si>
  <si>
    <t>5320200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</si>
  <si>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</si>
  <si>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</si>
  <si>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ค่าบำรุงรักษาและซ่อมแซม</t>
  </si>
  <si>
    <t>5320400</t>
  </si>
  <si>
    <t>330000</t>
  </si>
  <si>
    <t>วัสดุสำนักงาน</t>
  </si>
  <si>
    <t>5330100</t>
  </si>
  <si>
    <t>วัสดุไฟฟ้าและวิทยุ</t>
  </si>
  <si>
    <t>5330200</t>
  </si>
  <si>
    <t>วัสดุงานบ้านงานครัว</t>
  </si>
  <si>
    <t>5330300</t>
  </si>
  <si>
    <t>ค่าอาหารเสริม (นม)</t>
  </si>
  <si>
    <t>5330400</t>
  </si>
  <si>
    <t>วัสดุก่อสร้าง</t>
  </si>
  <si>
    <t>5330600</t>
  </si>
  <si>
    <t>วัสดุยานพาหนะและขนส่ง</t>
  </si>
  <si>
    <t>5330700</t>
  </si>
  <si>
    <t>วัสดุเชื้อเพลิงและหล่อลื่น</t>
  </si>
  <si>
    <t>5330800</t>
  </si>
  <si>
    <t>วัสดุการเกษตร</t>
  </si>
  <si>
    <t>5331000</t>
  </si>
  <si>
    <t>วัสดุคอมพิวเตอร์</t>
  </si>
  <si>
    <t>5331400</t>
  </si>
  <si>
    <t>วัสดุสนาม</t>
  </si>
  <si>
    <t>5331700</t>
  </si>
  <si>
    <t>340000</t>
  </si>
  <si>
    <t>ค่าไฟฟ้า</t>
  </si>
  <si>
    <t>5340100</t>
  </si>
  <si>
    <t>ค่าน้ำประปา ค่าน้ำบาดาล</t>
  </si>
  <si>
    <t>5340200</t>
  </si>
  <si>
    <t>ค่าบริการโทรศัพท์</t>
  </si>
  <si>
    <t>5340300</t>
  </si>
  <si>
    <t>ค่าบริการไปรษณีย์</t>
  </si>
  <si>
    <t>5340400</t>
  </si>
  <si>
    <t>ค่าบริการสื่อสารและโทรคมนาคม</t>
  </si>
  <si>
    <t>5340500</t>
  </si>
  <si>
    <t>410000</t>
  </si>
  <si>
    <t>ครุภัณฑ์สำนักงาน</t>
  </si>
  <si>
    <t>5410100</t>
  </si>
  <si>
    <t>ครุภัณฑ์ยานพาหนะและขนส่ง</t>
  </si>
  <si>
    <t>5410300</t>
  </si>
  <si>
    <t>ครุภัณฑ์คอมพิวเตอร์</t>
  </si>
  <si>
    <t>5411600</t>
  </si>
  <si>
    <t>610000</t>
  </si>
  <si>
    <t>เงินอุดหนุนส่วนราชการ</t>
  </si>
  <si>
    <t>5610200</t>
  </si>
  <si>
    <t>เงินอุดหนุนกิจการที่เป็นสาธารณประโยชน์</t>
  </si>
  <si>
    <t>5610400</t>
  </si>
  <si>
    <t>รวมทั้งสิ้นเดือนนี้</t>
  </si>
  <si>
    <t>รวมทั้งสิ้นตั้งแต่ต้นปี</t>
  </si>
  <si>
    <t>กระดาษทำการกระทบยอดรายจ่าย (จ่ายจากเงินสะสม)</t>
  </si>
  <si>
    <t>ประจำเดือน  สิงหาคม ปีงบประมาณ พ.ศ.  2561</t>
  </si>
  <si>
    <t>งานสวนสาธารณะ</t>
  </si>
  <si>
    <t>00243</t>
  </si>
  <si>
    <t>420000</t>
  </si>
  <si>
    <t>ค่าก่อสร้างสิ่งสาธารณูปโภค</t>
  </si>
  <si>
    <t>5421000</t>
  </si>
  <si>
    <t>ค่าบำรุงรักษาและปรับปรุงที่ดินและสิ่งก่อสร้าง</t>
  </si>
  <si>
    <t>5421100</t>
  </si>
  <si>
    <t>กระดาษทำการกระทบยอดงบประมาณคงเหลือ</t>
  </si>
  <si>
    <t>ประจำเดือน สิงหาคม ปีงบประมาณ พ.ศ. 2561</t>
  </si>
  <si>
    <t>เงินเดือนนายก/รองนายก</t>
  </si>
  <si>
    <t>5210100</t>
  </si>
  <si>
    <t>เงินค่าตอบแทนเลขานุการ/ที่ปรึกษานายกเทศมนตรี นายกองค์การบริหารส่วนตำบล</t>
  </si>
  <si>
    <t>5210400</t>
  </si>
  <si>
    <t>ค่าตอบแทนการปฏิบัติงานนอกเวลาราชการ</t>
  </si>
  <si>
    <t>5310300</t>
  </si>
  <si>
    <t>วัสดุการศึกษา</t>
  </si>
  <si>
    <t>5331500</t>
  </si>
  <si>
    <t>วัสดุเครื่องดับเพลิง</t>
  </si>
  <si>
    <t>5331600</t>
  </si>
  <si>
    <t>510000</t>
  </si>
  <si>
    <t>5510100</t>
  </si>
  <si>
    <t>เงินอุดหนุนเอกชน</t>
  </si>
  <si>
    <t>5610300</t>
  </si>
  <si>
    <t>สำรองจ่าย</t>
  </si>
  <si>
    <t>5111000</t>
  </si>
  <si>
    <t>กระดาษทำการกระทบยอดการโอนงบประมาณรายจ่าย</t>
  </si>
  <si>
    <t>เทศบาลตำบลกุดชมภู อำเภอพิบูลมังสาหาร  จังหวัดอุบลราชธานี</t>
  </si>
  <si>
    <t>เดือนสิงหาคม ถึงเดือนสิงหาคม   ปีงบประมาณ 2561</t>
  </si>
  <si>
    <t>โอนงบประมาณ เพิ่ม + , โอนงบประมาณ (ลด) -</t>
  </si>
  <si>
    <t>แผนงาน/งาน</t>
  </si>
  <si>
    <t>หมวด/ประเภทรายจ่าย</t>
  </si>
  <si>
    <t>รวมงบกลาง</t>
  </si>
  <si>
    <t>เงินค่าตอบแทนประจำตำแหน่งนายก/รองนายก</t>
  </si>
  <si>
    <t>5210200</t>
  </si>
  <si>
    <t>เงินค่าตอบแทนพิเศษนายก/รองนายก</t>
  </si>
  <si>
    <t>5210300</t>
  </si>
  <si>
    <t>รวมเงินเดือน (ฝ่ายการเมือง)</t>
  </si>
  <si>
    <t>(33,000.00)</t>
  </si>
  <si>
    <t>67,000.00</t>
  </si>
  <si>
    <t>(120.00)</t>
  </si>
  <si>
    <t>33,880.00</t>
  </si>
  <si>
    <t>234,355.00</t>
  </si>
  <si>
    <t>(8,340.00)</t>
  </si>
  <si>
    <t>(43,000.00)</t>
  </si>
  <si>
    <t>(92,000.00)</t>
  </si>
  <si>
    <t>(47,000.00)</t>
  </si>
  <si>
    <t>120.00</t>
  </si>
  <si>
    <t>44,135.00</t>
  </si>
  <si>
    <t>(25,200.00)</t>
  </si>
  <si>
    <t>23,685.00</t>
  </si>
  <si>
    <t>(20,000.00)</t>
  </si>
  <si>
    <t>3,685.00</t>
  </si>
  <si>
    <t>รวมเงินเดือน (ฝ่ายประจำ)</t>
  </si>
  <si>
    <t>179,840.00</t>
  </si>
  <si>
    <t>47,000.00</t>
  </si>
  <si>
    <t>36,500.00</t>
  </si>
  <si>
    <t>รวมค่าตอบแทน</t>
  </si>
  <si>
    <t>รวมค่าใช้สอย</t>
  </si>
  <si>
    <t>(36,500.00)</t>
  </si>
  <si>
    <t>วัสดุโฆษณาและเผยแพร่</t>
  </si>
  <si>
    <t>5331100</t>
  </si>
  <si>
    <t>รวมค่าวัสดุ</t>
  </si>
  <si>
    <t>(60,000.00)</t>
  </si>
  <si>
    <t>รวมค่าสาธารณูปโภค</t>
  </si>
  <si>
    <t>รวมเงินอุดหนุน</t>
  </si>
  <si>
    <t>รายงานยอดเงินคงเหลือทุกแหล่งเงิน</t>
  </si>
  <si>
    <t>ประจำเดือน สิงหาคม ปีงบประมาณ พ.ศ.  2561</t>
  </si>
  <si>
    <t>รวมหมวด</t>
  </si>
  <si>
    <t>รวมเงินงบประมาณคงเหลือ</t>
  </si>
  <si>
    <t>รวมยอดคงเหลือแต่ละงาน</t>
  </si>
  <si>
    <t>รายงานรายรับจริงตามงบประมาณ</t>
  </si>
  <si>
    <t>ปีงบประมาณ พ.ศ. 2561</t>
  </si>
  <si>
    <t>เดือนสิงหาคม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</si>
  <si>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</si>
  <si>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</si>
  <si>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</si>
  <si>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</si>
  <si>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</si>
  <si>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รวมหมวดภาษีอากร</t>
  </si>
  <si>
    <t>ค่าธรรมเนียมเก็บขนอุจจาระหรือสิ่งปฏิกูล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</si>
  <si>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</si>
  <si>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</si>
  <si>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รวมหมวดรายได้เบ็ดเตล็ด</t>
  </si>
  <si>
    <t>รวมหมวดรายได้จากทุน</t>
  </si>
  <si>
    <t>ภาษีสุรา</t>
  </si>
  <si>
    <t>ค่าภาคหลวงและค่าธรรมเนียมตามกฎหมายว่าด้วยป่าไม้</t>
  </si>
  <si>
    <t>รวมหมวดภาษีจัดสรร</t>
  </si>
  <si>
    <t>รวมหมวดเงินอุดหนุนทั่วไป</t>
  </si>
  <si>
    <t>รวมทั้งหมด</t>
  </si>
  <si>
    <t>ลงชื่อ..สุมาลี   ไชยชนะ..</t>
  </si>
  <si>
    <t>ลงชื่อ....ไพริน  พรหมดี..</t>
  </si>
  <si>
    <t>ลงชื่อ.....สุมาลี   ไชยชนะ..........</t>
  </si>
  <si>
    <t>ลงชื่อ.......ไพริน   พรหมดี........</t>
  </si>
  <si>
    <t>ลงชื่อ....สุมาลี   ไชยชนะ...</t>
  </si>
  <si>
    <t>ลงชื่อ.....ไพริน  พรหมดี.....</t>
  </si>
  <si>
    <t>ลงชื่อ....สุมาลี   ไชยชนะ ....</t>
  </si>
  <si>
    <t>ลงชื่อ.....ไพริน  พรหมดี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</si>
</sst>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(#,##0.00\);&quot;-&quot;"/>
    <numFmt numFmtId="188" formatCode="[$-1041E]#,##0.00;\(#,##0.00\);#,##0.00;"/>
    <numFmt numFmtId="189" formatCode="#,##0.00_ ;\-#,##0.00\ "/>
    <numFmt numFmtId="190" formatCode="#,##0.000000000"/>
  </numFmts>
  <fonts count="24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6"/>
      <color rgb="FF00008B"/>
      <name val="TH SarabunPSK"/>
      <family val="2"/>
    </font>
    <font>
      <b/>
      <sz val="16"/>
      <color rgb="FF006400"/>
      <name val="TH SarabunPSK"/>
      <family val="2"/>
    </font>
    <font>
      <b/>
      <sz val="16"/>
      <color rgb="FF483D8B"/>
      <name val="TH SarabunPSK"/>
      <family val="2"/>
    </font>
    <font>
      <b/>
      <sz val="16"/>
      <color rgb="FF0000FF"/>
      <name val="TH SarabunPSK"/>
      <family val="2"/>
    </font>
    <font>
      <b/>
      <i/>
      <sz val="16"/>
      <color rgb="FF483D8B"/>
      <name val="TH SarabunPSK"/>
      <family val="2"/>
    </font>
    <font>
      <b/>
      <sz val="16"/>
      <color rgb="FF4169E1"/>
      <name val="TH SarabunPSK"/>
      <family val="2"/>
    </font>
    <font>
      <sz val="16"/>
      <color rgb="FF483D8B"/>
      <name val="TH SarabunPSK"/>
      <family val="2"/>
    </font>
    <font>
      <sz val="16"/>
      <color rgb="FF0000FF"/>
      <name val="TH SarabunPSK"/>
      <family val="2"/>
    </font>
    <font>
      <sz val="16"/>
      <color rgb="FF4169E1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9A9A9"/>
      </top>
      <bottom style="thin">
        <color rgb="FFD3D3D3"/>
      </bottom>
      <diagonal/>
    </border>
    <border>
      <left/>
      <right style="thin">
        <color rgb="FFA9A9A9"/>
      </right>
      <top style="thin">
        <color rgb="FFA9A9A9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A9A9A9"/>
      </left>
      <right style="thin">
        <color rgb="FFFFFFFF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71">
    <xf numFmtId="0" fontId="0" fillId="0" borderId="0" xfId="0"/>
    <xf numFmtId="0" fontId="5" fillId="0" borderId="1" xfId="2" applyNumberFormat="1" applyFont="1" applyFill="1" applyBorder="1" applyAlignment="1">
      <alignment vertical="center" wrapText="1" readingOrder="1"/>
    </xf>
    <xf numFmtId="0" fontId="6" fillId="0" borderId="0" xfId="1" applyFont="1" applyFill="1" applyBorder="1" applyAlignment="1"/>
    <xf numFmtId="0" fontId="6" fillId="0" borderId="8" xfId="1" applyFont="1" applyFill="1" applyBorder="1" applyAlignment="1"/>
    <xf numFmtId="0" fontId="7" fillId="2" borderId="1" xfId="2" applyNumberFormat="1" applyFont="1" applyFill="1" applyBorder="1" applyAlignment="1">
      <alignment horizontal="center" vertical="center" wrapText="1" readingOrder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0" xfId="2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/>
    <xf numFmtId="188" fontId="4" fillId="0" borderId="1" xfId="2" applyNumberFormat="1" applyFont="1" applyFill="1" applyBorder="1" applyAlignment="1">
      <alignment horizontal="right" vertical="center" wrapText="1" readingOrder="1"/>
    </xf>
    <xf numFmtId="0" fontId="2" fillId="0" borderId="1" xfId="2" applyNumberFormat="1" applyFont="1" applyFill="1" applyBorder="1" applyAlignment="1">
      <alignment vertical="center" wrapText="1" readingOrder="1"/>
    </xf>
    <xf numFmtId="0" fontId="2" fillId="0" borderId="10" xfId="2" applyNumberFormat="1" applyFont="1" applyFill="1" applyBorder="1" applyAlignment="1">
      <alignment horizontal="center" vertical="center" wrapText="1" readingOrder="1"/>
    </xf>
    <xf numFmtId="188" fontId="2" fillId="0" borderId="10" xfId="2" applyNumberFormat="1" applyFont="1" applyFill="1" applyBorder="1" applyAlignment="1">
      <alignment horizontal="right" vertical="center" wrapText="1" readingOrder="1"/>
    </xf>
    <xf numFmtId="188" fontId="3" fillId="0" borderId="0" xfId="0" applyNumberFormat="1" applyFont="1" applyFill="1" applyBorder="1"/>
    <xf numFmtId="188" fontId="2" fillId="0" borderId="2" xfId="2" applyNumberFormat="1" applyFont="1" applyFill="1" applyBorder="1" applyAlignment="1">
      <alignment horizontal="right" vertical="center" wrapText="1" readingOrder="1"/>
    </xf>
    <xf numFmtId="187" fontId="4" fillId="0" borderId="1" xfId="2" applyNumberFormat="1" applyFont="1" applyFill="1" applyBorder="1" applyAlignment="1">
      <alignment horizontal="right" vertical="center" wrapText="1" readingOrder="1"/>
    </xf>
    <xf numFmtId="0" fontId="3" fillId="0" borderId="12" xfId="0" applyFont="1" applyFill="1" applyBorder="1"/>
    <xf numFmtId="0" fontId="3" fillId="0" borderId="15" xfId="0" applyFont="1" applyFill="1" applyBorder="1"/>
    <xf numFmtId="0" fontId="3" fillId="0" borderId="15" xfId="0" applyFont="1" applyFill="1" applyBorder="1"/>
    <xf numFmtId="0" fontId="6" fillId="0" borderId="0" xfId="0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188" fontId="7" fillId="0" borderId="1" xfId="2" applyNumberFormat="1" applyFont="1" applyFill="1" applyBorder="1" applyAlignment="1">
      <alignment horizontal="right" vertical="center" wrapText="1" readingOrder="1"/>
    </xf>
    <xf numFmtId="0" fontId="5" fillId="0" borderId="10" xfId="2" applyNumberFormat="1" applyFont="1" applyFill="1" applyBorder="1" applyAlignment="1">
      <alignment horizontal="center" vertical="center" wrapText="1" readingOrder="1"/>
    </xf>
    <xf numFmtId="188" fontId="5" fillId="0" borderId="10" xfId="2" applyNumberFormat="1" applyFont="1" applyFill="1" applyBorder="1" applyAlignment="1">
      <alignment horizontal="right" vertical="center" wrapText="1" readingOrder="1"/>
    </xf>
    <xf numFmtId="188" fontId="5" fillId="0" borderId="2" xfId="2" applyNumberFormat="1" applyFont="1" applyFill="1" applyBorder="1" applyAlignment="1">
      <alignment horizontal="right" vertical="center" wrapText="1" readingOrder="1"/>
    </xf>
    <xf numFmtId="0" fontId="6" fillId="0" borderId="11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4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88" fontId="6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7" fillId="2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right" vertical="center" wrapText="1" readingOrder="1"/>
    </xf>
    <xf numFmtId="0" fontId="6" fillId="0" borderId="2" xfId="2" applyNumberFormat="1" applyFont="1" applyFill="1" applyBorder="1" applyAlignment="1">
      <alignment vertical="top" wrapText="1"/>
    </xf>
    <xf numFmtId="0" fontId="7" fillId="0" borderId="1" xfId="2" applyNumberFormat="1" applyFont="1" applyFill="1" applyBorder="1" applyAlignment="1">
      <alignment vertical="center" wrapText="1" readingOrder="1"/>
    </xf>
    <xf numFmtId="0" fontId="7" fillId="2" borderId="1" xfId="2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8" fillId="0" borderId="0" xfId="0" applyFont="1"/>
    <xf numFmtId="0" fontId="6" fillId="0" borderId="0" xfId="1" applyFont="1" applyFill="1" applyBorder="1"/>
    <xf numFmtId="0" fontId="6" fillId="0" borderId="3" xfId="2" applyNumberFormat="1" applyFont="1" applyFill="1" applyBorder="1" applyAlignment="1">
      <alignment vertical="top" wrapText="1"/>
    </xf>
    <xf numFmtId="187" fontId="5" fillId="0" borderId="1" xfId="2" applyNumberFormat="1" applyFont="1" applyFill="1" applyBorder="1" applyAlignment="1">
      <alignment vertical="center" wrapText="1" readingOrder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187" fontId="7" fillId="0" borderId="16" xfId="2" applyNumberFormat="1" applyFont="1" applyFill="1" applyBorder="1" applyAlignment="1">
      <alignment horizontal="right" vertical="center" wrapText="1" readingOrder="1"/>
    </xf>
    <xf numFmtId="187" fontId="5" fillId="0" borderId="10" xfId="2" applyNumberFormat="1" applyFont="1" applyFill="1" applyBorder="1" applyAlignment="1">
      <alignment vertical="center" wrapText="1" readingOrder="1"/>
    </xf>
    <xf numFmtId="0" fontId="5" fillId="0" borderId="10" xfId="2" applyNumberFormat="1" applyFont="1" applyFill="1" applyBorder="1" applyAlignment="1">
      <alignment vertical="center" wrapText="1" readingOrder="1"/>
    </xf>
    <xf numFmtId="0" fontId="5" fillId="0" borderId="10" xfId="2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7" fillId="2" borderId="4" xfId="2" applyNumberFormat="1" applyFont="1" applyFill="1" applyBorder="1" applyAlignment="1">
      <alignment horizontal="center" vertical="center" wrapText="1" readingOrder="1"/>
    </xf>
    <xf numFmtId="0" fontId="7" fillId="2" borderId="7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right" vertical="center" wrapText="1" readingOrder="1"/>
    </xf>
    <xf numFmtId="0" fontId="7" fillId="0" borderId="2" xfId="2" applyNumberFormat="1" applyFont="1" applyFill="1" applyBorder="1" applyAlignment="1">
      <alignment horizontal="left" vertical="center" wrapText="1" readingOrder="1"/>
    </xf>
    <xf numFmtId="0" fontId="5" fillId="0" borderId="2" xfId="2" applyNumberFormat="1" applyFont="1" applyFill="1" applyBorder="1" applyAlignment="1">
      <alignment vertical="center" wrapText="1" readingOrder="1"/>
    </xf>
    <xf numFmtId="0" fontId="7" fillId="0" borderId="2" xfId="2" applyNumberFormat="1" applyFont="1" applyFill="1" applyBorder="1" applyAlignment="1">
      <alignment horizontal="right" vertical="center" wrapText="1" readingOrder="1"/>
    </xf>
    <xf numFmtId="0" fontId="11" fillId="0" borderId="16" xfId="2" applyNumberFormat="1" applyFont="1" applyFill="1" applyBorder="1" applyAlignment="1">
      <alignment horizontal="right" vertical="center" wrapText="1" readingOrder="1"/>
    </xf>
    <xf numFmtId="0" fontId="11" fillId="0" borderId="17" xfId="2" applyNumberFormat="1" applyFont="1" applyFill="1" applyBorder="1" applyAlignment="1">
      <alignment horizontal="right" vertical="center" wrapText="1" readingOrder="1"/>
    </xf>
    <xf numFmtId="0" fontId="12" fillId="0" borderId="16" xfId="2" applyNumberFormat="1" applyFont="1" applyFill="1" applyBorder="1" applyAlignment="1">
      <alignment horizontal="right" vertical="center" wrapText="1" readingOrder="1"/>
    </xf>
    <xf numFmtId="0" fontId="12" fillId="0" borderId="17" xfId="2" applyNumberFormat="1" applyFont="1" applyFill="1" applyBorder="1" applyAlignment="1">
      <alignment horizontal="right" vertical="center" wrapText="1" readingOrder="1"/>
    </xf>
    <xf numFmtId="0" fontId="7" fillId="0" borderId="10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11" fillId="0" borderId="16" xfId="2" applyNumberFormat="1" applyFont="1" applyFill="1" applyBorder="1" applyAlignment="1">
      <alignment horizontal="center" vertical="center" wrapText="1" readingOrder="1"/>
    </xf>
    <xf numFmtId="0" fontId="12" fillId="0" borderId="16" xfId="2" applyNumberFormat="1" applyFont="1" applyFill="1" applyBorder="1" applyAlignment="1">
      <alignment horizontal="center" vertical="center" wrapText="1" readingOrder="1"/>
    </xf>
    <xf numFmtId="4" fontId="5" fillId="0" borderId="1" xfId="2" applyNumberFormat="1" applyFont="1" applyFill="1" applyBorder="1" applyAlignment="1">
      <alignment horizontal="right" vertical="center" wrapText="1" readingOrder="1"/>
    </xf>
    <xf numFmtId="4" fontId="7" fillId="0" borderId="1" xfId="2" applyNumberFormat="1" applyFont="1" applyFill="1" applyBorder="1" applyAlignment="1">
      <alignment horizontal="right" vertical="center" wrapText="1" readingOrder="1"/>
    </xf>
    <xf numFmtId="43" fontId="5" fillId="0" borderId="1" xfId="2" applyNumberFormat="1" applyFont="1" applyFill="1" applyBorder="1" applyAlignment="1">
      <alignment horizontal="right" vertical="center" wrapText="1" readingOrder="1"/>
    </xf>
    <xf numFmtId="43" fontId="7" fillId="0" borderId="1" xfId="2" applyNumberFormat="1" applyFont="1" applyFill="1" applyBorder="1" applyAlignment="1">
      <alignment horizontal="right" vertical="center" wrapText="1" readingOrder="1"/>
    </xf>
    <xf numFmtId="43" fontId="11" fillId="0" borderId="16" xfId="2" applyNumberFormat="1" applyFont="1" applyFill="1" applyBorder="1" applyAlignment="1">
      <alignment horizontal="right" vertical="center" wrapText="1" readingOrder="1"/>
    </xf>
    <xf numFmtId="43" fontId="12" fillId="0" borderId="16" xfId="2" applyNumberFormat="1" applyFont="1" applyFill="1" applyBorder="1" applyAlignment="1">
      <alignment horizontal="right" vertical="center" wrapText="1" readingOrder="1"/>
    </xf>
    <xf numFmtId="189" fontId="5" fillId="0" borderId="1" xfId="2" applyNumberFormat="1" applyFont="1" applyFill="1" applyBorder="1" applyAlignment="1">
      <alignment horizontal="right" vertical="center" wrapText="1" readingOrder="1"/>
    </xf>
    <xf numFmtId="4" fontId="5" fillId="0" borderId="1" xfId="2" applyNumberFormat="1" applyFont="1" applyFill="1" applyBorder="1" applyAlignment="1">
      <alignment vertical="center" wrapText="1" readingOrder="1"/>
    </xf>
    <xf numFmtId="43" fontId="7" fillId="0" borderId="10" xfId="2" applyNumberFormat="1" applyFont="1" applyFill="1" applyBorder="1" applyAlignment="1">
      <alignment horizontal="right" vertical="center" wrapText="1" readingOrder="1"/>
    </xf>
    <xf numFmtId="187" fontId="5" fillId="0" borderId="1" xfId="2" applyNumberFormat="1" applyFont="1" applyFill="1" applyBorder="1" applyAlignment="1">
      <alignment horizontal="right" vertical="center" wrapText="1" readingOrder="1"/>
    </xf>
    <xf numFmtId="187" fontId="7" fillId="0" borderId="1" xfId="2" applyNumberFormat="1" applyFont="1" applyFill="1" applyBorder="1" applyAlignment="1">
      <alignment horizontal="right" vertical="center" wrapText="1" readingOrder="1"/>
    </xf>
    <xf numFmtId="190" fontId="8" fillId="0" borderId="0" xfId="0" applyNumberFormat="1" applyFont="1"/>
    <xf numFmtId="0" fontId="7" fillId="2" borderId="10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top" wrapText="1" readingOrder="1"/>
    </xf>
    <xf numFmtId="43" fontId="5" fillId="0" borderId="10" xfId="2" applyNumberFormat="1" applyFont="1" applyFill="1" applyBorder="1" applyAlignment="1">
      <alignment horizontal="right" vertical="top" wrapText="1" readingOrder="1"/>
    </xf>
    <xf numFmtId="43" fontId="7" fillId="0" borderId="10" xfId="2" applyNumberFormat="1" applyFont="1" applyFill="1" applyBorder="1" applyAlignment="1">
      <alignment horizontal="right" vertical="top" wrapText="1" readingOrder="1"/>
    </xf>
    <xf numFmtId="0" fontId="6" fillId="2" borderId="11" xfId="2" applyNumberFormat="1" applyFont="1" applyFill="1" applyBorder="1" applyAlignment="1">
      <alignment vertical="top" wrapText="1"/>
    </xf>
    <xf numFmtId="0" fontId="6" fillId="2" borderId="5" xfId="2" applyNumberFormat="1" applyFont="1" applyFill="1" applyBorder="1" applyAlignment="1">
      <alignment vertical="top" wrapText="1"/>
    </xf>
    <xf numFmtId="0" fontId="6" fillId="2" borderId="12" xfId="2" applyNumberFormat="1" applyFont="1" applyFill="1" applyBorder="1" applyAlignment="1">
      <alignment vertical="top" wrapText="1"/>
    </xf>
    <xf numFmtId="0" fontId="6" fillId="2" borderId="0" xfId="2" applyNumberFormat="1" applyFont="1" applyFill="1" applyBorder="1" applyAlignment="1">
      <alignment vertical="top" wrapText="1"/>
    </xf>
    <xf numFmtId="0" fontId="7" fillId="2" borderId="23" xfId="2" applyNumberFormat="1" applyFont="1" applyFill="1" applyBorder="1" applyAlignment="1">
      <alignment horizontal="center" vertical="center" wrapText="1" readingOrder="1"/>
    </xf>
    <xf numFmtId="0" fontId="6" fillId="2" borderId="14" xfId="2" applyNumberFormat="1" applyFont="1" applyFill="1" applyBorder="1" applyAlignment="1">
      <alignment vertical="top" wrapText="1"/>
    </xf>
    <xf numFmtId="0" fontId="6" fillId="2" borderId="8" xfId="2" applyNumberFormat="1" applyFont="1" applyFill="1" applyBorder="1" applyAlignment="1">
      <alignment vertical="top" wrapText="1"/>
    </xf>
    <xf numFmtId="0" fontId="5" fillId="2" borderId="23" xfId="2" applyNumberFormat="1" applyFont="1" applyFill="1" applyBorder="1" applyAlignment="1">
      <alignment horizontal="center" vertical="center" wrapText="1" readingOrder="1"/>
    </xf>
    <xf numFmtId="0" fontId="5" fillId="0" borderId="26" xfId="2" applyNumberFormat="1" applyFont="1" applyFill="1" applyBorder="1" applyAlignment="1">
      <alignment vertical="top" wrapText="1" readingOrder="1"/>
    </xf>
    <xf numFmtId="187" fontId="5" fillId="0" borderId="1" xfId="2" applyNumberFormat="1" applyFont="1" applyFill="1" applyBorder="1" applyAlignment="1">
      <alignment horizontal="right" vertical="top" wrapText="1" readingOrder="1"/>
    </xf>
    <xf numFmtId="187" fontId="13" fillId="0" borderId="1" xfId="2" applyNumberFormat="1" applyFont="1" applyFill="1" applyBorder="1" applyAlignment="1">
      <alignment horizontal="right" vertical="top" wrapText="1" readingOrder="1"/>
    </xf>
    <xf numFmtId="0" fontId="5" fillId="3" borderId="1" xfId="2" applyNumberFormat="1" applyFont="1" applyFill="1" applyBorder="1" applyAlignment="1">
      <alignment vertical="top" wrapText="1" readingOrder="1"/>
    </xf>
    <xf numFmtId="0" fontId="13" fillId="0" borderId="10" xfId="2" applyNumberFormat="1" applyFont="1" applyFill="1" applyBorder="1" applyAlignment="1">
      <alignment vertical="center" wrapText="1" readingOrder="1"/>
    </xf>
    <xf numFmtId="0" fontId="5" fillId="0" borderId="27" xfId="2" applyNumberFormat="1" applyFont="1" applyFill="1" applyBorder="1" applyAlignment="1">
      <alignment horizontal="right" vertical="top" wrapText="1" readingOrder="1"/>
    </xf>
    <xf numFmtId="187" fontId="13" fillId="0" borderId="1" xfId="2" applyNumberFormat="1" applyFont="1" applyFill="1" applyBorder="1" applyAlignment="1">
      <alignment horizontal="right" vertical="center" wrapText="1" readingOrder="1"/>
    </xf>
    <xf numFmtId="187" fontId="14" fillId="0" borderId="1" xfId="2" applyNumberFormat="1" applyFont="1" applyFill="1" applyBorder="1" applyAlignment="1">
      <alignment vertical="top" wrapText="1" readingOrder="1"/>
    </xf>
    <xf numFmtId="0" fontId="6" fillId="2" borderId="29" xfId="2" applyNumberFormat="1" applyFont="1" applyFill="1" applyBorder="1" applyAlignment="1">
      <alignment vertical="top" wrapText="1"/>
    </xf>
    <xf numFmtId="0" fontId="6" fillId="2" borderId="30" xfId="2" applyNumberFormat="1" applyFont="1" applyFill="1" applyBorder="1" applyAlignment="1">
      <alignment vertical="top" wrapText="1"/>
    </xf>
    <xf numFmtId="0" fontId="6" fillId="2" borderId="34" xfId="2" applyNumberFormat="1" applyFont="1" applyFill="1" applyBorder="1" applyAlignment="1">
      <alignment vertical="top" wrapText="1"/>
    </xf>
    <xf numFmtId="0" fontId="6" fillId="2" borderId="35" xfId="2" applyNumberFormat="1" applyFont="1" applyFill="1" applyBorder="1" applyAlignment="1">
      <alignment vertical="top" wrapText="1"/>
    </xf>
    <xf numFmtId="0" fontId="5" fillId="0" borderId="32" xfId="2" applyNumberFormat="1" applyFont="1" applyFill="1" applyBorder="1" applyAlignment="1">
      <alignment horizontal="center" vertical="center" wrapText="1" readingOrder="1"/>
    </xf>
    <xf numFmtId="43" fontId="5" fillId="0" borderId="32" xfId="2" applyNumberFormat="1" applyFont="1" applyFill="1" applyBorder="1" applyAlignment="1">
      <alignment horizontal="right" vertical="center" wrapText="1" readingOrder="1"/>
    </xf>
    <xf numFmtId="43" fontId="7" fillId="0" borderId="32" xfId="2" applyNumberFormat="1" applyFont="1" applyFill="1" applyBorder="1" applyAlignment="1">
      <alignment horizontal="right" vertical="center" wrapText="1" readingOrder="1"/>
    </xf>
    <xf numFmtId="43" fontId="7" fillId="0" borderId="32" xfId="2" applyNumberFormat="1" applyFont="1" applyFill="1" applyBorder="1" applyAlignment="1">
      <alignment horizontal="right" wrapText="1" readingOrder="1"/>
    </xf>
    <xf numFmtId="0" fontId="7" fillId="2" borderId="6" xfId="2" applyNumberFormat="1" applyFont="1" applyFill="1" applyBorder="1" applyAlignment="1">
      <alignment horizontal="left" vertical="center" wrapText="1" readingOrder="1"/>
    </xf>
    <xf numFmtId="0" fontId="8" fillId="5" borderId="0" xfId="0" applyFont="1" applyFill="1"/>
    <xf numFmtId="0" fontId="5" fillId="0" borderId="45" xfId="2" applyNumberFormat="1" applyFont="1" applyFill="1" applyBorder="1" applyAlignment="1">
      <alignment vertical="top" wrapText="1" readingOrder="1"/>
    </xf>
    <xf numFmtId="43" fontId="13" fillId="0" borderId="1" xfId="2" applyNumberFormat="1" applyFont="1" applyFill="1" applyBorder="1" applyAlignment="1">
      <alignment horizontal="right" vertical="center" wrapText="1" readingOrder="1"/>
    </xf>
    <xf numFmtId="43" fontId="14" fillId="0" borderId="1" xfId="2" applyNumberFormat="1" applyFont="1" applyFill="1" applyBorder="1" applyAlignment="1">
      <alignment horizontal="right" vertical="center" wrapText="1" readingOrder="1"/>
    </xf>
    <xf numFmtId="0" fontId="7" fillId="2" borderId="18" xfId="2" applyNumberFormat="1" applyFont="1" applyFill="1" applyBorder="1" applyAlignment="1">
      <alignment horizontal="center" vertical="center" wrapText="1" readingOrder="1"/>
    </xf>
    <xf numFmtId="0" fontId="7" fillId="2" borderId="0" xfId="2" applyNumberFormat="1" applyFont="1" applyFill="1" applyBorder="1" applyAlignment="1">
      <alignment vertical="center" wrapText="1" readingOrder="1"/>
    </xf>
    <xf numFmtId="0" fontId="15" fillId="0" borderId="1" xfId="2" applyNumberFormat="1" applyFont="1" applyFill="1" applyBorder="1" applyAlignment="1">
      <alignment horizontal="right" vertical="center" wrapText="1" readingOrder="1"/>
    </xf>
    <xf numFmtId="43" fontId="5" fillId="0" borderId="1" xfId="2" applyNumberFormat="1" applyFont="1" applyFill="1" applyBorder="1" applyAlignment="1">
      <alignment horizontal="right" vertical="top" wrapText="1" readingOrder="1"/>
    </xf>
    <xf numFmtId="43" fontId="17" fillId="0" borderId="1" xfId="2" applyNumberFormat="1" applyFont="1" applyFill="1" applyBorder="1" applyAlignment="1">
      <alignment horizontal="right" vertical="top" wrapText="1" readingOrder="1"/>
    </xf>
    <xf numFmtId="43" fontId="18" fillId="0" borderId="1" xfId="2" applyNumberFormat="1" applyFont="1" applyFill="1" applyBorder="1" applyAlignment="1">
      <alignment horizontal="right" vertical="top" wrapText="1" readingOrder="1"/>
    </xf>
    <xf numFmtId="43" fontId="19" fillId="0" borderId="1" xfId="2" applyNumberFormat="1" applyFont="1" applyFill="1" applyBorder="1" applyAlignment="1">
      <alignment horizontal="right" vertical="top" wrapText="1" readingOrder="1"/>
    </xf>
    <xf numFmtId="43" fontId="7" fillId="0" borderId="1" xfId="2" applyNumberFormat="1" applyFont="1" applyFill="1" applyBorder="1" applyAlignment="1">
      <alignment horizontal="center" vertical="center" wrapText="1" readingOrder="1"/>
    </xf>
    <xf numFmtId="43" fontId="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1" applyFont="1" applyFill="1" applyBorder="1"/>
    <xf numFmtId="0" fontId="22" fillId="0" borderId="0" xfId="0" applyFont="1"/>
    <xf numFmtId="43" fontId="8" fillId="0" borderId="0" xfId="3" applyFont="1"/>
    <xf numFmtId="43" fontId="6" fillId="0" borderId="0" xfId="1" applyNumberFormat="1" applyFont="1" applyFill="1" applyBorder="1"/>
    <xf numFmtId="43" fontId="23" fillId="0" borderId="1" xfId="2" applyNumberFormat="1" applyFont="1" applyFill="1" applyBorder="1" applyAlignment="1">
      <alignment horizontal="right" vertical="center" wrapText="1" readingOrder="1"/>
    </xf>
    <xf numFmtId="187" fontId="6" fillId="0" borderId="0" xfId="1" applyNumberFormat="1" applyFont="1" applyFill="1" applyBorder="1"/>
    <xf numFmtId="0" fontId="5" fillId="0" borderId="0" xfId="2" applyNumberFormat="1" applyFont="1" applyFill="1" applyBorder="1" applyAlignment="1">
      <alignment horizontal="center" vertical="top" wrapText="1" readingOrder="1"/>
    </xf>
    <xf numFmtId="0" fontId="7" fillId="0" borderId="0" xfId="2" applyNumberFormat="1" applyFont="1" applyFill="1" applyBorder="1" applyAlignment="1">
      <alignment horizontal="center" vertical="top" wrapText="1" readingOrder="1"/>
    </xf>
    <xf numFmtId="0" fontId="21" fillId="0" borderId="0" xfId="1" applyFont="1" applyFill="1" applyBorder="1"/>
    <xf numFmtId="0" fontId="7" fillId="2" borderId="1" xfId="2" applyNumberFormat="1" applyFont="1" applyFill="1" applyBorder="1" applyAlignment="1">
      <alignment horizontal="center" vertical="center" wrapText="1" readingOrder="1"/>
    </xf>
    <xf numFmtId="0" fontId="6" fillId="0" borderId="2" xfId="2" applyNumberFormat="1" applyFont="1" applyFill="1" applyBorder="1" applyAlignment="1">
      <alignment vertical="top" wrapText="1"/>
    </xf>
    <xf numFmtId="0" fontId="6" fillId="0" borderId="3" xfId="2" applyNumberFormat="1" applyFont="1" applyFill="1" applyBorder="1" applyAlignment="1">
      <alignment vertical="top" wrapText="1"/>
    </xf>
    <xf numFmtId="0" fontId="5" fillId="0" borderId="8" xfId="2" applyNumberFormat="1" applyFont="1" applyFill="1" applyBorder="1" applyAlignment="1">
      <alignment horizontal="center" vertical="top" wrapText="1" readingOrder="1"/>
    </xf>
    <xf numFmtId="0" fontId="7" fillId="0" borderId="7" xfId="2" applyNumberFormat="1" applyFont="1" applyFill="1" applyBorder="1" applyAlignment="1">
      <alignment horizontal="right" vertical="center" wrapText="1" readingOrder="1"/>
    </xf>
    <xf numFmtId="0" fontId="6" fillId="0" borderId="9" xfId="2" applyNumberFormat="1" applyFont="1" applyFill="1" applyBorder="1" applyAlignment="1">
      <alignment vertical="top" wrapText="1"/>
    </xf>
    <xf numFmtId="0" fontId="7" fillId="0" borderId="1" xfId="2" applyNumberFormat="1" applyFont="1" applyFill="1" applyBorder="1" applyAlignment="1">
      <alignment horizontal="right" vertical="top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7" fillId="0" borderId="0" xfId="2" applyNumberFormat="1" applyFont="1" applyFill="1" applyBorder="1" applyAlignment="1">
      <alignment horizontal="center" vertical="center" wrapText="1" readingOrder="1"/>
    </xf>
    <xf numFmtId="0" fontId="7" fillId="2" borderId="12" xfId="2" applyNumberFormat="1" applyFont="1" applyFill="1" applyBorder="1" applyAlignment="1">
      <alignment horizontal="left" wrapText="1" readingOrder="1"/>
    </xf>
    <xf numFmtId="0" fontId="6" fillId="2" borderId="0" xfId="2" applyNumberFormat="1" applyFont="1" applyFill="1" applyBorder="1" applyAlignment="1">
      <alignment vertical="top" wrapText="1"/>
    </xf>
    <xf numFmtId="0" fontId="7" fillId="2" borderId="0" xfId="2" applyNumberFormat="1" applyFont="1" applyFill="1" applyBorder="1" applyAlignment="1">
      <alignment horizontal="left" vertical="center" wrapText="1" readingOrder="1"/>
    </xf>
    <xf numFmtId="0" fontId="7" fillId="2" borderId="18" xfId="2" applyNumberFormat="1" applyFont="1" applyFill="1" applyBorder="1" applyAlignment="1">
      <alignment horizontal="center" vertical="center" wrapText="1" readingOrder="1"/>
    </xf>
    <xf numFmtId="0" fontId="6" fillId="0" borderId="5" xfId="2" applyNumberFormat="1" applyFont="1" applyFill="1" applyBorder="1" applyAlignment="1">
      <alignment vertical="top" wrapText="1"/>
    </xf>
    <xf numFmtId="0" fontId="6" fillId="0" borderId="6" xfId="2" applyNumberFormat="1" applyFont="1" applyFill="1" applyBorder="1" applyAlignment="1">
      <alignment vertical="top" wrapText="1"/>
    </xf>
    <xf numFmtId="0" fontId="6" fillId="2" borderId="19" xfId="2" applyNumberFormat="1" applyFont="1" applyFill="1" applyBorder="1" applyAlignment="1">
      <alignment vertical="top" wrapText="1"/>
    </xf>
    <xf numFmtId="0" fontId="6" fillId="0" borderId="20" xfId="2" applyNumberFormat="1" applyFont="1" applyFill="1" applyBorder="1" applyAlignment="1">
      <alignment vertical="top" wrapText="1"/>
    </xf>
    <xf numFmtId="0" fontId="6" fillId="0" borderId="21" xfId="2" applyNumberFormat="1" applyFont="1" applyFill="1" applyBorder="1" applyAlignment="1">
      <alignment vertical="top" wrapText="1"/>
    </xf>
    <xf numFmtId="0" fontId="7" fillId="2" borderId="23" xfId="2" applyNumberFormat="1" applyFont="1" applyFill="1" applyBorder="1" applyAlignment="1">
      <alignment horizontal="center" vertical="center" wrapText="1" readingOrder="1"/>
    </xf>
    <xf numFmtId="0" fontId="6" fillId="0" borderId="24" xfId="2" applyNumberFormat="1" applyFont="1" applyFill="1" applyBorder="1" applyAlignment="1">
      <alignment vertical="top" wrapText="1"/>
    </xf>
    <xf numFmtId="0" fontId="6" fillId="0" borderId="25" xfId="2" applyNumberFormat="1" applyFont="1" applyFill="1" applyBorder="1" applyAlignment="1">
      <alignment vertical="top" wrapText="1"/>
    </xf>
    <xf numFmtId="0" fontId="5" fillId="2" borderId="18" xfId="2" applyNumberFormat="1" applyFont="1" applyFill="1" applyBorder="1" applyAlignment="1">
      <alignment horizontal="center" vertical="center" wrapText="1" readingOrder="1"/>
    </xf>
    <xf numFmtId="0" fontId="6" fillId="2" borderId="13" xfId="2" applyNumberFormat="1" applyFont="1" applyFill="1" applyBorder="1" applyAlignment="1">
      <alignment vertical="top" wrapText="1"/>
    </xf>
    <xf numFmtId="0" fontId="6" fillId="2" borderId="22" xfId="2" applyNumberFormat="1" applyFont="1" applyFill="1" applyBorder="1" applyAlignment="1">
      <alignment vertical="top" wrapText="1"/>
    </xf>
    <xf numFmtId="0" fontId="6" fillId="2" borderId="12" xfId="2" applyNumberFormat="1" applyFont="1" applyFill="1" applyBorder="1" applyAlignment="1">
      <alignment vertical="top" wrapText="1"/>
    </xf>
    <xf numFmtId="0" fontId="6" fillId="2" borderId="7" xfId="2" applyNumberFormat="1" applyFont="1" applyFill="1" applyBorder="1" applyAlignment="1">
      <alignment vertical="top" wrapText="1"/>
    </xf>
    <xf numFmtId="0" fontId="13" fillId="0" borderId="1" xfId="2" applyNumberFormat="1" applyFont="1" applyFill="1" applyBorder="1" applyAlignment="1">
      <alignment horizontal="right" vertical="center" wrapText="1" readingOrder="1"/>
    </xf>
    <xf numFmtId="0" fontId="5" fillId="3" borderId="1" xfId="2" applyNumberFormat="1" applyFont="1" applyFill="1" applyBorder="1" applyAlignment="1">
      <alignment vertical="top" wrapText="1" readingOrder="1"/>
    </xf>
    <xf numFmtId="0" fontId="6" fillId="3" borderId="13" xfId="2" applyNumberFormat="1" applyFont="1" applyFill="1" applyBorder="1" applyAlignment="1">
      <alignment vertical="top" wrapText="1"/>
    </xf>
    <xf numFmtId="0" fontId="6" fillId="3" borderId="7" xfId="2" applyNumberFormat="1" applyFont="1" applyFill="1" applyBorder="1" applyAlignment="1">
      <alignment vertical="top" wrapText="1"/>
    </xf>
    <xf numFmtId="0" fontId="5" fillId="0" borderId="10" xfId="2" applyNumberFormat="1" applyFont="1" applyFill="1" applyBorder="1" applyAlignment="1">
      <alignment vertical="top" wrapText="1" readingOrder="1"/>
    </xf>
    <xf numFmtId="0" fontId="6" fillId="0" borderId="14" xfId="2" applyNumberFormat="1" applyFont="1" applyFill="1" applyBorder="1" applyAlignment="1">
      <alignment vertical="top" wrapText="1"/>
    </xf>
    <xf numFmtId="0" fontId="5" fillId="0" borderId="3" xfId="2" applyNumberFormat="1" applyFont="1" applyFill="1" applyBorder="1" applyAlignment="1">
      <alignment horizontal="right" vertical="top" wrapText="1" readingOrder="1"/>
    </xf>
    <xf numFmtId="0" fontId="6" fillId="0" borderId="8" xfId="2" applyNumberFormat="1" applyFont="1" applyFill="1" applyBorder="1" applyAlignment="1">
      <alignment vertical="top" wrapText="1"/>
    </xf>
    <xf numFmtId="0" fontId="6" fillId="0" borderId="12" xfId="2" applyNumberFormat="1" applyFont="1" applyFill="1" applyBorder="1" applyAlignment="1">
      <alignment vertical="top" wrapText="1"/>
    </xf>
    <xf numFmtId="0" fontId="6" fillId="0" borderId="0" xfId="1" applyFont="1" applyFill="1" applyBorder="1"/>
    <xf numFmtId="0" fontId="14" fillId="0" borderId="1" xfId="2" applyNumberFormat="1" applyFont="1" applyFill="1" applyBorder="1" applyAlignment="1">
      <alignment horizontal="right" vertical="top" wrapText="1" readingOrder="1"/>
    </xf>
    <xf numFmtId="187" fontId="14" fillId="0" borderId="1" xfId="2" applyNumberFormat="1" applyFont="1" applyFill="1" applyBorder="1" applyAlignment="1">
      <alignment vertical="top" wrapText="1" readingOrder="1"/>
    </xf>
    <xf numFmtId="187" fontId="13" fillId="0" borderId="1" xfId="2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5" fillId="0" borderId="26" xfId="2" applyNumberFormat="1" applyFont="1" applyFill="1" applyBorder="1" applyAlignment="1">
      <alignment vertical="top" wrapText="1" readingOrder="1"/>
    </xf>
    <xf numFmtId="0" fontId="5" fillId="0" borderId="8" xfId="2" applyNumberFormat="1" applyFont="1" applyFill="1" applyBorder="1" applyAlignment="1">
      <alignment horizontal="center" vertical="center" wrapText="1" readingOrder="1"/>
    </xf>
    <xf numFmtId="0" fontId="5" fillId="2" borderId="23" xfId="2" applyNumberFormat="1" applyFont="1" applyFill="1" applyBorder="1" applyAlignment="1">
      <alignment horizontal="center" vertical="center" wrapText="1" readingOrder="1"/>
    </xf>
    <xf numFmtId="0" fontId="6" fillId="0" borderId="28" xfId="2" applyNumberFormat="1" applyFont="1" applyFill="1" applyBorder="1" applyAlignment="1">
      <alignment vertical="top" wrapText="1"/>
    </xf>
    <xf numFmtId="0" fontId="6" fillId="2" borderId="14" xfId="2" applyNumberFormat="1" applyFont="1" applyFill="1" applyBorder="1" applyAlignment="1">
      <alignment vertical="top" wrapText="1"/>
    </xf>
    <xf numFmtId="0" fontId="7" fillId="2" borderId="5" xfId="2" applyNumberFormat="1" applyFont="1" applyFill="1" applyBorder="1" applyAlignment="1">
      <alignment horizontal="left" vertical="center" wrapText="1" readingOrder="1"/>
    </xf>
    <xf numFmtId="0" fontId="6" fillId="2" borderId="5" xfId="2" applyNumberFormat="1" applyFont="1" applyFill="1" applyBorder="1" applyAlignment="1">
      <alignment vertical="top" wrapText="1"/>
    </xf>
    <xf numFmtId="0" fontId="7" fillId="0" borderId="32" xfId="2" applyNumberFormat="1" applyFont="1" applyFill="1" applyBorder="1" applyAlignment="1">
      <alignment horizontal="right" vertical="top" wrapText="1" readingOrder="1"/>
    </xf>
    <xf numFmtId="0" fontId="6" fillId="0" borderId="41" xfId="2" applyNumberFormat="1" applyFont="1" applyFill="1" applyBorder="1" applyAlignment="1">
      <alignment vertical="top" wrapText="1"/>
    </xf>
    <xf numFmtId="0" fontId="5" fillId="0" borderId="32" xfId="2" applyNumberFormat="1" applyFont="1" applyFill="1" applyBorder="1" applyAlignment="1">
      <alignment vertical="top" wrapText="1" readingOrder="1"/>
    </xf>
    <xf numFmtId="0" fontId="6" fillId="0" borderId="40" xfId="2" applyNumberFormat="1" applyFont="1" applyFill="1" applyBorder="1" applyAlignment="1">
      <alignment vertical="top" wrapText="1"/>
    </xf>
    <xf numFmtId="0" fontId="5" fillId="0" borderId="39" xfId="2" applyNumberFormat="1" applyFont="1" applyFill="1" applyBorder="1" applyAlignment="1">
      <alignment vertical="top" wrapText="1" readingOrder="1"/>
    </xf>
    <xf numFmtId="0" fontId="6" fillId="0" borderId="33" xfId="2" applyNumberFormat="1" applyFont="1" applyFill="1" applyBorder="1" applyAlignment="1">
      <alignment vertical="top" wrapText="1"/>
    </xf>
    <xf numFmtId="0" fontId="6" fillId="0" borderId="34" xfId="2" applyNumberFormat="1" applyFont="1" applyFill="1" applyBorder="1" applyAlignment="1">
      <alignment vertical="top" wrapText="1"/>
    </xf>
    <xf numFmtId="0" fontId="5" fillId="0" borderId="40" xfId="2" applyNumberFormat="1" applyFont="1" applyFill="1" applyBorder="1" applyAlignment="1">
      <alignment horizontal="right" vertical="top" wrapText="1" readingOrder="1"/>
    </xf>
    <xf numFmtId="0" fontId="6" fillId="0" borderId="35" xfId="2" applyNumberFormat="1" applyFont="1" applyFill="1" applyBorder="1" applyAlignment="1">
      <alignment vertical="top" wrapText="1"/>
    </xf>
    <xf numFmtId="0" fontId="7" fillId="2" borderId="32" xfId="2" applyNumberFormat="1" applyFont="1" applyFill="1" applyBorder="1" applyAlignment="1">
      <alignment horizontal="center" vertical="top" wrapText="1" readingOrder="1"/>
    </xf>
    <xf numFmtId="0" fontId="6" fillId="2" borderId="37" xfId="2" applyNumberFormat="1" applyFont="1" applyFill="1" applyBorder="1" applyAlignment="1">
      <alignment vertical="top" wrapText="1"/>
    </xf>
    <xf numFmtId="0" fontId="6" fillId="0" borderId="31" xfId="2" applyNumberFormat="1" applyFont="1" applyFill="1" applyBorder="1" applyAlignment="1">
      <alignment vertical="top" wrapText="1"/>
    </xf>
    <xf numFmtId="0" fontId="6" fillId="2" borderId="34" xfId="2" applyNumberFormat="1" applyFont="1" applyFill="1" applyBorder="1" applyAlignment="1">
      <alignment vertical="top" wrapText="1"/>
    </xf>
    <xf numFmtId="0" fontId="6" fillId="0" borderId="36" xfId="2" applyNumberFormat="1" applyFont="1" applyFill="1" applyBorder="1" applyAlignment="1">
      <alignment vertical="top" wrapText="1"/>
    </xf>
    <xf numFmtId="0" fontId="6" fillId="2" borderId="38" xfId="2" applyNumberFormat="1" applyFont="1" applyFill="1" applyBorder="1" applyAlignment="1">
      <alignment vertical="top" wrapText="1"/>
    </xf>
    <xf numFmtId="0" fontId="7" fillId="2" borderId="33" xfId="2" applyNumberFormat="1" applyFont="1" applyFill="1" applyBorder="1" applyAlignment="1">
      <alignment vertical="top" wrapText="1" readingOrder="1"/>
    </xf>
    <xf numFmtId="0" fontId="6" fillId="2" borderId="33" xfId="2" applyNumberFormat="1" applyFont="1" applyFill="1" applyBorder="1" applyAlignment="1">
      <alignment vertical="top" wrapText="1"/>
    </xf>
    <xf numFmtId="0" fontId="7" fillId="2" borderId="30" xfId="2" applyNumberFormat="1" applyFont="1" applyFill="1" applyBorder="1" applyAlignment="1">
      <alignment vertical="top" wrapText="1" readingOrder="1"/>
    </xf>
    <xf numFmtId="0" fontId="6" fillId="0" borderId="30" xfId="2" applyNumberFormat="1" applyFont="1" applyFill="1" applyBorder="1" applyAlignment="1">
      <alignment vertical="top" wrapText="1"/>
    </xf>
    <xf numFmtId="0" fontId="6" fillId="2" borderId="8" xfId="2" applyNumberFormat="1" applyFont="1" applyFill="1" applyBorder="1" applyAlignment="1">
      <alignment vertical="top" wrapText="1"/>
    </xf>
    <xf numFmtId="0" fontId="5" fillId="0" borderId="2" xfId="2" applyNumberFormat="1" applyFont="1" applyFill="1" applyBorder="1" applyAlignment="1">
      <alignment horizontal="right" vertical="top" wrapText="1" readingOrder="1"/>
    </xf>
    <xf numFmtId="0" fontId="14" fillId="4" borderId="1" xfId="2" applyNumberFormat="1" applyFont="1" applyFill="1" applyBorder="1" applyAlignment="1">
      <alignment horizontal="right" vertical="top" wrapText="1" readingOrder="1"/>
    </xf>
    <xf numFmtId="0" fontId="14" fillId="0" borderId="1" xfId="2" applyNumberFormat="1" applyFont="1" applyFill="1" applyBorder="1" applyAlignment="1">
      <alignment horizontal="right" vertical="center" wrapText="1" readingOrder="1"/>
    </xf>
    <xf numFmtId="0" fontId="16" fillId="0" borderId="1" xfId="2" applyNumberFormat="1" applyFont="1" applyFill="1" applyBorder="1" applyAlignment="1">
      <alignment horizontal="right" vertical="center" wrapText="1" readingOrder="1"/>
    </xf>
    <xf numFmtId="0" fontId="5" fillId="0" borderId="1" xfId="2" applyNumberFormat="1" applyFont="1" applyFill="1" applyBorder="1" applyAlignment="1">
      <alignment vertical="top" wrapText="1" readingOrder="1"/>
    </xf>
    <xf numFmtId="0" fontId="6" fillId="0" borderId="13" xfId="2" applyNumberFormat="1" applyFont="1" applyFill="1" applyBorder="1" applyAlignment="1">
      <alignment vertical="top" wrapText="1"/>
    </xf>
    <xf numFmtId="0" fontId="6" fillId="0" borderId="7" xfId="2" applyNumberFormat="1" applyFont="1" applyFill="1" applyBorder="1" applyAlignment="1">
      <alignment vertical="top" wrapText="1"/>
    </xf>
    <xf numFmtId="0" fontId="7" fillId="2" borderId="12" xfId="2" applyNumberFormat="1" applyFont="1" applyFill="1" applyBorder="1" applyAlignment="1">
      <alignment horizontal="right" vertical="center" wrapText="1" readingOrder="1"/>
    </xf>
    <xf numFmtId="0" fontId="6" fillId="0" borderId="43" xfId="2" applyNumberFormat="1" applyFont="1" applyFill="1" applyBorder="1" applyAlignment="1">
      <alignment vertical="top" wrapText="1"/>
    </xf>
    <xf numFmtId="0" fontId="6" fillId="0" borderId="42" xfId="2" applyNumberFormat="1" applyFont="1" applyFill="1" applyBorder="1" applyAlignment="1">
      <alignment vertical="top" wrapText="1"/>
    </xf>
    <xf numFmtId="0" fontId="6" fillId="0" borderId="44" xfId="2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 vertical="top" wrapText="1" readingOrder="1"/>
    </xf>
    <xf numFmtId="0" fontId="3" fillId="0" borderId="8" xfId="2" applyNumberFormat="1" applyFont="1" applyFill="1" applyBorder="1" applyAlignment="1">
      <alignment vertical="top" wrapText="1"/>
    </xf>
    <xf numFmtId="0" fontId="3" fillId="0" borderId="9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vertical="center" wrapText="1" readingOrder="1"/>
    </xf>
    <xf numFmtId="0" fontId="2" fillId="0" borderId="4" xfId="2" applyNumberFormat="1" applyFont="1" applyFill="1" applyBorder="1" applyAlignment="1">
      <alignment vertical="top" wrapText="1" readingOrder="1"/>
    </xf>
    <xf numFmtId="0" fontId="3" fillId="0" borderId="5" xfId="0" applyFont="1" applyFill="1" applyBorder="1"/>
    <xf numFmtId="0" fontId="3" fillId="0" borderId="6" xfId="2" applyNumberFormat="1" applyFont="1" applyFill="1" applyBorder="1" applyAlignment="1">
      <alignment vertical="top" wrapText="1"/>
    </xf>
    <xf numFmtId="0" fontId="3" fillId="0" borderId="6" xfId="0" applyFont="1" applyFill="1" applyBorder="1"/>
    <xf numFmtId="0" fontId="2" fillId="0" borderId="13" xfId="2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3" fillId="0" borderId="15" xfId="2" applyNumberFormat="1" applyFont="1" applyFill="1" applyBorder="1" applyAlignment="1">
      <alignment vertical="top" wrapText="1"/>
    </xf>
    <xf numFmtId="0" fontId="3" fillId="0" borderId="15" xfId="0" applyFont="1" applyFill="1" applyBorder="1"/>
    <xf numFmtId="0" fontId="2" fillId="0" borderId="10" xfId="2" applyNumberFormat="1" applyFont="1" applyFill="1" applyBorder="1" applyAlignment="1">
      <alignment horizontal="center" vertical="center" wrapText="1" readingOrder="1"/>
    </xf>
    <xf numFmtId="0" fontId="2" fillId="0" borderId="3" xfId="2" applyNumberFormat="1" applyFont="1" applyFill="1" applyBorder="1" applyAlignment="1">
      <alignment horizontal="center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  <xf numFmtId="49" fontId="2" fillId="0" borderId="10" xfId="2" applyNumberFormat="1" applyFont="1" applyFill="1" applyBorder="1" applyAlignment="1">
      <alignment horizontal="left" vertical="center" wrapText="1" readingOrder="1"/>
    </xf>
    <xf numFmtId="49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0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0" xfId="2" applyNumberFormat="1" applyFont="1" applyFill="1" applyBorder="1" applyAlignment="1">
      <alignment horizontal="left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0" fontId="5" fillId="0" borderId="3" xfId="2" applyNumberFormat="1" applyFont="1" applyFill="1" applyBorder="1" applyAlignment="1">
      <alignment horizontal="left" vertical="center" wrapText="1" readingOrder="1"/>
    </xf>
    <xf numFmtId="0" fontId="7" fillId="0" borderId="1" xfId="2" applyNumberFormat="1" applyFont="1" applyFill="1" applyBorder="1" applyAlignment="1">
      <alignment vertical="center" wrapText="1" readingOrder="1"/>
    </xf>
    <xf numFmtId="0" fontId="5" fillId="0" borderId="10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horizontal="center" vertical="center" wrapText="1" readingOrder="1"/>
    </xf>
    <xf numFmtId="49" fontId="5" fillId="0" borderId="10" xfId="2" applyNumberFormat="1" applyFont="1" applyFill="1" applyBorder="1" applyAlignment="1">
      <alignment horizontal="left" vertical="center" wrapText="1" readingOrder="1"/>
    </xf>
    <xf numFmtId="49" fontId="5" fillId="0" borderId="3" xfId="2" applyNumberFormat="1" applyFont="1" applyFill="1" applyBorder="1" applyAlignment="1">
      <alignment horizontal="left" vertical="center" wrapText="1" readingOrder="1"/>
    </xf>
    <xf numFmtId="49" fontId="5" fillId="0" borderId="2" xfId="2" applyNumberFormat="1" applyFont="1" applyFill="1" applyBorder="1" applyAlignment="1">
      <alignment horizontal="left" vertical="center" wrapText="1" readingOrder="1"/>
    </xf>
    <xf numFmtId="0" fontId="7" fillId="0" borderId="1" xfId="2" applyNumberFormat="1" applyFont="1" applyFill="1" applyBorder="1" applyAlignment="1">
      <alignment horizontal="right" vertical="center" wrapText="1" readingOrder="1"/>
    </xf>
    <xf numFmtId="0" fontId="5" fillId="0" borderId="4" xfId="2" applyNumberFormat="1" applyFont="1" applyFill="1" applyBorder="1" applyAlignment="1">
      <alignment vertical="top" wrapText="1" readingOrder="1"/>
    </xf>
    <xf numFmtId="0" fontId="6" fillId="0" borderId="5" xfId="0" applyFont="1" applyFill="1" applyBorder="1"/>
    <xf numFmtId="0" fontId="6" fillId="0" borderId="6" xfId="0" applyFont="1" applyFill="1" applyBorder="1"/>
    <xf numFmtId="0" fontId="5" fillId="0" borderId="7" xfId="2" applyNumberFormat="1" applyFont="1" applyFill="1" applyBorder="1" applyAlignment="1">
      <alignment horizontal="center" vertical="top" wrapText="1" readingOrder="1"/>
    </xf>
    <xf numFmtId="0" fontId="5" fillId="0" borderId="13" xfId="2" applyNumberFormat="1" applyFont="1" applyFill="1" applyBorder="1" applyAlignment="1">
      <alignment horizontal="center" vertical="top" wrapText="1" readingOrder="1"/>
    </xf>
    <xf numFmtId="0" fontId="6" fillId="0" borderId="15" xfId="2" applyNumberFormat="1" applyFont="1" applyFill="1" applyBorder="1" applyAlignment="1">
      <alignment vertical="top" wrapText="1"/>
    </xf>
    <xf numFmtId="0" fontId="6" fillId="0" borderId="15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49" fontId="2" fillId="0" borderId="0" xfId="2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2" fillId="0" borderId="2" xfId="2" applyNumberFormat="1" applyFont="1" applyFill="1" applyBorder="1" applyAlignment="1">
      <alignment horizontal="left" vertical="center" wrapText="1" readingOrder="1"/>
    </xf>
    <xf numFmtId="49" fontId="2" fillId="0" borderId="2" xfId="2" applyNumberFormat="1" applyFont="1" applyFill="1" applyBorder="1" applyAlignment="1">
      <alignment horizontal="left" vertical="center" wrapText="1" readingOrder="1"/>
    </xf>
    <xf numFmtId="49" fontId="2" fillId="0" borderId="11" xfId="2" applyNumberFormat="1" applyFont="1" applyFill="1" applyBorder="1" applyAlignment="1">
      <alignment horizontal="left" vertical="center" wrapText="1" readingOrder="1"/>
    </xf>
    <xf numFmtId="49" fontId="2" fillId="0" borderId="5" xfId="2" applyNumberFormat="1" applyFont="1" applyFill="1" applyBorder="1" applyAlignment="1">
      <alignment horizontal="left" vertical="center" wrapText="1" readingOrder="1"/>
    </xf>
    <xf numFmtId="49" fontId="2" fillId="0" borderId="14" xfId="2" applyNumberFormat="1" applyFont="1" applyFill="1" applyBorder="1" applyAlignment="1">
      <alignment horizontal="left" vertical="center" wrapText="1" readingOrder="1"/>
    </xf>
    <xf numFmtId="49" fontId="2" fillId="0" borderId="8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7" fillId="0" borderId="16" xfId="2" applyNumberFormat="1" applyFont="1" applyFill="1" applyBorder="1" applyAlignment="1">
      <alignment horizontal="center" vertical="center" wrapText="1" readingOrder="1"/>
    </xf>
    <xf numFmtId="0" fontId="6" fillId="0" borderId="17" xfId="2" applyNumberFormat="1" applyFont="1" applyFill="1" applyBorder="1" applyAlignment="1">
      <alignment vertical="top" wrapText="1"/>
    </xf>
  </cellXfs>
  <cellStyles count="4">
    <cellStyle name="Normal" xfId="2"/>
    <cellStyle name="เครื่องหมายจุลภาค" xfId="3" builtinId="3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28575</xdr:rowOff>
    </xdr:from>
    <xdr:ext cx="2308649" cy="1047750"/>
    <xdr:sp macro="" textlink="">
      <xdr:nvSpPr>
        <xdr:cNvPr id="2" name="TextBox 1"/>
        <xdr:cNvSpPr txBox="1"/>
      </xdr:nvSpPr>
      <xdr:spPr>
        <a:xfrm>
          <a:off x="76200" y="1787842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ลงชื่อ...................................................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3</xdr:col>
      <xdr:colOff>161925</xdr:colOff>
      <xdr:row>61</xdr:row>
      <xdr:rowOff>276225</xdr:rowOff>
    </xdr:from>
    <xdr:ext cx="2171700" cy="1343025"/>
    <xdr:sp macro="" textlink="">
      <xdr:nvSpPr>
        <xdr:cNvPr id="3" name="TextBox 2"/>
        <xdr:cNvSpPr txBox="1"/>
      </xdr:nvSpPr>
      <xdr:spPr>
        <a:xfrm>
          <a:off x="4410075" y="17811750"/>
          <a:ext cx="217170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เศรษฐมาตย์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       (นายอภิชาติ 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4</xdr:col>
      <xdr:colOff>2076450</xdr:colOff>
      <xdr:row>63</xdr:row>
      <xdr:rowOff>57149</xdr:rowOff>
    </xdr:from>
    <xdr:ext cx="2152647" cy="1171575"/>
    <xdr:sp macro="" textlink="">
      <xdr:nvSpPr>
        <xdr:cNvPr id="4" name="TextBox 3"/>
        <xdr:cNvSpPr txBox="1"/>
      </xdr:nvSpPr>
      <xdr:spPr>
        <a:xfrm>
          <a:off x="7362825" y="18154649"/>
          <a:ext cx="2152647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ลงชื่อ......อภิชาติ  เศรษฐมาตย์......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285750</xdr:colOff>
      <xdr:row>62</xdr:row>
      <xdr:rowOff>76200</xdr:rowOff>
    </xdr:from>
    <xdr:ext cx="2308649" cy="1047750"/>
    <xdr:sp macro="" textlink="">
      <xdr:nvSpPr>
        <xdr:cNvPr id="5" name="TextBox 4"/>
        <xdr:cNvSpPr txBox="1"/>
      </xdr:nvSpPr>
      <xdr:spPr>
        <a:xfrm>
          <a:off x="285750" y="1792605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พรหมดี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75</xdr:row>
      <xdr:rowOff>0</xdr:rowOff>
    </xdr:from>
    <xdr:ext cx="2308649" cy="1047750"/>
    <xdr:sp macro="" textlink="">
      <xdr:nvSpPr>
        <xdr:cNvPr id="2" name="TextBox 1"/>
        <xdr:cNvSpPr txBox="1"/>
      </xdr:nvSpPr>
      <xdr:spPr>
        <a:xfrm>
          <a:off x="0" y="2218372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ลงชื่อ.......ไพริน  พรหมดี...........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2076450</xdr:colOff>
      <xdr:row>74</xdr:row>
      <xdr:rowOff>104775</xdr:rowOff>
    </xdr:from>
    <xdr:ext cx="2105025" cy="1133474"/>
    <xdr:sp macro="" textlink="">
      <xdr:nvSpPr>
        <xdr:cNvPr id="3" name="TextBox 2"/>
        <xdr:cNvSpPr txBox="1"/>
      </xdr:nvSpPr>
      <xdr:spPr>
        <a:xfrm>
          <a:off x="2076450" y="26879550"/>
          <a:ext cx="2105025" cy="1133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ลงชื่อ.......อภิชาติ  เศรษฐมาตย์.....       (นายอภิชาติ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ปลัดเทศบาล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19050</xdr:colOff>
      <xdr:row>74</xdr:row>
      <xdr:rowOff>257175</xdr:rowOff>
    </xdr:from>
    <xdr:ext cx="2162172" cy="1133476"/>
    <xdr:sp macro="" textlink="">
      <xdr:nvSpPr>
        <xdr:cNvPr id="4" name="TextBox 3"/>
        <xdr:cNvSpPr txBox="1"/>
      </xdr:nvSpPr>
      <xdr:spPr>
        <a:xfrm>
          <a:off x="4429125" y="27031950"/>
          <a:ext cx="2162172" cy="1133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l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เศรษฐมาตย์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</a:t>
          </a:r>
          <a:r>
            <a:rPr lang="th-TH" sz="1500" i="0">
              <a:latin typeface="TH SarabunPSK" pitchFamily="34" charset="-34"/>
              <a:cs typeface="TH SarabunPSK" pitchFamily="34" charset="-34"/>
            </a:rPr>
            <a:t>(นายอภิชาติ</a:t>
          </a:r>
          <a:r>
            <a:rPr lang="th-TH" sz="1500" i="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 i="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i="0" baseline="0">
              <a:latin typeface="TH SarabunPSK" pitchFamily="34" charset="-34"/>
              <a:cs typeface="TH SarabunPSK" pitchFamily="34" charset="-34"/>
            </a:rPr>
            <a:t>                ปลัดเทศบาล  ปฏิบัติหน้าทีนายกเทศมนตรีตำบลกุดมภู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opLeftCell="A55" workbookViewId="0">
      <selection activeCell="I61" sqref="I61"/>
    </sheetView>
  </sheetViews>
  <sheetFormatPr defaultRowHeight="21"/>
  <cols>
    <col min="1" max="1" width="14.5" style="43" customWidth="1"/>
    <col min="2" max="2" width="20" style="43" customWidth="1"/>
    <col min="3" max="3" width="14.375" style="43" customWidth="1"/>
    <col min="4" max="4" width="14.625" style="43" customWidth="1"/>
    <col min="5" max="5" width="40.75" style="43" customWidth="1"/>
    <col min="6" max="6" width="12.25" style="43" customWidth="1"/>
    <col min="7" max="7" width="14" style="43" customWidth="1"/>
    <col min="8" max="8" width="11.875" style="43" customWidth="1"/>
    <col min="9" max="9" width="9.875" style="43" customWidth="1"/>
    <col min="10" max="16384" width="9" style="43"/>
  </cols>
  <sheetData>
    <row r="1" spans="1:9" ht="27.6" customHeight="1">
      <c r="A1" s="130" t="s">
        <v>0</v>
      </c>
      <c r="B1" s="130"/>
      <c r="C1" s="130"/>
      <c r="D1" s="130"/>
      <c r="E1" s="130"/>
      <c r="F1" s="130"/>
      <c r="G1" s="130"/>
    </row>
    <row r="2" spans="1:9" ht="27.6" customHeight="1">
      <c r="A2" s="131" t="s">
        <v>38</v>
      </c>
      <c r="B2" s="131"/>
      <c r="C2" s="131"/>
      <c r="D2" s="131"/>
      <c r="E2" s="131"/>
      <c r="F2" s="131"/>
      <c r="G2" s="131"/>
    </row>
    <row r="3" spans="1:9" ht="27.6" customHeight="1">
      <c r="A3" s="130" t="s">
        <v>39</v>
      </c>
      <c r="B3" s="130"/>
      <c r="C3" s="130"/>
      <c r="D3" s="130"/>
      <c r="E3" s="130"/>
      <c r="F3" s="130"/>
      <c r="G3" s="130"/>
    </row>
    <row r="4" spans="1:9" ht="21" customHeight="1">
      <c r="A4" s="44"/>
      <c r="B4" s="44"/>
      <c r="C4" s="3"/>
      <c r="D4" s="3"/>
      <c r="E4" s="3"/>
      <c r="F4" s="3"/>
      <c r="G4" s="44"/>
    </row>
    <row r="5" spans="1:9">
      <c r="A5" s="133" t="s">
        <v>40</v>
      </c>
      <c r="B5" s="134"/>
      <c r="C5" s="134"/>
      <c r="D5" s="135"/>
      <c r="E5" s="54" t="s">
        <v>1</v>
      </c>
      <c r="F5" s="54" t="s">
        <v>41</v>
      </c>
      <c r="G5" s="54" t="s">
        <v>2</v>
      </c>
    </row>
    <row r="6" spans="1:9" ht="42" customHeight="1">
      <c r="A6" s="41" t="s">
        <v>42</v>
      </c>
      <c r="B6" s="41" t="s">
        <v>43</v>
      </c>
      <c r="C6" s="41" t="s">
        <v>44</v>
      </c>
      <c r="D6" s="41" t="s">
        <v>45</v>
      </c>
      <c r="E6" s="55" t="s">
        <v>3</v>
      </c>
      <c r="F6" s="55" t="s">
        <v>3</v>
      </c>
      <c r="G6" s="55" t="s">
        <v>46</v>
      </c>
    </row>
    <row r="7" spans="1:9" ht="27.6" customHeight="1">
      <c r="A7" s="76" t="s">
        <v>3</v>
      </c>
      <c r="B7" s="56" t="s">
        <v>3</v>
      </c>
      <c r="C7" s="71" t="s">
        <v>3</v>
      </c>
      <c r="D7" s="71">
        <v>57944931.990000002</v>
      </c>
      <c r="E7" s="40" t="s">
        <v>47</v>
      </c>
      <c r="F7" s="1" t="s">
        <v>3</v>
      </c>
      <c r="G7" s="71">
        <v>56258027.909999996</v>
      </c>
    </row>
    <row r="8" spans="1:9" ht="27.6" customHeight="1">
      <c r="A8" s="70" t="s">
        <v>3</v>
      </c>
      <c r="B8" s="38" t="s">
        <v>3</v>
      </c>
      <c r="C8" s="72" t="s">
        <v>3</v>
      </c>
      <c r="D8" s="72" t="s">
        <v>3</v>
      </c>
      <c r="E8" s="57" t="s">
        <v>48</v>
      </c>
      <c r="F8" s="65" t="s">
        <v>49</v>
      </c>
      <c r="G8" s="72" t="s">
        <v>3</v>
      </c>
    </row>
    <row r="9" spans="1:9" ht="27.6" customHeight="1">
      <c r="A9" s="69">
        <v>223000</v>
      </c>
      <c r="B9" s="71">
        <v>0</v>
      </c>
      <c r="C9" s="71">
        <v>223000</v>
      </c>
      <c r="D9" s="71">
        <f>721182.05+4.75</f>
        <v>721186.8</v>
      </c>
      <c r="E9" s="58" t="s">
        <v>50</v>
      </c>
      <c r="F9" s="48" t="s">
        <v>51</v>
      </c>
      <c r="G9" s="71">
        <f>13715.29+4.75</f>
        <v>13720.04</v>
      </c>
    </row>
    <row r="10" spans="1:9" ht="27.6" customHeight="1">
      <c r="A10" s="69">
        <v>146000</v>
      </c>
      <c r="B10" s="71">
        <v>0</v>
      </c>
      <c r="C10" s="71">
        <v>146000</v>
      </c>
      <c r="D10" s="71">
        <v>227435.2</v>
      </c>
      <c r="E10" s="58" t="s">
        <v>52</v>
      </c>
      <c r="F10" s="48" t="s">
        <v>53</v>
      </c>
      <c r="G10" s="71">
        <v>28933.5</v>
      </c>
    </row>
    <row r="11" spans="1:9" ht="27.6" customHeight="1">
      <c r="A11" s="69">
        <v>260000</v>
      </c>
      <c r="B11" s="71">
        <v>0</v>
      </c>
      <c r="C11" s="71">
        <v>260000</v>
      </c>
      <c r="D11" s="71">
        <v>358991.26</v>
      </c>
      <c r="E11" s="58" t="s">
        <v>54</v>
      </c>
      <c r="F11" s="48" t="s">
        <v>55</v>
      </c>
      <c r="G11" s="71">
        <v>58.79</v>
      </c>
    </row>
    <row r="12" spans="1:9" ht="27.6" customHeight="1">
      <c r="A12" s="69">
        <v>330000</v>
      </c>
      <c r="B12" s="71">
        <v>0</v>
      </c>
      <c r="C12" s="71">
        <v>330000</v>
      </c>
      <c r="D12" s="71">
        <v>33030</v>
      </c>
      <c r="E12" s="58" t="s">
        <v>56</v>
      </c>
      <c r="F12" s="48" t="s">
        <v>57</v>
      </c>
      <c r="G12" s="71">
        <v>2920</v>
      </c>
    </row>
    <row r="13" spans="1:9" ht="27.6" customHeight="1">
      <c r="A13" s="71">
        <v>0</v>
      </c>
      <c r="B13" s="71">
        <v>0</v>
      </c>
      <c r="C13" s="71">
        <v>0</v>
      </c>
      <c r="D13" s="71">
        <v>3600</v>
      </c>
      <c r="E13" s="58" t="s">
        <v>58</v>
      </c>
      <c r="F13" s="48" t="s">
        <v>59</v>
      </c>
      <c r="G13" s="71">
        <v>3600</v>
      </c>
    </row>
    <row r="14" spans="1:9" ht="27.6" customHeight="1">
      <c r="A14" s="69">
        <v>27635000</v>
      </c>
      <c r="B14" s="71">
        <v>0</v>
      </c>
      <c r="C14" s="71">
        <v>27635000</v>
      </c>
      <c r="D14" s="71">
        <v>29855830.789999999</v>
      </c>
      <c r="E14" s="58" t="s">
        <v>60</v>
      </c>
      <c r="F14" s="48" t="s">
        <v>61</v>
      </c>
      <c r="G14" s="71">
        <v>4207313.6399999997</v>
      </c>
    </row>
    <row r="15" spans="1:9" ht="27.6" customHeight="1">
      <c r="A15" s="69">
        <v>38861000</v>
      </c>
      <c r="B15" s="71">
        <v>0</v>
      </c>
      <c r="C15" s="71">
        <v>38861000</v>
      </c>
      <c r="D15" s="71">
        <v>36901680.149999999</v>
      </c>
      <c r="E15" s="58" t="s">
        <v>62</v>
      </c>
      <c r="F15" s="48" t="s">
        <v>63</v>
      </c>
      <c r="G15" s="71">
        <v>99388</v>
      </c>
    </row>
    <row r="16" spans="1:9" ht="27.6" customHeight="1">
      <c r="A16" s="70">
        <f>SUM(A9:A15)</f>
        <v>67455000</v>
      </c>
      <c r="B16" s="72">
        <v>0</v>
      </c>
      <c r="C16" s="72">
        <f>SUM(C9:C15)</f>
        <v>67455000</v>
      </c>
      <c r="D16" s="72">
        <f>SUM(D9:D15)</f>
        <v>68101754.200000003</v>
      </c>
      <c r="E16" s="59" t="s">
        <v>4</v>
      </c>
      <c r="F16" s="66" t="s">
        <v>49</v>
      </c>
      <c r="G16" s="128">
        <f>SUM(G9:G15)</f>
        <v>4355933.97</v>
      </c>
      <c r="I16" s="122"/>
    </row>
    <row r="17" spans="1:8" ht="27.6" customHeight="1">
      <c r="A17" s="38" t="s">
        <v>64</v>
      </c>
      <c r="B17" s="72">
        <v>0</v>
      </c>
      <c r="C17" s="72">
        <f>+C16</f>
        <v>67455000</v>
      </c>
      <c r="D17" s="72">
        <f>+D16</f>
        <v>68101754.200000003</v>
      </c>
      <c r="E17" s="59" t="s">
        <v>4</v>
      </c>
      <c r="F17" s="66" t="s">
        <v>49</v>
      </c>
      <c r="G17" s="72">
        <f>+G16</f>
        <v>4355933.97</v>
      </c>
    </row>
    <row r="18" spans="1:8" ht="27.6" customHeight="1">
      <c r="A18" s="71">
        <v>0</v>
      </c>
      <c r="B18" s="71">
        <v>0</v>
      </c>
      <c r="C18" s="71">
        <v>0</v>
      </c>
      <c r="D18" s="71">
        <v>6273690.4500000002</v>
      </c>
      <c r="E18" s="58" t="s">
        <v>65</v>
      </c>
      <c r="F18" s="48" t="s">
        <v>66</v>
      </c>
      <c r="G18" s="71">
        <v>577980.44999999995</v>
      </c>
    </row>
    <row r="19" spans="1:8" ht="27.6" customHeight="1">
      <c r="A19" s="71">
        <v>0</v>
      </c>
      <c r="B19" s="71">
        <v>0</v>
      </c>
      <c r="C19" s="71">
        <v>0</v>
      </c>
      <c r="D19" s="71">
        <v>581.4</v>
      </c>
      <c r="E19" s="58" t="s">
        <v>67</v>
      </c>
      <c r="F19" s="48" t="s">
        <v>68</v>
      </c>
      <c r="G19" s="71">
        <v>0</v>
      </c>
    </row>
    <row r="20" spans="1:8" ht="27.6" customHeight="1">
      <c r="A20" s="71">
        <v>0</v>
      </c>
      <c r="B20" s="71">
        <v>0</v>
      </c>
      <c r="C20" s="71">
        <v>0</v>
      </c>
      <c r="D20" s="71">
        <v>10000</v>
      </c>
      <c r="E20" s="58" t="s">
        <v>69</v>
      </c>
      <c r="F20" s="48" t="s">
        <v>70</v>
      </c>
      <c r="G20" s="71">
        <v>0</v>
      </c>
    </row>
    <row r="21" spans="1:8" ht="27.6" customHeight="1">
      <c r="A21" s="71">
        <v>0</v>
      </c>
      <c r="B21" s="71">
        <v>0</v>
      </c>
      <c r="C21" s="71">
        <v>0</v>
      </c>
      <c r="D21" s="71">
        <v>793893.11</v>
      </c>
      <c r="E21" s="58" t="s">
        <v>71</v>
      </c>
      <c r="F21" s="48" t="s">
        <v>72</v>
      </c>
      <c r="G21" s="71">
        <v>0</v>
      </c>
    </row>
    <row r="22" spans="1:8" ht="27.6" customHeight="1">
      <c r="A22" s="71">
        <v>0</v>
      </c>
      <c r="B22" s="71">
        <v>0</v>
      </c>
      <c r="C22" s="71">
        <v>0</v>
      </c>
      <c r="D22" s="71">
        <v>275734.82</v>
      </c>
      <c r="E22" s="58" t="s">
        <v>73</v>
      </c>
      <c r="F22" s="48" t="s">
        <v>74</v>
      </c>
      <c r="G22" s="71">
        <v>24614.880000000001</v>
      </c>
    </row>
    <row r="23" spans="1:8" ht="27.6" customHeight="1">
      <c r="A23" s="71">
        <v>0</v>
      </c>
      <c r="B23" s="71">
        <v>0</v>
      </c>
      <c r="C23" s="71">
        <v>0</v>
      </c>
      <c r="D23" s="71">
        <f>1901.89+0.81</f>
        <v>1902.7</v>
      </c>
      <c r="E23" s="58" t="s">
        <v>75</v>
      </c>
      <c r="F23" s="48" t="s">
        <v>76</v>
      </c>
      <c r="G23" s="71">
        <f>133.19+0.81</f>
        <v>134</v>
      </c>
    </row>
    <row r="24" spans="1:8" ht="27.6" customHeight="1">
      <c r="A24" s="71">
        <v>0</v>
      </c>
      <c r="B24" s="71">
        <v>0</v>
      </c>
      <c r="C24" s="71">
        <v>0</v>
      </c>
      <c r="D24" s="71">
        <v>800842</v>
      </c>
      <c r="E24" s="58" t="s">
        <v>77</v>
      </c>
      <c r="F24" s="48" t="s">
        <v>78</v>
      </c>
      <c r="G24" s="71">
        <v>0</v>
      </c>
    </row>
    <row r="25" spans="1:8" ht="27.6" customHeight="1">
      <c r="A25" s="71">
        <v>0</v>
      </c>
      <c r="B25" s="71">
        <v>0</v>
      </c>
      <c r="C25" s="71">
        <v>0</v>
      </c>
      <c r="D25" s="71">
        <v>324986</v>
      </c>
      <c r="E25" s="58" t="s">
        <v>79</v>
      </c>
      <c r="F25" s="48" t="s">
        <v>80</v>
      </c>
      <c r="G25" s="71">
        <v>28046</v>
      </c>
    </row>
    <row r="26" spans="1:8" ht="27.6" customHeight="1">
      <c r="A26" s="71">
        <v>0</v>
      </c>
      <c r="B26" s="71">
        <v>0</v>
      </c>
      <c r="C26" s="71">
        <v>0</v>
      </c>
      <c r="D26" s="71">
        <v>5654843.9500000002</v>
      </c>
      <c r="E26" s="58" t="s">
        <v>81</v>
      </c>
      <c r="F26" s="48" t="s">
        <v>82</v>
      </c>
      <c r="G26" s="71">
        <v>548806.99</v>
      </c>
    </row>
    <row r="27" spans="1:8" ht="27.6" customHeight="1">
      <c r="A27" s="71">
        <v>0</v>
      </c>
      <c r="B27" s="71">
        <v>0</v>
      </c>
      <c r="C27" s="71">
        <v>0</v>
      </c>
      <c r="D27" s="71">
        <v>925512.16</v>
      </c>
      <c r="E27" s="58" t="s">
        <v>83</v>
      </c>
      <c r="F27" s="48" t="s">
        <v>84</v>
      </c>
      <c r="G27" s="71">
        <v>25710</v>
      </c>
    </row>
    <row r="28" spans="1:8" ht="27.6" customHeight="1">
      <c r="A28" s="71">
        <v>0</v>
      </c>
      <c r="B28" s="71">
        <v>0</v>
      </c>
      <c r="C28" s="71">
        <v>0</v>
      </c>
      <c r="D28" s="71">
        <v>729</v>
      </c>
      <c r="E28" s="58" t="s">
        <v>85</v>
      </c>
      <c r="F28" s="48" t="s">
        <v>86</v>
      </c>
      <c r="G28" s="71">
        <v>0</v>
      </c>
    </row>
    <row r="29" spans="1:8" ht="27.6" customHeight="1">
      <c r="A29" s="71">
        <v>0</v>
      </c>
      <c r="B29" s="71">
        <v>0</v>
      </c>
      <c r="C29" s="71">
        <v>0</v>
      </c>
      <c r="D29" s="71">
        <v>82189.5</v>
      </c>
      <c r="E29" s="58" t="s">
        <v>87</v>
      </c>
      <c r="F29" s="48" t="s">
        <v>88</v>
      </c>
      <c r="G29" s="71">
        <v>0</v>
      </c>
    </row>
    <row r="30" spans="1:8" ht="27.6" customHeight="1">
      <c r="A30" s="72">
        <v>0</v>
      </c>
      <c r="B30" s="72">
        <v>0</v>
      </c>
      <c r="C30" s="72">
        <v>0</v>
      </c>
      <c r="D30" s="72">
        <f>SUM(D18:D29)</f>
        <v>15144905.09</v>
      </c>
      <c r="E30" s="59" t="s">
        <v>4</v>
      </c>
      <c r="F30" s="66" t="s">
        <v>49</v>
      </c>
      <c r="G30" s="72">
        <f>SUM(G18:G29)</f>
        <v>1205292.3199999998</v>
      </c>
      <c r="H30" s="43">
        <v>1205297.07</v>
      </c>
    </row>
    <row r="31" spans="1:8" ht="27.6" customHeight="1" thickBot="1">
      <c r="A31" s="60" t="s">
        <v>64</v>
      </c>
      <c r="B31" s="73">
        <v>0</v>
      </c>
      <c r="C31" s="73" t="s">
        <v>64</v>
      </c>
      <c r="D31" s="73">
        <f>+D30+D17</f>
        <v>83246659.290000007</v>
      </c>
      <c r="E31" s="61" t="s">
        <v>89</v>
      </c>
      <c r="F31" s="67" t="s">
        <v>49</v>
      </c>
      <c r="G31" s="73">
        <f>+G30+G17</f>
        <v>5561226.2899999991</v>
      </c>
    </row>
    <row r="32" spans="1:8" ht="27.6" customHeight="1" thickTop="1">
      <c r="A32" s="38" t="s">
        <v>3</v>
      </c>
      <c r="B32" s="72"/>
      <c r="C32" s="72" t="s">
        <v>3</v>
      </c>
      <c r="D32" s="72" t="s">
        <v>3</v>
      </c>
      <c r="E32" s="57" t="s">
        <v>90</v>
      </c>
      <c r="F32" s="65" t="s">
        <v>49</v>
      </c>
      <c r="G32" s="72" t="s">
        <v>3</v>
      </c>
    </row>
    <row r="33" spans="1:7" ht="27.6" customHeight="1">
      <c r="A33" s="56" t="s">
        <v>91</v>
      </c>
      <c r="B33" s="71">
        <v>0</v>
      </c>
      <c r="C33" s="71">
        <v>17570546</v>
      </c>
      <c r="D33" s="75">
        <v>14933269</v>
      </c>
      <c r="E33" s="58" t="s">
        <v>92</v>
      </c>
      <c r="F33" s="48" t="s">
        <v>93</v>
      </c>
      <c r="G33" s="71">
        <v>1316647</v>
      </c>
    </row>
    <row r="34" spans="1:7" ht="27.6" customHeight="1">
      <c r="A34" s="56" t="s">
        <v>94</v>
      </c>
      <c r="B34" s="71">
        <v>0</v>
      </c>
      <c r="C34" s="71">
        <v>1135400</v>
      </c>
      <c r="D34" s="75">
        <v>982080</v>
      </c>
      <c r="E34" s="58" t="s">
        <v>95</v>
      </c>
      <c r="F34" s="48" t="s">
        <v>96</v>
      </c>
      <c r="G34" s="71">
        <v>89280</v>
      </c>
    </row>
    <row r="35" spans="1:7" ht="27.6" customHeight="1">
      <c r="A35" s="56" t="s">
        <v>97</v>
      </c>
      <c r="B35" s="71">
        <v>0</v>
      </c>
      <c r="C35" s="71">
        <v>16696240</v>
      </c>
      <c r="D35" s="75">
        <v>14929571</v>
      </c>
      <c r="E35" s="58" t="s">
        <v>98</v>
      </c>
      <c r="F35" s="48" t="s">
        <v>99</v>
      </c>
      <c r="G35" s="71">
        <v>1392023</v>
      </c>
    </row>
    <row r="36" spans="1:7" ht="27.6" customHeight="1">
      <c r="A36" s="56" t="s">
        <v>100</v>
      </c>
      <c r="B36" s="71">
        <v>0</v>
      </c>
      <c r="C36" s="71">
        <v>1356718</v>
      </c>
      <c r="D36" s="75">
        <v>170275</v>
      </c>
      <c r="E36" s="58" t="s">
        <v>101</v>
      </c>
      <c r="F36" s="48" t="s">
        <v>102</v>
      </c>
      <c r="G36" s="71">
        <v>18450</v>
      </c>
    </row>
    <row r="37" spans="1:7" ht="27.6" customHeight="1">
      <c r="A37" s="56" t="s">
        <v>103</v>
      </c>
      <c r="B37" s="71">
        <v>0</v>
      </c>
      <c r="C37" s="71">
        <v>10480050</v>
      </c>
      <c r="D37" s="75">
        <v>8330333.8899999997</v>
      </c>
      <c r="E37" s="58" t="s">
        <v>104</v>
      </c>
      <c r="F37" s="48" t="s">
        <v>105</v>
      </c>
      <c r="G37" s="71">
        <v>619087.44999999995</v>
      </c>
    </row>
    <row r="38" spans="1:7" ht="27.6" customHeight="1">
      <c r="A38" s="56" t="s">
        <v>106</v>
      </c>
      <c r="B38" s="71">
        <v>0</v>
      </c>
      <c r="C38" s="71">
        <v>5806744.7999999998</v>
      </c>
      <c r="D38" s="75">
        <v>4638897.45</v>
      </c>
      <c r="E38" s="58" t="s">
        <v>107</v>
      </c>
      <c r="F38" s="48" t="s">
        <v>108</v>
      </c>
      <c r="G38" s="71">
        <v>1136860.05</v>
      </c>
    </row>
    <row r="39" spans="1:7" ht="27.6" customHeight="1">
      <c r="A39" s="56" t="s">
        <v>109</v>
      </c>
      <c r="B39" s="71">
        <v>0</v>
      </c>
      <c r="C39" s="71">
        <v>850701.2</v>
      </c>
      <c r="D39" s="75">
        <v>670055.65</v>
      </c>
      <c r="E39" s="58" t="s">
        <v>110</v>
      </c>
      <c r="F39" s="48" t="s">
        <v>111</v>
      </c>
      <c r="G39" s="71">
        <v>18177.93</v>
      </c>
    </row>
    <row r="40" spans="1:7" ht="27.6" customHeight="1">
      <c r="A40" s="56" t="s">
        <v>112</v>
      </c>
      <c r="B40" s="71">
        <v>0</v>
      </c>
      <c r="C40" s="71">
        <v>2750600</v>
      </c>
      <c r="D40" s="75">
        <v>2703840</v>
      </c>
      <c r="E40" s="58" t="s">
        <v>113</v>
      </c>
      <c r="F40" s="48" t="s">
        <v>114</v>
      </c>
      <c r="G40" s="71">
        <v>19500</v>
      </c>
    </row>
    <row r="41" spans="1:7" ht="27.6" customHeight="1">
      <c r="A41" s="56" t="s">
        <v>115</v>
      </c>
      <c r="B41" s="71">
        <v>0</v>
      </c>
      <c r="C41" s="71">
        <v>6000000</v>
      </c>
      <c r="D41" s="71">
        <v>0</v>
      </c>
      <c r="E41" s="58" t="s">
        <v>116</v>
      </c>
      <c r="F41" s="48" t="s">
        <v>117</v>
      </c>
      <c r="G41" s="71">
        <v>0</v>
      </c>
    </row>
    <row r="42" spans="1:7" ht="27.6" customHeight="1">
      <c r="A42" s="56" t="s">
        <v>118</v>
      </c>
      <c r="B42" s="71">
        <v>0</v>
      </c>
      <c r="C42" s="71">
        <v>60000</v>
      </c>
      <c r="D42" s="71">
        <v>0</v>
      </c>
      <c r="E42" s="58" t="s">
        <v>119</v>
      </c>
      <c r="F42" s="48" t="s">
        <v>120</v>
      </c>
      <c r="G42" s="71">
        <v>0</v>
      </c>
    </row>
    <row r="43" spans="1:7" ht="27.6" customHeight="1">
      <c r="A43" s="56" t="s">
        <v>121</v>
      </c>
      <c r="B43" s="71">
        <v>0</v>
      </c>
      <c r="C43" s="71">
        <v>4748000</v>
      </c>
      <c r="D43" s="75">
        <v>4365553.28</v>
      </c>
      <c r="E43" s="58" t="s">
        <v>122</v>
      </c>
      <c r="F43" s="48" t="s">
        <v>123</v>
      </c>
      <c r="G43" s="71">
        <v>0</v>
      </c>
    </row>
    <row r="44" spans="1:7" ht="27.6" customHeight="1">
      <c r="A44" s="38" t="s">
        <v>64</v>
      </c>
      <c r="B44" s="72">
        <v>0</v>
      </c>
      <c r="C44" s="72">
        <f>SUM(C33:C43)</f>
        <v>67455000</v>
      </c>
      <c r="D44" s="72">
        <f>SUM(D33:D43)</f>
        <v>51723875.270000003</v>
      </c>
      <c r="E44" s="59" t="s">
        <v>4</v>
      </c>
      <c r="F44" s="66" t="s">
        <v>49</v>
      </c>
      <c r="G44" s="72">
        <f>SUM(G33:G43)</f>
        <v>4610025.43</v>
      </c>
    </row>
    <row r="45" spans="1:7" ht="27.6" customHeight="1">
      <c r="A45" s="71">
        <v>0</v>
      </c>
      <c r="B45" s="71">
        <v>0</v>
      </c>
      <c r="C45" s="71">
        <v>0</v>
      </c>
      <c r="D45" s="71">
        <v>106747.15</v>
      </c>
      <c r="E45" s="58" t="s">
        <v>124</v>
      </c>
      <c r="F45" s="48" t="s">
        <v>125</v>
      </c>
      <c r="G45" s="71">
        <v>0</v>
      </c>
    </row>
    <row r="46" spans="1:7" ht="27.6" customHeight="1">
      <c r="A46" s="71">
        <v>0</v>
      </c>
      <c r="B46" s="71">
        <v>0</v>
      </c>
      <c r="C46" s="71">
        <v>0</v>
      </c>
      <c r="D46" s="71">
        <v>6832118.4500000002</v>
      </c>
      <c r="E46" s="58" t="s">
        <v>65</v>
      </c>
      <c r="F46" s="48" t="s">
        <v>66</v>
      </c>
      <c r="G46" s="71">
        <v>568568</v>
      </c>
    </row>
    <row r="47" spans="1:7" ht="27.6" customHeight="1">
      <c r="A47" s="71">
        <v>0</v>
      </c>
      <c r="B47" s="71">
        <v>0</v>
      </c>
      <c r="C47" s="71">
        <v>0</v>
      </c>
      <c r="D47" s="71">
        <f>581.4</f>
        <v>581.4</v>
      </c>
      <c r="E47" s="58" t="s">
        <v>67</v>
      </c>
      <c r="F47" s="48" t="s">
        <v>68</v>
      </c>
      <c r="G47" s="71">
        <f>581.4</f>
        <v>581.4</v>
      </c>
    </row>
    <row r="48" spans="1:7" ht="27.6" customHeight="1">
      <c r="A48" s="71">
        <v>0</v>
      </c>
      <c r="B48" s="71">
        <v>0</v>
      </c>
      <c r="C48" s="71">
        <v>0</v>
      </c>
      <c r="D48" s="71">
        <v>793893.11</v>
      </c>
      <c r="E48" s="58" t="s">
        <v>71</v>
      </c>
      <c r="F48" s="48" t="s">
        <v>72</v>
      </c>
      <c r="G48" s="71">
        <v>0</v>
      </c>
    </row>
    <row r="49" spans="1:9" ht="27.6" customHeight="1">
      <c r="A49" s="71">
        <v>0</v>
      </c>
      <c r="B49" s="71">
        <v>0</v>
      </c>
      <c r="C49" s="71">
        <v>0</v>
      </c>
      <c r="D49" s="71">
        <v>3311183</v>
      </c>
      <c r="E49" s="58" t="s">
        <v>126</v>
      </c>
      <c r="F49" s="48" t="s">
        <v>127</v>
      </c>
      <c r="G49" s="71">
        <v>580000</v>
      </c>
    </row>
    <row r="50" spans="1:9" ht="27.6" customHeight="1">
      <c r="A50" s="71">
        <v>0</v>
      </c>
      <c r="B50" s="71">
        <v>0</v>
      </c>
      <c r="C50" s="71">
        <v>0</v>
      </c>
      <c r="D50" s="71">
        <v>304812.34000000003</v>
      </c>
      <c r="E50" s="58" t="s">
        <v>73</v>
      </c>
      <c r="F50" s="48" t="s">
        <v>74</v>
      </c>
      <c r="G50" s="71">
        <v>15161.02</v>
      </c>
    </row>
    <row r="51" spans="1:9" ht="27.6" customHeight="1">
      <c r="A51" s="71">
        <v>0</v>
      </c>
      <c r="B51" s="71">
        <v>0</v>
      </c>
      <c r="C51" s="71">
        <v>0</v>
      </c>
      <c r="D51" s="71">
        <f>58.94+0.81</f>
        <v>59.75</v>
      </c>
      <c r="E51" s="58" t="s">
        <v>75</v>
      </c>
      <c r="F51" s="48" t="s">
        <v>76</v>
      </c>
      <c r="G51" s="71">
        <f>58.94+0.81</f>
        <v>59.75</v>
      </c>
    </row>
    <row r="52" spans="1:9" ht="27.6" customHeight="1">
      <c r="A52" s="71">
        <v>0</v>
      </c>
      <c r="B52" s="71">
        <v>0</v>
      </c>
      <c r="C52" s="71">
        <v>0</v>
      </c>
      <c r="D52" s="71">
        <v>131915</v>
      </c>
      <c r="E52" s="58" t="s">
        <v>77</v>
      </c>
      <c r="F52" s="48" t="s">
        <v>78</v>
      </c>
      <c r="G52" s="71">
        <v>31045</v>
      </c>
    </row>
    <row r="53" spans="1:9" ht="27.6" customHeight="1">
      <c r="A53" s="71">
        <v>0</v>
      </c>
      <c r="B53" s="71">
        <v>0</v>
      </c>
      <c r="C53" s="71">
        <v>0</v>
      </c>
      <c r="D53" s="71">
        <v>296940</v>
      </c>
      <c r="E53" s="58" t="s">
        <v>79</v>
      </c>
      <c r="F53" s="48" t="s">
        <v>80</v>
      </c>
      <c r="G53" s="71">
        <v>28347</v>
      </c>
    </row>
    <row r="54" spans="1:9" ht="27.6" customHeight="1">
      <c r="A54" s="71">
        <v>0</v>
      </c>
      <c r="B54" s="71">
        <v>0</v>
      </c>
      <c r="C54" s="71">
        <v>0</v>
      </c>
      <c r="D54" s="71">
        <v>5654843.9500000002</v>
      </c>
      <c r="E54" s="58" t="s">
        <v>81</v>
      </c>
      <c r="F54" s="48" t="s">
        <v>82</v>
      </c>
      <c r="G54" s="71">
        <v>548806.99</v>
      </c>
    </row>
    <row r="55" spans="1:9" ht="27.6" customHeight="1">
      <c r="A55" s="71">
        <v>0</v>
      </c>
      <c r="B55" s="71">
        <v>0</v>
      </c>
      <c r="C55" s="71">
        <v>0</v>
      </c>
      <c r="D55" s="71">
        <v>1710458.25</v>
      </c>
      <c r="E55" s="58" t="s">
        <v>83</v>
      </c>
      <c r="F55" s="48" t="s">
        <v>84</v>
      </c>
      <c r="G55" s="71">
        <v>115725</v>
      </c>
    </row>
    <row r="56" spans="1:9" ht="27.6" customHeight="1">
      <c r="A56" s="71">
        <v>0</v>
      </c>
      <c r="B56" s="71">
        <v>0</v>
      </c>
      <c r="C56" s="71">
        <v>0</v>
      </c>
      <c r="D56" s="71">
        <v>729</v>
      </c>
      <c r="E56" s="58" t="s">
        <v>85</v>
      </c>
      <c r="F56" s="48" t="s">
        <v>86</v>
      </c>
      <c r="G56" s="71">
        <v>0</v>
      </c>
    </row>
    <row r="57" spans="1:9" ht="27.6" customHeight="1">
      <c r="A57" s="71">
        <v>0</v>
      </c>
      <c r="B57" s="71">
        <v>0</v>
      </c>
      <c r="C57" s="71">
        <v>0</v>
      </c>
      <c r="D57" s="71">
        <v>16101500</v>
      </c>
      <c r="E57" s="58" t="s">
        <v>87</v>
      </c>
      <c r="F57" s="48" t="s">
        <v>88</v>
      </c>
      <c r="G57" s="71">
        <v>1099000</v>
      </c>
    </row>
    <row r="58" spans="1:9" ht="27.6" customHeight="1">
      <c r="A58" s="72">
        <v>0</v>
      </c>
      <c r="B58" s="72">
        <v>0</v>
      </c>
      <c r="C58" s="72">
        <v>0</v>
      </c>
      <c r="D58" s="72">
        <f>SUM(D45:D57)</f>
        <v>35245781.400000006</v>
      </c>
      <c r="E58" s="59"/>
      <c r="F58" s="121"/>
      <c r="G58" s="72">
        <f>SUM(G45:G57)</f>
        <v>2987294.16</v>
      </c>
    </row>
    <row r="59" spans="1:9" ht="27.6" customHeight="1" thickBot="1">
      <c r="A59" s="62" t="s">
        <v>64</v>
      </c>
      <c r="B59" s="74">
        <v>0</v>
      </c>
      <c r="C59" s="74" t="s">
        <v>64</v>
      </c>
      <c r="D59" s="74">
        <f>+D58+D44</f>
        <v>86969656.670000017</v>
      </c>
      <c r="E59" s="63" t="s">
        <v>128</v>
      </c>
      <c r="F59" s="68" t="s">
        <v>49</v>
      </c>
      <c r="G59" s="74">
        <f>+G58+G44</f>
        <v>7597319.5899999999</v>
      </c>
    </row>
    <row r="60" spans="1:9" ht="32.25" customHeight="1" thickTop="1">
      <c r="A60" s="72">
        <v>0</v>
      </c>
      <c r="B60" s="72">
        <v>0</v>
      </c>
      <c r="C60" s="72">
        <v>0</v>
      </c>
      <c r="D60" s="72">
        <f>+D31-D59</f>
        <v>-3722997.3800000101</v>
      </c>
      <c r="E60" s="59" t="s">
        <v>129</v>
      </c>
      <c r="F60" s="66" t="s">
        <v>49</v>
      </c>
      <c r="G60" s="72">
        <f>+G31-G59</f>
        <v>-2036093.3000000007</v>
      </c>
    </row>
    <row r="61" spans="1:9" ht="50.25" customHeight="1">
      <c r="A61" s="51" t="s">
        <v>3</v>
      </c>
      <c r="B61" s="64" t="s">
        <v>3</v>
      </c>
      <c r="C61" s="77" t="s">
        <v>3</v>
      </c>
      <c r="D61" s="77">
        <f>+D7+D60</f>
        <v>54221934.609999992</v>
      </c>
      <c r="E61" s="38" t="s">
        <v>130</v>
      </c>
      <c r="F61" s="1" t="s">
        <v>3</v>
      </c>
      <c r="G61" s="72">
        <f>+G7+G60</f>
        <v>54221934.609999999</v>
      </c>
      <c r="I61" s="122"/>
    </row>
    <row r="62" spans="1:9">
      <c r="A62" s="44"/>
      <c r="B62" s="44"/>
      <c r="C62" s="44"/>
      <c r="D62" s="44"/>
      <c r="E62" s="127">
        <f>+D61-G61</f>
        <v>0</v>
      </c>
      <c r="F62" s="44"/>
      <c r="G62" s="44"/>
    </row>
    <row r="63" spans="1:9" s="125" customFormat="1" ht="19.5">
      <c r="A63" s="123"/>
      <c r="B63" s="124"/>
      <c r="C63" s="123"/>
      <c r="D63" s="124"/>
      <c r="E63" s="124"/>
      <c r="F63" s="124"/>
      <c r="G63" s="124"/>
    </row>
    <row r="64" spans="1:9" s="125" customFormat="1" ht="19.5">
      <c r="A64" s="124"/>
      <c r="B64" s="124"/>
      <c r="C64" s="123"/>
      <c r="D64" s="124"/>
      <c r="E64" s="124"/>
      <c r="F64" s="124"/>
      <c r="G64" s="124"/>
    </row>
    <row r="65" spans="1:7" s="125" customFormat="1" ht="19.5">
      <c r="A65" s="124"/>
      <c r="B65" s="132"/>
      <c r="C65" s="132"/>
      <c r="D65" s="132"/>
      <c r="E65" s="132"/>
      <c r="F65" s="132"/>
      <c r="G65" s="124"/>
    </row>
    <row r="66" spans="1:7" s="125" customFormat="1" ht="19.5">
      <c r="A66" s="124"/>
      <c r="B66" s="124"/>
      <c r="C66" s="124"/>
      <c r="D66" s="124"/>
      <c r="E66" s="124"/>
      <c r="F66" s="124"/>
      <c r="G66" s="124"/>
    </row>
    <row r="67" spans="1:7" s="125" customFormat="1" ht="19.5"/>
  </sheetData>
  <mergeCells count="5">
    <mergeCell ref="A1:G1"/>
    <mergeCell ref="A2:G2"/>
    <mergeCell ref="A3:G3"/>
    <mergeCell ref="B65:F65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topLeftCell="A16" workbookViewId="0">
      <selection activeCell="D24" sqref="D24:F24"/>
    </sheetView>
  </sheetViews>
  <sheetFormatPr defaultRowHeight="21"/>
  <cols>
    <col min="1" max="1" width="19" style="20" customWidth="1"/>
    <col min="2" max="2" width="9.5" style="20" customWidth="1"/>
    <col min="3" max="3" width="15.625" style="20" customWidth="1"/>
    <col min="4" max="4" width="11.125" style="20" customWidth="1"/>
    <col min="5" max="5" width="15.625" style="20" customWidth="1"/>
    <col min="6" max="6" width="14.5" style="20" customWidth="1"/>
    <col min="7" max="7" width="23" style="20" customWidth="1"/>
    <col min="8" max="8" width="9.625" style="20" bestFit="1" customWidth="1"/>
    <col min="9" max="16384" width="9" style="20"/>
  </cols>
  <sheetData>
    <row r="1" spans="1:6">
      <c r="A1" s="141" t="s">
        <v>0</v>
      </c>
      <c r="B1" s="172"/>
      <c r="C1" s="172"/>
      <c r="D1" s="172"/>
      <c r="E1" s="172"/>
      <c r="F1" s="172"/>
    </row>
    <row r="2" spans="1:6">
      <c r="A2" s="140" t="s">
        <v>6</v>
      </c>
      <c r="B2" s="172"/>
      <c r="C2" s="172"/>
      <c r="D2" s="172"/>
      <c r="E2" s="172"/>
      <c r="F2" s="172"/>
    </row>
    <row r="3" spans="1:6">
      <c r="B3" s="21" t="s">
        <v>3</v>
      </c>
      <c r="C3" s="22"/>
      <c r="D3" s="22"/>
      <c r="E3" s="23" t="s">
        <v>22</v>
      </c>
    </row>
    <row r="4" spans="1:6">
      <c r="B4" s="21" t="s">
        <v>3</v>
      </c>
      <c r="C4" s="22"/>
      <c r="D4" s="22"/>
      <c r="E4" s="3" t="s">
        <v>23</v>
      </c>
    </row>
    <row r="5" spans="1:6">
      <c r="A5" s="133" t="s">
        <v>1</v>
      </c>
      <c r="B5" s="134"/>
      <c r="C5" s="134"/>
      <c r="D5" s="134"/>
      <c r="E5" s="134"/>
      <c r="F5" s="4" t="s">
        <v>9</v>
      </c>
    </row>
    <row r="6" spans="1:6">
      <c r="A6" s="242" t="s">
        <v>240</v>
      </c>
      <c r="B6" s="134"/>
      <c r="C6" s="134"/>
      <c r="D6" s="134"/>
      <c r="E6" s="134"/>
      <c r="F6" s="24">
        <v>2852382.45</v>
      </c>
    </row>
    <row r="7" spans="1:6">
      <c r="A7" s="242" t="s">
        <v>10</v>
      </c>
      <c r="B7" s="134"/>
      <c r="C7" s="134"/>
      <c r="D7" s="134"/>
      <c r="E7" s="134"/>
      <c r="F7" s="1" t="s">
        <v>3</v>
      </c>
    </row>
    <row r="8" spans="1:6">
      <c r="A8" s="243" t="s">
        <v>5</v>
      </c>
      <c r="B8" s="244"/>
      <c r="C8" s="243" t="s">
        <v>11</v>
      </c>
      <c r="D8" s="244"/>
      <c r="E8" s="25" t="s">
        <v>2</v>
      </c>
      <c r="F8" s="1" t="s">
        <v>3</v>
      </c>
    </row>
    <row r="9" spans="1:6">
      <c r="A9" s="245"/>
      <c r="B9" s="246"/>
      <c r="C9" s="239"/>
      <c r="D9" s="241"/>
      <c r="E9" s="26"/>
      <c r="F9" s="1"/>
    </row>
    <row r="10" spans="1:6">
      <c r="A10" s="245"/>
      <c r="B10" s="247"/>
      <c r="C10" s="240"/>
      <c r="D10" s="240"/>
      <c r="E10" s="27"/>
      <c r="F10" s="1"/>
    </row>
    <row r="11" spans="1:6">
      <c r="A11" s="248" t="s">
        <v>4</v>
      </c>
      <c r="B11" s="134"/>
      <c r="C11" s="134"/>
      <c r="D11" s="134"/>
      <c r="E11" s="134"/>
      <c r="F11" s="24">
        <f>SUM(E9:E10)</f>
        <v>0</v>
      </c>
    </row>
    <row r="12" spans="1:6">
      <c r="A12" s="242" t="s">
        <v>13</v>
      </c>
      <c r="B12" s="134"/>
      <c r="C12" s="134"/>
      <c r="D12" s="134"/>
      <c r="E12" s="134"/>
      <c r="F12" s="1" t="s">
        <v>3</v>
      </c>
    </row>
    <row r="13" spans="1:6">
      <c r="A13" s="243" t="s">
        <v>14</v>
      </c>
      <c r="B13" s="244"/>
      <c r="C13" s="243" t="s">
        <v>15</v>
      </c>
      <c r="D13" s="244"/>
      <c r="E13" s="25" t="s">
        <v>2</v>
      </c>
      <c r="F13" s="1" t="s">
        <v>3</v>
      </c>
    </row>
    <row r="14" spans="1:6">
      <c r="A14" s="239" t="s">
        <v>259</v>
      </c>
      <c r="B14" s="241"/>
      <c r="C14" s="245" t="s">
        <v>241</v>
      </c>
      <c r="D14" s="246"/>
      <c r="E14" s="26">
        <v>-700</v>
      </c>
      <c r="F14" s="1" t="s">
        <v>3</v>
      </c>
    </row>
    <row r="15" spans="1:6">
      <c r="A15" s="239"/>
      <c r="B15" s="241"/>
      <c r="C15" s="239"/>
      <c r="D15" s="241"/>
      <c r="E15" s="27"/>
      <c r="F15" s="1"/>
    </row>
    <row r="16" spans="1:6">
      <c r="A16" s="239"/>
      <c r="B16" s="241"/>
      <c r="C16" s="239"/>
      <c r="D16" s="240"/>
      <c r="E16" s="27"/>
      <c r="F16" s="1"/>
    </row>
    <row r="17" spans="1:8">
      <c r="A17" s="239"/>
      <c r="B17" s="241"/>
      <c r="C17" s="239"/>
      <c r="D17" s="240"/>
      <c r="E17" s="27"/>
      <c r="F17" s="1"/>
    </row>
    <row r="18" spans="1:8">
      <c r="A18" s="239"/>
      <c r="B18" s="241"/>
      <c r="C18" s="239"/>
      <c r="D18" s="240"/>
      <c r="E18" s="27"/>
      <c r="F18" s="1"/>
    </row>
    <row r="19" spans="1:8">
      <c r="A19" s="248" t="s">
        <v>4</v>
      </c>
      <c r="B19" s="134"/>
      <c r="C19" s="134"/>
      <c r="D19" s="134"/>
      <c r="E19" s="134"/>
      <c r="F19" s="24">
        <f>SUM(E14:E18)</f>
        <v>-700</v>
      </c>
    </row>
    <row r="20" spans="1:8">
      <c r="A20" s="242" t="s">
        <v>242</v>
      </c>
      <c r="B20" s="134"/>
      <c r="C20" s="134"/>
      <c r="D20" s="134"/>
      <c r="E20" s="134"/>
      <c r="F20" s="24">
        <f>+F6+F11+F19</f>
        <v>2851682.45</v>
      </c>
      <c r="H20" s="34"/>
    </row>
    <row r="21" spans="1:8">
      <c r="A21" s="28"/>
      <c r="B21" s="29"/>
      <c r="C21" s="29"/>
      <c r="D21" s="29"/>
      <c r="E21" s="29"/>
      <c r="F21" s="30"/>
    </row>
    <row r="22" spans="1:8">
      <c r="A22" s="31"/>
      <c r="B22" s="32"/>
      <c r="C22" s="32"/>
      <c r="D22" s="32"/>
      <c r="E22" s="32"/>
      <c r="F22" s="33"/>
    </row>
    <row r="23" spans="1:8">
      <c r="A23" s="249" t="s">
        <v>16</v>
      </c>
      <c r="B23" s="250"/>
      <c r="C23" s="147"/>
      <c r="D23" s="249" t="s">
        <v>17</v>
      </c>
      <c r="E23" s="250"/>
      <c r="F23" s="251"/>
    </row>
    <row r="24" spans="1:8">
      <c r="A24" s="253" t="s">
        <v>523</v>
      </c>
      <c r="B24" s="172"/>
      <c r="C24" s="254"/>
      <c r="D24" s="253" t="s">
        <v>524</v>
      </c>
      <c r="E24" s="172"/>
      <c r="F24" s="255"/>
    </row>
    <row r="25" spans="1:8">
      <c r="A25" s="256" t="s">
        <v>18</v>
      </c>
      <c r="B25" s="257"/>
      <c r="C25" s="258"/>
      <c r="D25" s="256" t="s">
        <v>19</v>
      </c>
      <c r="E25" s="257"/>
      <c r="F25" s="258"/>
    </row>
    <row r="26" spans="1:8">
      <c r="A26" s="256" t="s">
        <v>20</v>
      </c>
      <c r="B26" s="257"/>
      <c r="C26" s="258"/>
      <c r="D26" s="256" t="s">
        <v>21</v>
      </c>
      <c r="E26" s="257"/>
      <c r="F26" s="258"/>
    </row>
    <row r="27" spans="1:8">
      <c r="A27" s="252" t="s">
        <v>243</v>
      </c>
      <c r="B27" s="166"/>
      <c r="C27" s="138"/>
      <c r="D27" s="252" t="s">
        <v>244</v>
      </c>
      <c r="E27" s="166"/>
      <c r="F27" s="138"/>
    </row>
  </sheetData>
  <mergeCells count="37">
    <mergeCell ref="A19:E19"/>
    <mergeCell ref="A20:E20"/>
    <mergeCell ref="A23:C23"/>
    <mergeCell ref="D23:F23"/>
    <mergeCell ref="A27:C27"/>
    <mergeCell ref="D27:F27"/>
    <mergeCell ref="A24:C24"/>
    <mergeCell ref="D24:F24"/>
    <mergeCell ref="A25:C25"/>
    <mergeCell ref="D25:F25"/>
    <mergeCell ref="A26:C26"/>
    <mergeCell ref="D26:F26"/>
    <mergeCell ref="A11:E11"/>
    <mergeCell ref="A13:B13"/>
    <mergeCell ref="C13:D13"/>
    <mergeCell ref="A14:B14"/>
    <mergeCell ref="C14:D14"/>
    <mergeCell ref="A8:B8"/>
    <mergeCell ref="C8:D8"/>
    <mergeCell ref="A9:B9"/>
    <mergeCell ref="C9:D9"/>
    <mergeCell ref="A10:B10"/>
    <mergeCell ref="C10:D10"/>
    <mergeCell ref="A1:F1"/>
    <mergeCell ref="A2:F2"/>
    <mergeCell ref="A5:E5"/>
    <mergeCell ref="A6:E6"/>
    <mergeCell ref="A7:E7"/>
    <mergeCell ref="C16:D16"/>
    <mergeCell ref="A16:B16"/>
    <mergeCell ref="A18:B18"/>
    <mergeCell ref="C18:D18"/>
    <mergeCell ref="A12:E12"/>
    <mergeCell ref="A15:B15"/>
    <mergeCell ref="C15:D15"/>
    <mergeCell ref="A17:B17"/>
    <mergeCell ref="C17:D17"/>
  </mergeCells>
  <pageMargins left="0.7" right="0.7" top="0.75" bottom="0.75" header="0.3" footer="0.3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topLeftCell="A16" workbookViewId="0">
      <selection activeCell="D26" sqref="D26:F26"/>
    </sheetView>
  </sheetViews>
  <sheetFormatPr defaultRowHeight="21"/>
  <cols>
    <col min="1" max="1" width="19" style="20" customWidth="1"/>
    <col min="2" max="2" width="9.5" style="20" customWidth="1"/>
    <col min="3" max="3" width="15.625" style="20" customWidth="1"/>
    <col min="4" max="4" width="11.125" style="20" customWidth="1"/>
    <col min="5" max="5" width="15.625" style="20" customWidth="1"/>
    <col min="6" max="6" width="14.5" style="20" customWidth="1"/>
    <col min="7" max="8" width="23" style="20" customWidth="1"/>
    <col min="9" max="16384" width="9" style="20"/>
  </cols>
  <sheetData>
    <row r="1" spans="1:7">
      <c r="A1" s="141" t="s">
        <v>0</v>
      </c>
      <c r="B1" s="172"/>
      <c r="C1" s="172"/>
      <c r="D1" s="172"/>
      <c r="E1" s="172"/>
      <c r="F1" s="172"/>
    </row>
    <row r="2" spans="1:7">
      <c r="A2" s="140" t="s">
        <v>6</v>
      </c>
      <c r="B2" s="172"/>
      <c r="C2" s="172"/>
      <c r="D2" s="172"/>
      <c r="E2" s="172"/>
      <c r="F2" s="172"/>
    </row>
    <row r="3" spans="1:7">
      <c r="B3" s="21" t="s">
        <v>3</v>
      </c>
      <c r="C3" s="22"/>
      <c r="D3" s="22"/>
      <c r="E3" s="23" t="s">
        <v>22</v>
      </c>
      <c r="G3" s="2"/>
    </row>
    <row r="4" spans="1:7">
      <c r="B4" s="21" t="s">
        <v>3</v>
      </c>
      <c r="C4" s="22"/>
      <c r="D4" s="22"/>
      <c r="E4" s="3" t="s">
        <v>24</v>
      </c>
      <c r="G4" s="2"/>
    </row>
    <row r="5" spans="1:7">
      <c r="A5" s="133" t="s">
        <v>1</v>
      </c>
      <c r="B5" s="134"/>
      <c r="C5" s="134"/>
      <c r="D5" s="134"/>
      <c r="E5" s="134"/>
      <c r="F5" s="4" t="s">
        <v>9</v>
      </c>
    </row>
    <row r="6" spans="1:7">
      <c r="A6" s="242" t="s">
        <v>245</v>
      </c>
      <c r="B6" s="134"/>
      <c r="C6" s="134"/>
      <c r="D6" s="134"/>
      <c r="E6" s="134"/>
      <c r="F6" s="24">
        <v>11401466.02</v>
      </c>
    </row>
    <row r="7" spans="1:7">
      <c r="A7" s="242" t="s">
        <v>10</v>
      </c>
      <c r="B7" s="134"/>
      <c r="C7" s="134"/>
      <c r="D7" s="134"/>
      <c r="E7" s="134"/>
      <c r="F7" s="1" t="s">
        <v>3</v>
      </c>
    </row>
    <row r="8" spans="1:7">
      <c r="A8" s="243" t="s">
        <v>5</v>
      </c>
      <c r="B8" s="244"/>
      <c r="C8" s="243" t="s">
        <v>11</v>
      </c>
      <c r="D8" s="244"/>
      <c r="E8" s="25" t="s">
        <v>2</v>
      </c>
      <c r="F8" s="1" t="s">
        <v>3</v>
      </c>
    </row>
    <row r="9" spans="1:7">
      <c r="A9" s="245" t="s">
        <v>12</v>
      </c>
      <c r="B9" s="247"/>
      <c r="C9" s="240">
        <v>10038614</v>
      </c>
      <c r="D9" s="240"/>
      <c r="E9" s="27">
        <v>-200</v>
      </c>
      <c r="F9" s="1"/>
    </row>
    <row r="10" spans="1:7">
      <c r="A10" s="245" t="s">
        <v>246</v>
      </c>
      <c r="B10" s="247"/>
      <c r="C10" s="240">
        <v>10038674</v>
      </c>
      <c r="D10" s="240"/>
      <c r="E10" s="27">
        <v>-500</v>
      </c>
      <c r="F10" s="1"/>
    </row>
    <row r="11" spans="1:7" s="35" customFormat="1">
      <c r="A11" s="245" t="s">
        <v>247</v>
      </c>
      <c r="B11" s="247"/>
      <c r="C11" s="240">
        <v>10038677</v>
      </c>
      <c r="D11" s="240"/>
      <c r="E11" s="27">
        <v>-1779</v>
      </c>
      <c r="F11" s="1"/>
    </row>
    <row r="12" spans="1:7" s="35" customFormat="1">
      <c r="A12" s="245" t="s">
        <v>247</v>
      </c>
      <c r="B12" s="247"/>
      <c r="C12" s="240">
        <v>10038678</v>
      </c>
      <c r="D12" s="240"/>
      <c r="E12" s="27">
        <v>-640</v>
      </c>
      <c r="F12" s="1"/>
    </row>
    <row r="13" spans="1:7" s="35" customFormat="1">
      <c r="A13" s="245" t="s">
        <v>247</v>
      </c>
      <c r="B13" s="247"/>
      <c r="C13" s="240">
        <v>10038679</v>
      </c>
      <c r="D13" s="240"/>
      <c r="E13" s="27">
        <v>-11088</v>
      </c>
      <c r="F13" s="1"/>
    </row>
    <row r="14" spans="1:7" s="35" customFormat="1">
      <c r="A14" s="245"/>
      <c r="B14" s="247"/>
      <c r="C14" s="240"/>
      <c r="D14" s="240"/>
      <c r="E14" s="27"/>
      <c r="F14" s="1"/>
    </row>
    <row r="15" spans="1:7">
      <c r="A15" s="248" t="s">
        <v>4</v>
      </c>
      <c r="B15" s="134"/>
      <c r="C15" s="134"/>
      <c r="D15" s="134"/>
      <c r="E15" s="134"/>
      <c r="F15" s="24">
        <f>SUM(E9:E14)</f>
        <v>-14207</v>
      </c>
    </row>
    <row r="16" spans="1:7">
      <c r="A16" s="242" t="s">
        <v>13</v>
      </c>
      <c r="B16" s="134"/>
      <c r="C16" s="134"/>
      <c r="D16" s="134"/>
      <c r="E16" s="134"/>
      <c r="F16" s="1" t="s">
        <v>3</v>
      </c>
    </row>
    <row r="17" spans="1:8">
      <c r="A17" s="243" t="s">
        <v>14</v>
      </c>
      <c r="B17" s="244"/>
      <c r="C17" s="243" t="s">
        <v>15</v>
      </c>
      <c r="D17" s="244"/>
      <c r="E17" s="25" t="s">
        <v>2</v>
      </c>
      <c r="F17" s="1" t="s">
        <v>3</v>
      </c>
    </row>
    <row r="18" spans="1:8">
      <c r="A18" s="239" t="s">
        <v>257</v>
      </c>
      <c r="B18" s="241"/>
      <c r="C18" s="239">
        <v>10038679</v>
      </c>
      <c r="D18" s="241"/>
      <c r="E18" s="26">
        <v>11088</v>
      </c>
      <c r="F18" s="1" t="s">
        <v>3</v>
      </c>
    </row>
    <row r="19" spans="1:8">
      <c r="A19" s="239" t="s">
        <v>258</v>
      </c>
      <c r="B19" s="241"/>
      <c r="C19" s="239">
        <v>30062561</v>
      </c>
      <c r="D19" s="241"/>
      <c r="E19" s="27">
        <v>-46920.91</v>
      </c>
      <c r="F19" s="1"/>
    </row>
    <row r="20" spans="1:8">
      <c r="A20" s="243"/>
      <c r="B20" s="259"/>
      <c r="C20" s="259"/>
      <c r="D20" s="259"/>
      <c r="E20" s="27"/>
      <c r="F20" s="1"/>
    </row>
    <row r="21" spans="1:8">
      <c r="A21" s="248" t="s">
        <v>4</v>
      </c>
      <c r="B21" s="134"/>
      <c r="C21" s="134"/>
      <c r="D21" s="134"/>
      <c r="E21" s="134"/>
      <c r="F21" s="24">
        <f>SUM(E18:E19)</f>
        <v>-35832.910000000003</v>
      </c>
    </row>
    <row r="22" spans="1:8">
      <c r="A22" s="242" t="s">
        <v>248</v>
      </c>
      <c r="B22" s="134"/>
      <c r="C22" s="134"/>
      <c r="D22" s="134"/>
      <c r="E22" s="134"/>
      <c r="F22" s="24">
        <f>+F6+F15+F21</f>
        <v>11351426.109999999</v>
      </c>
      <c r="H22" s="34"/>
    </row>
    <row r="23" spans="1:8">
      <c r="A23" s="28"/>
      <c r="B23" s="29"/>
      <c r="C23" s="29"/>
      <c r="D23" s="29"/>
      <c r="E23" s="29"/>
      <c r="F23" s="30"/>
    </row>
    <row r="24" spans="1:8">
      <c r="A24" s="31"/>
      <c r="B24" s="32"/>
      <c r="C24" s="32"/>
      <c r="D24" s="32"/>
      <c r="E24" s="32"/>
      <c r="F24" s="33"/>
    </row>
    <row r="25" spans="1:8">
      <c r="A25" s="249" t="s">
        <v>16</v>
      </c>
      <c r="B25" s="250"/>
      <c r="C25" s="147"/>
      <c r="D25" s="249" t="s">
        <v>17</v>
      </c>
      <c r="E25" s="250"/>
      <c r="F25" s="251"/>
    </row>
    <row r="26" spans="1:8">
      <c r="A26" s="253" t="s">
        <v>525</v>
      </c>
      <c r="B26" s="172"/>
      <c r="C26" s="254"/>
      <c r="D26" s="253" t="s">
        <v>526</v>
      </c>
      <c r="E26" s="172"/>
      <c r="F26" s="255"/>
    </row>
    <row r="27" spans="1:8">
      <c r="A27" s="256" t="s">
        <v>18</v>
      </c>
      <c r="B27" s="257"/>
      <c r="C27" s="258"/>
      <c r="D27" s="256" t="s">
        <v>19</v>
      </c>
      <c r="E27" s="257"/>
      <c r="F27" s="258"/>
    </row>
    <row r="28" spans="1:8">
      <c r="A28" s="256" t="s">
        <v>20</v>
      </c>
      <c r="B28" s="257"/>
      <c r="C28" s="258"/>
      <c r="D28" s="256" t="s">
        <v>21</v>
      </c>
      <c r="E28" s="257"/>
      <c r="F28" s="258"/>
    </row>
    <row r="29" spans="1:8">
      <c r="A29" s="252" t="s">
        <v>243</v>
      </c>
      <c r="B29" s="166"/>
      <c r="C29" s="138"/>
      <c r="D29" s="252" t="s">
        <v>249</v>
      </c>
      <c r="E29" s="166"/>
      <c r="F29" s="138"/>
    </row>
  </sheetData>
  <mergeCells count="41">
    <mergeCell ref="C12:D12"/>
    <mergeCell ref="C13:D13"/>
    <mergeCell ref="C14:D14"/>
    <mergeCell ref="A11:B11"/>
    <mergeCell ref="C11:D11"/>
    <mergeCell ref="A29:C29"/>
    <mergeCell ref="D29:F29"/>
    <mergeCell ref="A26:C26"/>
    <mergeCell ref="D26:F26"/>
    <mergeCell ref="A27:C27"/>
    <mergeCell ref="D27:F27"/>
    <mergeCell ref="A28:C28"/>
    <mergeCell ref="D28:F28"/>
    <mergeCell ref="A20:B20"/>
    <mergeCell ref="C20:D20"/>
    <mergeCell ref="A21:E21"/>
    <mergeCell ref="A22:E22"/>
    <mergeCell ref="A25:C25"/>
    <mergeCell ref="D25:F25"/>
    <mergeCell ref="A17:B17"/>
    <mergeCell ref="C17:D17"/>
    <mergeCell ref="A18:B18"/>
    <mergeCell ref="C18:D18"/>
    <mergeCell ref="A19:B19"/>
    <mergeCell ref="C19:D19"/>
    <mergeCell ref="A16:E16"/>
    <mergeCell ref="A1:F1"/>
    <mergeCell ref="A2:F2"/>
    <mergeCell ref="A5:E5"/>
    <mergeCell ref="A6:E6"/>
    <mergeCell ref="A7:E7"/>
    <mergeCell ref="A8:B8"/>
    <mergeCell ref="C8:D8"/>
    <mergeCell ref="A9:B9"/>
    <mergeCell ref="C9:D9"/>
    <mergeCell ref="A10:B10"/>
    <mergeCell ref="C10:D10"/>
    <mergeCell ref="A15:E15"/>
    <mergeCell ref="A12:B12"/>
    <mergeCell ref="A13:B13"/>
    <mergeCell ref="A14:B14"/>
  </mergeCells>
  <pageMargins left="0.7" right="0.7" top="0.75" bottom="0.75" header="0.3" footer="0.3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1"/>
  <sheetViews>
    <sheetView topLeftCell="A31" workbookViewId="0">
      <selection activeCell="F45" sqref="F45"/>
    </sheetView>
  </sheetViews>
  <sheetFormatPr defaultRowHeight="18.75"/>
  <cols>
    <col min="1" max="1" width="19" style="7" customWidth="1"/>
    <col min="2" max="2" width="9.5" style="7" customWidth="1"/>
    <col min="3" max="3" width="15.625" style="7" customWidth="1"/>
    <col min="4" max="4" width="11.125" style="7" customWidth="1"/>
    <col min="5" max="5" width="15.625" style="7" customWidth="1"/>
    <col min="6" max="6" width="15.375" style="7" customWidth="1"/>
    <col min="7" max="8" width="23" style="7" customWidth="1"/>
    <col min="9" max="16384" width="9" style="7"/>
  </cols>
  <sheetData>
    <row r="1" spans="1:6">
      <c r="A1" s="235" t="s">
        <v>0</v>
      </c>
      <c r="B1" s="225"/>
      <c r="C1" s="225"/>
      <c r="D1" s="225"/>
      <c r="E1" s="225"/>
      <c r="F1" s="225"/>
    </row>
    <row r="2" spans="1:6">
      <c r="A2" s="236" t="s">
        <v>6</v>
      </c>
      <c r="B2" s="225"/>
      <c r="C2" s="225"/>
      <c r="D2" s="225"/>
      <c r="E2" s="225"/>
      <c r="F2" s="225"/>
    </row>
    <row r="3" spans="1:6">
      <c r="B3" s="8" t="s">
        <v>3</v>
      </c>
      <c r="C3" s="9"/>
      <c r="D3" s="9"/>
      <c r="E3" s="237" t="s">
        <v>7</v>
      </c>
      <c r="F3" s="237"/>
    </row>
    <row r="4" spans="1:6">
      <c r="B4" s="8" t="s">
        <v>3</v>
      </c>
      <c r="C4" s="9"/>
      <c r="D4" s="9"/>
      <c r="E4" s="260" t="s">
        <v>27</v>
      </c>
      <c r="F4" s="260"/>
    </row>
    <row r="5" spans="1:6">
      <c r="A5" s="238" t="s">
        <v>1</v>
      </c>
      <c r="B5" s="218"/>
      <c r="C5" s="218"/>
      <c r="D5" s="218"/>
      <c r="E5" s="218"/>
      <c r="F5" s="5" t="s">
        <v>9</v>
      </c>
    </row>
    <row r="6" spans="1:6">
      <c r="A6" s="219" t="s">
        <v>250</v>
      </c>
      <c r="B6" s="218"/>
      <c r="C6" s="218"/>
      <c r="D6" s="218"/>
      <c r="E6" s="218"/>
      <c r="F6" s="10">
        <v>16577439.51</v>
      </c>
    </row>
    <row r="7" spans="1:6">
      <c r="A7" s="219" t="s">
        <v>10</v>
      </c>
      <c r="B7" s="218"/>
      <c r="C7" s="218"/>
      <c r="D7" s="218"/>
      <c r="E7" s="218"/>
      <c r="F7" s="11" t="s">
        <v>3</v>
      </c>
    </row>
    <row r="8" spans="1:6">
      <c r="A8" s="228" t="s">
        <v>5</v>
      </c>
      <c r="B8" s="229"/>
      <c r="C8" s="228" t="s">
        <v>11</v>
      </c>
      <c r="D8" s="229"/>
      <c r="E8" s="12" t="s">
        <v>2</v>
      </c>
      <c r="F8" s="11" t="s">
        <v>3</v>
      </c>
    </row>
    <row r="9" spans="1:6">
      <c r="A9" s="231" t="s">
        <v>251</v>
      </c>
      <c r="B9" s="232"/>
      <c r="C9" s="233">
        <v>26915384</v>
      </c>
      <c r="D9" s="234"/>
      <c r="E9" s="13">
        <v>-4900</v>
      </c>
      <c r="F9" s="11"/>
    </row>
    <row r="10" spans="1:6">
      <c r="A10" s="231" t="s">
        <v>252</v>
      </c>
      <c r="B10" s="232"/>
      <c r="C10" s="233">
        <v>26915395</v>
      </c>
      <c r="D10" s="234"/>
      <c r="E10" s="13">
        <v>-18300</v>
      </c>
      <c r="F10" s="11"/>
    </row>
    <row r="11" spans="1:6">
      <c r="A11" s="231" t="s">
        <v>252</v>
      </c>
      <c r="B11" s="232"/>
      <c r="C11" s="233">
        <v>26915398</v>
      </c>
      <c r="D11" s="234"/>
      <c r="E11" s="13">
        <v>-1575</v>
      </c>
      <c r="F11" s="11"/>
    </row>
    <row r="12" spans="1:6">
      <c r="A12" s="231" t="s">
        <v>252</v>
      </c>
      <c r="B12" s="232"/>
      <c r="C12" s="231" t="s">
        <v>253</v>
      </c>
      <c r="D12" s="232"/>
      <c r="E12" s="13">
        <v>-3950</v>
      </c>
      <c r="F12" s="11"/>
    </row>
    <row r="13" spans="1:6" s="36" customFormat="1">
      <c r="A13" s="231" t="s">
        <v>252</v>
      </c>
      <c r="B13" s="232"/>
      <c r="C13" s="262">
        <v>26915400</v>
      </c>
      <c r="D13" s="262"/>
      <c r="E13" s="15">
        <v>-10375.200000000001</v>
      </c>
      <c r="F13" s="11"/>
    </row>
    <row r="14" spans="1:6" s="36" customFormat="1">
      <c r="A14" s="231" t="s">
        <v>252</v>
      </c>
      <c r="B14" s="232"/>
      <c r="C14" s="262">
        <v>26915405</v>
      </c>
      <c r="D14" s="262"/>
      <c r="E14" s="15">
        <v>-900</v>
      </c>
      <c r="F14" s="11"/>
    </row>
    <row r="15" spans="1:6" s="36" customFormat="1">
      <c r="A15" s="231" t="s">
        <v>247</v>
      </c>
      <c r="B15" s="232"/>
      <c r="C15" s="262">
        <v>26915410</v>
      </c>
      <c r="D15" s="262"/>
      <c r="E15" s="15">
        <v>-7360</v>
      </c>
      <c r="F15" s="11"/>
    </row>
    <row r="16" spans="1:6" s="36" customFormat="1">
      <c r="A16" s="231" t="s">
        <v>247</v>
      </c>
      <c r="B16" s="263"/>
      <c r="C16" s="262">
        <v>26915411</v>
      </c>
      <c r="D16" s="262"/>
      <c r="E16" s="15">
        <v>-178960.7</v>
      </c>
      <c r="F16" s="11"/>
    </row>
    <row r="17" spans="1:6" s="36" customFormat="1">
      <c r="A17" s="231" t="s">
        <v>247</v>
      </c>
      <c r="B17" s="263"/>
      <c r="C17" s="262">
        <v>26915412</v>
      </c>
      <c r="D17" s="262"/>
      <c r="E17" s="15">
        <v>-7199.52</v>
      </c>
      <c r="F17" s="11"/>
    </row>
    <row r="18" spans="1:6" s="42" customFormat="1">
      <c r="A18" s="231" t="s">
        <v>247</v>
      </c>
      <c r="B18" s="263"/>
      <c r="C18" s="262">
        <v>26915413</v>
      </c>
      <c r="D18" s="262"/>
      <c r="E18" s="15">
        <v>-15510</v>
      </c>
      <c r="F18" s="11"/>
    </row>
    <row r="19" spans="1:6" s="42" customFormat="1">
      <c r="A19" s="231" t="s">
        <v>247</v>
      </c>
      <c r="B19" s="263"/>
      <c r="C19" s="262">
        <v>26915414</v>
      </c>
      <c r="D19" s="262"/>
      <c r="E19" s="15">
        <v>-4200</v>
      </c>
      <c r="F19" s="11"/>
    </row>
    <row r="20" spans="1:6" s="42" customFormat="1">
      <c r="A20" s="231" t="s">
        <v>247</v>
      </c>
      <c r="B20" s="263"/>
      <c r="C20" s="262">
        <v>26915415</v>
      </c>
      <c r="D20" s="262"/>
      <c r="E20" s="15">
        <v>-450</v>
      </c>
      <c r="F20" s="11"/>
    </row>
    <row r="21" spans="1:6" s="42" customFormat="1">
      <c r="A21" s="264" t="s">
        <v>247</v>
      </c>
      <c r="B21" s="265"/>
      <c r="C21" s="262">
        <v>26915416</v>
      </c>
      <c r="D21" s="262"/>
      <c r="E21" s="15">
        <v>-1325</v>
      </c>
      <c r="F21" s="11"/>
    </row>
    <row r="22" spans="1:6" s="42" customFormat="1">
      <c r="A22" s="266" t="s">
        <v>247</v>
      </c>
      <c r="B22" s="267"/>
      <c r="C22" s="262">
        <v>26915417</v>
      </c>
      <c r="D22" s="262"/>
      <c r="E22" s="15">
        <v>-8965</v>
      </c>
      <c r="F22" s="11"/>
    </row>
    <row r="23" spans="1:6" s="42" customFormat="1">
      <c r="A23" s="231" t="s">
        <v>247</v>
      </c>
      <c r="B23" s="263"/>
      <c r="C23" s="262">
        <v>26915418</v>
      </c>
      <c r="D23" s="262"/>
      <c r="E23" s="15">
        <v>-4035</v>
      </c>
      <c r="F23" s="11"/>
    </row>
    <row r="24" spans="1:6" s="42" customFormat="1">
      <c r="A24" s="231" t="s">
        <v>247</v>
      </c>
      <c r="B24" s="263"/>
      <c r="C24" s="262">
        <v>26915149</v>
      </c>
      <c r="D24" s="262"/>
      <c r="E24" s="15">
        <v>-3500</v>
      </c>
      <c r="F24" s="11"/>
    </row>
    <row r="25" spans="1:6" s="42" customFormat="1">
      <c r="A25" s="231" t="s">
        <v>247</v>
      </c>
      <c r="B25" s="263"/>
      <c r="C25" s="262">
        <v>26915420</v>
      </c>
      <c r="D25" s="262"/>
      <c r="E25" s="15">
        <v>-3500</v>
      </c>
      <c r="F25" s="11"/>
    </row>
    <row r="26" spans="1:6" s="36" customFormat="1">
      <c r="A26" s="231" t="s">
        <v>247</v>
      </c>
      <c r="B26" s="263"/>
      <c r="C26" s="262">
        <v>26915421</v>
      </c>
      <c r="D26" s="262"/>
      <c r="E26" s="15">
        <v>-9900</v>
      </c>
      <c r="F26" s="11"/>
    </row>
    <row r="27" spans="1:6">
      <c r="A27" s="217" t="s">
        <v>4</v>
      </c>
      <c r="B27" s="218"/>
      <c r="C27" s="218"/>
      <c r="D27" s="218"/>
      <c r="E27" s="218"/>
      <c r="F27" s="10">
        <f>SUM(E9:E26)</f>
        <v>-284905.42000000004</v>
      </c>
    </row>
    <row r="28" spans="1:6">
      <c r="A28" s="219" t="s">
        <v>13</v>
      </c>
      <c r="B28" s="218"/>
      <c r="C28" s="218"/>
      <c r="D28" s="218"/>
      <c r="E28" s="218"/>
      <c r="F28" s="11" t="s">
        <v>3</v>
      </c>
    </row>
    <row r="29" spans="1:6">
      <c r="A29" s="228" t="s">
        <v>14</v>
      </c>
      <c r="B29" s="229"/>
      <c r="C29" s="228" t="s">
        <v>15</v>
      </c>
      <c r="D29" s="261"/>
      <c r="E29" s="12" t="s">
        <v>2</v>
      </c>
      <c r="F29" s="11" t="s">
        <v>3</v>
      </c>
    </row>
    <row r="30" spans="1:6">
      <c r="A30" s="233" t="s">
        <v>254</v>
      </c>
      <c r="B30" s="262"/>
      <c r="C30" s="230">
        <v>10038679</v>
      </c>
      <c r="D30" s="230"/>
      <c r="E30" s="15">
        <v>-11088</v>
      </c>
      <c r="F30" s="11"/>
    </row>
    <row r="31" spans="1:6">
      <c r="A31" s="228"/>
      <c r="B31" s="230"/>
      <c r="C31" s="230"/>
      <c r="D31" s="230"/>
      <c r="E31" s="15"/>
      <c r="F31" s="11"/>
    </row>
    <row r="32" spans="1:6">
      <c r="A32" s="228"/>
      <c r="B32" s="230"/>
      <c r="C32" s="230"/>
      <c r="D32" s="230"/>
      <c r="E32" s="15"/>
      <c r="F32" s="11"/>
    </row>
    <row r="33" spans="1:8">
      <c r="A33" s="217" t="s">
        <v>4</v>
      </c>
      <c r="B33" s="218"/>
      <c r="C33" s="218"/>
      <c r="D33" s="218"/>
      <c r="E33" s="218"/>
      <c r="F33" s="16">
        <f>SUM(E30:E32)</f>
        <v>-11088</v>
      </c>
    </row>
    <row r="34" spans="1:8">
      <c r="A34" s="219" t="s">
        <v>248</v>
      </c>
      <c r="B34" s="218"/>
      <c r="C34" s="218"/>
      <c r="D34" s="218"/>
      <c r="E34" s="218"/>
      <c r="F34" s="10">
        <f>+F6+F27+F33</f>
        <v>16281446.09</v>
      </c>
      <c r="G34" s="7">
        <v>17782595.09</v>
      </c>
      <c r="H34" s="14">
        <f>+F34-G34</f>
        <v>-1501149</v>
      </c>
    </row>
    <row r="35" spans="1:8">
      <c r="A35" s="17"/>
      <c r="F35" s="18"/>
    </row>
    <row r="36" spans="1:8">
      <c r="A36" s="17"/>
      <c r="F36" s="18"/>
    </row>
    <row r="37" spans="1:8">
      <c r="A37" s="220" t="s">
        <v>16</v>
      </c>
      <c r="B37" s="221"/>
      <c r="C37" s="222"/>
      <c r="D37" s="220" t="s">
        <v>17</v>
      </c>
      <c r="E37" s="221"/>
      <c r="F37" s="223"/>
    </row>
    <row r="38" spans="1:8">
      <c r="A38" s="224" t="s">
        <v>527</v>
      </c>
      <c r="B38" s="225"/>
      <c r="C38" s="226"/>
      <c r="D38" s="224" t="s">
        <v>528</v>
      </c>
      <c r="E38" s="225"/>
      <c r="F38" s="227"/>
    </row>
    <row r="39" spans="1:8">
      <c r="A39" s="211" t="s">
        <v>18</v>
      </c>
      <c r="B39" s="212"/>
      <c r="C39" s="213"/>
      <c r="D39" s="211" t="s">
        <v>19</v>
      </c>
      <c r="E39" s="212"/>
      <c r="F39" s="213"/>
    </row>
    <row r="40" spans="1:8">
      <c r="A40" s="211" t="s">
        <v>20</v>
      </c>
      <c r="B40" s="212"/>
      <c r="C40" s="213"/>
      <c r="D40" s="211" t="s">
        <v>21</v>
      </c>
      <c r="E40" s="212"/>
      <c r="F40" s="213"/>
    </row>
    <row r="41" spans="1:8">
      <c r="A41" s="214" t="s">
        <v>255</v>
      </c>
      <c r="B41" s="215"/>
      <c r="C41" s="216"/>
      <c r="D41" s="214" t="s">
        <v>256</v>
      </c>
      <c r="E41" s="215"/>
      <c r="F41" s="216"/>
    </row>
  </sheetData>
  <mergeCells count="67">
    <mergeCell ref="A25:B25"/>
    <mergeCell ref="C21:D21"/>
    <mergeCell ref="C22:D22"/>
    <mergeCell ref="C23:D23"/>
    <mergeCell ref="C24:D24"/>
    <mergeCell ref="C25:D25"/>
    <mergeCell ref="A16:B16"/>
    <mergeCell ref="C16:D16"/>
    <mergeCell ref="A17:B17"/>
    <mergeCell ref="C17:D17"/>
    <mergeCell ref="A26:B26"/>
    <mergeCell ref="C26:D26"/>
    <mergeCell ref="A18:B18"/>
    <mergeCell ref="A19:B19"/>
    <mergeCell ref="A20:B20"/>
    <mergeCell ref="C18:D18"/>
    <mergeCell ref="C19:D19"/>
    <mergeCell ref="C20:D20"/>
    <mergeCell ref="A21:B21"/>
    <mergeCell ref="A22:B22"/>
    <mergeCell ref="A23:B23"/>
    <mergeCell ref="A24:B24"/>
    <mergeCell ref="A13:B13"/>
    <mergeCell ref="C13:D13"/>
    <mergeCell ref="A14:B14"/>
    <mergeCell ref="C14:D14"/>
    <mergeCell ref="A15:B15"/>
    <mergeCell ref="C15:D15"/>
    <mergeCell ref="A40:C40"/>
    <mergeCell ref="D40:F40"/>
    <mergeCell ref="A41:C41"/>
    <mergeCell ref="D41:F41"/>
    <mergeCell ref="A37:C37"/>
    <mergeCell ref="D37:F37"/>
    <mergeCell ref="A38:C38"/>
    <mergeCell ref="D38:F38"/>
    <mergeCell ref="A39:C39"/>
    <mergeCell ref="D39:F39"/>
    <mergeCell ref="A34:E34"/>
    <mergeCell ref="A27:E27"/>
    <mergeCell ref="A28:E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  <mergeCell ref="A12:B12"/>
    <mergeCell ref="C12:D12"/>
    <mergeCell ref="A11:B11"/>
    <mergeCell ref="C11:D11"/>
    <mergeCell ref="A10:B10"/>
    <mergeCell ref="C10:D10"/>
    <mergeCell ref="A9:B9"/>
    <mergeCell ref="C9:D9"/>
    <mergeCell ref="A1:F1"/>
    <mergeCell ref="A2:F2"/>
    <mergeCell ref="E3:F3"/>
    <mergeCell ref="E4:F4"/>
    <mergeCell ref="A5:E5"/>
    <mergeCell ref="A6:E6"/>
    <mergeCell ref="A7:E7"/>
    <mergeCell ref="A8:B8"/>
    <mergeCell ref="C8:D8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12" sqref="A12:E12"/>
    </sheetView>
  </sheetViews>
  <sheetFormatPr defaultColWidth="11.125" defaultRowHeight="21"/>
  <cols>
    <col min="1" max="3" width="11.125" style="43"/>
    <col min="4" max="4" width="19.25" style="43" customWidth="1"/>
    <col min="5" max="16384" width="11.125" style="43"/>
  </cols>
  <sheetData>
    <row r="1" spans="1:7" ht="21" customHeight="1">
      <c r="A1" s="141" t="s">
        <v>0</v>
      </c>
      <c r="B1" s="141"/>
      <c r="C1" s="141"/>
      <c r="D1" s="141"/>
      <c r="E1" s="141"/>
      <c r="F1" s="141"/>
      <c r="G1" s="2"/>
    </row>
    <row r="2" spans="1:7" ht="21" customHeight="1">
      <c r="A2" s="140" t="s">
        <v>28</v>
      </c>
      <c r="B2" s="140"/>
      <c r="C2" s="140"/>
      <c r="D2" s="140"/>
      <c r="E2" s="140"/>
      <c r="F2" s="140"/>
      <c r="G2" s="2"/>
    </row>
    <row r="3" spans="1:7" ht="21" customHeight="1">
      <c r="A3" s="140" t="s">
        <v>29</v>
      </c>
      <c r="B3" s="140"/>
      <c r="C3" s="140"/>
      <c r="D3" s="140"/>
      <c r="E3" s="140"/>
      <c r="F3" s="140"/>
      <c r="G3" s="2"/>
    </row>
    <row r="4" spans="1:7">
      <c r="A4" s="44"/>
      <c r="B4" s="44"/>
      <c r="C4" s="44"/>
      <c r="D4" s="44"/>
      <c r="E4" s="44"/>
      <c r="F4" s="44"/>
      <c r="G4" s="44"/>
    </row>
    <row r="5" spans="1:7">
      <c r="A5" s="133" t="s">
        <v>1</v>
      </c>
      <c r="B5" s="134"/>
      <c r="C5" s="134"/>
      <c r="D5" s="134"/>
      <c r="E5" s="134"/>
      <c r="F5" s="37" t="s">
        <v>2</v>
      </c>
      <c r="G5" s="44"/>
    </row>
    <row r="6" spans="1:7">
      <c r="A6" s="242" t="s">
        <v>30</v>
      </c>
      <c r="B6" s="134"/>
      <c r="C6" s="134"/>
      <c r="D6" s="134"/>
      <c r="E6" s="134"/>
      <c r="F6" s="46">
        <v>561573</v>
      </c>
      <c r="G6" s="44"/>
    </row>
    <row r="7" spans="1:7">
      <c r="A7" s="47" t="s">
        <v>31</v>
      </c>
      <c r="B7" s="268" t="s">
        <v>32</v>
      </c>
      <c r="C7" s="134"/>
      <c r="D7" s="135"/>
      <c r="E7" s="50">
        <v>0</v>
      </c>
      <c r="F7" s="1" t="s">
        <v>3</v>
      </c>
      <c r="G7" s="44"/>
    </row>
    <row r="8" spans="1:7">
      <c r="A8" s="48" t="s">
        <v>3</v>
      </c>
      <c r="B8" s="268" t="s">
        <v>33</v>
      </c>
      <c r="C8" s="134"/>
      <c r="D8" s="135"/>
      <c r="E8" s="50">
        <v>0</v>
      </c>
      <c r="F8" s="1" t="s">
        <v>3</v>
      </c>
      <c r="G8" s="44"/>
    </row>
    <row r="9" spans="1:7">
      <c r="A9" s="48" t="s">
        <v>3</v>
      </c>
      <c r="B9" s="268" t="s">
        <v>34</v>
      </c>
      <c r="C9" s="134"/>
      <c r="D9" s="135"/>
      <c r="E9" s="51"/>
      <c r="F9" s="46">
        <v>0</v>
      </c>
      <c r="G9" s="44"/>
    </row>
    <row r="10" spans="1:7">
      <c r="A10" s="47" t="s">
        <v>35</v>
      </c>
      <c r="B10" s="268" t="s">
        <v>36</v>
      </c>
      <c r="C10" s="134"/>
      <c r="D10" s="135"/>
      <c r="E10" s="50">
        <v>0</v>
      </c>
      <c r="F10" s="1" t="s">
        <v>3</v>
      </c>
      <c r="G10" s="44"/>
    </row>
    <row r="11" spans="1:7">
      <c r="A11" s="47" t="s">
        <v>3</v>
      </c>
      <c r="B11" s="268" t="s">
        <v>34</v>
      </c>
      <c r="C11" s="134"/>
      <c r="D11" s="135"/>
      <c r="E11" s="52"/>
      <c r="F11" s="46">
        <v>0</v>
      </c>
      <c r="G11" s="44"/>
    </row>
    <row r="12" spans="1:7" ht="21.75" thickBot="1">
      <c r="A12" s="269" t="s">
        <v>37</v>
      </c>
      <c r="B12" s="270"/>
      <c r="C12" s="270"/>
      <c r="D12" s="270"/>
      <c r="E12" s="270"/>
      <c r="F12" s="49">
        <v>561573</v>
      </c>
      <c r="G12" s="44"/>
    </row>
    <row r="13" spans="1:7" ht="21.75" thickTop="1">
      <c r="A13" s="44"/>
      <c r="B13" s="44"/>
      <c r="C13" s="44"/>
      <c r="D13" s="44"/>
      <c r="E13" s="44"/>
      <c r="F13" s="44"/>
      <c r="G13" s="44"/>
    </row>
  </sheetData>
  <mergeCells count="11">
    <mergeCell ref="A12:E12"/>
    <mergeCell ref="B7:D7"/>
    <mergeCell ref="B8:D8"/>
    <mergeCell ref="B9:D9"/>
    <mergeCell ref="A5:E5"/>
    <mergeCell ref="A6:E6"/>
    <mergeCell ref="A2:F2"/>
    <mergeCell ref="A1:F1"/>
    <mergeCell ref="A3:F3"/>
    <mergeCell ref="B10:D10"/>
    <mergeCell ref="B11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"/>
  <sheetViews>
    <sheetView topLeftCell="A73" workbookViewId="0">
      <selection activeCell="D79" sqref="D79"/>
    </sheetView>
  </sheetViews>
  <sheetFormatPr defaultRowHeight="27.6" customHeight="1"/>
  <cols>
    <col min="1" max="1" width="38.625" style="43" customWidth="1"/>
    <col min="2" max="2" width="19.25" style="43" customWidth="1"/>
    <col min="3" max="3" width="16.875" style="43" customWidth="1"/>
    <col min="4" max="4" width="15.625" style="43" customWidth="1"/>
    <col min="5" max="5" width="17.5" style="43" bestFit="1" customWidth="1"/>
    <col min="6" max="16384" width="9" style="43"/>
  </cols>
  <sheetData>
    <row r="1" spans="1:4" ht="27.6" customHeight="1">
      <c r="A1" s="131" t="s">
        <v>0</v>
      </c>
      <c r="B1" s="131"/>
      <c r="C1" s="131"/>
      <c r="D1" s="131"/>
    </row>
    <row r="2" spans="1:4" ht="27.6" customHeight="1">
      <c r="A2" s="130" t="s">
        <v>131</v>
      </c>
      <c r="B2" s="130"/>
      <c r="C2" s="130"/>
      <c r="D2" s="130"/>
    </row>
    <row r="3" spans="1:4" ht="27.6" customHeight="1">
      <c r="A3" s="130" t="s">
        <v>132</v>
      </c>
      <c r="B3" s="130"/>
      <c r="C3" s="130"/>
      <c r="D3" s="130"/>
    </row>
    <row r="4" spans="1:4" ht="27" customHeight="1">
      <c r="A4" s="136" t="s">
        <v>29</v>
      </c>
      <c r="B4" s="136"/>
      <c r="C4" s="136"/>
      <c r="D4" s="136"/>
    </row>
    <row r="5" spans="1:4" ht="27.6" customHeight="1">
      <c r="A5" s="41" t="s">
        <v>1</v>
      </c>
      <c r="B5" s="41" t="s">
        <v>41</v>
      </c>
      <c r="C5" s="41" t="s">
        <v>133</v>
      </c>
      <c r="D5" s="41" t="s">
        <v>134</v>
      </c>
    </row>
    <row r="6" spans="1:4" ht="27.6" customHeight="1">
      <c r="A6" s="1" t="s">
        <v>135</v>
      </c>
      <c r="B6" s="48" t="s">
        <v>136</v>
      </c>
      <c r="C6" s="78">
        <v>65735.67</v>
      </c>
      <c r="D6" s="78">
        <v>0</v>
      </c>
    </row>
    <row r="7" spans="1:4" ht="27.6" customHeight="1">
      <c r="A7" s="1" t="s">
        <v>137</v>
      </c>
      <c r="B7" s="48" t="s">
        <v>136</v>
      </c>
      <c r="C7" s="78">
        <v>16281446.09</v>
      </c>
      <c r="D7" s="78">
        <v>0</v>
      </c>
    </row>
    <row r="8" spans="1:4" ht="27.6" customHeight="1">
      <c r="A8" s="1" t="s">
        <v>138</v>
      </c>
      <c r="B8" s="48" t="s">
        <v>136</v>
      </c>
      <c r="C8" s="78">
        <v>103426.24000000001</v>
      </c>
      <c r="D8" s="78">
        <v>0</v>
      </c>
    </row>
    <row r="9" spans="1:4" ht="27.6" customHeight="1">
      <c r="A9" s="1" t="s">
        <v>139</v>
      </c>
      <c r="B9" s="48" t="s">
        <v>136</v>
      </c>
      <c r="C9" s="78">
        <v>3626.25</v>
      </c>
      <c r="D9" s="78">
        <v>0</v>
      </c>
    </row>
    <row r="10" spans="1:4" ht="27.6" customHeight="1">
      <c r="A10" s="1" t="s">
        <v>140</v>
      </c>
      <c r="B10" s="48" t="s">
        <v>136</v>
      </c>
      <c r="C10" s="78">
        <v>15864.82</v>
      </c>
      <c r="D10" s="78">
        <v>0</v>
      </c>
    </row>
    <row r="11" spans="1:4" ht="27.6" customHeight="1">
      <c r="A11" s="1" t="s">
        <v>141</v>
      </c>
      <c r="B11" s="48" t="s">
        <v>136</v>
      </c>
      <c r="C11" s="78">
        <v>2851682.45</v>
      </c>
      <c r="D11" s="78">
        <v>0</v>
      </c>
    </row>
    <row r="12" spans="1:4" ht="27.6" customHeight="1">
      <c r="A12" s="1" t="s">
        <v>142</v>
      </c>
      <c r="B12" s="48" t="s">
        <v>136</v>
      </c>
      <c r="C12" s="78">
        <v>11351426.109999999</v>
      </c>
      <c r="D12" s="78">
        <v>0</v>
      </c>
    </row>
    <row r="13" spans="1:4" ht="27.6" customHeight="1">
      <c r="A13" s="1" t="s">
        <v>143</v>
      </c>
      <c r="B13" s="48" t="s">
        <v>144</v>
      </c>
      <c r="C13" s="78">
        <v>22744762.789999999</v>
      </c>
      <c r="D13" s="78">
        <v>0</v>
      </c>
    </row>
    <row r="14" spans="1:4" ht="27.6" customHeight="1">
      <c r="A14" s="1" t="s">
        <v>145</v>
      </c>
      <c r="B14" s="48" t="s">
        <v>144</v>
      </c>
      <c r="C14" s="78">
        <v>803964.19</v>
      </c>
      <c r="D14" s="78">
        <v>0</v>
      </c>
    </row>
    <row r="15" spans="1:4" ht="27.6" customHeight="1">
      <c r="A15" s="1" t="s">
        <v>124</v>
      </c>
      <c r="B15" s="48" t="s">
        <v>146</v>
      </c>
      <c r="C15" s="78">
        <v>3218195.69</v>
      </c>
      <c r="D15" s="78">
        <v>0</v>
      </c>
    </row>
    <row r="16" spans="1:4" ht="27.6" customHeight="1">
      <c r="A16" s="1" t="s">
        <v>65</v>
      </c>
      <c r="B16" s="48" t="s">
        <v>147</v>
      </c>
      <c r="C16" s="78">
        <v>558428</v>
      </c>
      <c r="D16" s="78">
        <v>0</v>
      </c>
    </row>
    <row r="17" spans="1:4" ht="27.6" customHeight="1">
      <c r="A17" s="1" t="s">
        <v>69</v>
      </c>
      <c r="B17" s="48" t="s">
        <v>148</v>
      </c>
      <c r="C17" s="78">
        <v>531573</v>
      </c>
      <c r="D17" s="78">
        <v>0</v>
      </c>
    </row>
    <row r="18" spans="1:4" ht="27.6" customHeight="1">
      <c r="A18" s="1" t="s">
        <v>126</v>
      </c>
      <c r="B18" s="48" t="s">
        <v>149</v>
      </c>
      <c r="C18" s="78">
        <v>0</v>
      </c>
      <c r="D18" s="78">
        <v>220126.05</v>
      </c>
    </row>
    <row r="19" spans="1:4" ht="27.6" customHeight="1">
      <c r="A19" s="1" t="s">
        <v>73</v>
      </c>
      <c r="B19" s="48" t="s">
        <v>150</v>
      </c>
      <c r="C19" s="78">
        <v>0</v>
      </c>
      <c r="D19" s="78">
        <v>24614.880000000001</v>
      </c>
    </row>
    <row r="20" spans="1:4" ht="27.6" customHeight="1">
      <c r="A20" s="1" t="s">
        <v>75</v>
      </c>
      <c r="B20" s="48" t="s">
        <v>151</v>
      </c>
      <c r="C20" s="78">
        <v>0</v>
      </c>
      <c r="D20" s="78">
        <v>3767.45</v>
      </c>
    </row>
    <row r="21" spans="1:4" ht="27.6" customHeight="1">
      <c r="A21" s="1" t="s">
        <v>77</v>
      </c>
      <c r="B21" s="48" t="s">
        <v>152</v>
      </c>
      <c r="C21" s="78">
        <v>0</v>
      </c>
      <c r="D21" s="78">
        <v>1431257</v>
      </c>
    </row>
    <row r="22" spans="1:4" ht="27.6" customHeight="1">
      <c r="A22" s="1" t="s">
        <v>79</v>
      </c>
      <c r="B22" s="48" t="s">
        <v>153</v>
      </c>
      <c r="C22" s="78">
        <v>0</v>
      </c>
      <c r="D22" s="78">
        <v>28496</v>
      </c>
    </row>
    <row r="23" spans="1:4" ht="27.6" customHeight="1">
      <c r="A23" s="1" t="s">
        <v>154</v>
      </c>
      <c r="B23" s="48" t="s">
        <v>155</v>
      </c>
      <c r="C23" s="78">
        <v>0</v>
      </c>
      <c r="D23" s="78">
        <v>561573</v>
      </c>
    </row>
    <row r="24" spans="1:4" ht="27.6" customHeight="1">
      <c r="A24" s="1" t="s">
        <v>156</v>
      </c>
      <c r="B24" s="48" t="s">
        <v>157</v>
      </c>
      <c r="C24" s="78">
        <v>0</v>
      </c>
      <c r="D24" s="78">
        <v>7160</v>
      </c>
    </row>
    <row r="25" spans="1:4" ht="49.5" customHeight="1">
      <c r="A25" s="1" t="s">
        <v>158</v>
      </c>
      <c r="B25" s="48" t="s">
        <v>157</v>
      </c>
      <c r="C25" s="78">
        <v>0</v>
      </c>
      <c r="D25" s="78">
        <v>500</v>
      </c>
    </row>
    <row r="26" spans="1:4" ht="27.6" customHeight="1">
      <c r="A26" s="1" t="s">
        <v>159</v>
      </c>
      <c r="B26" s="48" t="s">
        <v>157</v>
      </c>
      <c r="C26" s="78">
        <v>0</v>
      </c>
      <c r="D26" s="78">
        <v>438526.98</v>
      </c>
    </row>
    <row r="27" spans="1:4" ht="54.75" customHeight="1">
      <c r="A27" s="1" t="s">
        <v>160</v>
      </c>
      <c r="B27" s="48" t="s">
        <v>157</v>
      </c>
      <c r="C27" s="78">
        <v>0</v>
      </c>
      <c r="D27" s="78">
        <v>952091.03</v>
      </c>
    </row>
    <row r="28" spans="1:4" ht="27.6" customHeight="1">
      <c r="A28" s="1" t="s">
        <v>161</v>
      </c>
      <c r="B28" s="48" t="s">
        <v>157</v>
      </c>
      <c r="C28" s="78">
        <v>0</v>
      </c>
      <c r="D28" s="78">
        <v>65735.67</v>
      </c>
    </row>
    <row r="29" spans="1:4" ht="27.6" customHeight="1">
      <c r="A29" s="1" t="s">
        <v>87</v>
      </c>
      <c r="B29" s="48" t="s">
        <v>162</v>
      </c>
      <c r="C29" s="78">
        <v>0</v>
      </c>
      <c r="D29" s="78">
        <v>15565287.9</v>
      </c>
    </row>
    <row r="30" spans="1:4" ht="27.6" customHeight="1">
      <c r="A30" s="1" t="s">
        <v>163</v>
      </c>
      <c r="B30" s="48" t="s">
        <v>164</v>
      </c>
      <c r="C30" s="78">
        <v>0</v>
      </c>
      <c r="D30" s="78">
        <v>22853116.41</v>
      </c>
    </row>
    <row r="31" spans="1:4" ht="27.6" customHeight="1">
      <c r="A31" s="1" t="s">
        <v>165</v>
      </c>
      <c r="B31" s="48" t="s">
        <v>166</v>
      </c>
      <c r="C31" s="78">
        <v>0</v>
      </c>
      <c r="D31" s="78">
        <v>519998</v>
      </c>
    </row>
    <row r="32" spans="1:4" ht="27.6" customHeight="1">
      <c r="A32" s="1" t="s">
        <v>167</v>
      </c>
      <c r="B32" s="48" t="s">
        <v>168</v>
      </c>
      <c r="C32" s="78">
        <v>0</v>
      </c>
      <c r="D32" s="78">
        <v>35012.800000000003</v>
      </c>
    </row>
    <row r="33" spans="1:4" ht="27.6" customHeight="1">
      <c r="A33" s="1" t="s">
        <v>169</v>
      </c>
      <c r="B33" s="48" t="s">
        <v>170</v>
      </c>
      <c r="C33" s="78">
        <v>0</v>
      </c>
      <c r="D33" s="78">
        <v>166176</v>
      </c>
    </row>
    <row r="34" spans="1:4" ht="27.6" customHeight="1">
      <c r="A34" s="1" t="s">
        <v>171</v>
      </c>
      <c r="B34" s="48" t="s">
        <v>172</v>
      </c>
      <c r="C34" s="78">
        <v>0</v>
      </c>
      <c r="D34" s="78">
        <v>3744.2</v>
      </c>
    </row>
    <row r="35" spans="1:4" ht="27.6" customHeight="1">
      <c r="A35" s="1" t="s">
        <v>173</v>
      </c>
      <c r="B35" s="48" t="s">
        <v>174</v>
      </c>
      <c r="C35" s="78">
        <v>0</v>
      </c>
      <c r="D35" s="78">
        <v>2610</v>
      </c>
    </row>
    <row r="36" spans="1:4" ht="27.6" customHeight="1">
      <c r="A36" s="1" t="s">
        <v>175</v>
      </c>
      <c r="B36" s="48" t="s">
        <v>176</v>
      </c>
      <c r="C36" s="78">
        <v>0</v>
      </c>
      <c r="D36" s="78">
        <v>126360</v>
      </c>
    </row>
    <row r="37" spans="1:4" ht="27.6" customHeight="1">
      <c r="A37" s="1" t="s">
        <v>177</v>
      </c>
      <c r="B37" s="48" t="s">
        <v>178</v>
      </c>
      <c r="C37" s="78">
        <v>0</v>
      </c>
      <c r="D37" s="78">
        <v>570</v>
      </c>
    </row>
    <row r="38" spans="1:4" ht="27.6" customHeight="1">
      <c r="A38" s="1" t="s">
        <v>179</v>
      </c>
      <c r="B38" s="48" t="s">
        <v>180</v>
      </c>
      <c r="C38" s="78">
        <v>0</v>
      </c>
      <c r="D38" s="78">
        <v>2780</v>
      </c>
    </row>
    <row r="39" spans="1:4" ht="27.6" customHeight="1">
      <c r="A39" s="1" t="s">
        <v>181</v>
      </c>
      <c r="B39" s="48" t="s">
        <v>182</v>
      </c>
      <c r="C39" s="78">
        <v>0</v>
      </c>
      <c r="D39" s="78">
        <v>80</v>
      </c>
    </row>
    <row r="40" spans="1:4" ht="27.6" customHeight="1">
      <c r="A40" s="1" t="s">
        <v>183</v>
      </c>
      <c r="B40" s="48" t="s">
        <v>184</v>
      </c>
      <c r="C40" s="78">
        <v>0</v>
      </c>
      <c r="D40" s="78">
        <v>7200</v>
      </c>
    </row>
    <row r="41" spans="1:4" ht="27.6" customHeight="1">
      <c r="A41" s="1" t="s">
        <v>185</v>
      </c>
      <c r="B41" s="48" t="s">
        <v>186</v>
      </c>
      <c r="C41" s="78">
        <v>0</v>
      </c>
      <c r="D41" s="78">
        <v>138</v>
      </c>
    </row>
    <row r="42" spans="1:4" ht="27.6" customHeight="1">
      <c r="A42" s="1" t="s">
        <v>187</v>
      </c>
      <c r="B42" s="48" t="s">
        <v>188</v>
      </c>
      <c r="C42" s="78">
        <v>0</v>
      </c>
      <c r="D42" s="78">
        <v>6300</v>
      </c>
    </row>
    <row r="43" spans="1:4" ht="27.6" customHeight="1">
      <c r="A43" s="1" t="s">
        <v>189</v>
      </c>
      <c r="B43" s="48" t="s">
        <v>190</v>
      </c>
      <c r="C43" s="78">
        <v>0</v>
      </c>
      <c r="D43" s="78">
        <v>55875</v>
      </c>
    </row>
    <row r="44" spans="1:4" ht="27.6" customHeight="1">
      <c r="A44" s="1" t="s">
        <v>191</v>
      </c>
      <c r="B44" s="48" t="s">
        <v>192</v>
      </c>
      <c r="C44" s="78">
        <v>0</v>
      </c>
      <c r="D44" s="78">
        <v>10000</v>
      </c>
    </row>
    <row r="45" spans="1:4" ht="48" customHeight="1">
      <c r="A45" s="1" t="s">
        <v>193</v>
      </c>
      <c r="B45" s="48" t="s">
        <v>194</v>
      </c>
      <c r="C45" s="78">
        <v>0</v>
      </c>
      <c r="D45" s="78">
        <v>9200</v>
      </c>
    </row>
    <row r="46" spans="1:4" ht="27.6" customHeight="1">
      <c r="A46" s="1" t="s">
        <v>195</v>
      </c>
      <c r="B46" s="48" t="s">
        <v>196</v>
      </c>
      <c r="C46" s="78">
        <v>0</v>
      </c>
      <c r="D46" s="78">
        <v>558</v>
      </c>
    </row>
    <row r="47" spans="1:4" ht="27.6" customHeight="1">
      <c r="A47" s="1" t="s">
        <v>197</v>
      </c>
      <c r="B47" s="48" t="s">
        <v>198</v>
      </c>
      <c r="C47" s="78">
        <v>0</v>
      </c>
      <c r="D47" s="78">
        <v>1360</v>
      </c>
    </row>
    <row r="48" spans="1:4" ht="27.6" customHeight="1">
      <c r="A48" s="1" t="s">
        <v>199</v>
      </c>
      <c r="B48" s="48" t="s">
        <v>200</v>
      </c>
      <c r="C48" s="78">
        <v>0</v>
      </c>
      <c r="D48" s="78">
        <v>660</v>
      </c>
    </row>
    <row r="49" spans="1:4" ht="27.6" customHeight="1">
      <c r="A49" s="1" t="s">
        <v>201</v>
      </c>
      <c r="B49" s="48" t="s">
        <v>202</v>
      </c>
      <c r="C49" s="78">
        <v>0</v>
      </c>
      <c r="D49" s="78">
        <v>3000</v>
      </c>
    </row>
    <row r="50" spans="1:4" ht="27.6" customHeight="1">
      <c r="A50" s="1" t="s">
        <v>203</v>
      </c>
      <c r="B50" s="48" t="s">
        <v>204</v>
      </c>
      <c r="C50" s="78">
        <v>0</v>
      </c>
      <c r="D50" s="78">
        <v>355991.26</v>
      </c>
    </row>
    <row r="51" spans="1:4" ht="27.6" customHeight="1">
      <c r="A51" s="1" t="s">
        <v>205</v>
      </c>
      <c r="B51" s="48" t="s">
        <v>206</v>
      </c>
      <c r="C51" s="78">
        <v>0</v>
      </c>
      <c r="D51" s="78">
        <v>1010</v>
      </c>
    </row>
    <row r="52" spans="1:4" ht="27.6" customHeight="1">
      <c r="A52" s="1" t="s">
        <v>207</v>
      </c>
      <c r="B52" s="48" t="s">
        <v>208</v>
      </c>
      <c r="C52" s="78">
        <v>0</v>
      </c>
      <c r="D52" s="78">
        <v>8900</v>
      </c>
    </row>
    <row r="53" spans="1:4" ht="27.6" customHeight="1">
      <c r="A53" s="1" t="s">
        <v>209</v>
      </c>
      <c r="B53" s="48" t="s">
        <v>210</v>
      </c>
      <c r="C53" s="78">
        <v>0</v>
      </c>
      <c r="D53" s="78">
        <v>23120</v>
      </c>
    </row>
    <row r="54" spans="1:4" ht="27.6" customHeight="1">
      <c r="A54" s="1" t="s">
        <v>211</v>
      </c>
      <c r="B54" s="48" t="s">
        <v>212</v>
      </c>
      <c r="C54" s="78">
        <v>0</v>
      </c>
      <c r="D54" s="78">
        <v>3600</v>
      </c>
    </row>
    <row r="55" spans="1:4" ht="27.6" customHeight="1">
      <c r="A55" s="1" t="s">
        <v>213</v>
      </c>
      <c r="B55" s="48" t="s">
        <v>214</v>
      </c>
      <c r="C55" s="78">
        <v>0</v>
      </c>
      <c r="D55" s="78">
        <v>589622.31000000006</v>
      </c>
    </row>
    <row r="56" spans="1:4" ht="27.6" customHeight="1">
      <c r="A56" s="1" t="s">
        <v>215</v>
      </c>
      <c r="B56" s="48" t="s">
        <v>216</v>
      </c>
      <c r="C56" s="78">
        <v>0</v>
      </c>
      <c r="D56" s="78">
        <v>10604506.619999999</v>
      </c>
    </row>
    <row r="57" spans="1:4" ht="27.6" customHeight="1">
      <c r="A57" s="1" t="s">
        <v>217</v>
      </c>
      <c r="B57" s="48" t="s">
        <v>218</v>
      </c>
      <c r="C57" s="78">
        <v>0</v>
      </c>
      <c r="D57" s="78">
        <v>5322287.5999999996</v>
      </c>
    </row>
    <row r="58" spans="1:4" ht="27.6" customHeight="1">
      <c r="A58" s="1" t="s">
        <v>219</v>
      </c>
      <c r="B58" s="48" t="s">
        <v>220</v>
      </c>
      <c r="C58" s="78">
        <v>0</v>
      </c>
      <c r="D58" s="78">
        <v>163128.82999999999</v>
      </c>
    </row>
    <row r="59" spans="1:4" ht="27.6" customHeight="1">
      <c r="A59" s="1" t="s">
        <v>221</v>
      </c>
      <c r="B59" s="48" t="s">
        <v>222</v>
      </c>
      <c r="C59" s="78">
        <v>0</v>
      </c>
      <c r="D59" s="78">
        <v>10827717.029999999</v>
      </c>
    </row>
    <row r="60" spans="1:4" ht="27.6" customHeight="1">
      <c r="A60" s="1" t="s">
        <v>223</v>
      </c>
      <c r="B60" s="48" t="s">
        <v>224</v>
      </c>
      <c r="C60" s="78">
        <v>0</v>
      </c>
      <c r="D60" s="78">
        <v>86672.52</v>
      </c>
    </row>
    <row r="61" spans="1:4" ht="27.6" customHeight="1">
      <c r="A61" s="1" t="s">
        <v>225</v>
      </c>
      <c r="B61" s="48" t="s">
        <v>226</v>
      </c>
      <c r="C61" s="78">
        <v>0</v>
      </c>
      <c r="D61" s="78">
        <v>92572.88</v>
      </c>
    </row>
    <row r="62" spans="1:4" ht="27.6" customHeight="1">
      <c r="A62" s="1" t="s">
        <v>227</v>
      </c>
      <c r="B62" s="48" t="s">
        <v>228</v>
      </c>
      <c r="C62" s="78">
        <v>0</v>
      </c>
      <c r="D62" s="78">
        <v>2169323</v>
      </c>
    </row>
    <row r="63" spans="1:4" ht="66" customHeight="1">
      <c r="A63" s="1" t="s">
        <v>229</v>
      </c>
      <c r="B63" s="48" t="s">
        <v>230</v>
      </c>
      <c r="C63" s="78">
        <v>0</v>
      </c>
      <c r="D63" s="78">
        <v>36901680.149999999</v>
      </c>
    </row>
    <row r="64" spans="1:4" ht="27.6" customHeight="1">
      <c r="A64" s="1" t="s">
        <v>92</v>
      </c>
      <c r="B64" s="48" t="s">
        <v>231</v>
      </c>
      <c r="C64" s="78">
        <v>14933269</v>
      </c>
      <c r="D64" s="78">
        <v>0</v>
      </c>
    </row>
    <row r="65" spans="1:5" ht="27.6" customHeight="1">
      <c r="A65" s="1" t="s">
        <v>95</v>
      </c>
      <c r="B65" s="48" t="s">
        <v>232</v>
      </c>
      <c r="C65" s="78">
        <v>982080</v>
      </c>
      <c r="D65" s="78">
        <v>0</v>
      </c>
    </row>
    <row r="66" spans="1:5" ht="27.6" customHeight="1">
      <c r="A66" s="1" t="s">
        <v>98</v>
      </c>
      <c r="B66" s="48" t="s">
        <v>233</v>
      </c>
      <c r="C66" s="78">
        <v>14929571</v>
      </c>
      <c r="D66" s="78">
        <v>0</v>
      </c>
    </row>
    <row r="67" spans="1:5" ht="27.6" customHeight="1">
      <c r="A67" s="1" t="s">
        <v>101</v>
      </c>
      <c r="B67" s="48" t="s">
        <v>234</v>
      </c>
      <c r="C67" s="78">
        <v>170275</v>
      </c>
      <c r="D67" s="78">
        <v>0</v>
      </c>
    </row>
    <row r="68" spans="1:5" ht="27.6" customHeight="1">
      <c r="A68" s="1" t="s">
        <v>104</v>
      </c>
      <c r="B68" s="48" t="s">
        <v>235</v>
      </c>
      <c r="C68" s="78">
        <v>8330333.8899999997</v>
      </c>
      <c r="D68" s="78">
        <v>0</v>
      </c>
    </row>
    <row r="69" spans="1:5" ht="27.6" customHeight="1">
      <c r="A69" s="1" t="s">
        <v>107</v>
      </c>
      <c r="B69" s="48" t="s">
        <v>236</v>
      </c>
      <c r="C69" s="78">
        <v>4638897.45</v>
      </c>
      <c r="D69" s="78">
        <v>0</v>
      </c>
    </row>
    <row r="70" spans="1:5" ht="27.6" customHeight="1">
      <c r="A70" s="1" t="s">
        <v>110</v>
      </c>
      <c r="B70" s="48" t="s">
        <v>237</v>
      </c>
      <c r="C70" s="78">
        <v>670055.65</v>
      </c>
      <c r="D70" s="78">
        <v>0</v>
      </c>
    </row>
    <row r="71" spans="1:5" ht="27.6" customHeight="1">
      <c r="A71" s="1" t="s">
        <v>113</v>
      </c>
      <c r="B71" s="48" t="s">
        <v>238</v>
      </c>
      <c r="C71" s="78">
        <v>2703840</v>
      </c>
      <c r="D71" s="78">
        <v>0</v>
      </c>
    </row>
    <row r="72" spans="1:5" ht="27.6" customHeight="1">
      <c r="A72" s="1" t="s">
        <v>122</v>
      </c>
      <c r="B72" s="48" t="s">
        <v>239</v>
      </c>
      <c r="C72" s="78">
        <v>4365553.28</v>
      </c>
      <c r="D72" s="78">
        <v>0</v>
      </c>
    </row>
    <row r="73" spans="1:5" ht="27.6" customHeight="1">
      <c r="A73" s="137" t="s">
        <v>4</v>
      </c>
      <c r="B73" s="138"/>
      <c r="C73" s="79">
        <f>SUM(C6:C72)</f>
        <v>110254006.57000001</v>
      </c>
      <c r="D73" s="79">
        <f>SUM(D6:D72)</f>
        <v>110254006.56999999</v>
      </c>
      <c r="E73" s="80"/>
    </row>
    <row r="74" spans="1:5" ht="27.6" customHeight="1">
      <c r="A74" s="44"/>
      <c r="B74" s="44"/>
      <c r="C74" s="129">
        <f>+C73-D73</f>
        <v>0</v>
      </c>
      <c r="D74" s="44"/>
    </row>
    <row r="75" spans="1:5" ht="21">
      <c r="E75" s="126"/>
    </row>
    <row r="76" spans="1:5" s="53" customFormat="1" ht="27" customHeight="1">
      <c r="A76" s="123"/>
      <c r="C76" s="123"/>
      <c r="D76" s="123"/>
    </row>
    <row r="77" spans="1:5" s="53" customFormat="1" ht="27" customHeight="1">
      <c r="B77" s="123"/>
      <c r="C77" s="123"/>
      <c r="D77" s="123"/>
    </row>
    <row r="78" spans="1:5" s="53" customFormat="1" ht="27" customHeight="1">
      <c r="B78" s="123"/>
      <c r="C78" s="123"/>
      <c r="D78" s="123"/>
    </row>
    <row r="79" spans="1:5" ht="21"/>
  </sheetData>
  <mergeCells count="5">
    <mergeCell ref="A1:D1"/>
    <mergeCell ref="A2:D2"/>
    <mergeCell ref="A3:D3"/>
    <mergeCell ref="A4:D4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&amp;Rหน้าที่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43" workbookViewId="0">
      <selection sqref="A1:E77"/>
    </sheetView>
  </sheetViews>
  <sheetFormatPr defaultRowHeight="21"/>
  <cols>
    <col min="1" max="1" width="19.125" style="43" customWidth="1"/>
    <col min="2" max="2" width="37" style="43" customWidth="1"/>
    <col min="3" max="3" width="15.25" style="43" customWidth="1"/>
    <col min="4" max="4" width="13.375" style="43" customWidth="1"/>
    <col min="5" max="5" width="16" style="43" customWidth="1"/>
    <col min="6" max="16384" width="9" style="43"/>
  </cols>
  <sheetData>
    <row r="1" spans="1:5" ht="21" customHeight="1">
      <c r="A1" s="140" t="s">
        <v>0</v>
      </c>
      <c r="B1" s="140"/>
      <c r="C1" s="140"/>
      <c r="D1" s="140"/>
      <c r="E1" s="140"/>
    </row>
    <row r="2" spans="1:5" ht="21" customHeight="1">
      <c r="A2" s="141" t="s">
        <v>502</v>
      </c>
      <c r="B2" s="141"/>
      <c r="C2" s="141"/>
      <c r="D2" s="141"/>
      <c r="E2" s="141"/>
    </row>
    <row r="3" spans="1:5" ht="21" customHeight="1">
      <c r="A3" s="140" t="s">
        <v>503</v>
      </c>
      <c r="B3" s="140"/>
      <c r="C3" s="140"/>
      <c r="D3" s="140"/>
      <c r="E3" s="140"/>
    </row>
    <row r="4" spans="1:5" ht="21" customHeight="1">
      <c r="A4" s="140" t="s">
        <v>504</v>
      </c>
      <c r="B4" s="140"/>
      <c r="C4" s="140"/>
      <c r="D4" s="140"/>
      <c r="E4" s="140"/>
    </row>
    <row r="5" spans="1:5" ht="21" customHeight="1">
      <c r="A5" s="41" t="s">
        <v>505</v>
      </c>
      <c r="B5" s="41" t="s">
        <v>506</v>
      </c>
      <c r="C5" s="81" t="s">
        <v>507</v>
      </c>
      <c r="D5" s="81" t="s">
        <v>508</v>
      </c>
      <c r="E5" s="81" t="s">
        <v>509</v>
      </c>
    </row>
    <row r="6" spans="1:5" ht="21" customHeight="1">
      <c r="A6" s="82" t="s">
        <v>50</v>
      </c>
      <c r="B6" s="82" t="s">
        <v>165</v>
      </c>
      <c r="C6" s="83">
        <v>170000</v>
      </c>
      <c r="D6" s="83">
        <v>7738</v>
      </c>
      <c r="E6" s="83">
        <v>349998</v>
      </c>
    </row>
    <row r="7" spans="1:5" ht="21" customHeight="1">
      <c r="A7" s="82"/>
      <c r="B7" s="82" t="s">
        <v>167</v>
      </c>
      <c r="C7" s="83">
        <v>40000</v>
      </c>
      <c r="D7" s="83">
        <f>1985.29+4.75</f>
        <v>1990.04</v>
      </c>
      <c r="E7" s="83">
        <f>-4991.95+4.75</f>
        <v>-4987.2</v>
      </c>
    </row>
    <row r="8" spans="1:5" ht="21" customHeight="1">
      <c r="A8" s="82"/>
      <c r="B8" s="82" t="s">
        <v>169</v>
      </c>
      <c r="C8" s="83">
        <v>13000</v>
      </c>
      <c r="D8" s="83">
        <v>3992</v>
      </c>
      <c r="E8" s="83">
        <v>153176</v>
      </c>
    </row>
    <row r="9" spans="1:5" ht="21" customHeight="1">
      <c r="A9" s="139" t="s">
        <v>510</v>
      </c>
      <c r="B9" s="134"/>
      <c r="C9" s="84">
        <f>SUM(C6:C8)</f>
        <v>223000</v>
      </c>
      <c r="D9" s="84">
        <f t="shared" ref="D9:E9" si="0">SUM(D6:D8)</f>
        <v>13720.04</v>
      </c>
      <c r="E9" s="84">
        <f t="shared" si="0"/>
        <v>498186.8</v>
      </c>
    </row>
    <row r="10" spans="1:5" ht="42.75" customHeight="1">
      <c r="A10" s="82" t="s">
        <v>52</v>
      </c>
      <c r="B10" s="82" t="s">
        <v>171</v>
      </c>
      <c r="C10" s="83">
        <v>500</v>
      </c>
      <c r="D10" s="83">
        <v>145.5</v>
      </c>
      <c r="E10" s="83">
        <v>3244.2</v>
      </c>
    </row>
    <row r="11" spans="1:5" ht="21" customHeight="1">
      <c r="A11" s="82"/>
      <c r="B11" s="82" t="s">
        <v>173</v>
      </c>
      <c r="C11" s="83">
        <v>3000</v>
      </c>
      <c r="D11" s="83">
        <v>98</v>
      </c>
      <c r="E11" s="83">
        <v>-390</v>
      </c>
    </row>
    <row r="12" spans="1:5" ht="21" customHeight="1">
      <c r="A12" s="82"/>
      <c r="B12" s="82" t="s">
        <v>175</v>
      </c>
      <c r="C12" s="83">
        <v>82000</v>
      </c>
      <c r="D12" s="83">
        <v>27040</v>
      </c>
      <c r="E12" s="83">
        <v>44360</v>
      </c>
    </row>
    <row r="13" spans="1:5" ht="21" customHeight="1">
      <c r="A13" s="82"/>
      <c r="B13" s="82" t="s">
        <v>511</v>
      </c>
      <c r="C13" s="83">
        <v>0</v>
      </c>
      <c r="D13" s="83">
        <v>0</v>
      </c>
      <c r="E13" s="83">
        <v>0</v>
      </c>
    </row>
    <row r="14" spans="1:5" ht="43.5" customHeight="1">
      <c r="A14" s="82"/>
      <c r="B14" s="82" t="s">
        <v>177</v>
      </c>
      <c r="C14" s="83">
        <v>500</v>
      </c>
      <c r="D14" s="83">
        <v>80</v>
      </c>
      <c r="E14" s="83">
        <v>70</v>
      </c>
    </row>
    <row r="15" spans="1:5" ht="21" customHeight="1">
      <c r="A15" s="82"/>
      <c r="B15" s="82" t="s">
        <v>179</v>
      </c>
      <c r="C15" s="83">
        <v>3000</v>
      </c>
      <c r="D15" s="83">
        <v>340</v>
      </c>
      <c r="E15" s="83">
        <v>-220</v>
      </c>
    </row>
    <row r="16" spans="1:5" ht="21" customHeight="1">
      <c r="A16" s="82"/>
      <c r="B16" s="82" t="s">
        <v>181</v>
      </c>
      <c r="C16" s="83">
        <v>0</v>
      </c>
      <c r="D16" s="83">
        <v>0</v>
      </c>
      <c r="E16" s="83">
        <v>80</v>
      </c>
    </row>
    <row r="17" spans="1:5" ht="41.25" customHeight="1">
      <c r="A17" s="82"/>
      <c r="B17" s="82" t="s">
        <v>183</v>
      </c>
      <c r="C17" s="83">
        <v>0</v>
      </c>
      <c r="D17" s="83">
        <v>0</v>
      </c>
      <c r="E17" s="83">
        <v>7200</v>
      </c>
    </row>
    <row r="18" spans="1:5" ht="21" customHeight="1">
      <c r="A18" s="82"/>
      <c r="B18" s="82" t="s">
        <v>185</v>
      </c>
      <c r="C18" s="83">
        <v>10000</v>
      </c>
      <c r="D18" s="83">
        <v>0</v>
      </c>
      <c r="E18" s="83">
        <v>-9862</v>
      </c>
    </row>
    <row r="19" spans="1:5" ht="21" customHeight="1">
      <c r="A19" s="82"/>
      <c r="B19" s="82" t="s">
        <v>187</v>
      </c>
      <c r="C19" s="83">
        <v>5000</v>
      </c>
      <c r="D19" s="83">
        <v>1150</v>
      </c>
      <c r="E19" s="83">
        <v>1300</v>
      </c>
    </row>
    <row r="20" spans="1:5" ht="21" customHeight="1">
      <c r="A20" s="82"/>
      <c r="B20" s="82" t="s">
        <v>189</v>
      </c>
      <c r="C20" s="83">
        <v>22000</v>
      </c>
      <c r="D20" s="83">
        <v>0</v>
      </c>
      <c r="E20" s="83">
        <v>33875</v>
      </c>
    </row>
    <row r="21" spans="1:5" ht="40.5" customHeight="1">
      <c r="A21" s="82"/>
      <c r="B21" s="82" t="s">
        <v>191</v>
      </c>
      <c r="C21" s="83">
        <v>5000</v>
      </c>
      <c r="D21" s="83">
        <v>0</v>
      </c>
      <c r="E21" s="83">
        <v>5000</v>
      </c>
    </row>
    <row r="22" spans="1:5" ht="48" customHeight="1">
      <c r="A22" s="82"/>
      <c r="B22" s="82" t="s">
        <v>193</v>
      </c>
      <c r="C22" s="83">
        <v>10000</v>
      </c>
      <c r="D22" s="83">
        <v>0</v>
      </c>
      <c r="E22" s="83">
        <v>-800</v>
      </c>
    </row>
    <row r="23" spans="1:5" ht="21" customHeight="1">
      <c r="A23" s="82"/>
      <c r="B23" s="82" t="s">
        <v>195</v>
      </c>
      <c r="C23" s="83">
        <v>300</v>
      </c>
      <c r="D23" s="83">
        <v>0</v>
      </c>
      <c r="E23" s="83">
        <v>258</v>
      </c>
    </row>
    <row r="24" spans="1:5" ht="21" customHeight="1">
      <c r="A24" s="82"/>
      <c r="B24" s="82" t="s">
        <v>197</v>
      </c>
      <c r="C24" s="83">
        <v>1000</v>
      </c>
      <c r="D24" s="83">
        <v>60</v>
      </c>
      <c r="E24" s="83">
        <v>360</v>
      </c>
    </row>
    <row r="25" spans="1:5" ht="21" customHeight="1">
      <c r="A25" s="82"/>
      <c r="B25" s="82" t="s">
        <v>199</v>
      </c>
      <c r="C25" s="83">
        <v>3700</v>
      </c>
      <c r="D25" s="83">
        <v>20</v>
      </c>
      <c r="E25" s="83">
        <v>-3040</v>
      </c>
    </row>
    <row r="26" spans="1:5" ht="21" customHeight="1">
      <c r="A26" s="139" t="s">
        <v>512</v>
      </c>
      <c r="B26" s="134"/>
      <c r="C26" s="84">
        <f>SUM(C10:C25)</f>
        <v>146000</v>
      </c>
      <c r="D26" s="84">
        <f t="shared" ref="D26:E26" si="1">SUM(D10:D25)</f>
        <v>28933.5</v>
      </c>
      <c r="E26" s="84">
        <f t="shared" si="1"/>
        <v>81435.199999999997</v>
      </c>
    </row>
    <row r="27" spans="1:5" ht="21" customHeight="1">
      <c r="A27" s="82" t="s">
        <v>54</v>
      </c>
      <c r="B27" s="82" t="s">
        <v>201</v>
      </c>
      <c r="C27" s="83">
        <v>0</v>
      </c>
      <c r="D27" s="83">
        <v>0</v>
      </c>
      <c r="E27" s="83">
        <v>3000</v>
      </c>
    </row>
    <row r="28" spans="1:5" ht="21" customHeight="1">
      <c r="A28" s="82"/>
      <c r="B28" s="82" t="s">
        <v>203</v>
      </c>
      <c r="C28" s="83">
        <v>260000</v>
      </c>
      <c r="D28" s="83">
        <v>58.79</v>
      </c>
      <c r="E28" s="83">
        <v>95991.26</v>
      </c>
    </row>
    <row r="29" spans="1:5" ht="21" customHeight="1">
      <c r="A29" s="139" t="s">
        <v>513</v>
      </c>
      <c r="B29" s="134"/>
      <c r="C29" s="84">
        <f>SUM(C27:C28)</f>
        <v>260000</v>
      </c>
      <c r="D29" s="84">
        <f t="shared" ref="D29:E29" si="2">SUM(D27:D28)</f>
        <v>58.79</v>
      </c>
      <c r="E29" s="84">
        <f t="shared" si="2"/>
        <v>98991.26</v>
      </c>
    </row>
    <row r="30" spans="1:5" ht="21" customHeight="1">
      <c r="A30" s="82" t="s">
        <v>56</v>
      </c>
      <c r="B30" s="82" t="s">
        <v>205</v>
      </c>
      <c r="C30" s="83">
        <v>0</v>
      </c>
      <c r="D30" s="83">
        <v>0</v>
      </c>
      <c r="E30" s="83">
        <v>1010</v>
      </c>
    </row>
    <row r="31" spans="1:5" ht="21" customHeight="1">
      <c r="A31" s="82"/>
      <c r="B31" s="82" t="s">
        <v>207</v>
      </c>
      <c r="C31" s="83">
        <v>130000</v>
      </c>
      <c r="D31" s="83">
        <v>0</v>
      </c>
      <c r="E31" s="83">
        <v>-121100</v>
      </c>
    </row>
    <row r="32" spans="1:5" ht="21" customHeight="1">
      <c r="A32" s="82"/>
      <c r="B32" s="82" t="s">
        <v>209</v>
      </c>
      <c r="C32" s="83">
        <v>200000</v>
      </c>
      <c r="D32" s="83">
        <v>2920</v>
      </c>
      <c r="E32" s="83">
        <v>-176880</v>
      </c>
    </row>
    <row r="33" spans="1:5" ht="21" customHeight="1">
      <c r="A33" s="139" t="s">
        <v>514</v>
      </c>
      <c r="B33" s="134"/>
      <c r="C33" s="84">
        <f>SUM(C30:C32)</f>
        <v>330000</v>
      </c>
      <c r="D33" s="84">
        <f t="shared" ref="D33:E33" si="3">SUM(D30:D32)</f>
        <v>2920</v>
      </c>
      <c r="E33" s="84">
        <f t="shared" si="3"/>
        <v>-296970</v>
      </c>
    </row>
    <row r="34" spans="1:5" ht="21" customHeight="1">
      <c r="A34" s="82" t="s">
        <v>58</v>
      </c>
      <c r="B34" s="82" t="s">
        <v>211</v>
      </c>
      <c r="C34" s="83">
        <v>0</v>
      </c>
      <c r="D34" s="83">
        <v>3600</v>
      </c>
      <c r="E34" s="83">
        <v>3600</v>
      </c>
    </row>
    <row r="35" spans="1:5">
      <c r="A35" s="139" t="s">
        <v>515</v>
      </c>
      <c r="B35" s="134"/>
      <c r="C35" s="84">
        <v>0</v>
      </c>
      <c r="D35" s="84">
        <f>+D34</f>
        <v>3600</v>
      </c>
      <c r="E35" s="84">
        <f>+E34</f>
        <v>3600</v>
      </c>
    </row>
    <row r="36" spans="1:5" ht="21" customHeight="1">
      <c r="A36" s="82" t="s">
        <v>60</v>
      </c>
      <c r="B36" s="82" t="s">
        <v>213</v>
      </c>
      <c r="C36" s="83">
        <v>600000</v>
      </c>
      <c r="D36" s="83">
        <v>112037.02</v>
      </c>
      <c r="E36" s="83">
        <v>-10377.69</v>
      </c>
    </row>
    <row r="37" spans="1:5" ht="21" customHeight="1">
      <c r="A37" s="82"/>
      <c r="B37" s="82" t="s">
        <v>215</v>
      </c>
      <c r="C37" s="83">
        <v>9300000</v>
      </c>
      <c r="D37" s="83">
        <v>2121958.14</v>
      </c>
      <c r="E37" s="83">
        <v>1304506.6200000001</v>
      </c>
    </row>
    <row r="38" spans="1:5" ht="21" customHeight="1">
      <c r="A38" s="82"/>
      <c r="B38" s="82" t="s">
        <v>217</v>
      </c>
      <c r="C38" s="83">
        <v>5940000</v>
      </c>
      <c r="D38" s="83">
        <v>356378.96</v>
      </c>
      <c r="E38" s="83">
        <v>-617712.4</v>
      </c>
    </row>
    <row r="39" spans="1:5" ht="21" customHeight="1">
      <c r="A39" s="82"/>
      <c r="B39" s="82" t="s">
        <v>219</v>
      </c>
      <c r="C39" s="83">
        <v>180000</v>
      </c>
      <c r="D39" s="83">
        <v>42704.47</v>
      </c>
      <c r="E39" s="83">
        <v>-16871.169999999998</v>
      </c>
    </row>
    <row r="40" spans="1:5" ht="21" customHeight="1">
      <c r="A40" s="82"/>
      <c r="B40" s="82" t="s">
        <v>516</v>
      </c>
      <c r="C40" s="83">
        <v>3100000</v>
      </c>
      <c r="D40" s="83">
        <v>0</v>
      </c>
      <c r="E40" s="83">
        <v>-3100000</v>
      </c>
    </row>
    <row r="41" spans="1:5" ht="21" customHeight="1">
      <c r="A41" s="82"/>
      <c r="B41" s="82" t="s">
        <v>221</v>
      </c>
      <c r="C41" s="83">
        <v>5500000</v>
      </c>
      <c r="D41" s="83">
        <v>1034302.07</v>
      </c>
      <c r="E41" s="83">
        <v>5327717.03</v>
      </c>
    </row>
    <row r="42" spans="1:5" ht="41.25" customHeight="1">
      <c r="A42" s="82"/>
      <c r="B42" s="82" t="s">
        <v>517</v>
      </c>
      <c r="C42" s="83">
        <v>10000</v>
      </c>
      <c r="D42" s="83">
        <v>0</v>
      </c>
      <c r="E42" s="83">
        <v>-10000</v>
      </c>
    </row>
    <row r="43" spans="1:5" ht="21" customHeight="1">
      <c r="A43" s="82"/>
      <c r="B43" s="82" t="s">
        <v>223</v>
      </c>
      <c r="C43" s="83">
        <v>105000</v>
      </c>
      <c r="D43" s="83">
        <v>0</v>
      </c>
      <c r="E43" s="83">
        <v>-18327.48</v>
      </c>
    </row>
    <row r="44" spans="1:5" ht="21" customHeight="1">
      <c r="A44" s="82"/>
      <c r="B44" s="82" t="s">
        <v>225</v>
      </c>
      <c r="C44" s="83">
        <v>100000</v>
      </c>
      <c r="D44" s="83">
        <v>22696.98</v>
      </c>
      <c r="E44" s="83">
        <v>-7427.12</v>
      </c>
    </row>
    <row r="45" spans="1:5" ht="47.25" customHeight="1">
      <c r="A45" s="82"/>
      <c r="B45" s="82" t="s">
        <v>227</v>
      </c>
      <c r="C45" s="83">
        <v>2800000</v>
      </c>
      <c r="D45" s="83">
        <v>517236</v>
      </c>
      <c r="E45" s="83">
        <v>-630677</v>
      </c>
    </row>
    <row r="46" spans="1:5" ht="21" customHeight="1">
      <c r="A46" s="139" t="s">
        <v>518</v>
      </c>
      <c r="B46" s="134"/>
      <c r="C46" s="84">
        <f>SUM(C36:C45)</f>
        <v>27635000</v>
      </c>
      <c r="D46" s="84">
        <f t="shared" ref="D46:E46" si="4">SUM(D36:D45)</f>
        <v>4207313.6400000006</v>
      </c>
      <c r="E46" s="84">
        <f t="shared" si="4"/>
        <v>2220830.7900000005</v>
      </c>
    </row>
    <row r="47" spans="1:5" ht="44.25" customHeight="1">
      <c r="A47" s="82" t="s">
        <v>62</v>
      </c>
      <c r="B47" s="82" t="s">
        <v>229</v>
      </c>
      <c r="C47" s="83">
        <v>38861000</v>
      </c>
      <c r="D47" s="83">
        <v>99388</v>
      </c>
      <c r="E47" s="83">
        <v>-1959319.85</v>
      </c>
    </row>
    <row r="48" spans="1:5" ht="21" customHeight="1">
      <c r="A48" s="139" t="s">
        <v>519</v>
      </c>
      <c r="B48" s="134"/>
      <c r="C48" s="84">
        <f>SUM(C47)</f>
        <v>38861000</v>
      </c>
      <c r="D48" s="84">
        <f t="shared" ref="D48:E48" si="5">SUM(D47)</f>
        <v>99388</v>
      </c>
      <c r="E48" s="84">
        <f t="shared" si="5"/>
        <v>-1959319.85</v>
      </c>
    </row>
    <row r="49" spans="1:5" ht="21" customHeight="1">
      <c r="A49" s="139" t="s">
        <v>520</v>
      </c>
      <c r="B49" s="134"/>
      <c r="C49" s="84">
        <f>+C48+C46+C33+C29+C26+C9</f>
        <v>67455000</v>
      </c>
      <c r="D49" s="84">
        <f>+D48+D46+D35+D33+D29+D26+D9</f>
        <v>4355933.9700000007</v>
      </c>
      <c r="E49" s="84">
        <f>+E48+E46+E35+E33+E29+E26+E9</f>
        <v>646754.20000000042</v>
      </c>
    </row>
    <row r="51" spans="1:5">
      <c r="D51" s="122"/>
    </row>
  </sheetData>
  <mergeCells count="12">
    <mergeCell ref="A1:E1"/>
    <mergeCell ref="A2:E2"/>
    <mergeCell ref="A3:E3"/>
    <mergeCell ref="A4:E4"/>
    <mergeCell ref="A9:B9"/>
    <mergeCell ref="A49:B49"/>
    <mergeCell ref="A48:B48"/>
    <mergeCell ref="A26:B26"/>
    <mergeCell ref="A29:B29"/>
    <mergeCell ref="A33:B33"/>
    <mergeCell ref="A35:B3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Header>&amp;Rหน้าที่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C75"/>
  <sheetViews>
    <sheetView topLeftCell="P73" workbookViewId="0">
      <selection sqref="A1:AC74"/>
    </sheetView>
  </sheetViews>
  <sheetFormatPr defaultRowHeight="21"/>
  <cols>
    <col min="1" max="1" width="2.625" style="43" customWidth="1"/>
    <col min="2" max="2" width="11.625" style="43" customWidth="1"/>
    <col min="3" max="3" width="9" style="43"/>
    <col min="4" max="4" width="23.75" style="43" customWidth="1"/>
    <col min="5" max="5" width="9" style="43"/>
    <col min="6" max="6" width="13" style="43" customWidth="1"/>
    <col min="7" max="7" width="12.375" style="43" customWidth="1"/>
    <col min="8" max="8" width="10.5" style="43" customWidth="1"/>
    <col min="9" max="9" width="11.5" style="43" customWidth="1"/>
    <col min="10" max="10" width="11.25" style="43" customWidth="1"/>
    <col min="11" max="11" width="10.875" style="43" customWidth="1"/>
    <col min="12" max="12" width="11.75" style="43" customWidth="1"/>
    <col min="13" max="13" width="12.875" style="43" customWidth="1"/>
    <col min="14" max="14" width="10.5" style="43" customWidth="1"/>
    <col min="15" max="15" width="11.75" style="43" customWidth="1"/>
    <col min="16" max="16" width="10.75" style="43" customWidth="1"/>
    <col min="17" max="17" width="9" style="43"/>
    <col min="18" max="18" width="12" style="43" customWidth="1"/>
    <col min="19" max="19" width="11.75" style="43" customWidth="1"/>
    <col min="20" max="21" width="10.625" style="43" customWidth="1"/>
    <col min="22" max="22" width="11" style="43" customWidth="1"/>
    <col min="23" max="23" width="10.5" style="43" customWidth="1"/>
    <col min="24" max="24" width="10.25" style="43" customWidth="1"/>
    <col min="25" max="25" width="11.625" style="43" customWidth="1"/>
    <col min="26" max="26" width="10.625" style="43" customWidth="1"/>
    <col min="27" max="27" width="9" style="43"/>
    <col min="28" max="28" width="12.75" style="43" customWidth="1"/>
    <col min="29" max="29" width="13.625" style="43" customWidth="1"/>
    <col min="30" max="16384" width="9" style="43"/>
  </cols>
  <sheetData>
    <row r="1" spans="1:29" ht="21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21" customHeight="1">
      <c r="A2" s="141" t="s">
        <v>263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</row>
    <row r="3" spans="1:29" ht="21" customHeight="1">
      <c r="A3" s="140" t="s">
        <v>264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29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>
      <c r="A5" s="144"/>
      <c r="B5" s="86"/>
      <c r="C5" s="86"/>
      <c r="D5" s="86"/>
      <c r="E5" s="86"/>
      <c r="F5" s="144" t="s">
        <v>276</v>
      </c>
      <c r="G5" s="145" t="s">
        <v>265</v>
      </c>
      <c r="H5" s="146"/>
      <c r="I5" s="147"/>
      <c r="J5" s="145" t="s">
        <v>266</v>
      </c>
      <c r="K5" s="147"/>
      <c r="L5" s="145" t="s">
        <v>267</v>
      </c>
      <c r="M5" s="147"/>
      <c r="N5" s="145" t="s">
        <v>268</v>
      </c>
      <c r="O5" s="147"/>
      <c r="P5" s="145" t="s">
        <v>269</v>
      </c>
      <c r="Q5" s="147"/>
      <c r="R5" s="145" t="s">
        <v>270</v>
      </c>
      <c r="S5" s="146"/>
      <c r="T5" s="147"/>
      <c r="U5" s="145" t="s">
        <v>271</v>
      </c>
      <c r="V5" s="145" t="s">
        <v>272</v>
      </c>
      <c r="W5" s="146"/>
      <c r="X5" s="147"/>
      <c r="Y5" s="145" t="s">
        <v>273</v>
      </c>
      <c r="Z5" s="145" t="s">
        <v>274</v>
      </c>
      <c r="AA5" s="147"/>
      <c r="AB5" s="145" t="s">
        <v>275</v>
      </c>
      <c r="AC5" s="133" t="s">
        <v>4</v>
      </c>
    </row>
    <row r="6" spans="1:29">
      <c r="A6" s="143"/>
      <c r="B6" s="88"/>
      <c r="C6" s="88"/>
      <c r="D6" s="88"/>
      <c r="E6" s="88"/>
      <c r="F6" s="143"/>
      <c r="G6" s="148"/>
      <c r="H6" s="149"/>
      <c r="I6" s="150"/>
      <c r="J6" s="148"/>
      <c r="K6" s="150"/>
      <c r="L6" s="148"/>
      <c r="M6" s="150"/>
      <c r="N6" s="148"/>
      <c r="O6" s="150"/>
      <c r="P6" s="148"/>
      <c r="Q6" s="150"/>
      <c r="R6" s="148"/>
      <c r="S6" s="149"/>
      <c r="T6" s="150"/>
      <c r="U6" s="156"/>
      <c r="V6" s="148"/>
      <c r="W6" s="149"/>
      <c r="X6" s="150"/>
      <c r="Y6" s="156"/>
      <c r="Z6" s="148"/>
      <c r="AA6" s="150"/>
      <c r="AB6" s="156"/>
      <c r="AC6" s="155"/>
    </row>
    <row r="7" spans="1:29">
      <c r="A7" s="143"/>
      <c r="B7" s="88"/>
      <c r="C7" s="88"/>
      <c r="D7" s="88"/>
      <c r="E7" s="88"/>
      <c r="F7" s="143"/>
      <c r="G7" s="151" t="s">
        <v>277</v>
      </c>
      <c r="H7" s="152"/>
      <c r="I7" s="153"/>
      <c r="J7" s="151" t="s">
        <v>278</v>
      </c>
      <c r="K7" s="153"/>
      <c r="L7" s="151" t="s">
        <v>279</v>
      </c>
      <c r="M7" s="153"/>
      <c r="N7" s="151" t="s">
        <v>280</v>
      </c>
      <c r="O7" s="153"/>
      <c r="P7" s="151" t="s">
        <v>281</v>
      </c>
      <c r="Q7" s="153"/>
      <c r="R7" s="151" t="s">
        <v>282</v>
      </c>
      <c r="S7" s="152"/>
      <c r="T7" s="153"/>
      <c r="U7" s="89" t="s">
        <v>283</v>
      </c>
      <c r="V7" s="151" t="s">
        <v>284</v>
      </c>
      <c r="W7" s="152"/>
      <c r="X7" s="153"/>
      <c r="Y7" s="89" t="s">
        <v>285</v>
      </c>
      <c r="Z7" s="151" t="s">
        <v>286</v>
      </c>
      <c r="AA7" s="153"/>
      <c r="AB7" s="89" t="s">
        <v>287</v>
      </c>
      <c r="AC7" s="155"/>
    </row>
    <row r="8" spans="1:29">
      <c r="A8" s="87"/>
      <c r="B8" s="88"/>
      <c r="C8" s="88"/>
      <c r="D8" s="88"/>
      <c r="E8" s="88"/>
      <c r="F8" s="88"/>
      <c r="G8" s="154" t="s">
        <v>288</v>
      </c>
      <c r="H8" s="154" t="s">
        <v>289</v>
      </c>
      <c r="I8" s="154" t="s">
        <v>290</v>
      </c>
      <c r="J8" s="154" t="s">
        <v>291</v>
      </c>
      <c r="K8" s="154" t="s">
        <v>292</v>
      </c>
      <c r="L8" s="154" t="s">
        <v>293</v>
      </c>
      <c r="M8" s="154" t="s">
        <v>294</v>
      </c>
      <c r="N8" s="154" t="s">
        <v>295</v>
      </c>
      <c r="O8" s="154" t="s">
        <v>296</v>
      </c>
      <c r="P8" s="154" t="s">
        <v>297</v>
      </c>
      <c r="Q8" s="154" t="s">
        <v>298</v>
      </c>
      <c r="R8" s="154" t="s">
        <v>299</v>
      </c>
      <c r="S8" s="154" t="s">
        <v>300</v>
      </c>
      <c r="T8" s="154" t="s">
        <v>301</v>
      </c>
      <c r="U8" s="154" t="s">
        <v>302</v>
      </c>
      <c r="V8" s="154" t="s">
        <v>303</v>
      </c>
      <c r="W8" s="154" t="s">
        <v>304</v>
      </c>
      <c r="X8" s="154" t="s">
        <v>305</v>
      </c>
      <c r="Y8" s="154" t="s">
        <v>306</v>
      </c>
      <c r="Z8" s="154" t="s">
        <v>307</v>
      </c>
      <c r="AA8" s="154" t="s">
        <v>308</v>
      </c>
      <c r="AB8" s="154" t="s">
        <v>92</v>
      </c>
      <c r="AC8" s="155"/>
    </row>
    <row r="9" spans="1:29">
      <c r="A9" s="87"/>
      <c r="B9" s="88"/>
      <c r="C9" s="88"/>
      <c r="D9" s="88"/>
      <c r="E9" s="88"/>
      <c r="F9" s="88"/>
      <c r="G9" s="155"/>
      <c r="H9" s="157"/>
      <c r="I9" s="155"/>
      <c r="J9" s="157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</row>
    <row r="10" spans="1:29">
      <c r="A10" s="142" t="s">
        <v>309</v>
      </c>
      <c r="B10" s="143"/>
      <c r="C10" s="143"/>
      <c r="D10" s="88"/>
      <c r="E10" s="88"/>
      <c r="F10" s="88"/>
      <c r="G10" s="155"/>
      <c r="H10" s="157"/>
      <c r="I10" s="155"/>
      <c r="J10" s="157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</row>
    <row r="11" spans="1:29">
      <c r="A11" s="87"/>
      <c r="B11" s="88"/>
      <c r="C11" s="88"/>
      <c r="D11" s="88"/>
      <c r="E11" s="88"/>
      <c r="F11" s="88"/>
      <c r="G11" s="156"/>
      <c r="H11" s="148"/>
      <c r="I11" s="156"/>
      <c r="J11" s="148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5"/>
    </row>
    <row r="12" spans="1:29">
      <c r="A12" s="90"/>
      <c r="B12" s="91"/>
      <c r="C12" s="91"/>
      <c r="D12" s="91"/>
      <c r="E12" s="91"/>
      <c r="F12" s="91"/>
      <c r="G12" s="92" t="s">
        <v>310</v>
      </c>
      <c r="H12" s="92" t="s">
        <v>311</v>
      </c>
      <c r="I12" s="92" t="s">
        <v>312</v>
      </c>
      <c r="J12" s="92" t="s">
        <v>313</v>
      </c>
      <c r="K12" s="92" t="s">
        <v>314</v>
      </c>
      <c r="L12" s="92" t="s">
        <v>315</v>
      </c>
      <c r="M12" s="92" t="s">
        <v>316</v>
      </c>
      <c r="N12" s="92" t="s">
        <v>317</v>
      </c>
      <c r="O12" s="92" t="s">
        <v>318</v>
      </c>
      <c r="P12" s="92" t="s">
        <v>319</v>
      </c>
      <c r="Q12" s="92" t="s">
        <v>320</v>
      </c>
      <c r="R12" s="92" t="s">
        <v>321</v>
      </c>
      <c r="S12" s="92" t="s">
        <v>322</v>
      </c>
      <c r="T12" s="92" t="s">
        <v>323</v>
      </c>
      <c r="U12" s="92" t="s">
        <v>324</v>
      </c>
      <c r="V12" s="92" t="s">
        <v>325</v>
      </c>
      <c r="W12" s="92" t="s">
        <v>326</v>
      </c>
      <c r="X12" s="92" t="s">
        <v>327</v>
      </c>
      <c r="Y12" s="92" t="s">
        <v>328</v>
      </c>
      <c r="Z12" s="92" t="s">
        <v>329</v>
      </c>
      <c r="AA12" s="92" t="s">
        <v>330</v>
      </c>
      <c r="AB12" s="92" t="s">
        <v>331</v>
      </c>
      <c r="AC12" s="158"/>
    </row>
    <row r="13" spans="1:29" ht="27.6" customHeight="1">
      <c r="A13" s="160" t="s">
        <v>3</v>
      </c>
      <c r="B13" s="163" t="s">
        <v>92</v>
      </c>
      <c r="C13" s="165" t="s">
        <v>332</v>
      </c>
      <c r="D13" s="93" t="s">
        <v>333</v>
      </c>
      <c r="E13" s="98" t="s">
        <v>334</v>
      </c>
      <c r="F13" s="82" t="s">
        <v>335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28347</v>
      </c>
      <c r="AC13" s="94">
        <v>28347</v>
      </c>
    </row>
    <row r="14" spans="1:29" ht="27.6" customHeight="1">
      <c r="A14" s="161"/>
      <c r="B14" s="167"/>
      <c r="C14" s="168"/>
      <c r="D14" s="93" t="s">
        <v>336</v>
      </c>
      <c r="E14" s="98" t="s">
        <v>337</v>
      </c>
      <c r="F14" s="82" t="s">
        <v>335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881700</v>
      </c>
      <c r="AC14" s="94">
        <v>881700</v>
      </c>
    </row>
    <row r="15" spans="1:29" ht="27.6" customHeight="1">
      <c r="A15" s="161"/>
      <c r="B15" s="167"/>
      <c r="C15" s="168"/>
      <c r="D15" s="93" t="s">
        <v>338</v>
      </c>
      <c r="E15" s="98" t="s">
        <v>339</v>
      </c>
      <c r="F15" s="82" t="s">
        <v>335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401600</v>
      </c>
      <c r="AC15" s="94">
        <v>401600</v>
      </c>
    </row>
    <row r="16" spans="1:29" ht="27.6" customHeight="1">
      <c r="A16" s="161"/>
      <c r="B16" s="167"/>
      <c r="C16" s="168"/>
      <c r="D16" s="93" t="s">
        <v>340</v>
      </c>
      <c r="E16" s="98" t="s">
        <v>341</v>
      </c>
      <c r="F16" s="82" t="s">
        <v>335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5000</v>
      </c>
      <c r="AC16" s="94">
        <v>5000</v>
      </c>
    </row>
    <row r="17" spans="1:29" ht="27.6" customHeight="1">
      <c r="A17" s="161"/>
      <c r="B17" s="167"/>
      <c r="C17" s="168"/>
      <c r="D17" s="93" t="s">
        <v>342</v>
      </c>
      <c r="E17" s="98" t="s">
        <v>343</v>
      </c>
      <c r="F17" s="82" t="s">
        <v>335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</row>
    <row r="18" spans="1:29" ht="27.6" customHeight="1">
      <c r="A18" s="161"/>
      <c r="B18" s="167"/>
      <c r="C18" s="168"/>
      <c r="D18" s="93" t="s">
        <v>344</v>
      </c>
      <c r="E18" s="98" t="s">
        <v>345</v>
      </c>
      <c r="F18" s="82" t="s">
        <v>335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</row>
    <row r="19" spans="1:29" ht="67.5" customHeight="1">
      <c r="A19" s="161"/>
      <c r="B19" s="167"/>
      <c r="C19" s="168"/>
      <c r="D19" s="93" t="s">
        <v>346</v>
      </c>
      <c r="E19" s="98" t="s">
        <v>347</v>
      </c>
      <c r="F19" s="82" t="s">
        <v>335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</row>
    <row r="20" spans="1:29" ht="27.6" customHeight="1">
      <c r="A20" s="161"/>
      <c r="B20" s="164"/>
      <c r="C20" s="166"/>
      <c r="D20" s="97" t="s">
        <v>348</v>
      </c>
      <c r="E20" s="39"/>
      <c r="F20" s="39"/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1316647</v>
      </c>
      <c r="AC20" s="95">
        <v>1316647</v>
      </c>
    </row>
    <row r="21" spans="1:29" ht="27.6" customHeight="1">
      <c r="A21" s="162"/>
      <c r="B21" s="159" t="s">
        <v>349</v>
      </c>
      <c r="C21" s="134"/>
      <c r="D21" s="134"/>
      <c r="E21" s="134"/>
      <c r="F21" s="134"/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14933269</v>
      </c>
      <c r="AC21" s="95">
        <v>14933269</v>
      </c>
    </row>
    <row r="22" spans="1:29" ht="42">
      <c r="A22" s="160" t="s">
        <v>3</v>
      </c>
      <c r="B22" s="163" t="s">
        <v>95</v>
      </c>
      <c r="C22" s="165" t="s">
        <v>350</v>
      </c>
      <c r="D22" s="93" t="s">
        <v>351</v>
      </c>
      <c r="E22" s="98" t="s">
        <v>352</v>
      </c>
      <c r="F22" s="82" t="s">
        <v>335</v>
      </c>
      <c r="G22" s="94">
        <v>89280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89280</v>
      </c>
    </row>
    <row r="23" spans="1:29">
      <c r="A23" s="161"/>
      <c r="B23" s="164"/>
      <c r="C23" s="166"/>
      <c r="D23" s="134"/>
      <c r="E23" s="134"/>
      <c r="F23" s="134"/>
      <c r="G23" s="95">
        <v>89280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89280</v>
      </c>
    </row>
    <row r="24" spans="1:29" ht="27.6" customHeight="1">
      <c r="A24" s="162"/>
      <c r="B24" s="159" t="s">
        <v>349</v>
      </c>
      <c r="C24" s="134"/>
      <c r="D24" s="134"/>
      <c r="E24" s="134"/>
      <c r="F24" s="134"/>
      <c r="G24" s="95">
        <v>982080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982080</v>
      </c>
    </row>
    <row r="25" spans="1:29" ht="27.6" customHeight="1">
      <c r="A25" s="160" t="s">
        <v>3</v>
      </c>
      <c r="B25" s="163" t="s">
        <v>98</v>
      </c>
      <c r="C25" s="165" t="s">
        <v>353</v>
      </c>
      <c r="D25" s="93" t="s">
        <v>354</v>
      </c>
      <c r="E25" s="98" t="s">
        <v>355</v>
      </c>
      <c r="F25" s="82" t="s">
        <v>335</v>
      </c>
      <c r="G25" s="94">
        <v>266130</v>
      </c>
      <c r="H25" s="94">
        <v>23550</v>
      </c>
      <c r="I25" s="94">
        <v>128470</v>
      </c>
      <c r="J25" s="94">
        <v>18790</v>
      </c>
      <c r="K25" s="94">
        <v>0</v>
      </c>
      <c r="L25" s="94">
        <v>61010</v>
      </c>
      <c r="M25" s="94">
        <v>135220</v>
      </c>
      <c r="N25" s="94">
        <v>0</v>
      </c>
      <c r="O25" s="94">
        <v>0</v>
      </c>
      <c r="P25" s="94">
        <v>41500</v>
      </c>
      <c r="Q25" s="94">
        <v>0</v>
      </c>
      <c r="R25" s="94">
        <v>50040</v>
      </c>
      <c r="S25" s="94">
        <v>19200</v>
      </c>
      <c r="T25" s="94">
        <v>0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4">
        <v>743910</v>
      </c>
    </row>
    <row r="26" spans="1:29" ht="27.6" customHeight="1">
      <c r="A26" s="161"/>
      <c r="B26" s="167"/>
      <c r="C26" s="168"/>
      <c r="D26" s="93" t="s">
        <v>356</v>
      </c>
      <c r="E26" s="98" t="s">
        <v>357</v>
      </c>
      <c r="F26" s="82" t="s">
        <v>335</v>
      </c>
      <c r="G26" s="94">
        <v>0</v>
      </c>
      <c r="H26" s="94">
        <v>0</v>
      </c>
      <c r="I26" s="94">
        <v>55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55</v>
      </c>
    </row>
    <row r="27" spans="1:29" ht="27.6" customHeight="1">
      <c r="A27" s="161"/>
      <c r="B27" s="167"/>
      <c r="C27" s="168"/>
      <c r="D27" s="93" t="s">
        <v>358</v>
      </c>
      <c r="E27" s="98" t="s">
        <v>359</v>
      </c>
      <c r="F27" s="82" t="s">
        <v>335</v>
      </c>
      <c r="G27" s="94">
        <v>24000</v>
      </c>
      <c r="H27" s="94">
        <v>0</v>
      </c>
      <c r="I27" s="94">
        <v>3500</v>
      </c>
      <c r="J27" s="94">
        <v>0</v>
      </c>
      <c r="K27" s="94">
        <v>0</v>
      </c>
      <c r="L27" s="94">
        <v>3500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3500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34500</v>
      </c>
    </row>
    <row r="28" spans="1:29" ht="27.6" customHeight="1">
      <c r="A28" s="161"/>
      <c r="B28" s="167"/>
      <c r="C28" s="168"/>
      <c r="D28" s="93" t="s">
        <v>360</v>
      </c>
      <c r="E28" s="98" t="s">
        <v>361</v>
      </c>
      <c r="F28" s="82" t="s">
        <v>335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28000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28000</v>
      </c>
    </row>
    <row r="29" spans="1:29" ht="27.6" customHeight="1">
      <c r="A29" s="161"/>
      <c r="B29" s="167"/>
      <c r="C29" s="168"/>
      <c r="D29" s="93" t="s">
        <v>362</v>
      </c>
      <c r="E29" s="98" t="s">
        <v>363</v>
      </c>
      <c r="F29" s="82" t="s">
        <v>335</v>
      </c>
      <c r="G29" s="94">
        <v>76592</v>
      </c>
      <c r="H29" s="94">
        <v>19040</v>
      </c>
      <c r="I29" s="94">
        <v>62490</v>
      </c>
      <c r="J29" s="94">
        <v>41920</v>
      </c>
      <c r="K29" s="94">
        <v>0</v>
      </c>
      <c r="L29" s="94">
        <v>33800</v>
      </c>
      <c r="M29" s="94">
        <v>122920</v>
      </c>
      <c r="N29" s="94">
        <v>71420</v>
      </c>
      <c r="O29" s="94">
        <v>0</v>
      </c>
      <c r="P29" s="94">
        <v>17420</v>
      </c>
      <c r="Q29" s="94">
        <v>0</v>
      </c>
      <c r="R29" s="94">
        <v>54330</v>
      </c>
      <c r="S29" s="94">
        <v>11870</v>
      </c>
      <c r="T29" s="94">
        <v>0</v>
      </c>
      <c r="U29" s="94">
        <v>0</v>
      </c>
      <c r="V29" s="94">
        <v>0</v>
      </c>
      <c r="W29" s="94">
        <v>0</v>
      </c>
      <c r="X29" s="94">
        <v>15000</v>
      </c>
      <c r="Y29" s="94">
        <v>0</v>
      </c>
      <c r="Z29" s="94">
        <v>11550</v>
      </c>
      <c r="AA29" s="94">
        <v>0</v>
      </c>
      <c r="AB29" s="94">
        <v>0</v>
      </c>
      <c r="AC29" s="94">
        <v>538352</v>
      </c>
    </row>
    <row r="30" spans="1:29" ht="27.6" customHeight="1">
      <c r="A30" s="161"/>
      <c r="B30" s="167"/>
      <c r="C30" s="168"/>
      <c r="D30" s="93" t="s">
        <v>364</v>
      </c>
      <c r="E30" s="98" t="s">
        <v>365</v>
      </c>
      <c r="F30" s="82" t="s">
        <v>335</v>
      </c>
      <c r="G30" s="94">
        <v>3381</v>
      </c>
      <c r="H30" s="94">
        <v>0</v>
      </c>
      <c r="I30" s="94">
        <v>2000</v>
      </c>
      <c r="J30" s="94">
        <v>5925</v>
      </c>
      <c r="K30" s="94">
        <v>0</v>
      </c>
      <c r="L30" s="94">
        <v>3000</v>
      </c>
      <c r="M30" s="94">
        <v>15495</v>
      </c>
      <c r="N30" s="94">
        <v>6000</v>
      </c>
      <c r="O30" s="94">
        <v>0</v>
      </c>
      <c r="P30" s="94">
        <v>0</v>
      </c>
      <c r="Q30" s="94">
        <v>0</v>
      </c>
      <c r="R30" s="94">
        <v>8255</v>
      </c>
      <c r="S30" s="94">
        <v>1415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1735</v>
      </c>
      <c r="AA30" s="94">
        <v>0</v>
      </c>
      <c r="AB30" s="94">
        <v>0</v>
      </c>
      <c r="AC30" s="94">
        <v>47206</v>
      </c>
    </row>
    <row r="31" spans="1:29" ht="27.6" customHeight="1">
      <c r="A31" s="161"/>
      <c r="B31" s="164"/>
      <c r="C31" s="166"/>
      <c r="D31" s="97" t="s">
        <v>348</v>
      </c>
      <c r="E31" s="39"/>
      <c r="F31" s="39"/>
      <c r="G31" s="95">
        <v>370103</v>
      </c>
      <c r="H31" s="95">
        <v>42590</v>
      </c>
      <c r="I31" s="95">
        <v>196515</v>
      </c>
      <c r="J31" s="95">
        <v>66635</v>
      </c>
      <c r="K31" s="95">
        <v>0</v>
      </c>
      <c r="L31" s="95">
        <v>101310</v>
      </c>
      <c r="M31" s="95">
        <v>301635</v>
      </c>
      <c r="N31" s="95">
        <v>77420</v>
      </c>
      <c r="O31" s="95">
        <v>0</v>
      </c>
      <c r="P31" s="95">
        <v>58920</v>
      </c>
      <c r="Q31" s="95">
        <v>0</v>
      </c>
      <c r="R31" s="95">
        <v>116125</v>
      </c>
      <c r="S31" s="95">
        <v>32485</v>
      </c>
      <c r="T31" s="95">
        <v>0</v>
      </c>
      <c r="U31" s="95">
        <v>0</v>
      </c>
      <c r="V31" s="95">
        <v>0</v>
      </c>
      <c r="W31" s="95">
        <v>0</v>
      </c>
      <c r="X31" s="95">
        <v>15000</v>
      </c>
      <c r="Y31" s="95">
        <v>0</v>
      </c>
      <c r="Z31" s="95">
        <v>13285</v>
      </c>
      <c r="AA31" s="95">
        <v>0</v>
      </c>
      <c r="AB31" s="95">
        <v>0</v>
      </c>
      <c r="AC31" s="95">
        <v>1392023</v>
      </c>
    </row>
    <row r="32" spans="1:29" ht="27.6" customHeight="1">
      <c r="A32" s="162"/>
      <c r="B32" s="159" t="s">
        <v>349</v>
      </c>
      <c r="C32" s="134"/>
      <c r="D32" s="134"/>
      <c r="E32" s="134"/>
      <c r="F32" s="134"/>
      <c r="G32" s="95">
        <v>4241135</v>
      </c>
      <c r="H32" s="95">
        <v>465670</v>
      </c>
      <c r="I32" s="95">
        <v>2116945</v>
      </c>
      <c r="J32" s="95">
        <v>622415</v>
      </c>
      <c r="K32" s="95">
        <v>0</v>
      </c>
      <c r="L32" s="95">
        <v>989594</v>
      </c>
      <c r="M32" s="95">
        <v>3073568</v>
      </c>
      <c r="N32" s="95">
        <v>851620</v>
      </c>
      <c r="O32" s="95">
        <v>0</v>
      </c>
      <c r="P32" s="95">
        <v>643560</v>
      </c>
      <c r="Q32" s="95">
        <v>0</v>
      </c>
      <c r="R32" s="95">
        <v>1261154</v>
      </c>
      <c r="S32" s="95">
        <v>352775</v>
      </c>
      <c r="T32" s="95">
        <v>0</v>
      </c>
      <c r="U32" s="95">
        <v>0</v>
      </c>
      <c r="V32" s="95">
        <v>0</v>
      </c>
      <c r="W32" s="95">
        <v>0</v>
      </c>
      <c r="X32" s="95">
        <v>165000</v>
      </c>
      <c r="Y32" s="95">
        <v>0</v>
      </c>
      <c r="Z32" s="95">
        <v>146135</v>
      </c>
      <c r="AA32" s="95">
        <v>0</v>
      </c>
      <c r="AB32" s="95">
        <v>0</v>
      </c>
      <c r="AC32" s="95">
        <v>14929571</v>
      </c>
    </row>
    <row r="33" spans="1:29" ht="72.75" customHeight="1">
      <c r="A33" s="160" t="s">
        <v>3</v>
      </c>
      <c r="B33" s="163" t="s">
        <v>101</v>
      </c>
      <c r="C33" s="165" t="s">
        <v>366</v>
      </c>
      <c r="D33" s="93" t="s">
        <v>367</v>
      </c>
      <c r="E33" s="98" t="s">
        <v>368</v>
      </c>
      <c r="F33" s="82" t="s">
        <v>335</v>
      </c>
      <c r="G33" s="94">
        <v>0</v>
      </c>
      <c r="H33" s="94">
        <v>0</v>
      </c>
      <c r="I33" s="94">
        <v>5100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5100</v>
      </c>
    </row>
    <row r="34" spans="1:29" ht="27.6" customHeight="1">
      <c r="A34" s="161"/>
      <c r="B34" s="167"/>
      <c r="C34" s="168"/>
      <c r="D34" s="93" t="s">
        <v>369</v>
      </c>
      <c r="E34" s="98" t="s">
        <v>370</v>
      </c>
      <c r="F34" s="82" t="s">
        <v>335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</row>
    <row r="35" spans="1:29" ht="27.6" customHeight="1">
      <c r="A35" s="161"/>
      <c r="B35" s="167"/>
      <c r="C35" s="168"/>
      <c r="D35" s="93" t="s">
        <v>371</v>
      </c>
      <c r="E35" s="98" t="s">
        <v>372</v>
      </c>
      <c r="F35" s="82" t="s">
        <v>335</v>
      </c>
      <c r="G35" s="94">
        <v>2500</v>
      </c>
      <c r="H35" s="94">
        <v>0</v>
      </c>
      <c r="I35" s="94">
        <v>2400</v>
      </c>
      <c r="J35" s="94">
        <v>0</v>
      </c>
      <c r="K35" s="94">
        <v>0</v>
      </c>
      <c r="L35" s="94">
        <v>4950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3500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13350</v>
      </c>
    </row>
    <row r="36" spans="1:29" ht="27.6" customHeight="1">
      <c r="A36" s="161"/>
      <c r="B36" s="167"/>
      <c r="C36" s="168"/>
      <c r="D36" s="93" t="s">
        <v>373</v>
      </c>
      <c r="E36" s="98" t="s">
        <v>374</v>
      </c>
      <c r="F36" s="82" t="s">
        <v>335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</row>
    <row r="37" spans="1:29">
      <c r="A37" s="161"/>
      <c r="B37" s="164"/>
      <c r="C37" s="166"/>
      <c r="D37" s="97" t="s">
        <v>348</v>
      </c>
      <c r="E37" s="39"/>
      <c r="F37" s="45"/>
      <c r="G37" s="95">
        <v>2500</v>
      </c>
      <c r="H37" s="95">
        <v>0</v>
      </c>
      <c r="I37" s="95">
        <v>7500</v>
      </c>
      <c r="J37" s="95">
        <v>0</v>
      </c>
      <c r="K37" s="95">
        <v>0</v>
      </c>
      <c r="L37" s="95">
        <v>4950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3500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18450</v>
      </c>
    </row>
    <row r="38" spans="1:29">
      <c r="A38" s="162"/>
      <c r="B38" s="159" t="s">
        <v>349</v>
      </c>
      <c r="C38" s="134"/>
      <c r="D38" s="134"/>
      <c r="E38" s="134"/>
      <c r="F38" s="134"/>
      <c r="G38" s="95">
        <v>33925</v>
      </c>
      <c r="H38" s="95">
        <v>0</v>
      </c>
      <c r="I38" s="95">
        <v>46100</v>
      </c>
      <c r="J38" s="95">
        <v>0</v>
      </c>
      <c r="K38" s="95">
        <v>35400</v>
      </c>
      <c r="L38" s="95">
        <v>38100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16750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170275</v>
      </c>
    </row>
    <row r="39" spans="1:29" ht="27.6" customHeight="1">
      <c r="A39" s="160" t="s">
        <v>3</v>
      </c>
      <c r="B39" s="163" t="s">
        <v>104</v>
      </c>
      <c r="C39" s="165" t="s">
        <v>375</v>
      </c>
      <c r="D39" s="93" t="s">
        <v>376</v>
      </c>
      <c r="E39" s="98" t="s">
        <v>377</v>
      </c>
      <c r="F39" s="82" t="s">
        <v>335</v>
      </c>
      <c r="G39" s="94">
        <v>62952</v>
      </c>
      <c r="H39" s="94">
        <v>0</v>
      </c>
      <c r="I39" s="94">
        <v>7500</v>
      </c>
      <c r="J39" s="94">
        <v>0</v>
      </c>
      <c r="K39" s="94">
        <v>0</v>
      </c>
      <c r="L39" s="94">
        <v>7500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36175</v>
      </c>
      <c r="S39" s="94">
        <v>0</v>
      </c>
      <c r="T39" s="94">
        <v>68010</v>
      </c>
      <c r="U39" s="94">
        <v>0</v>
      </c>
      <c r="V39" s="94">
        <v>0</v>
      </c>
      <c r="W39" s="94">
        <v>0</v>
      </c>
      <c r="X39" s="94">
        <v>0</v>
      </c>
      <c r="Y39" s="94">
        <v>14980</v>
      </c>
      <c r="Z39" s="94">
        <v>0</v>
      </c>
      <c r="AA39" s="94">
        <v>0</v>
      </c>
      <c r="AB39" s="94">
        <v>0</v>
      </c>
      <c r="AC39" s="94">
        <v>197117</v>
      </c>
    </row>
    <row r="40" spans="1:29" ht="42">
      <c r="A40" s="161"/>
      <c r="B40" s="167"/>
      <c r="C40" s="168"/>
      <c r="D40" s="93" t="s">
        <v>378</v>
      </c>
      <c r="E40" s="98" t="s">
        <v>379</v>
      </c>
      <c r="F40" s="82" t="s">
        <v>335</v>
      </c>
      <c r="G40" s="94">
        <v>4025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4">
        <v>4025</v>
      </c>
    </row>
    <row r="41" spans="1:29" ht="63.75" customHeight="1">
      <c r="A41" s="161"/>
      <c r="B41" s="167"/>
      <c r="C41" s="168"/>
      <c r="D41" s="93" t="s">
        <v>380</v>
      </c>
      <c r="E41" s="98" t="s">
        <v>381</v>
      </c>
      <c r="F41" s="82" t="s">
        <v>335</v>
      </c>
      <c r="G41" s="94">
        <v>48795.45</v>
      </c>
      <c r="H41" s="94">
        <v>0</v>
      </c>
      <c r="I41" s="94">
        <v>58511</v>
      </c>
      <c r="J41" s="94">
        <v>0</v>
      </c>
      <c r="K41" s="94">
        <v>0</v>
      </c>
      <c r="L41" s="94">
        <v>5360</v>
      </c>
      <c r="M41" s="94">
        <v>1480</v>
      </c>
      <c r="N41" s="94">
        <v>0</v>
      </c>
      <c r="O41" s="94">
        <v>63625</v>
      </c>
      <c r="P41" s="94">
        <v>0</v>
      </c>
      <c r="Q41" s="94">
        <v>16994</v>
      </c>
      <c r="R41" s="94">
        <v>0</v>
      </c>
      <c r="S41" s="94">
        <v>0</v>
      </c>
      <c r="T41" s="94">
        <v>0</v>
      </c>
      <c r="U41" s="94">
        <v>19750</v>
      </c>
      <c r="V41" s="94">
        <v>0</v>
      </c>
      <c r="W41" s="94">
        <v>28980</v>
      </c>
      <c r="X41" s="94">
        <v>0</v>
      </c>
      <c r="Y41" s="94">
        <v>0</v>
      </c>
      <c r="Z41" s="94">
        <v>0</v>
      </c>
      <c r="AA41" s="94">
        <v>30000</v>
      </c>
      <c r="AB41" s="94">
        <v>0</v>
      </c>
      <c r="AC41" s="94">
        <v>273495.45</v>
      </c>
    </row>
    <row r="42" spans="1:29" ht="27.6" customHeight="1">
      <c r="A42" s="161"/>
      <c r="B42" s="167"/>
      <c r="C42" s="168"/>
      <c r="D42" s="93" t="s">
        <v>382</v>
      </c>
      <c r="E42" s="98" t="s">
        <v>383</v>
      </c>
      <c r="F42" s="82" t="s">
        <v>335</v>
      </c>
      <c r="G42" s="94">
        <v>19850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5600</v>
      </c>
      <c r="N42" s="94">
        <v>0</v>
      </c>
      <c r="O42" s="94">
        <v>0</v>
      </c>
      <c r="P42" s="94">
        <v>0</v>
      </c>
      <c r="Q42" s="94">
        <v>0</v>
      </c>
      <c r="R42" s="94">
        <v>119000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4">
        <v>144450</v>
      </c>
    </row>
    <row r="43" spans="1:29">
      <c r="A43" s="161"/>
      <c r="B43" s="164"/>
      <c r="C43" s="166"/>
      <c r="D43" s="134"/>
      <c r="E43" s="134"/>
      <c r="F43" s="134"/>
      <c r="G43" s="95">
        <v>135622.45000000001</v>
      </c>
      <c r="H43" s="95">
        <v>0</v>
      </c>
      <c r="I43" s="95">
        <v>66011</v>
      </c>
      <c r="J43" s="95">
        <v>0</v>
      </c>
      <c r="K43" s="95">
        <v>0</v>
      </c>
      <c r="L43" s="95">
        <v>12860</v>
      </c>
      <c r="M43" s="95">
        <v>7080</v>
      </c>
      <c r="N43" s="95">
        <v>0</v>
      </c>
      <c r="O43" s="95">
        <v>63625</v>
      </c>
      <c r="P43" s="95">
        <v>0</v>
      </c>
      <c r="Q43" s="95">
        <v>16994</v>
      </c>
      <c r="R43" s="95">
        <v>155175</v>
      </c>
      <c r="S43" s="95">
        <v>0</v>
      </c>
      <c r="T43" s="95">
        <v>68010</v>
      </c>
      <c r="U43" s="95">
        <v>19750</v>
      </c>
      <c r="V43" s="95">
        <v>0</v>
      </c>
      <c r="W43" s="95">
        <v>28980</v>
      </c>
      <c r="X43" s="95">
        <v>0</v>
      </c>
      <c r="Y43" s="95">
        <v>14980</v>
      </c>
      <c r="Z43" s="95">
        <v>0</v>
      </c>
      <c r="AA43" s="95">
        <v>30000</v>
      </c>
      <c r="AB43" s="95">
        <v>0</v>
      </c>
      <c r="AC43" s="95">
        <v>619087.44999999995</v>
      </c>
    </row>
    <row r="44" spans="1:29">
      <c r="A44" s="162"/>
      <c r="B44" s="159" t="s">
        <v>349</v>
      </c>
      <c r="C44" s="134"/>
      <c r="D44" s="134"/>
      <c r="E44" s="134"/>
      <c r="F44" s="134"/>
      <c r="G44" s="95">
        <v>1292546.98</v>
      </c>
      <c r="H44" s="95">
        <v>0</v>
      </c>
      <c r="I44" s="95">
        <v>266552</v>
      </c>
      <c r="J44" s="95">
        <v>0</v>
      </c>
      <c r="K44" s="95">
        <v>11700</v>
      </c>
      <c r="L44" s="95">
        <v>115553</v>
      </c>
      <c r="M44" s="95">
        <v>1851972</v>
      </c>
      <c r="N44" s="95">
        <v>0</v>
      </c>
      <c r="O44" s="95">
        <v>224865</v>
      </c>
      <c r="P44" s="95">
        <v>0</v>
      </c>
      <c r="Q44" s="95">
        <v>16994</v>
      </c>
      <c r="R44" s="95">
        <v>2691322.69</v>
      </c>
      <c r="S44" s="95">
        <v>578.22</v>
      </c>
      <c r="T44" s="95">
        <v>766540</v>
      </c>
      <c r="U44" s="95">
        <v>49520</v>
      </c>
      <c r="V44" s="95">
        <v>339940</v>
      </c>
      <c r="W44" s="95">
        <v>652950</v>
      </c>
      <c r="X44" s="95">
        <v>4320</v>
      </c>
      <c r="Y44" s="95">
        <v>14980</v>
      </c>
      <c r="Z44" s="95">
        <v>0</v>
      </c>
      <c r="AA44" s="95">
        <v>30000</v>
      </c>
      <c r="AB44" s="95">
        <v>0</v>
      </c>
      <c r="AC44" s="95">
        <v>8330333.8899999997</v>
      </c>
    </row>
    <row r="45" spans="1:29" ht="27.6" customHeight="1">
      <c r="A45" s="160" t="s">
        <v>3</v>
      </c>
      <c r="B45" s="163" t="s">
        <v>107</v>
      </c>
      <c r="C45" s="165" t="s">
        <v>384</v>
      </c>
      <c r="D45" s="93" t="s">
        <v>385</v>
      </c>
      <c r="E45" s="98" t="s">
        <v>386</v>
      </c>
      <c r="F45" s="82" t="s">
        <v>335</v>
      </c>
      <c r="G45" s="94">
        <v>60000</v>
      </c>
      <c r="H45" s="94">
        <v>0</v>
      </c>
      <c r="I45" s="94">
        <v>60000</v>
      </c>
      <c r="J45" s="94">
        <v>0</v>
      </c>
      <c r="K45" s="94">
        <v>0</v>
      </c>
      <c r="L45" s="94">
        <v>30000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150000</v>
      </c>
    </row>
    <row r="46" spans="1:29" ht="27.6" customHeight="1">
      <c r="A46" s="161"/>
      <c r="B46" s="167"/>
      <c r="C46" s="168"/>
      <c r="D46" s="93" t="s">
        <v>387</v>
      </c>
      <c r="E46" s="98" t="s">
        <v>388</v>
      </c>
      <c r="F46" s="82" t="s">
        <v>335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</row>
    <row r="47" spans="1:29" ht="27.6" customHeight="1">
      <c r="A47" s="161"/>
      <c r="B47" s="167"/>
      <c r="C47" s="168"/>
      <c r="D47" s="93" t="s">
        <v>389</v>
      </c>
      <c r="E47" s="98" t="s">
        <v>390</v>
      </c>
      <c r="F47" s="82" t="s">
        <v>335</v>
      </c>
      <c r="G47" s="94">
        <v>23320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60000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83320</v>
      </c>
    </row>
    <row r="48" spans="1:29" ht="27.6" customHeight="1">
      <c r="A48" s="161"/>
      <c r="B48" s="167"/>
      <c r="C48" s="168"/>
      <c r="D48" s="93" t="s">
        <v>391</v>
      </c>
      <c r="E48" s="98" t="s">
        <v>392</v>
      </c>
      <c r="F48" s="82" t="s">
        <v>335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676938.3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676938.3</v>
      </c>
    </row>
    <row r="49" spans="1:29" ht="27.6" customHeight="1">
      <c r="A49" s="161"/>
      <c r="B49" s="167"/>
      <c r="C49" s="168"/>
      <c r="D49" s="93" t="s">
        <v>393</v>
      </c>
      <c r="E49" s="98" t="s">
        <v>394</v>
      </c>
      <c r="F49" s="82" t="s">
        <v>335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</row>
    <row r="50" spans="1:29" ht="27.6" customHeight="1">
      <c r="A50" s="161"/>
      <c r="B50" s="167"/>
      <c r="C50" s="168"/>
      <c r="D50" s="93" t="s">
        <v>395</v>
      </c>
      <c r="E50" s="98" t="s">
        <v>396</v>
      </c>
      <c r="F50" s="82" t="s">
        <v>335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</row>
    <row r="51" spans="1:29" ht="27.6" customHeight="1">
      <c r="A51" s="161"/>
      <c r="B51" s="167"/>
      <c r="C51" s="168"/>
      <c r="D51" s="93" t="s">
        <v>397</v>
      </c>
      <c r="E51" s="98" t="s">
        <v>398</v>
      </c>
      <c r="F51" s="82" t="s">
        <v>335</v>
      </c>
      <c r="G51" s="94">
        <v>47549.05</v>
      </c>
      <c r="H51" s="94">
        <v>0</v>
      </c>
      <c r="I51" s="94">
        <v>0</v>
      </c>
      <c r="J51" s="94">
        <v>0</v>
      </c>
      <c r="K51" s="94">
        <v>2963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20458.7</v>
      </c>
      <c r="S51" s="94">
        <v>0</v>
      </c>
      <c r="T51" s="94">
        <v>20631</v>
      </c>
      <c r="U51" s="94">
        <v>0</v>
      </c>
      <c r="V51" s="94">
        <v>0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94">
        <v>91601.75</v>
      </c>
    </row>
    <row r="52" spans="1:29" ht="27.6" customHeight="1">
      <c r="A52" s="161"/>
      <c r="B52" s="167"/>
      <c r="C52" s="168"/>
      <c r="D52" s="93" t="s">
        <v>399</v>
      </c>
      <c r="E52" s="98" t="s">
        <v>400</v>
      </c>
      <c r="F52" s="82" t="s">
        <v>335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25000</v>
      </c>
      <c r="AA52" s="94">
        <v>0</v>
      </c>
      <c r="AB52" s="94">
        <v>0</v>
      </c>
      <c r="AC52" s="94">
        <v>25000</v>
      </c>
    </row>
    <row r="53" spans="1:29" ht="27.6" customHeight="1">
      <c r="A53" s="161"/>
      <c r="B53" s="167"/>
      <c r="C53" s="168"/>
      <c r="D53" s="93" t="s">
        <v>401</v>
      </c>
      <c r="E53" s="98" t="s">
        <v>402</v>
      </c>
      <c r="F53" s="82" t="s">
        <v>335</v>
      </c>
      <c r="G53" s="94">
        <v>30000</v>
      </c>
      <c r="H53" s="94">
        <v>0</v>
      </c>
      <c r="I53" s="94">
        <v>30000</v>
      </c>
      <c r="J53" s="94">
        <v>0</v>
      </c>
      <c r="K53" s="94">
        <v>0</v>
      </c>
      <c r="L53" s="94">
        <v>0</v>
      </c>
      <c r="M53" s="94">
        <v>30000</v>
      </c>
      <c r="N53" s="94">
        <v>0</v>
      </c>
      <c r="O53" s="94">
        <v>0</v>
      </c>
      <c r="P53" s="94">
        <v>0</v>
      </c>
      <c r="Q53" s="94">
        <v>0</v>
      </c>
      <c r="R53" s="94">
        <v>20000</v>
      </c>
      <c r="S53" s="94">
        <v>0</v>
      </c>
      <c r="T53" s="94">
        <v>0</v>
      </c>
      <c r="U53" s="94">
        <v>0</v>
      </c>
      <c r="V53" s="94">
        <v>0</v>
      </c>
      <c r="W53" s="94">
        <v>0</v>
      </c>
      <c r="X53" s="94">
        <v>0</v>
      </c>
      <c r="Y53" s="94">
        <v>0</v>
      </c>
      <c r="Z53" s="94">
        <v>0</v>
      </c>
      <c r="AA53" s="94">
        <v>0</v>
      </c>
      <c r="AB53" s="94">
        <v>0</v>
      </c>
      <c r="AC53" s="94">
        <v>110000</v>
      </c>
    </row>
    <row r="54" spans="1:29" ht="27.6" customHeight="1">
      <c r="A54" s="161"/>
      <c r="B54" s="167"/>
      <c r="C54" s="168"/>
      <c r="D54" s="93" t="s">
        <v>403</v>
      </c>
      <c r="E54" s="98" t="s">
        <v>404</v>
      </c>
      <c r="F54" s="82" t="s">
        <v>335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</row>
    <row r="55" spans="1:29" ht="27.6" customHeight="1">
      <c r="A55" s="161"/>
      <c r="B55" s="164"/>
      <c r="C55" s="166"/>
      <c r="D55" s="97" t="s">
        <v>348</v>
      </c>
      <c r="E55" s="39"/>
      <c r="F55" s="45"/>
      <c r="G55" s="95">
        <v>160869.04999999999</v>
      </c>
      <c r="H55" s="95">
        <v>0</v>
      </c>
      <c r="I55" s="95">
        <v>90000</v>
      </c>
      <c r="J55" s="95">
        <v>0</v>
      </c>
      <c r="K55" s="95">
        <v>2963</v>
      </c>
      <c r="L55" s="95">
        <v>30000</v>
      </c>
      <c r="M55" s="95">
        <v>766938.3</v>
      </c>
      <c r="N55" s="95">
        <v>0</v>
      </c>
      <c r="O55" s="95">
        <v>0</v>
      </c>
      <c r="P55" s="95">
        <v>0</v>
      </c>
      <c r="Q55" s="95">
        <v>0</v>
      </c>
      <c r="R55" s="95">
        <v>40458.699999999997</v>
      </c>
      <c r="S55" s="95">
        <v>0</v>
      </c>
      <c r="T55" s="95">
        <v>20631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25000</v>
      </c>
      <c r="AA55" s="95">
        <v>0</v>
      </c>
      <c r="AB55" s="95">
        <v>0</v>
      </c>
      <c r="AC55" s="95">
        <v>1136860.05</v>
      </c>
    </row>
    <row r="56" spans="1:29" ht="27.6" customHeight="1">
      <c r="A56" s="162"/>
      <c r="B56" s="159" t="s">
        <v>349</v>
      </c>
      <c r="C56" s="134"/>
      <c r="D56" s="134"/>
      <c r="E56" s="134"/>
      <c r="F56" s="134"/>
      <c r="G56" s="95">
        <v>836365.45</v>
      </c>
      <c r="H56" s="95">
        <v>0</v>
      </c>
      <c r="I56" s="95">
        <v>227000</v>
      </c>
      <c r="J56" s="95">
        <v>0</v>
      </c>
      <c r="K56" s="95">
        <v>133219</v>
      </c>
      <c r="L56" s="95">
        <v>180000</v>
      </c>
      <c r="M56" s="95">
        <v>2150375.9</v>
      </c>
      <c r="N56" s="95">
        <v>0</v>
      </c>
      <c r="O56" s="95">
        <v>0</v>
      </c>
      <c r="P56" s="95">
        <v>0</v>
      </c>
      <c r="Q56" s="95">
        <v>0</v>
      </c>
      <c r="R56" s="95">
        <v>271501.15000000002</v>
      </c>
      <c r="S56" s="95">
        <v>278460</v>
      </c>
      <c r="T56" s="95">
        <v>194106.95</v>
      </c>
      <c r="U56" s="95">
        <v>0</v>
      </c>
      <c r="V56" s="95">
        <v>0</v>
      </c>
      <c r="W56" s="95">
        <v>0</v>
      </c>
      <c r="X56" s="95">
        <v>0</v>
      </c>
      <c r="Y56" s="95">
        <v>332869</v>
      </c>
      <c r="Z56" s="95">
        <v>35000</v>
      </c>
      <c r="AA56" s="95">
        <v>0</v>
      </c>
      <c r="AB56" s="95">
        <v>0</v>
      </c>
      <c r="AC56" s="95">
        <v>4638897.45</v>
      </c>
    </row>
    <row r="57" spans="1:29" ht="27.6" customHeight="1">
      <c r="A57" s="160" t="s">
        <v>3</v>
      </c>
      <c r="B57" s="163" t="s">
        <v>110</v>
      </c>
      <c r="C57" s="165" t="s">
        <v>405</v>
      </c>
      <c r="D57" s="93" t="s">
        <v>406</v>
      </c>
      <c r="E57" s="98" t="s">
        <v>407</v>
      </c>
      <c r="F57" s="82" t="s">
        <v>335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6994.9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2136.59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9131.49</v>
      </c>
    </row>
    <row r="58" spans="1:29" ht="27.6" customHeight="1">
      <c r="A58" s="161"/>
      <c r="B58" s="167"/>
      <c r="C58" s="168"/>
      <c r="D58" s="93" t="s">
        <v>408</v>
      </c>
      <c r="E58" s="98" t="s">
        <v>409</v>
      </c>
      <c r="F58" s="82" t="s">
        <v>335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94">
        <v>0</v>
      </c>
      <c r="AB58" s="94">
        <v>0</v>
      </c>
      <c r="AC58" s="94">
        <v>0</v>
      </c>
    </row>
    <row r="59" spans="1:29" ht="27.6" customHeight="1">
      <c r="A59" s="161"/>
      <c r="B59" s="167"/>
      <c r="C59" s="168"/>
      <c r="D59" s="93" t="s">
        <v>410</v>
      </c>
      <c r="E59" s="98" t="s">
        <v>411</v>
      </c>
      <c r="F59" s="82" t="s">
        <v>335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</row>
    <row r="60" spans="1:29" ht="27.6" customHeight="1">
      <c r="A60" s="161"/>
      <c r="B60" s="167"/>
      <c r="C60" s="168"/>
      <c r="D60" s="93" t="s">
        <v>412</v>
      </c>
      <c r="E60" s="98" t="s">
        <v>413</v>
      </c>
      <c r="F60" s="82" t="s">
        <v>335</v>
      </c>
      <c r="G60" s="94">
        <v>1779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1779</v>
      </c>
    </row>
    <row r="61" spans="1:29" ht="27.6" customHeight="1">
      <c r="A61" s="161"/>
      <c r="B61" s="167"/>
      <c r="C61" s="168"/>
      <c r="D61" s="93" t="s">
        <v>414</v>
      </c>
      <c r="E61" s="98" t="s">
        <v>415</v>
      </c>
      <c r="F61" s="82" t="s">
        <v>335</v>
      </c>
      <c r="G61" s="94">
        <v>7267.44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0</v>
      </c>
      <c r="AC61" s="94">
        <v>7267.44</v>
      </c>
    </row>
    <row r="62" spans="1:29" ht="27.6" customHeight="1">
      <c r="A62" s="161"/>
      <c r="B62" s="164"/>
      <c r="C62" s="166"/>
      <c r="D62" s="97" t="s">
        <v>348</v>
      </c>
      <c r="E62" s="39"/>
      <c r="F62" s="45"/>
      <c r="G62" s="95">
        <v>9046.44</v>
      </c>
      <c r="H62" s="95">
        <v>0</v>
      </c>
      <c r="I62" s="95">
        <v>0</v>
      </c>
      <c r="J62" s="95">
        <v>0</v>
      </c>
      <c r="K62" s="95">
        <v>0</v>
      </c>
      <c r="L62" s="95">
        <v>6994.9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2136.59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18177.93</v>
      </c>
    </row>
    <row r="63" spans="1:29">
      <c r="A63" s="162"/>
      <c r="B63" s="159" t="s">
        <v>349</v>
      </c>
      <c r="C63" s="134"/>
      <c r="D63" s="134"/>
      <c r="E63" s="134"/>
      <c r="F63" s="134"/>
      <c r="G63" s="95">
        <v>472918.1</v>
      </c>
      <c r="H63" s="95">
        <v>0</v>
      </c>
      <c r="I63" s="95">
        <v>0</v>
      </c>
      <c r="J63" s="95">
        <v>0</v>
      </c>
      <c r="K63" s="95">
        <v>0</v>
      </c>
      <c r="L63" s="95">
        <v>77580.850000000006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119556.7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670055.65</v>
      </c>
    </row>
    <row r="64" spans="1:29" ht="27.6" customHeight="1">
      <c r="A64" s="160" t="s">
        <v>3</v>
      </c>
      <c r="B64" s="163" t="s">
        <v>113</v>
      </c>
      <c r="C64" s="165" t="s">
        <v>416</v>
      </c>
      <c r="D64" s="93" t="s">
        <v>417</v>
      </c>
      <c r="E64" s="98" t="s">
        <v>418</v>
      </c>
      <c r="F64" s="82" t="s">
        <v>335</v>
      </c>
      <c r="G64" s="94">
        <v>19500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4">
        <v>0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0</v>
      </c>
      <c r="AB64" s="94">
        <v>0</v>
      </c>
      <c r="AC64" s="94">
        <v>19500</v>
      </c>
    </row>
    <row r="65" spans="1:29" ht="27.6" customHeight="1">
      <c r="A65" s="161"/>
      <c r="B65" s="167"/>
      <c r="C65" s="168"/>
      <c r="D65" s="93" t="s">
        <v>419</v>
      </c>
      <c r="E65" s="98" t="s">
        <v>420</v>
      </c>
      <c r="F65" s="82" t="s">
        <v>335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4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4">
        <v>0</v>
      </c>
      <c r="AC65" s="94">
        <v>0</v>
      </c>
    </row>
    <row r="66" spans="1:29" ht="27.6" customHeight="1">
      <c r="A66" s="161"/>
      <c r="B66" s="167"/>
      <c r="C66" s="168"/>
      <c r="D66" s="93" t="s">
        <v>421</v>
      </c>
      <c r="E66" s="98" t="s">
        <v>422</v>
      </c>
      <c r="F66" s="82" t="s">
        <v>335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0</v>
      </c>
      <c r="AB66" s="94">
        <v>0</v>
      </c>
      <c r="AC66" s="94">
        <v>0</v>
      </c>
    </row>
    <row r="67" spans="1:29" ht="27.6" customHeight="1">
      <c r="A67" s="161"/>
      <c r="B67" s="164"/>
      <c r="C67" s="166"/>
      <c r="D67" s="97" t="s">
        <v>348</v>
      </c>
      <c r="E67" s="39"/>
      <c r="F67" s="45"/>
      <c r="G67" s="95">
        <v>19500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19500</v>
      </c>
    </row>
    <row r="68" spans="1:29" ht="27.6" customHeight="1">
      <c r="A68" s="162"/>
      <c r="B68" s="159" t="s">
        <v>349</v>
      </c>
      <c r="C68" s="134"/>
      <c r="D68" s="134"/>
      <c r="E68" s="134"/>
      <c r="F68" s="134"/>
      <c r="G68" s="95">
        <v>1304500</v>
      </c>
      <c r="H68" s="95">
        <v>0</v>
      </c>
      <c r="I68" s="95">
        <v>22100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1377240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2703840</v>
      </c>
    </row>
    <row r="69" spans="1:29" ht="27.6" customHeight="1">
      <c r="A69" s="160" t="s">
        <v>3</v>
      </c>
      <c r="B69" s="163" t="s">
        <v>122</v>
      </c>
      <c r="C69" s="165" t="s">
        <v>423</v>
      </c>
      <c r="D69" s="93" t="s">
        <v>424</v>
      </c>
      <c r="E69" s="98" t="s">
        <v>425</v>
      </c>
      <c r="F69" s="82" t="s">
        <v>335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4">
        <v>0</v>
      </c>
      <c r="AC69" s="94">
        <v>0</v>
      </c>
    </row>
    <row r="70" spans="1:29" ht="42">
      <c r="A70" s="161"/>
      <c r="B70" s="167"/>
      <c r="C70" s="168"/>
      <c r="D70" s="93" t="s">
        <v>426</v>
      </c>
      <c r="E70" s="98" t="s">
        <v>427</v>
      </c>
      <c r="F70" s="82" t="s">
        <v>335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</row>
    <row r="71" spans="1:29">
      <c r="A71" s="161"/>
      <c r="B71" s="164"/>
      <c r="C71" s="166"/>
      <c r="D71" s="39"/>
      <c r="E71" s="39"/>
      <c r="F71" s="45"/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</row>
    <row r="72" spans="1:29">
      <c r="A72" s="162"/>
      <c r="B72" s="159" t="s">
        <v>349</v>
      </c>
      <c r="C72" s="134"/>
      <c r="D72" s="134"/>
      <c r="E72" s="134"/>
      <c r="F72" s="134"/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3414500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846053.28</v>
      </c>
      <c r="T72" s="95">
        <v>0</v>
      </c>
      <c r="U72" s="95">
        <v>105000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95">
        <v>4365553.28</v>
      </c>
    </row>
    <row r="73" spans="1:29">
      <c r="A73" s="96" t="s">
        <v>3</v>
      </c>
      <c r="B73" s="159" t="s">
        <v>428</v>
      </c>
      <c r="C73" s="134"/>
      <c r="D73" s="134"/>
      <c r="E73" s="134"/>
      <c r="F73" s="134"/>
      <c r="G73" s="95">
        <v>786920.94</v>
      </c>
      <c r="H73" s="95">
        <v>42590</v>
      </c>
      <c r="I73" s="95">
        <v>360026</v>
      </c>
      <c r="J73" s="95">
        <v>66635</v>
      </c>
      <c r="K73" s="95">
        <v>2963</v>
      </c>
      <c r="L73" s="95">
        <v>156114.9</v>
      </c>
      <c r="M73" s="95">
        <v>1075653.3</v>
      </c>
      <c r="N73" s="95">
        <v>77420</v>
      </c>
      <c r="O73" s="95">
        <v>63625</v>
      </c>
      <c r="P73" s="95">
        <v>58920</v>
      </c>
      <c r="Q73" s="95">
        <v>16994</v>
      </c>
      <c r="R73" s="95">
        <v>317395.28999999998</v>
      </c>
      <c r="S73" s="95">
        <v>32485</v>
      </c>
      <c r="T73" s="95">
        <v>88641</v>
      </c>
      <c r="U73" s="95">
        <v>19750</v>
      </c>
      <c r="V73" s="95">
        <v>0</v>
      </c>
      <c r="W73" s="95">
        <v>28980</v>
      </c>
      <c r="X73" s="95">
        <v>15000</v>
      </c>
      <c r="Y73" s="95">
        <v>14980</v>
      </c>
      <c r="Z73" s="95">
        <v>38285</v>
      </c>
      <c r="AA73" s="95">
        <v>30000</v>
      </c>
      <c r="AB73" s="95">
        <v>1316647</v>
      </c>
      <c r="AC73" s="95">
        <v>4610025.43</v>
      </c>
    </row>
    <row r="74" spans="1:29">
      <c r="A74" s="96" t="s">
        <v>3</v>
      </c>
      <c r="B74" s="159" t="s">
        <v>429</v>
      </c>
      <c r="C74" s="134"/>
      <c r="D74" s="134"/>
      <c r="E74" s="134"/>
      <c r="F74" s="134"/>
      <c r="G74" s="95">
        <v>9163470.5299999993</v>
      </c>
      <c r="H74" s="95">
        <v>465670</v>
      </c>
      <c r="I74" s="95">
        <v>2678697</v>
      </c>
      <c r="J74" s="95">
        <v>622415</v>
      </c>
      <c r="K74" s="95">
        <v>180319</v>
      </c>
      <c r="L74" s="95">
        <v>1400827.85</v>
      </c>
      <c r="M74" s="95">
        <v>10490415.9</v>
      </c>
      <c r="N74" s="95">
        <v>851620</v>
      </c>
      <c r="O74" s="95">
        <v>224865</v>
      </c>
      <c r="P74" s="95">
        <v>643560</v>
      </c>
      <c r="Q74" s="95">
        <v>16994</v>
      </c>
      <c r="R74" s="95">
        <v>5737524.54</v>
      </c>
      <c r="S74" s="95">
        <v>1477866.5</v>
      </c>
      <c r="T74" s="95">
        <v>960646.95</v>
      </c>
      <c r="U74" s="95">
        <v>154520</v>
      </c>
      <c r="V74" s="95">
        <v>339940</v>
      </c>
      <c r="W74" s="95">
        <v>652950</v>
      </c>
      <c r="X74" s="95">
        <v>169320</v>
      </c>
      <c r="Y74" s="95">
        <v>347849</v>
      </c>
      <c r="Z74" s="95">
        <v>181135</v>
      </c>
      <c r="AA74" s="95">
        <v>30000</v>
      </c>
      <c r="AB74" s="95">
        <v>14933269</v>
      </c>
      <c r="AC74" s="95">
        <v>51723875.270000003</v>
      </c>
    </row>
    <row r="75" spans="1:29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</sheetData>
  <mergeCells count="88">
    <mergeCell ref="B73:F73"/>
    <mergeCell ref="B74:F74"/>
    <mergeCell ref="B72:F72"/>
    <mergeCell ref="A69:A72"/>
    <mergeCell ref="B69:B71"/>
    <mergeCell ref="C69:C71"/>
    <mergeCell ref="A64:A68"/>
    <mergeCell ref="B64:B67"/>
    <mergeCell ref="C64:C67"/>
    <mergeCell ref="B68:F68"/>
    <mergeCell ref="A57:A63"/>
    <mergeCell ref="B57:B62"/>
    <mergeCell ref="C57:C62"/>
    <mergeCell ref="B63:F63"/>
    <mergeCell ref="B56:F56"/>
    <mergeCell ref="A45:A56"/>
    <mergeCell ref="B45:B55"/>
    <mergeCell ref="C45:C55"/>
    <mergeCell ref="A39:A44"/>
    <mergeCell ref="B39:B43"/>
    <mergeCell ref="C39:C43"/>
    <mergeCell ref="D43:F43"/>
    <mergeCell ref="B44:F44"/>
    <mergeCell ref="A33:A38"/>
    <mergeCell ref="B33:B37"/>
    <mergeCell ref="C33:C37"/>
    <mergeCell ref="B38:F38"/>
    <mergeCell ref="B32:F32"/>
    <mergeCell ref="A25:A32"/>
    <mergeCell ref="B25:B31"/>
    <mergeCell ref="C25:C31"/>
    <mergeCell ref="B21:F21"/>
    <mergeCell ref="A22:A24"/>
    <mergeCell ref="B22:B23"/>
    <mergeCell ref="C22:C23"/>
    <mergeCell ref="D23:F23"/>
    <mergeCell ref="B24:F24"/>
    <mergeCell ref="A13:A21"/>
    <mergeCell ref="B13:B20"/>
    <mergeCell ref="C13:C20"/>
    <mergeCell ref="Q8:Q11"/>
    <mergeCell ref="R8:R11"/>
    <mergeCell ref="S8:S11"/>
    <mergeCell ref="T8:T11"/>
    <mergeCell ref="U8:U11"/>
    <mergeCell ref="L8:L11"/>
    <mergeCell ref="M8:M11"/>
    <mergeCell ref="N8:N11"/>
    <mergeCell ref="O8:O11"/>
    <mergeCell ref="P8:P11"/>
    <mergeCell ref="L7:M7"/>
    <mergeCell ref="N7:O7"/>
    <mergeCell ref="P7:Q7"/>
    <mergeCell ref="R7:T7"/>
    <mergeCell ref="V7:X7"/>
    <mergeCell ref="L5:M6"/>
    <mergeCell ref="N5:O6"/>
    <mergeCell ref="P5:Q6"/>
    <mergeCell ref="R5:T6"/>
    <mergeCell ref="U5:U6"/>
    <mergeCell ref="AB8:AB11"/>
    <mergeCell ref="V5:X6"/>
    <mergeCell ref="Y5:Y6"/>
    <mergeCell ref="Z5:AA6"/>
    <mergeCell ref="AB5:AB6"/>
    <mergeCell ref="Z7:AA7"/>
    <mergeCell ref="V8:V11"/>
    <mergeCell ref="W8:W11"/>
    <mergeCell ref="X8:X11"/>
    <mergeCell ref="Y8:Y11"/>
    <mergeCell ref="Z8:Z11"/>
    <mergeCell ref="AA8:AA11"/>
    <mergeCell ref="A10:C10"/>
    <mergeCell ref="A5:A7"/>
    <mergeCell ref="A1:AC1"/>
    <mergeCell ref="A2:AC2"/>
    <mergeCell ref="A3:AC3"/>
    <mergeCell ref="F5:F7"/>
    <mergeCell ref="G5:I6"/>
    <mergeCell ref="J5:K6"/>
    <mergeCell ref="G7:I7"/>
    <mergeCell ref="J7:K7"/>
    <mergeCell ref="G8:G11"/>
    <mergeCell ref="H8:H11"/>
    <mergeCell ref="I8:I11"/>
    <mergeCell ref="J8:J11"/>
    <mergeCell ref="K8:K11"/>
    <mergeCell ref="AC5:AC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9" orientation="landscape" verticalDpi="0" r:id="rId1"/>
  <headerFooter>
    <oddHeader>&amp;Rหน้าที่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3" sqref="A3:K3"/>
    </sheetView>
  </sheetViews>
  <sheetFormatPr defaultRowHeight="21"/>
  <cols>
    <col min="1" max="1" width="5" style="43" customWidth="1"/>
    <col min="2" max="2" width="9" style="43"/>
    <col min="3" max="3" width="13.875" style="43" customWidth="1"/>
    <col min="4" max="4" width="9" style="43"/>
    <col min="5" max="5" width="13.375" style="43" customWidth="1"/>
    <col min="6" max="6" width="9" style="43"/>
    <col min="7" max="7" width="13.5" style="43" customWidth="1"/>
    <col min="8" max="8" width="14.625" style="43" customWidth="1"/>
    <col min="9" max="10" width="9" style="43"/>
    <col min="11" max="11" width="13.25" style="43" customWidth="1"/>
    <col min="12" max="16384" width="9" style="43"/>
  </cols>
  <sheetData>
    <row r="1" spans="1:15" ht="21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22"/>
      <c r="M1" s="22"/>
      <c r="N1" s="22"/>
      <c r="O1" s="22"/>
    </row>
    <row r="2" spans="1:15" ht="21" customHeight="1">
      <c r="A2" s="141" t="s">
        <v>430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22"/>
      <c r="M2" s="22"/>
      <c r="N2" s="22"/>
      <c r="O2" s="22"/>
    </row>
    <row r="3" spans="1:15" ht="21" customHeight="1">
      <c r="A3" s="174" t="s">
        <v>431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22"/>
      <c r="M3" s="22"/>
      <c r="N3" s="22"/>
      <c r="O3" s="22"/>
    </row>
    <row r="4" spans="1:15">
      <c r="A4" s="85"/>
      <c r="B4" s="86"/>
      <c r="C4" s="86"/>
      <c r="D4" s="86"/>
      <c r="E4" s="178" t="s">
        <v>276</v>
      </c>
      <c r="F4" s="179"/>
      <c r="G4" s="145" t="s">
        <v>270</v>
      </c>
      <c r="H4" s="145" t="s">
        <v>272</v>
      </c>
      <c r="I4" s="145" t="s">
        <v>273</v>
      </c>
      <c r="J4" s="147"/>
      <c r="K4" s="133" t="s">
        <v>4</v>
      </c>
    </row>
    <row r="5" spans="1:15">
      <c r="A5" s="87"/>
      <c r="B5" s="88"/>
      <c r="C5" s="88"/>
      <c r="D5" s="88"/>
      <c r="E5" s="88"/>
      <c r="F5" s="88"/>
      <c r="G5" s="156"/>
      <c r="H5" s="156"/>
      <c r="I5" s="148"/>
      <c r="J5" s="150"/>
      <c r="K5" s="155"/>
    </row>
    <row r="6" spans="1:15">
      <c r="A6" s="87"/>
      <c r="B6" s="88"/>
      <c r="C6" s="88"/>
      <c r="D6" s="88"/>
      <c r="E6" s="88"/>
      <c r="F6" s="88"/>
      <c r="G6" s="89" t="s">
        <v>282</v>
      </c>
      <c r="H6" s="89" t="s">
        <v>284</v>
      </c>
      <c r="I6" s="151" t="s">
        <v>285</v>
      </c>
      <c r="J6" s="153"/>
      <c r="K6" s="155"/>
    </row>
    <row r="7" spans="1:15">
      <c r="A7" s="87"/>
      <c r="B7" s="88"/>
      <c r="C7" s="88"/>
      <c r="D7" s="88"/>
      <c r="E7" s="88"/>
      <c r="F7" s="88"/>
      <c r="G7" s="154" t="s">
        <v>432</v>
      </c>
      <c r="H7" s="154" t="s">
        <v>305</v>
      </c>
      <c r="I7" s="154" t="s">
        <v>306</v>
      </c>
      <c r="J7" s="147"/>
      <c r="K7" s="155"/>
    </row>
    <row r="8" spans="1:15">
      <c r="A8" s="142" t="s">
        <v>309</v>
      </c>
      <c r="B8" s="143"/>
      <c r="C8" s="143"/>
      <c r="D8" s="88"/>
      <c r="E8" s="88"/>
      <c r="F8" s="88"/>
      <c r="G8" s="156"/>
      <c r="H8" s="156"/>
      <c r="I8" s="148"/>
      <c r="J8" s="150"/>
      <c r="K8" s="155"/>
    </row>
    <row r="9" spans="1:15">
      <c r="A9" s="157"/>
      <c r="B9" s="143"/>
      <c r="C9" s="143"/>
      <c r="D9" s="88"/>
      <c r="E9" s="88"/>
      <c r="F9" s="88"/>
      <c r="G9" s="175" t="s">
        <v>433</v>
      </c>
      <c r="H9" s="175" t="s">
        <v>327</v>
      </c>
      <c r="I9" s="175" t="s">
        <v>328</v>
      </c>
      <c r="J9" s="176"/>
      <c r="K9" s="155"/>
    </row>
    <row r="10" spans="1:15">
      <c r="A10" s="90"/>
      <c r="B10" s="91"/>
      <c r="C10" s="91"/>
      <c r="D10" s="91"/>
      <c r="E10" s="91"/>
      <c r="F10" s="91"/>
      <c r="G10" s="158"/>
      <c r="H10" s="158"/>
      <c r="I10" s="177"/>
      <c r="J10" s="138"/>
      <c r="K10" s="158"/>
    </row>
    <row r="11" spans="1:15">
      <c r="A11" s="160" t="s">
        <v>3</v>
      </c>
      <c r="B11" s="163" t="s">
        <v>104</v>
      </c>
      <c r="C11" s="165" t="s">
        <v>375</v>
      </c>
      <c r="D11" s="173" t="s">
        <v>382</v>
      </c>
      <c r="E11" s="134"/>
      <c r="F11" s="98" t="s">
        <v>383</v>
      </c>
      <c r="G11" s="99">
        <v>0</v>
      </c>
      <c r="H11" s="99">
        <v>0</v>
      </c>
      <c r="I11" s="171">
        <v>0</v>
      </c>
      <c r="J11" s="135"/>
      <c r="K11" s="99">
        <v>0</v>
      </c>
    </row>
    <row r="12" spans="1:15">
      <c r="A12" s="161"/>
      <c r="B12" s="164"/>
      <c r="C12" s="166"/>
      <c r="D12" s="97" t="s">
        <v>348</v>
      </c>
      <c r="E12" s="39"/>
      <c r="F12" s="39"/>
      <c r="G12" s="99">
        <v>0</v>
      </c>
      <c r="H12" s="99">
        <v>0</v>
      </c>
      <c r="I12" s="171">
        <v>0</v>
      </c>
      <c r="J12" s="135"/>
      <c r="K12" s="99">
        <v>0</v>
      </c>
    </row>
    <row r="13" spans="1:15">
      <c r="A13" s="162"/>
      <c r="B13" s="159" t="s">
        <v>349</v>
      </c>
      <c r="C13" s="134"/>
      <c r="D13" s="134"/>
      <c r="E13" s="134"/>
      <c r="F13" s="134"/>
      <c r="G13" s="99">
        <v>0</v>
      </c>
      <c r="H13" s="99">
        <v>0</v>
      </c>
      <c r="I13" s="171">
        <v>585500</v>
      </c>
      <c r="J13" s="135"/>
      <c r="K13" s="99">
        <v>585500</v>
      </c>
    </row>
    <row r="14" spans="1:15" ht="34.5" customHeight="1">
      <c r="A14" s="160" t="s">
        <v>3</v>
      </c>
      <c r="B14" s="163" t="s">
        <v>116</v>
      </c>
      <c r="C14" s="165" t="s">
        <v>434</v>
      </c>
      <c r="D14" s="173" t="s">
        <v>435</v>
      </c>
      <c r="E14" s="134"/>
      <c r="F14" s="98" t="s">
        <v>436</v>
      </c>
      <c r="G14" s="99">
        <v>0</v>
      </c>
      <c r="H14" s="99">
        <v>0</v>
      </c>
      <c r="I14" s="171">
        <v>1099000</v>
      </c>
      <c r="J14" s="135"/>
      <c r="K14" s="99">
        <v>1099000</v>
      </c>
    </row>
    <row r="15" spans="1:15" ht="53.25" customHeight="1">
      <c r="A15" s="161"/>
      <c r="B15" s="167"/>
      <c r="C15" s="172"/>
      <c r="D15" s="173" t="s">
        <v>437</v>
      </c>
      <c r="E15" s="134"/>
      <c r="F15" s="98" t="s">
        <v>438</v>
      </c>
      <c r="G15" s="99">
        <v>0</v>
      </c>
      <c r="H15" s="99">
        <v>0</v>
      </c>
      <c r="I15" s="171">
        <v>0</v>
      </c>
      <c r="J15" s="135"/>
      <c r="K15" s="99">
        <v>0</v>
      </c>
    </row>
    <row r="16" spans="1:15">
      <c r="A16" s="161"/>
      <c r="B16" s="164"/>
      <c r="C16" s="166"/>
      <c r="D16" s="97" t="s">
        <v>348</v>
      </c>
      <c r="E16" s="39"/>
      <c r="F16" s="39"/>
      <c r="G16" s="99">
        <v>0</v>
      </c>
      <c r="H16" s="99">
        <v>0</v>
      </c>
      <c r="I16" s="171">
        <v>1099000</v>
      </c>
      <c r="J16" s="135"/>
      <c r="K16" s="99">
        <v>1099000</v>
      </c>
    </row>
    <row r="17" spans="1:11">
      <c r="A17" s="162"/>
      <c r="B17" s="159" t="s">
        <v>349</v>
      </c>
      <c r="C17" s="134"/>
      <c r="D17" s="134"/>
      <c r="E17" s="134"/>
      <c r="F17" s="134"/>
      <c r="G17" s="99">
        <v>107000</v>
      </c>
      <c r="H17" s="99">
        <v>687000</v>
      </c>
      <c r="I17" s="171">
        <v>14722000</v>
      </c>
      <c r="J17" s="135"/>
      <c r="K17" s="99">
        <v>15516000</v>
      </c>
    </row>
    <row r="18" spans="1:11">
      <c r="A18" s="169" t="s">
        <v>428</v>
      </c>
      <c r="B18" s="134"/>
      <c r="C18" s="134"/>
      <c r="D18" s="134"/>
      <c r="E18" s="134"/>
      <c r="F18" s="134"/>
      <c r="G18" s="100">
        <v>0</v>
      </c>
      <c r="H18" s="100">
        <v>0</v>
      </c>
      <c r="I18" s="170">
        <v>1099000</v>
      </c>
      <c r="J18" s="135"/>
      <c r="K18" s="100">
        <v>1099000</v>
      </c>
    </row>
    <row r="19" spans="1:11">
      <c r="A19" s="169" t="s">
        <v>429</v>
      </c>
      <c r="B19" s="134"/>
      <c r="C19" s="134"/>
      <c r="D19" s="134"/>
      <c r="E19" s="134"/>
      <c r="F19" s="134"/>
      <c r="G19" s="100">
        <v>107000</v>
      </c>
      <c r="H19" s="100">
        <v>687000</v>
      </c>
      <c r="I19" s="170">
        <v>15307500</v>
      </c>
      <c r="J19" s="135"/>
      <c r="K19" s="100">
        <v>16101500</v>
      </c>
    </row>
  </sheetData>
  <mergeCells count="38">
    <mergeCell ref="A1:K1"/>
    <mergeCell ref="A2:K2"/>
    <mergeCell ref="A3:K3"/>
    <mergeCell ref="G7:G8"/>
    <mergeCell ref="H7:H8"/>
    <mergeCell ref="I7:J8"/>
    <mergeCell ref="A8:C9"/>
    <mergeCell ref="G9:G10"/>
    <mergeCell ref="H9:H10"/>
    <mergeCell ref="I9:J10"/>
    <mergeCell ref="E4:F4"/>
    <mergeCell ref="G4:G5"/>
    <mergeCell ref="H4:H5"/>
    <mergeCell ref="I4:J5"/>
    <mergeCell ref="K4:K10"/>
    <mergeCell ref="I6:J6"/>
    <mergeCell ref="I11:J11"/>
    <mergeCell ref="I12:J12"/>
    <mergeCell ref="B13:F13"/>
    <mergeCell ref="I13:J13"/>
    <mergeCell ref="A11:A13"/>
    <mergeCell ref="B11:B12"/>
    <mergeCell ref="C11:C12"/>
    <mergeCell ref="D11:E11"/>
    <mergeCell ref="A19:F19"/>
    <mergeCell ref="I19:J19"/>
    <mergeCell ref="I16:J16"/>
    <mergeCell ref="B17:F17"/>
    <mergeCell ref="I17:J17"/>
    <mergeCell ref="A18:F18"/>
    <mergeCell ref="I18:J18"/>
    <mergeCell ref="A14:A17"/>
    <mergeCell ref="B14:B16"/>
    <mergeCell ref="C14:C16"/>
    <mergeCell ref="D14:E14"/>
    <mergeCell ref="I14:J14"/>
    <mergeCell ref="D15:E15"/>
    <mergeCell ref="I15:J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4"/>
  <sheetViews>
    <sheetView topLeftCell="K49" workbookViewId="0">
      <selection sqref="A1:AA53"/>
    </sheetView>
  </sheetViews>
  <sheetFormatPr defaultRowHeight="21"/>
  <cols>
    <col min="1" max="1" width="10.75" style="43" customWidth="1"/>
    <col min="2" max="5" width="9" style="43"/>
    <col min="6" max="6" width="11.5" style="43" customWidth="1"/>
    <col min="7" max="7" width="9" style="43"/>
    <col min="8" max="8" width="11.25" style="43" customWidth="1"/>
    <col min="9" max="9" width="12" style="43" customWidth="1"/>
    <col min="10" max="11" width="9" style="43"/>
    <col min="12" max="12" width="10.75" style="43" customWidth="1"/>
    <col min="13" max="16" width="9" style="43"/>
    <col min="17" max="17" width="11.25" style="43" customWidth="1"/>
    <col min="18" max="22" width="9" style="43"/>
    <col min="23" max="23" width="9.875" style="43" customWidth="1"/>
    <col min="24" max="26" width="9" style="43"/>
    <col min="27" max="27" width="10.625" style="43" customWidth="1"/>
    <col min="28" max="16384" width="9" style="43"/>
  </cols>
  <sheetData>
    <row r="1" spans="1:27" ht="21" customHeight="1">
      <c r="A1" s="141" t="s">
        <v>457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21" customHeight="1">
      <c r="A2" s="140" t="s">
        <v>458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21" customHeight="1">
      <c r="A3" s="140" t="s">
        <v>459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21" customHeight="1">
      <c r="A4" s="140" t="s">
        <v>460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>
      <c r="A5" s="101"/>
      <c r="B5" s="102"/>
      <c r="C5" s="102"/>
      <c r="D5" s="102"/>
      <c r="E5" s="197" t="s">
        <v>461</v>
      </c>
      <c r="F5" s="189" t="s">
        <v>277</v>
      </c>
      <c r="G5" s="198"/>
      <c r="H5" s="191"/>
      <c r="I5" s="189" t="s">
        <v>278</v>
      </c>
      <c r="J5" s="198"/>
      <c r="K5" s="189" t="s">
        <v>279</v>
      </c>
      <c r="L5" s="191"/>
      <c r="M5" s="189" t="s">
        <v>280</v>
      </c>
      <c r="N5" s="191"/>
      <c r="O5" s="189" t="s">
        <v>281</v>
      </c>
      <c r="P5" s="191"/>
      <c r="Q5" s="189" t="s">
        <v>282</v>
      </c>
      <c r="R5" s="198"/>
      <c r="S5" s="191"/>
      <c r="T5" s="189" t="s">
        <v>283</v>
      </c>
      <c r="U5" s="189" t="s">
        <v>284</v>
      </c>
      <c r="V5" s="191"/>
      <c r="W5" s="189" t="s">
        <v>285</v>
      </c>
      <c r="X5" s="189" t="s">
        <v>286</v>
      </c>
      <c r="Y5" s="191"/>
      <c r="Z5" s="189" t="s">
        <v>287</v>
      </c>
      <c r="AA5" s="189" t="s">
        <v>4</v>
      </c>
    </row>
    <row r="6" spans="1:27">
      <c r="A6" s="195" t="s">
        <v>462</v>
      </c>
      <c r="B6" s="143"/>
      <c r="C6" s="88"/>
      <c r="D6" s="88"/>
      <c r="E6" s="143"/>
      <c r="F6" s="192"/>
      <c r="G6" s="188"/>
      <c r="H6" s="193"/>
      <c r="I6" s="192"/>
      <c r="J6" s="188"/>
      <c r="K6" s="192"/>
      <c r="L6" s="193"/>
      <c r="M6" s="192"/>
      <c r="N6" s="193"/>
      <c r="O6" s="192"/>
      <c r="P6" s="193"/>
      <c r="Q6" s="192"/>
      <c r="R6" s="188"/>
      <c r="S6" s="193"/>
      <c r="T6" s="190"/>
      <c r="U6" s="192"/>
      <c r="V6" s="193"/>
      <c r="W6" s="190"/>
      <c r="X6" s="192"/>
      <c r="Y6" s="193"/>
      <c r="Z6" s="190"/>
      <c r="AA6" s="194"/>
    </row>
    <row r="7" spans="1:27">
      <c r="A7" s="196"/>
      <c r="B7" s="143"/>
      <c r="C7" s="88"/>
      <c r="D7" s="88"/>
      <c r="E7" s="143"/>
      <c r="F7" s="189" t="s">
        <v>310</v>
      </c>
      <c r="G7" s="189" t="s">
        <v>311</v>
      </c>
      <c r="H7" s="189" t="s">
        <v>312</v>
      </c>
      <c r="I7" s="189" t="s">
        <v>313</v>
      </c>
      <c r="J7" s="189" t="s">
        <v>314</v>
      </c>
      <c r="K7" s="189" t="s">
        <v>315</v>
      </c>
      <c r="L7" s="189" t="s">
        <v>316</v>
      </c>
      <c r="M7" s="189" t="s">
        <v>317</v>
      </c>
      <c r="N7" s="189" t="s">
        <v>318</v>
      </c>
      <c r="O7" s="189" t="s">
        <v>319</v>
      </c>
      <c r="P7" s="189" t="s">
        <v>320</v>
      </c>
      <c r="Q7" s="189" t="s">
        <v>321</v>
      </c>
      <c r="R7" s="189" t="s">
        <v>322</v>
      </c>
      <c r="S7" s="189" t="s">
        <v>323</v>
      </c>
      <c r="T7" s="189" t="s">
        <v>324</v>
      </c>
      <c r="U7" s="189" t="s">
        <v>325</v>
      </c>
      <c r="V7" s="189" t="s">
        <v>326</v>
      </c>
      <c r="W7" s="189" t="s">
        <v>328</v>
      </c>
      <c r="X7" s="189" t="s">
        <v>329</v>
      </c>
      <c r="Y7" s="189" t="s">
        <v>330</v>
      </c>
      <c r="Z7" s="189" t="s">
        <v>331</v>
      </c>
      <c r="AA7" s="194"/>
    </row>
    <row r="8" spans="1:27">
      <c r="A8" s="196"/>
      <c r="B8" s="143"/>
      <c r="C8" s="88"/>
      <c r="D8" s="88"/>
      <c r="E8" s="88"/>
      <c r="F8" s="196"/>
      <c r="G8" s="194"/>
      <c r="H8" s="194"/>
      <c r="I8" s="196"/>
      <c r="J8" s="196"/>
      <c r="K8" s="196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</row>
    <row r="9" spans="1:27">
      <c r="A9" s="103"/>
      <c r="B9" s="104"/>
      <c r="C9" s="104"/>
      <c r="D9" s="104"/>
      <c r="E9" s="104"/>
      <c r="F9" s="192"/>
      <c r="G9" s="190"/>
      <c r="H9" s="190"/>
      <c r="I9" s="192"/>
      <c r="J9" s="192"/>
      <c r="K9" s="192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</row>
    <row r="10" spans="1:27">
      <c r="A10" s="184" t="s">
        <v>92</v>
      </c>
      <c r="B10" s="187" t="s">
        <v>332</v>
      </c>
      <c r="C10" s="182" t="s">
        <v>344</v>
      </c>
      <c r="D10" s="183"/>
      <c r="E10" s="105" t="s">
        <v>345</v>
      </c>
      <c r="F10" s="106" t="s">
        <v>3</v>
      </c>
      <c r="G10" s="106" t="s">
        <v>3</v>
      </c>
      <c r="H10" s="106" t="s">
        <v>3</v>
      </c>
      <c r="I10" s="106" t="s">
        <v>3</v>
      </c>
      <c r="J10" s="106" t="s">
        <v>3</v>
      </c>
      <c r="K10" s="106" t="s">
        <v>3</v>
      </c>
      <c r="L10" s="106" t="s">
        <v>3</v>
      </c>
      <c r="M10" s="106" t="s">
        <v>3</v>
      </c>
      <c r="N10" s="106" t="s">
        <v>3</v>
      </c>
      <c r="O10" s="106" t="s">
        <v>3</v>
      </c>
      <c r="P10" s="106" t="s">
        <v>3</v>
      </c>
      <c r="Q10" s="106" t="s">
        <v>3</v>
      </c>
      <c r="R10" s="106" t="s">
        <v>3</v>
      </c>
      <c r="S10" s="106" t="s">
        <v>3</v>
      </c>
      <c r="T10" s="106" t="s">
        <v>3</v>
      </c>
      <c r="U10" s="106" t="s">
        <v>3</v>
      </c>
      <c r="V10" s="106" t="s">
        <v>3</v>
      </c>
      <c r="W10" s="106" t="s">
        <v>3</v>
      </c>
      <c r="X10" s="106" t="s">
        <v>3</v>
      </c>
      <c r="Y10" s="106" t="s">
        <v>3</v>
      </c>
      <c r="Z10" s="106">
        <v>0</v>
      </c>
      <c r="AA10" s="107">
        <v>0</v>
      </c>
    </row>
    <row r="11" spans="1:27">
      <c r="A11" s="185"/>
      <c r="B11" s="168"/>
      <c r="C11" s="182" t="s">
        <v>336</v>
      </c>
      <c r="D11" s="183"/>
      <c r="E11" s="105" t="s">
        <v>337</v>
      </c>
      <c r="F11" s="106" t="s">
        <v>3</v>
      </c>
      <c r="G11" s="106" t="s">
        <v>3</v>
      </c>
      <c r="H11" s="106" t="s">
        <v>3</v>
      </c>
      <c r="I11" s="106" t="s">
        <v>3</v>
      </c>
      <c r="J11" s="106" t="s">
        <v>3</v>
      </c>
      <c r="K11" s="106" t="s">
        <v>3</v>
      </c>
      <c r="L11" s="106" t="s">
        <v>3</v>
      </c>
      <c r="M11" s="106" t="s">
        <v>3</v>
      </c>
      <c r="N11" s="106" t="s">
        <v>3</v>
      </c>
      <c r="O11" s="106" t="s">
        <v>3</v>
      </c>
      <c r="P11" s="106" t="s">
        <v>3</v>
      </c>
      <c r="Q11" s="106" t="s">
        <v>3</v>
      </c>
      <c r="R11" s="106" t="s">
        <v>3</v>
      </c>
      <c r="S11" s="106" t="s">
        <v>3</v>
      </c>
      <c r="T11" s="106" t="s">
        <v>3</v>
      </c>
      <c r="U11" s="106" t="s">
        <v>3</v>
      </c>
      <c r="V11" s="106" t="s">
        <v>3</v>
      </c>
      <c r="W11" s="106" t="s">
        <v>3</v>
      </c>
      <c r="X11" s="106" t="s">
        <v>3</v>
      </c>
      <c r="Y11" s="106" t="s">
        <v>3</v>
      </c>
      <c r="Z11" s="106">
        <v>0</v>
      </c>
      <c r="AA11" s="107">
        <v>0</v>
      </c>
    </row>
    <row r="12" spans="1:27">
      <c r="A12" s="185"/>
      <c r="B12" s="168"/>
      <c r="C12" s="182" t="s">
        <v>342</v>
      </c>
      <c r="D12" s="183"/>
      <c r="E12" s="105" t="s">
        <v>343</v>
      </c>
      <c r="F12" s="106" t="s">
        <v>3</v>
      </c>
      <c r="G12" s="106" t="s">
        <v>3</v>
      </c>
      <c r="H12" s="106" t="s">
        <v>3</v>
      </c>
      <c r="I12" s="106" t="s">
        <v>3</v>
      </c>
      <c r="J12" s="106" t="s">
        <v>3</v>
      </c>
      <c r="K12" s="106" t="s">
        <v>3</v>
      </c>
      <c r="L12" s="106" t="s">
        <v>3</v>
      </c>
      <c r="M12" s="106" t="s">
        <v>3</v>
      </c>
      <c r="N12" s="106" t="s">
        <v>3</v>
      </c>
      <c r="O12" s="106" t="s">
        <v>3</v>
      </c>
      <c r="P12" s="106" t="s">
        <v>3</v>
      </c>
      <c r="Q12" s="106" t="s">
        <v>3</v>
      </c>
      <c r="R12" s="106" t="s">
        <v>3</v>
      </c>
      <c r="S12" s="106" t="s">
        <v>3</v>
      </c>
      <c r="T12" s="106" t="s">
        <v>3</v>
      </c>
      <c r="U12" s="106" t="s">
        <v>3</v>
      </c>
      <c r="V12" s="106" t="s">
        <v>3</v>
      </c>
      <c r="W12" s="106" t="s">
        <v>3</v>
      </c>
      <c r="X12" s="106" t="s">
        <v>3</v>
      </c>
      <c r="Y12" s="106" t="s">
        <v>3</v>
      </c>
      <c r="Z12" s="106">
        <v>0</v>
      </c>
      <c r="AA12" s="107">
        <v>0</v>
      </c>
    </row>
    <row r="13" spans="1:27">
      <c r="A13" s="186"/>
      <c r="B13" s="188"/>
      <c r="C13" s="180" t="s">
        <v>463</v>
      </c>
      <c r="D13" s="181"/>
      <c r="E13" s="181"/>
      <c r="F13" s="107" t="s">
        <v>3</v>
      </c>
      <c r="G13" s="107" t="s">
        <v>3</v>
      </c>
      <c r="H13" s="107" t="s">
        <v>3</v>
      </c>
      <c r="I13" s="107" t="s">
        <v>3</v>
      </c>
      <c r="J13" s="107" t="s">
        <v>3</v>
      </c>
      <c r="K13" s="107" t="s">
        <v>3</v>
      </c>
      <c r="L13" s="107" t="s">
        <v>3</v>
      </c>
      <c r="M13" s="107" t="s">
        <v>3</v>
      </c>
      <c r="N13" s="107" t="s">
        <v>3</v>
      </c>
      <c r="O13" s="107" t="s">
        <v>3</v>
      </c>
      <c r="P13" s="107" t="s">
        <v>3</v>
      </c>
      <c r="Q13" s="107" t="s">
        <v>3</v>
      </c>
      <c r="R13" s="107" t="s">
        <v>3</v>
      </c>
      <c r="S13" s="107" t="s">
        <v>3</v>
      </c>
      <c r="T13" s="107" t="s">
        <v>3</v>
      </c>
      <c r="U13" s="107" t="s">
        <v>3</v>
      </c>
      <c r="V13" s="107" t="s">
        <v>3</v>
      </c>
      <c r="W13" s="107" t="s">
        <v>3</v>
      </c>
      <c r="X13" s="107" t="s">
        <v>3</v>
      </c>
      <c r="Y13" s="107" t="s">
        <v>3</v>
      </c>
      <c r="Z13" s="107">
        <v>0</v>
      </c>
      <c r="AA13" s="107">
        <v>0</v>
      </c>
    </row>
    <row r="14" spans="1:27">
      <c r="A14" s="184" t="s">
        <v>95</v>
      </c>
      <c r="B14" s="187" t="s">
        <v>350</v>
      </c>
      <c r="C14" s="182" t="s">
        <v>464</v>
      </c>
      <c r="D14" s="183"/>
      <c r="E14" s="105" t="s">
        <v>465</v>
      </c>
      <c r="F14" s="106">
        <v>0</v>
      </c>
      <c r="G14" s="106" t="s">
        <v>3</v>
      </c>
      <c r="H14" s="106" t="s">
        <v>3</v>
      </c>
      <c r="I14" s="106" t="s">
        <v>3</v>
      </c>
      <c r="J14" s="106" t="s">
        <v>3</v>
      </c>
      <c r="K14" s="106" t="s">
        <v>3</v>
      </c>
      <c r="L14" s="106" t="s">
        <v>3</v>
      </c>
      <c r="M14" s="106" t="s">
        <v>3</v>
      </c>
      <c r="N14" s="106" t="s">
        <v>3</v>
      </c>
      <c r="O14" s="106" t="s">
        <v>3</v>
      </c>
      <c r="P14" s="106" t="s">
        <v>3</v>
      </c>
      <c r="Q14" s="106" t="s">
        <v>3</v>
      </c>
      <c r="R14" s="106" t="s">
        <v>3</v>
      </c>
      <c r="S14" s="106" t="s">
        <v>3</v>
      </c>
      <c r="T14" s="106" t="s">
        <v>3</v>
      </c>
      <c r="U14" s="106" t="s">
        <v>3</v>
      </c>
      <c r="V14" s="106" t="s">
        <v>3</v>
      </c>
      <c r="W14" s="106" t="s">
        <v>3</v>
      </c>
      <c r="X14" s="106" t="s">
        <v>3</v>
      </c>
      <c r="Y14" s="106" t="s">
        <v>3</v>
      </c>
      <c r="Z14" s="106" t="s">
        <v>3</v>
      </c>
      <c r="AA14" s="107">
        <v>0</v>
      </c>
    </row>
    <row r="15" spans="1:27">
      <c r="A15" s="185"/>
      <c r="B15" s="168"/>
      <c r="C15" s="182" t="s">
        <v>466</v>
      </c>
      <c r="D15" s="183"/>
      <c r="E15" s="105" t="s">
        <v>467</v>
      </c>
      <c r="F15" s="106">
        <v>0</v>
      </c>
      <c r="G15" s="106" t="s">
        <v>3</v>
      </c>
      <c r="H15" s="106" t="s">
        <v>3</v>
      </c>
      <c r="I15" s="106" t="s">
        <v>3</v>
      </c>
      <c r="J15" s="106" t="s">
        <v>3</v>
      </c>
      <c r="K15" s="106" t="s">
        <v>3</v>
      </c>
      <c r="L15" s="106" t="s">
        <v>3</v>
      </c>
      <c r="M15" s="106" t="s">
        <v>3</v>
      </c>
      <c r="N15" s="106" t="s">
        <v>3</v>
      </c>
      <c r="O15" s="106" t="s">
        <v>3</v>
      </c>
      <c r="P15" s="106" t="s">
        <v>3</v>
      </c>
      <c r="Q15" s="106" t="s">
        <v>3</v>
      </c>
      <c r="R15" s="106" t="s">
        <v>3</v>
      </c>
      <c r="S15" s="106" t="s">
        <v>3</v>
      </c>
      <c r="T15" s="106" t="s">
        <v>3</v>
      </c>
      <c r="U15" s="106" t="s">
        <v>3</v>
      </c>
      <c r="V15" s="106" t="s">
        <v>3</v>
      </c>
      <c r="W15" s="106" t="s">
        <v>3</v>
      </c>
      <c r="X15" s="106" t="s">
        <v>3</v>
      </c>
      <c r="Y15" s="106" t="s">
        <v>3</v>
      </c>
      <c r="Z15" s="106" t="s">
        <v>3</v>
      </c>
      <c r="AA15" s="107">
        <v>0</v>
      </c>
    </row>
    <row r="16" spans="1:27">
      <c r="A16" s="185"/>
      <c r="B16" s="168"/>
      <c r="C16" s="182" t="s">
        <v>443</v>
      </c>
      <c r="D16" s="183"/>
      <c r="E16" s="105" t="s">
        <v>444</v>
      </c>
      <c r="F16" s="106">
        <v>0</v>
      </c>
      <c r="G16" s="106" t="s">
        <v>3</v>
      </c>
      <c r="H16" s="106" t="s">
        <v>3</v>
      </c>
      <c r="I16" s="106" t="s">
        <v>3</v>
      </c>
      <c r="J16" s="106" t="s">
        <v>3</v>
      </c>
      <c r="K16" s="106" t="s">
        <v>3</v>
      </c>
      <c r="L16" s="106" t="s">
        <v>3</v>
      </c>
      <c r="M16" s="106" t="s">
        <v>3</v>
      </c>
      <c r="N16" s="106" t="s">
        <v>3</v>
      </c>
      <c r="O16" s="106" t="s">
        <v>3</v>
      </c>
      <c r="P16" s="106" t="s">
        <v>3</v>
      </c>
      <c r="Q16" s="106" t="s">
        <v>3</v>
      </c>
      <c r="R16" s="106" t="s">
        <v>3</v>
      </c>
      <c r="S16" s="106" t="s">
        <v>3</v>
      </c>
      <c r="T16" s="106" t="s">
        <v>3</v>
      </c>
      <c r="U16" s="106" t="s">
        <v>3</v>
      </c>
      <c r="V16" s="106" t="s">
        <v>3</v>
      </c>
      <c r="W16" s="106" t="s">
        <v>3</v>
      </c>
      <c r="X16" s="106" t="s">
        <v>3</v>
      </c>
      <c r="Y16" s="106" t="s">
        <v>3</v>
      </c>
      <c r="Z16" s="106" t="s">
        <v>3</v>
      </c>
      <c r="AA16" s="107">
        <v>0</v>
      </c>
    </row>
    <row r="17" spans="1:27">
      <c r="A17" s="185"/>
      <c r="B17" s="168"/>
      <c r="C17" s="182" t="s">
        <v>441</v>
      </c>
      <c r="D17" s="183"/>
      <c r="E17" s="105" t="s">
        <v>442</v>
      </c>
      <c r="F17" s="106">
        <v>0</v>
      </c>
      <c r="G17" s="106" t="s">
        <v>3</v>
      </c>
      <c r="H17" s="106" t="s">
        <v>3</v>
      </c>
      <c r="I17" s="106" t="s">
        <v>3</v>
      </c>
      <c r="J17" s="106" t="s">
        <v>3</v>
      </c>
      <c r="K17" s="106" t="s">
        <v>3</v>
      </c>
      <c r="L17" s="106" t="s">
        <v>3</v>
      </c>
      <c r="M17" s="106" t="s">
        <v>3</v>
      </c>
      <c r="N17" s="106" t="s">
        <v>3</v>
      </c>
      <c r="O17" s="106" t="s">
        <v>3</v>
      </c>
      <c r="P17" s="106" t="s">
        <v>3</v>
      </c>
      <c r="Q17" s="106" t="s">
        <v>3</v>
      </c>
      <c r="R17" s="106" t="s">
        <v>3</v>
      </c>
      <c r="S17" s="106" t="s">
        <v>3</v>
      </c>
      <c r="T17" s="106" t="s">
        <v>3</v>
      </c>
      <c r="U17" s="106" t="s">
        <v>3</v>
      </c>
      <c r="V17" s="106" t="s">
        <v>3</v>
      </c>
      <c r="W17" s="106" t="s">
        <v>3</v>
      </c>
      <c r="X17" s="106" t="s">
        <v>3</v>
      </c>
      <c r="Y17" s="106" t="s">
        <v>3</v>
      </c>
      <c r="Z17" s="106" t="s">
        <v>3</v>
      </c>
      <c r="AA17" s="107">
        <v>0</v>
      </c>
    </row>
    <row r="18" spans="1:27">
      <c r="A18" s="186"/>
      <c r="B18" s="188"/>
      <c r="C18" s="180" t="s">
        <v>468</v>
      </c>
      <c r="D18" s="181"/>
      <c r="E18" s="181"/>
      <c r="F18" s="107">
        <v>0</v>
      </c>
      <c r="G18" s="107" t="s">
        <v>3</v>
      </c>
      <c r="H18" s="107" t="s">
        <v>3</v>
      </c>
      <c r="I18" s="107" t="s">
        <v>3</v>
      </c>
      <c r="J18" s="107" t="s">
        <v>3</v>
      </c>
      <c r="K18" s="107" t="s">
        <v>3</v>
      </c>
      <c r="L18" s="107" t="s">
        <v>3</v>
      </c>
      <c r="M18" s="107" t="s">
        <v>3</v>
      </c>
      <c r="N18" s="107" t="s">
        <v>3</v>
      </c>
      <c r="O18" s="107" t="s">
        <v>3</v>
      </c>
      <c r="P18" s="107" t="s">
        <v>3</v>
      </c>
      <c r="Q18" s="107" t="s">
        <v>3</v>
      </c>
      <c r="R18" s="107" t="s">
        <v>3</v>
      </c>
      <c r="S18" s="107" t="s">
        <v>3</v>
      </c>
      <c r="T18" s="107" t="s">
        <v>3</v>
      </c>
      <c r="U18" s="107" t="s">
        <v>3</v>
      </c>
      <c r="V18" s="107" t="s">
        <v>3</v>
      </c>
      <c r="W18" s="107" t="s">
        <v>3</v>
      </c>
      <c r="X18" s="107" t="s">
        <v>3</v>
      </c>
      <c r="Y18" s="107" t="s">
        <v>3</v>
      </c>
      <c r="Z18" s="107" t="s">
        <v>3</v>
      </c>
      <c r="AA18" s="107">
        <v>0</v>
      </c>
    </row>
    <row r="19" spans="1:27" ht="21" customHeight="1">
      <c r="A19" s="184" t="s">
        <v>98</v>
      </c>
      <c r="B19" s="187" t="s">
        <v>353</v>
      </c>
      <c r="C19" s="182" t="s">
        <v>362</v>
      </c>
      <c r="D19" s="183"/>
      <c r="E19" s="105" t="s">
        <v>363</v>
      </c>
      <c r="F19" s="106" t="s">
        <v>469</v>
      </c>
      <c r="G19" s="106" t="s">
        <v>3</v>
      </c>
      <c r="H19" s="106" t="s">
        <v>3</v>
      </c>
      <c r="I19" s="106">
        <v>0</v>
      </c>
      <c r="J19" s="106" t="s">
        <v>3</v>
      </c>
      <c r="K19" s="106" t="s">
        <v>470</v>
      </c>
      <c r="L19" s="106" t="s">
        <v>3</v>
      </c>
      <c r="M19" s="106" t="s">
        <v>3</v>
      </c>
      <c r="N19" s="106" t="s">
        <v>3</v>
      </c>
      <c r="O19" s="106" t="s">
        <v>3</v>
      </c>
      <c r="P19" s="106" t="s">
        <v>3</v>
      </c>
      <c r="Q19" s="106" t="s">
        <v>3</v>
      </c>
      <c r="R19" s="106" t="s">
        <v>471</v>
      </c>
      <c r="S19" s="106" t="s">
        <v>3</v>
      </c>
      <c r="T19" s="106" t="s">
        <v>3</v>
      </c>
      <c r="U19" s="106" t="s">
        <v>3</v>
      </c>
      <c r="V19" s="106" t="s">
        <v>3</v>
      </c>
      <c r="W19" s="106" t="s">
        <v>3</v>
      </c>
      <c r="X19" s="106" t="s">
        <v>3</v>
      </c>
      <c r="Y19" s="106" t="s">
        <v>3</v>
      </c>
      <c r="Z19" s="106" t="s">
        <v>3</v>
      </c>
      <c r="AA19" s="107" t="s">
        <v>472</v>
      </c>
    </row>
    <row r="20" spans="1:27" ht="22.5" customHeight="1">
      <c r="A20" s="185"/>
      <c r="B20" s="168"/>
      <c r="C20" s="182" t="s">
        <v>354</v>
      </c>
      <c r="D20" s="183"/>
      <c r="E20" s="105" t="s">
        <v>355</v>
      </c>
      <c r="F20" s="106" t="s">
        <v>473</v>
      </c>
      <c r="G20" s="106" t="s">
        <v>474</v>
      </c>
      <c r="H20" s="106" t="s">
        <v>475</v>
      </c>
      <c r="I20" s="106" t="s">
        <v>476</v>
      </c>
      <c r="J20" s="106" t="s">
        <v>3</v>
      </c>
      <c r="K20" s="106">
        <v>0</v>
      </c>
      <c r="L20" s="106" t="s">
        <v>477</v>
      </c>
      <c r="M20" s="106">
        <v>0</v>
      </c>
      <c r="N20" s="106" t="s">
        <v>3</v>
      </c>
      <c r="O20" s="106">
        <v>0</v>
      </c>
      <c r="P20" s="106" t="s">
        <v>3</v>
      </c>
      <c r="Q20" s="106">
        <v>0</v>
      </c>
      <c r="R20" s="106" t="s">
        <v>478</v>
      </c>
      <c r="S20" s="106" t="s">
        <v>3</v>
      </c>
      <c r="T20" s="106" t="s">
        <v>3</v>
      </c>
      <c r="U20" s="106" t="s">
        <v>3</v>
      </c>
      <c r="V20" s="106" t="s">
        <v>3</v>
      </c>
      <c r="W20" s="106" t="s">
        <v>3</v>
      </c>
      <c r="X20" s="106" t="s">
        <v>3</v>
      </c>
      <c r="Y20" s="106" t="s">
        <v>3</v>
      </c>
      <c r="Z20" s="106" t="s">
        <v>3</v>
      </c>
      <c r="AA20" s="107" t="s">
        <v>479</v>
      </c>
    </row>
    <row r="21" spans="1:27" ht="25.5" customHeight="1">
      <c r="A21" s="185"/>
      <c r="B21" s="168"/>
      <c r="C21" s="182" t="s">
        <v>358</v>
      </c>
      <c r="D21" s="183"/>
      <c r="E21" s="105" t="s">
        <v>359</v>
      </c>
      <c r="F21" s="106" t="s">
        <v>480</v>
      </c>
      <c r="G21" s="106" t="s">
        <v>3</v>
      </c>
      <c r="H21" s="106" t="s">
        <v>3</v>
      </c>
      <c r="I21" s="106" t="s">
        <v>3</v>
      </c>
      <c r="J21" s="106" t="s">
        <v>3</v>
      </c>
      <c r="K21" s="106" t="s">
        <v>3</v>
      </c>
      <c r="L21" s="106" t="s">
        <v>3</v>
      </c>
      <c r="M21" s="106" t="s">
        <v>3</v>
      </c>
      <c r="N21" s="106" t="s">
        <v>3</v>
      </c>
      <c r="O21" s="106" t="s">
        <v>3</v>
      </c>
      <c r="P21" s="106" t="s">
        <v>3</v>
      </c>
      <c r="Q21" s="106" t="s">
        <v>3</v>
      </c>
      <c r="R21" s="106" t="s">
        <v>3</v>
      </c>
      <c r="S21" s="106" t="s">
        <v>3</v>
      </c>
      <c r="T21" s="106" t="s">
        <v>3</v>
      </c>
      <c r="U21" s="106" t="s">
        <v>3</v>
      </c>
      <c r="V21" s="106" t="s">
        <v>3</v>
      </c>
      <c r="W21" s="106" t="s">
        <v>3</v>
      </c>
      <c r="X21" s="106" t="s">
        <v>3</v>
      </c>
      <c r="Y21" s="106" t="s">
        <v>3</v>
      </c>
      <c r="Z21" s="106" t="s">
        <v>3</v>
      </c>
      <c r="AA21" s="107" t="s">
        <v>480</v>
      </c>
    </row>
    <row r="22" spans="1:27" ht="21" customHeight="1">
      <c r="A22" s="185"/>
      <c r="B22" s="168"/>
      <c r="C22" s="182" t="s">
        <v>356</v>
      </c>
      <c r="D22" s="183"/>
      <c r="E22" s="105" t="s">
        <v>357</v>
      </c>
      <c r="F22" s="106" t="s">
        <v>481</v>
      </c>
      <c r="G22" s="106" t="s">
        <v>3</v>
      </c>
      <c r="H22" s="106" t="s">
        <v>3</v>
      </c>
      <c r="I22" s="106" t="s">
        <v>3</v>
      </c>
      <c r="J22" s="106" t="s">
        <v>3</v>
      </c>
      <c r="K22" s="106" t="s">
        <v>482</v>
      </c>
      <c r="L22" s="106" t="s">
        <v>3</v>
      </c>
      <c r="M22" s="106" t="s">
        <v>3</v>
      </c>
      <c r="N22" s="106" t="s">
        <v>3</v>
      </c>
      <c r="O22" s="106" t="s">
        <v>3</v>
      </c>
      <c r="P22" s="106" t="s">
        <v>3</v>
      </c>
      <c r="Q22" s="106" t="s">
        <v>3</v>
      </c>
      <c r="R22" s="106" t="s">
        <v>3</v>
      </c>
      <c r="S22" s="106" t="s">
        <v>3</v>
      </c>
      <c r="T22" s="106" t="s">
        <v>3</v>
      </c>
      <c r="U22" s="106" t="s">
        <v>3</v>
      </c>
      <c r="V22" s="106" t="s">
        <v>3</v>
      </c>
      <c r="W22" s="106" t="s">
        <v>3</v>
      </c>
      <c r="X22" s="106" t="s">
        <v>3</v>
      </c>
      <c r="Y22" s="106" t="s">
        <v>3</v>
      </c>
      <c r="Z22" s="106" t="s">
        <v>3</v>
      </c>
      <c r="AA22" s="107" t="s">
        <v>483</v>
      </c>
    </row>
    <row r="23" spans="1:27" ht="42">
      <c r="A23" s="185"/>
      <c r="B23" s="168"/>
      <c r="C23" s="182" t="s">
        <v>364</v>
      </c>
      <c r="D23" s="183"/>
      <c r="E23" s="105" t="s">
        <v>365</v>
      </c>
      <c r="F23" s="106" t="s">
        <v>482</v>
      </c>
      <c r="G23" s="106" t="s">
        <v>3</v>
      </c>
      <c r="H23" s="106" t="s">
        <v>3</v>
      </c>
      <c r="I23" s="106">
        <v>0</v>
      </c>
      <c r="J23" s="106" t="s">
        <v>3</v>
      </c>
      <c r="K23" s="106" t="s">
        <v>3</v>
      </c>
      <c r="L23" s="106">
        <v>0</v>
      </c>
      <c r="M23" s="106" t="s">
        <v>3</v>
      </c>
      <c r="N23" s="106" t="s">
        <v>3</v>
      </c>
      <c r="O23" s="106" t="s">
        <v>3</v>
      </c>
      <c r="P23" s="106" t="s">
        <v>3</v>
      </c>
      <c r="Q23" s="106" t="s">
        <v>3</v>
      </c>
      <c r="R23" s="106" t="s">
        <v>3</v>
      </c>
      <c r="S23" s="106" t="s">
        <v>3</v>
      </c>
      <c r="T23" s="106" t="s">
        <v>3</v>
      </c>
      <c r="U23" s="106" t="s">
        <v>3</v>
      </c>
      <c r="V23" s="106" t="s">
        <v>3</v>
      </c>
      <c r="W23" s="106" t="s">
        <v>3</v>
      </c>
      <c r="X23" s="106" t="s">
        <v>3</v>
      </c>
      <c r="Y23" s="106" t="s">
        <v>3</v>
      </c>
      <c r="Z23" s="106" t="s">
        <v>3</v>
      </c>
      <c r="AA23" s="107" t="s">
        <v>482</v>
      </c>
    </row>
    <row r="24" spans="1:27">
      <c r="A24" s="185"/>
      <c r="B24" s="168"/>
      <c r="C24" s="182" t="s">
        <v>360</v>
      </c>
      <c r="D24" s="183"/>
      <c r="E24" s="105" t="s">
        <v>361</v>
      </c>
      <c r="F24" s="106" t="s">
        <v>3</v>
      </c>
      <c r="G24" s="106" t="s">
        <v>3</v>
      </c>
      <c r="H24" s="106" t="s">
        <v>3</v>
      </c>
      <c r="I24" s="106" t="s">
        <v>3</v>
      </c>
      <c r="J24" s="106" t="s">
        <v>3</v>
      </c>
      <c r="K24" s="106" t="s">
        <v>3</v>
      </c>
      <c r="L24" s="106">
        <v>0</v>
      </c>
      <c r="M24" s="106" t="s">
        <v>3</v>
      </c>
      <c r="N24" s="106" t="s">
        <v>3</v>
      </c>
      <c r="O24" s="106" t="s">
        <v>3</v>
      </c>
      <c r="P24" s="106" t="s">
        <v>3</v>
      </c>
      <c r="Q24" s="106" t="s">
        <v>3</v>
      </c>
      <c r="R24" s="106" t="s">
        <v>3</v>
      </c>
      <c r="S24" s="106" t="s">
        <v>3</v>
      </c>
      <c r="T24" s="106" t="s">
        <v>3</v>
      </c>
      <c r="U24" s="106" t="s">
        <v>3</v>
      </c>
      <c r="V24" s="106" t="s">
        <v>3</v>
      </c>
      <c r="W24" s="106" t="s">
        <v>3</v>
      </c>
      <c r="X24" s="106" t="s">
        <v>3</v>
      </c>
      <c r="Y24" s="106" t="s">
        <v>3</v>
      </c>
      <c r="Z24" s="106" t="s">
        <v>3</v>
      </c>
      <c r="AA24" s="107">
        <v>0</v>
      </c>
    </row>
    <row r="25" spans="1:27" ht="33.75" customHeight="1">
      <c r="A25" s="186"/>
      <c r="B25" s="188"/>
      <c r="C25" s="180" t="s">
        <v>484</v>
      </c>
      <c r="D25" s="181"/>
      <c r="E25" s="181"/>
      <c r="F25" s="108" t="s">
        <v>485</v>
      </c>
      <c r="G25" s="108" t="s">
        <v>474</v>
      </c>
      <c r="H25" s="108" t="s">
        <v>475</v>
      </c>
      <c r="I25" s="108" t="s">
        <v>476</v>
      </c>
      <c r="J25" s="108" t="s">
        <v>3</v>
      </c>
      <c r="K25" s="108" t="s">
        <v>486</v>
      </c>
      <c r="L25" s="108" t="s">
        <v>477</v>
      </c>
      <c r="M25" s="108">
        <v>0</v>
      </c>
      <c r="N25" s="108" t="s">
        <v>3</v>
      </c>
      <c r="O25" s="108">
        <v>0</v>
      </c>
      <c r="P25" s="108" t="s">
        <v>3</v>
      </c>
      <c r="Q25" s="108">
        <v>0</v>
      </c>
      <c r="R25" s="108">
        <v>0</v>
      </c>
      <c r="S25" s="108" t="s">
        <v>3</v>
      </c>
      <c r="T25" s="108" t="s">
        <v>3</v>
      </c>
      <c r="U25" s="108" t="s">
        <v>3</v>
      </c>
      <c r="V25" s="108" t="s">
        <v>3</v>
      </c>
      <c r="W25" s="108" t="s">
        <v>3</v>
      </c>
      <c r="X25" s="108" t="s">
        <v>3</v>
      </c>
      <c r="Y25" s="108" t="s">
        <v>3</v>
      </c>
      <c r="Z25" s="108" t="s">
        <v>3</v>
      </c>
      <c r="AA25" s="108" t="s">
        <v>487</v>
      </c>
    </row>
    <row r="26" spans="1:27">
      <c r="A26" s="184" t="s">
        <v>101</v>
      </c>
      <c r="B26" s="187" t="s">
        <v>366</v>
      </c>
      <c r="C26" s="182" t="s">
        <v>371</v>
      </c>
      <c r="D26" s="183"/>
      <c r="E26" s="105" t="s">
        <v>372</v>
      </c>
      <c r="F26" s="106" t="s">
        <v>3</v>
      </c>
      <c r="G26" s="106" t="s">
        <v>3</v>
      </c>
      <c r="H26" s="106" t="s">
        <v>3</v>
      </c>
      <c r="I26" s="106" t="s">
        <v>3</v>
      </c>
      <c r="J26" s="106" t="s">
        <v>3</v>
      </c>
      <c r="K26" s="106">
        <v>0</v>
      </c>
      <c r="L26" s="106" t="s">
        <v>3</v>
      </c>
      <c r="M26" s="106" t="s">
        <v>3</v>
      </c>
      <c r="N26" s="106" t="s">
        <v>3</v>
      </c>
      <c r="O26" s="106" t="s">
        <v>3</v>
      </c>
      <c r="P26" s="106" t="s">
        <v>3</v>
      </c>
      <c r="Q26" s="106" t="s">
        <v>3</v>
      </c>
      <c r="R26" s="106" t="s">
        <v>3</v>
      </c>
      <c r="S26" s="106" t="s">
        <v>3</v>
      </c>
      <c r="T26" s="106" t="s">
        <v>3</v>
      </c>
      <c r="U26" s="106" t="s">
        <v>3</v>
      </c>
      <c r="V26" s="106" t="s">
        <v>3</v>
      </c>
      <c r="W26" s="106" t="s">
        <v>3</v>
      </c>
      <c r="X26" s="106" t="s">
        <v>3</v>
      </c>
      <c r="Y26" s="106" t="s">
        <v>3</v>
      </c>
      <c r="Z26" s="106" t="s">
        <v>3</v>
      </c>
      <c r="AA26" s="107">
        <v>0</v>
      </c>
    </row>
    <row r="27" spans="1:27" ht="65.25" customHeight="1">
      <c r="A27" s="185"/>
      <c r="B27" s="168"/>
      <c r="C27" s="182" t="s">
        <v>367</v>
      </c>
      <c r="D27" s="183"/>
      <c r="E27" s="105" t="s">
        <v>368</v>
      </c>
      <c r="F27" s="106">
        <v>0</v>
      </c>
      <c r="G27" s="106" t="s">
        <v>3</v>
      </c>
      <c r="H27" s="106" t="s">
        <v>3</v>
      </c>
      <c r="I27" s="106" t="s">
        <v>3</v>
      </c>
      <c r="J27" s="106">
        <v>0</v>
      </c>
      <c r="K27" s="106">
        <v>0</v>
      </c>
      <c r="L27" s="106" t="s">
        <v>3</v>
      </c>
      <c r="M27" s="106" t="s">
        <v>3</v>
      </c>
      <c r="N27" s="106" t="s">
        <v>3</v>
      </c>
      <c r="O27" s="106" t="s">
        <v>3</v>
      </c>
      <c r="P27" s="106" t="s">
        <v>3</v>
      </c>
      <c r="Q27" s="106">
        <v>0</v>
      </c>
      <c r="R27" s="106" t="s">
        <v>3</v>
      </c>
      <c r="S27" s="106" t="s">
        <v>3</v>
      </c>
      <c r="T27" s="106" t="s">
        <v>3</v>
      </c>
      <c r="U27" s="106" t="s">
        <v>3</v>
      </c>
      <c r="V27" s="106" t="s">
        <v>3</v>
      </c>
      <c r="W27" s="106" t="s">
        <v>3</v>
      </c>
      <c r="X27" s="106" t="s">
        <v>3</v>
      </c>
      <c r="Y27" s="106" t="s">
        <v>3</v>
      </c>
      <c r="Z27" s="106" t="s">
        <v>3</v>
      </c>
      <c r="AA27" s="107">
        <v>0</v>
      </c>
    </row>
    <row r="28" spans="1:27">
      <c r="A28" s="186"/>
      <c r="B28" s="188"/>
      <c r="C28" s="180" t="s">
        <v>488</v>
      </c>
      <c r="D28" s="181"/>
      <c r="E28" s="181"/>
      <c r="F28" s="107">
        <v>0</v>
      </c>
      <c r="G28" s="107" t="s">
        <v>3</v>
      </c>
      <c r="H28" s="107" t="s">
        <v>3</v>
      </c>
      <c r="I28" s="107" t="s">
        <v>3</v>
      </c>
      <c r="J28" s="107">
        <v>0</v>
      </c>
      <c r="K28" s="107">
        <v>0</v>
      </c>
      <c r="L28" s="107" t="s">
        <v>3</v>
      </c>
      <c r="M28" s="107" t="s">
        <v>3</v>
      </c>
      <c r="N28" s="107" t="s">
        <v>3</v>
      </c>
      <c r="O28" s="107" t="s">
        <v>3</v>
      </c>
      <c r="P28" s="107" t="s">
        <v>3</v>
      </c>
      <c r="Q28" s="107">
        <v>0</v>
      </c>
      <c r="R28" s="107" t="s">
        <v>3</v>
      </c>
      <c r="S28" s="107" t="s">
        <v>3</v>
      </c>
      <c r="T28" s="107" t="s">
        <v>3</v>
      </c>
      <c r="U28" s="107" t="s">
        <v>3</v>
      </c>
      <c r="V28" s="107" t="s">
        <v>3</v>
      </c>
      <c r="W28" s="107" t="s">
        <v>3</v>
      </c>
      <c r="X28" s="107" t="s">
        <v>3</v>
      </c>
      <c r="Y28" s="107" t="s">
        <v>3</v>
      </c>
      <c r="Z28" s="107" t="s">
        <v>3</v>
      </c>
      <c r="AA28" s="107">
        <v>0</v>
      </c>
    </row>
    <row r="29" spans="1:27" ht="45" customHeight="1">
      <c r="A29" s="184" t="s">
        <v>104</v>
      </c>
      <c r="B29" s="187" t="s">
        <v>375</v>
      </c>
      <c r="C29" s="182" t="s">
        <v>382</v>
      </c>
      <c r="D29" s="183"/>
      <c r="E29" s="105" t="s">
        <v>383</v>
      </c>
      <c r="F29" s="106">
        <v>0</v>
      </c>
      <c r="G29" s="106" t="s">
        <v>3</v>
      </c>
      <c r="H29" s="106" t="s">
        <v>3</v>
      </c>
      <c r="I29" s="106" t="s">
        <v>3</v>
      </c>
      <c r="J29" s="106" t="s">
        <v>3</v>
      </c>
      <c r="K29" s="106">
        <v>0</v>
      </c>
      <c r="L29" s="106" t="s">
        <v>3</v>
      </c>
      <c r="M29" s="106" t="s">
        <v>3</v>
      </c>
      <c r="N29" s="106" t="s">
        <v>3</v>
      </c>
      <c r="O29" s="106" t="s">
        <v>3</v>
      </c>
      <c r="P29" s="106" t="s">
        <v>3</v>
      </c>
      <c r="Q29" s="106">
        <v>0</v>
      </c>
      <c r="R29" s="106" t="s">
        <v>3</v>
      </c>
      <c r="S29" s="106" t="s">
        <v>3</v>
      </c>
      <c r="T29" s="106" t="s">
        <v>3</v>
      </c>
      <c r="U29" s="106" t="s">
        <v>3</v>
      </c>
      <c r="V29" s="106" t="s">
        <v>3</v>
      </c>
      <c r="W29" s="106" t="s">
        <v>3</v>
      </c>
      <c r="X29" s="106" t="s">
        <v>3</v>
      </c>
      <c r="Y29" s="106" t="s">
        <v>3</v>
      </c>
      <c r="Z29" s="106" t="s">
        <v>3</v>
      </c>
      <c r="AA29" s="107">
        <v>0</v>
      </c>
    </row>
    <row r="30" spans="1:27" ht="44.25" customHeight="1">
      <c r="A30" s="185"/>
      <c r="B30" s="168"/>
      <c r="C30" s="182" t="s">
        <v>378</v>
      </c>
      <c r="D30" s="183"/>
      <c r="E30" s="105" t="s">
        <v>379</v>
      </c>
      <c r="F30" s="106">
        <v>0</v>
      </c>
      <c r="G30" s="106" t="s">
        <v>3</v>
      </c>
      <c r="H30" s="106" t="s">
        <v>3</v>
      </c>
      <c r="I30" s="106" t="s">
        <v>3</v>
      </c>
      <c r="J30" s="106" t="s">
        <v>3</v>
      </c>
      <c r="K30" s="106" t="s">
        <v>3</v>
      </c>
      <c r="L30" s="106" t="s">
        <v>3</v>
      </c>
      <c r="M30" s="106" t="s">
        <v>3</v>
      </c>
      <c r="N30" s="106" t="s">
        <v>3</v>
      </c>
      <c r="O30" s="106" t="s">
        <v>3</v>
      </c>
      <c r="P30" s="106" t="s">
        <v>3</v>
      </c>
      <c r="Q30" s="106"/>
      <c r="R30" s="106" t="s">
        <v>3</v>
      </c>
      <c r="S30" s="106" t="s">
        <v>3</v>
      </c>
      <c r="T30" s="106" t="s">
        <v>3</v>
      </c>
      <c r="U30" s="106" t="s">
        <v>3</v>
      </c>
      <c r="V30" s="106" t="s">
        <v>3</v>
      </c>
      <c r="W30" s="106" t="s">
        <v>3</v>
      </c>
      <c r="X30" s="106" t="s">
        <v>3</v>
      </c>
      <c r="Y30" s="106" t="s">
        <v>3</v>
      </c>
      <c r="Z30" s="106" t="s">
        <v>3</v>
      </c>
      <c r="AA30" s="107">
        <v>0</v>
      </c>
    </row>
    <row r="31" spans="1:27" ht="90.75" customHeight="1">
      <c r="A31" s="185"/>
      <c r="B31" s="168"/>
      <c r="C31" s="182" t="s">
        <v>380</v>
      </c>
      <c r="D31" s="183"/>
      <c r="E31" s="105" t="s">
        <v>381</v>
      </c>
      <c r="F31" s="106">
        <v>0</v>
      </c>
      <c r="G31" s="106">
        <v>0</v>
      </c>
      <c r="H31" s="106">
        <v>0</v>
      </c>
      <c r="I31" s="106" t="s">
        <v>3</v>
      </c>
      <c r="J31" s="106">
        <v>0</v>
      </c>
      <c r="K31" s="106">
        <v>0</v>
      </c>
      <c r="L31" s="106">
        <v>0</v>
      </c>
      <c r="M31" s="106" t="s">
        <v>3</v>
      </c>
      <c r="N31" s="106">
        <v>0</v>
      </c>
      <c r="O31" s="106" t="s">
        <v>3</v>
      </c>
      <c r="P31" s="106">
        <v>0</v>
      </c>
      <c r="Q31" s="106" t="s">
        <v>3</v>
      </c>
      <c r="R31" s="106" t="s">
        <v>3</v>
      </c>
      <c r="S31" s="106" t="s">
        <v>3</v>
      </c>
      <c r="T31" s="106">
        <v>0</v>
      </c>
      <c r="U31" s="106">
        <v>0</v>
      </c>
      <c r="V31" s="106">
        <v>0</v>
      </c>
      <c r="W31" s="106" t="s">
        <v>3</v>
      </c>
      <c r="X31" s="106" t="s">
        <v>3</v>
      </c>
      <c r="Y31" s="106">
        <v>0</v>
      </c>
      <c r="Z31" s="106" t="s">
        <v>3</v>
      </c>
      <c r="AA31" s="107">
        <v>0</v>
      </c>
    </row>
    <row r="32" spans="1:27" ht="46.5" customHeight="1">
      <c r="A32" s="185"/>
      <c r="B32" s="168"/>
      <c r="C32" s="182" t="s">
        <v>376</v>
      </c>
      <c r="D32" s="183"/>
      <c r="E32" s="105" t="s">
        <v>377</v>
      </c>
      <c r="F32" s="106">
        <v>0</v>
      </c>
      <c r="G32" s="106" t="s">
        <v>3</v>
      </c>
      <c r="H32" s="106">
        <v>0</v>
      </c>
      <c r="I32" s="106" t="s">
        <v>3</v>
      </c>
      <c r="J32" s="106" t="s">
        <v>3</v>
      </c>
      <c r="K32" s="106">
        <v>0</v>
      </c>
      <c r="L32" s="106" t="s">
        <v>3</v>
      </c>
      <c r="M32" s="106" t="s">
        <v>3</v>
      </c>
      <c r="N32" s="106" t="s">
        <v>3</v>
      </c>
      <c r="O32" s="106" t="s">
        <v>3</v>
      </c>
      <c r="P32" s="106" t="s">
        <v>3</v>
      </c>
      <c r="Q32" s="106">
        <v>0</v>
      </c>
      <c r="R32" s="106" t="s">
        <v>3</v>
      </c>
      <c r="S32" s="106">
        <v>0</v>
      </c>
      <c r="T32" s="106" t="s">
        <v>3</v>
      </c>
      <c r="U32" s="106" t="s">
        <v>3</v>
      </c>
      <c r="V32" s="106" t="s">
        <v>3</v>
      </c>
      <c r="W32" s="106" t="s">
        <v>3</v>
      </c>
      <c r="X32" s="106" t="s">
        <v>3</v>
      </c>
      <c r="Y32" s="106" t="s">
        <v>3</v>
      </c>
      <c r="Z32" s="106" t="s">
        <v>3</v>
      </c>
      <c r="AA32" s="107">
        <v>0</v>
      </c>
    </row>
    <row r="33" spans="1:27">
      <c r="A33" s="186"/>
      <c r="B33" s="188"/>
      <c r="C33" s="180" t="s">
        <v>489</v>
      </c>
      <c r="D33" s="181"/>
      <c r="E33" s="181"/>
      <c r="F33" s="107">
        <v>0</v>
      </c>
      <c r="G33" s="107">
        <v>0</v>
      </c>
      <c r="H33" s="107">
        <v>0</v>
      </c>
      <c r="I33" s="107" t="s">
        <v>3</v>
      </c>
      <c r="J33" s="107">
        <v>0</v>
      </c>
      <c r="K33" s="107">
        <v>0</v>
      </c>
      <c r="L33" s="107">
        <v>0</v>
      </c>
      <c r="M33" s="107" t="s">
        <v>3</v>
      </c>
      <c r="N33" s="107">
        <v>0</v>
      </c>
      <c r="O33" s="107" t="s">
        <v>3</v>
      </c>
      <c r="P33" s="107">
        <v>0</v>
      </c>
      <c r="Q33" s="107">
        <v>0</v>
      </c>
      <c r="R33" s="107" t="s">
        <v>3</v>
      </c>
      <c r="S33" s="107">
        <v>0</v>
      </c>
      <c r="T33" s="107">
        <v>0</v>
      </c>
      <c r="U33" s="107">
        <v>0</v>
      </c>
      <c r="V33" s="107">
        <v>0</v>
      </c>
      <c r="W33" s="107" t="s">
        <v>3</v>
      </c>
      <c r="X33" s="107" t="s">
        <v>3</v>
      </c>
      <c r="Y33" s="107">
        <v>0</v>
      </c>
      <c r="Z33" s="107" t="s">
        <v>3</v>
      </c>
      <c r="AA33" s="107">
        <v>0</v>
      </c>
    </row>
    <row r="34" spans="1:27">
      <c r="A34" s="184" t="s">
        <v>107</v>
      </c>
      <c r="B34" s="187" t="s">
        <v>384</v>
      </c>
      <c r="C34" s="182" t="s">
        <v>391</v>
      </c>
      <c r="D34" s="183"/>
      <c r="E34" s="105" t="s">
        <v>392</v>
      </c>
      <c r="F34" s="106"/>
      <c r="G34" s="106" t="s">
        <v>3</v>
      </c>
      <c r="H34" s="106" t="s">
        <v>3</v>
      </c>
      <c r="I34" s="106" t="s">
        <v>3</v>
      </c>
      <c r="J34" s="106" t="s">
        <v>3</v>
      </c>
      <c r="K34" s="106" t="s">
        <v>3</v>
      </c>
      <c r="L34" s="106">
        <v>0</v>
      </c>
      <c r="M34" s="106" t="s">
        <v>3</v>
      </c>
      <c r="N34" s="106" t="s">
        <v>3</v>
      </c>
      <c r="O34" s="106" t="s">
        <v>3</v>
      </c>
      <c r="P34" s="106" t="s">
        <v>3</v>
      </c>
      <c r="Q34" s="106" t="s">
        <v>3</v>
      </c>
      <c r="R34" s="106" t="s">
        <v>3</v>
      </c>
      <c r="S34" s="106" t="s">
        <v>3</v>
      </c>
      <c r="T34" s="106" t="s">
        <v>3</v>
      </c>
      <c r="U34" s="106" t="s">
        <v>3</v>
      </c>
      <c r="V34" s="106" t="s">
        <v>3</v>
      </c>
      <c r="W34" s="106" t="s">
        <v>3</v>
      </c>
      <c r="X34" s="106" t="s">
        <v>3</v>
      </c>
      <c r="Y34" s="106" t="s">
        <v>3</v>
      </c>
      <c r="Z34" s="106" t="s">
        <v>3</v>
      </c>
      <c r="AA34" s="107">
        <v>0</v>
      </c>
    </row>
    <row r="35" spans="1:27" ht="42">
      <c r="A35" s="185"/>
      <c r="B35" s="168"/>
      <c r="C35" s="182" t="s">
        <v>393</v>
      </c>
      <c r="D35" s="183"/>
      <c r="E35" s="105" t="s">
        <v>394</v>
      </c>
      <c r="F35" s="106" t="s">
        <v>3</v>
      </c>
      <c r="G35" s="106" t="s">
        <v>3</v>
      </c>
      <c r="H35" s="106" t="s">
        <v>3</v>
      </c>
      <c r="I35" s="106" t="s">
        <v>3</v>
      </c>
      <c r="J35" s="106" t="s">
        <v>3</v>
      </c>
      <c r="K35" s="106" t="s">
        <v>3</v>
      </c>
      <c r="L35" s="106" t="s">
        <v>3</v>
      </c>
      <c r="M35" s="106" t="s">
        <v>3</v>
      </c>
      <c r="N35" s="106" t="s">
        <v>3</v>
      </c>
      <c r="O35" s="106" t="s">
        <v>3</v>
      </c>
      <c r="P35" s="106" t="s">
        <v>3</v>
      </c>
      <c r="Q35" s="106" t="s">
        <v>3</v>
      </c>
      <c r="R35" s="106" t="s">
        <v>3</v>
      </c>
      <c r="S35" s="106" t="s">
        <v>3</v>
      </c>
      <c r="T35" s="106" t="s">
        <v>3</v>
      </c>
      <c r="U35" s="106" t="s">
        <v>3</v>
      </c>
      <c r="V35" s="106" t="s">
        <v>3</v>
      </c>
      <c r="W35" s="106" t="s">
        <v>490</v>
      </c>
      <c r="X35" s="106" t="s">
        <v>3</v>
      </c>
      <c r="Y35" s="106" t="s">
        <v>3</v>
      </c>
      <c r="Z35" s="106" t="s">
        <v>3</v>
      </c>
      <c r="AA35" s="107" t="s">
        <v>490</v>
      </c>
    </row>
    <row r="36" spans="1:27">
      <c r="A36" s="185"/>
      <c r="B36" s="168"/>
      <c r="C36" s="182" t="s">
        <v>399</v>
      </c>
      <c r="D36" s="183"/>
      <c r="E36" s="105" t="s">
        <v>400</v>
      </c>
      <c r="F36" s="106" t="s">
        <v>3</v>
      </c>
      <c r="G36" s="106" t="s">
        <v>3</v>
      </c>
      <c r="H36" s="106" t="s">
        <v>3</v>
      </c>
      <c r="I36" s="106" t="s">
        <v>3</v>
      </c>
      <c r="J36" s="106" t="s">
        <v>3</v>
      </c>
      <c r="K36" s="106" t="s">
        <v>3</v>
      </c>
      <c r="L36" s="106" t="s">
        <v>3</v>
      </c>
      <c r="M36" s="106" t="s">
        <v>3</v>
      </c>
      <c r="N36" s="106" t="s">
        <v>3</v>
      </c>
      <c r="O36" s="106" t="s">
        <v>3</v>
      </c>
      <c r="P36" s="106" t="s">
        <v>3</v>
      </c>
      <c r="Q36" s="106" t="s">
        <v>3</v>
      </c>
      <c r="R36" s="106" t="s">
        <v>3</v>
      </c>
      <c r="S36" s="106" t="s">
        <v>3</v>
      </c>
      <c r="T36" s="106" t="s">
        <v>3</v>
      </c>
      <c r="U36" s="106" t="s">
        <v>3</v>
      </c>
      <c r="V36" s="106" t="s">
        <v>3</v>
      </c>
      <c r="W36" s="106" t="s">
        <v>3</v>
      </c>
      <c r="X36" s="106">
        <v>0</v>
      </c>
      <c r="Y36" s="106" t="s">
        <v>3</v>
      </c>
      <c r="Z36" s="106" t="s">
        <v>3</v>
      </c>
      <c r="AA36" s="107">
        <v>0</v>
      </c>
    </row>
    <row r="37" spans="1:27">
      <c r="A37" s="185"/>
      <c r="B37" s="168"/>
      <c r="C37" s="182" t="s">
        <v>401</v>
      </c>
      <c r="D37" s="183"/>
      <c r="E37" s="105" t="s">
        <v>402</v>
      </c>
      <c r="F37" s="106">
        <v>0</v>
      </c>
      <c r="G37" s="106" t="s">
        <v>3</v>
      </c>
      <c r="H37" s="106">
        <v>0</v>
      </c>
      <c r="I37" s="106" t="s">
        <v>3</v>
      </c>
      <c r="J37" s="106" t="s">
        <v>3</v>
      </c>
      <c r="K37" s="106" t="s">
        <v>3</v>
      </c>
      <c r="L37" s="106" t="s">
        <v>3</v>
      </c>
      <c r="M37" s="106" t="s">
        <v>3</v>
      </c>
      <c r="N37" s="106" t="s">
        <v>3</v>
      </c>
      <c r="O37" s="106" t="s">
        <v>3</v>
      </c>
      <c r="P37" s="106" t="s">
        <v>3</v>
      </c>
      <c r="Q37" s="106">
        <v>0</v>
      </c>
      <c r="R37" s="106" t="s">
        <v>3</v>
      </c>
      <c r="S37" s="106" t="s">
        <v>3</v>
      </c>
      <c r="T37" s="106" t="s">
        <v>3</v>
      </c>
      <c r="U37" s="106" t="s">
        <v>3</v>
      </c>
      <c r="V37" s="106" t="s">
        <v>3</v>
      </c>
      <c r="W37" s="106" t="s">
        <v>3</v>
      </c>
      <c r="X37" s="106" t="s">
        <v>3</v>
      </c>
      <c r="Y37" s="106" t="s">
        <v>3</v>
      </c>
      <c r="Z37" s="106" t="s">
        <v>3</v>
      </c>
      <c r="AA37" s="107">
        <v>0</v>
      </c>
    </row>
    <row r="38" spans="1:27">
      <c r="A38" s="185"/>
      <c r="B38" s="168"/>
      <c r="C38" s="182" t="s">
        <v>449</v>
      </c>
      <c r="D38" s="183"/>
      <c r="E38" s="105" t="s">
        <v>450</v>
      </c>
      <c r="F38" s="106" t="s">
        <v>3</v>
      </c>
      <c r="G38" s="106" t="s">
        <v>3</v>
      </c>
      <c r="H38" s="106" t="s">
        <v>3</v>
      </c>
      <c r="I38" s="106" t="s">
        <v>3</v>
      </c>
      <c r="J38" s="106">
        <v>0</v>
      </c>
      <c r="K38" s="106" t="s">
        <v>3</v>
      </c>
      <c r="L38" s="106" t="s">
        <v>3</v>
      </c>
      <c r="M38" s="106" t="s">
        <v>3</v>
      </c>
      <c r="N38" s="106" t="s">
        <v>3</v>
      </c>
      <c r="O38" s="106" t="s">
        <v>3</v>
      </c>
      <c r="P38" s="106" t="s">
        <v>3</v>
      </c>
      <c r="Q38" s="106" t="s">
        <v>3</v>
      </c>
      <c r="R38" s="106" t="s">
        <v>3</v>
      </c>
      <c r="S38" s="106" t="s">
        <v>3</v>
      </c>
      <c r="T38" s="106" t="s">
        <v>3</v>
      </c>
      <c r="U38" s="106" t="s">
        <v>3</v>
      </c>
      <c r="V38" s="106" t="s">
        <v>3</v>
      </c>
      <c r="W38" s="106" t="s">
        <v>3</v>
      </c>
      <c r="X38" s="106" t="s">
        <v>3</v>
      </c>
      <c r="Y38" s="106" t="s">
        <v>3</v>
      </c>
      <c r="Z38" s="106" t="s">
        <v>3</v>
      </c>
      <c r="AA38" s="107">
        <v>0</v>
      </c>
    </row>
    <row r="39" spans="1:27">
      <c r="A39" s="185"/>
      <c r="B39" s="168"/>
      <c r="C39" s="182" t="s">
        <v>491</v>
      </c>
      <c r="D39" s="183"/>
      <c r="E39" s="105" t="s">
        <v>492</v>
      </c>
      <c r="F39" s="106">
        <v>0</v>
      </c>
      <c r="G39" s="106" t="s">
        <v>3</v>
      </c>
      <c r="H39" s="106" t="s">
        <v>3</v>
      </c>
      <c r="I39" s="106" t="s">
        <v>3</v>
      </c>
      <c r="J39" s="106" t="s">
        <v>3</v>
      </c>
      <c r="K39" s="106" t="s">
        <v>3</v>
      </c>
      <c r="L39" s="106" t="s">
        <v>3</v>
      </c>
      <c r="M39" s="106" t="s">
        <v>3</v>
      </c>
      <c r="N39" s="106" t="s">
        <v>3</v>
      </c>
      <c r="O39" s="106" t="s">
        <v>3</v>
      </c>
      <c r="P39" s="106" t="s">
        <v>3</v>
      </c>
      <c r="Q39" s="106" t="s">
        <v>3</v>
      </c>
      <c r="R39" s="106" t="s">
        <v>3</v>
      </c>
      <c r="S39" s="106" t="s">
        <v>3</v>
      </c>
      <c r="T39" s="106" t="s">
        <v>3</v>
      </c>
      <c r="U39" s="106" t="s">
        <v>3</v>
      </c>
      <c r="V39" s="106" t="s">
        <v>3</v>
      </c>
      <c r="W39" s="106" t="s">
        <v>3</v>
      </c>
      <c r="X39" s="106" t="s">
        <v>3</v>
      </c>
      <c r="Y39" s="106" t="s">
        <v>3</v>
      </c>
      <c r="Z39" s="106" t="s">
        <v>3</v>
      </c>
      <c r="AA39" s="107">
        <v>0</v>
      </c>
    </row>
    <row r="40" spans="1:27">
      <c r="A40" s="185"/>
      <c r="B40" s="168"/>
      <c r="C40" s="182" t="s">
        <v>389</v>
      </c>
      <c r="D40" s="183"/>
      <c r="E40" s="105" t="s">
        <v>390</v>
      </c>
      <c r="F40" s="106">
        <v>0</v>
      </c>
      <c r="G40" s="106" t="s">
        <v>3</v>
      </c>
      <c r="H40" s="106" t="s">
        <v>3</v>
      </c>
      <c r="I40" s="106" t="s">
        <v>3</v>
      </c>
      <c r="J40" s="106" t="s">
        <v>3</v>
      </c>
      <c r="K40" s="106" t="s">
        <v>3</v>
      </c>
      <c r="L40" s="106">
        <v>0</v>
      </c>
      <c r="M40" s="106" t="s">
        <v>3</v>
      </c>
      <c r="N40" s="106" t="s">
        <v>3</v>
      </c>
      <c r="O40" s="106" t="s">
        <v>3</v>
      </c>
      <c r="P40" s="106" t="s">
        <v>3</v>
      </c>
      <c r="Q40" s="106" t="s">
        <v>3</v>
      </c>
      <c r="R40" s="106" t="s">
        <v>3</v>
      </c>
      <c r="S40" s="106" t="s">
        <v>3</v>
      </c>
      <c r="T40" s="106" t="s">
        <v>3</v>
      </c>
      <c r="U40" s="106" t="s">
        <v>3</v>
      </c>
      <c r="V40" s="106" t="s">
        <v>3</v>
      </c>
      <c r="W40" s="106" t="s">
        <v>3</v>
      </c>
      <c r="X40" s="106" t="s">
        <v>3</v>
      </c>
      <c r="Y40" s="106" t="s">
        <v>3</v>
      </c>
      <c r="Z40" s="106" t="s">
        <v>3</v>
      </c>
      <c r="AA40" s="107">
        <v>0</v>
      </c>
    </row>
    <row r="41" spans="1:27">
      <c r="A41" s="185"/>
      <c r="B41" s="168"/>
      <c r="C41" s="182" t="s">
        <v>397</v>
      </c>
      <c r="D41" s="183"/>
      <c r="E41" s="105" t="s">
        <v>398</v>
      </c>
      <c r="F41" s="106">
        <v>0</v>
      </c>
      <c r="G41" s="106" t="s">
        <v>3</v>
      </c>
      <c r="H41" s="106" t="s">
        <v>3</v>
      </c>
      <c r="I41" s="106" t="s">
        <v>3</v>
      </c>
      <c r="J41" s="106">
        <v>0</v>
      </c>
      <c r="K41" s="106" t="s">
        <v>3</v>
      </c>
      <c r="L41" s="106" t="s">
        <v>3</v>
      </c>
      <c r="M41" s="106" t="s">
        <v>3</v>
      </c>
      <c r="N41" s="106" t="s">
        <v>3</v>
      </c>
      <c r="O41" s="106" t="s">
        <v>3</v>
      </c>
      <c r="P41" s="106" t="s">
        <v>3</v>
      </c>
      <c r="Q41" s="106" t="s">
        <v>3</v>
      </c>
      <c r="R41" s="106" t="s">
        <v>3</v>
      </c>
      <c r="S41" s="106">
        <v>0</v>
      </c>
      <c r="T41" s="106" t="s">
        <v>3</v>
      </c>
      <c r="U41" s="106" t="s">
        <v>3</v>
      </c>
      <c r="V41" s="106" t="s">
        <v>3</v>
      </c>
      <c r="W41" s="106" t="s">
        <v>3</v>
      </c>
      <c r="X41" s="106" t="s">
        <v>3</v>
      </c>
      <c r="Y41" s="106" t="s">
        <v>3</v>
      </c>
      <c r="Z41" s="106" t="s">
        <v>3</v>
      </c>
      <c r="AA41" s="107">
        <v>0</v>
      </c>
    </row>
    <row r="42" spans="1:27">
      <c r="A42" s="185"/>
      <c r="B42" s="168"/>
      <c r="C42" s="182" t="s">
        <v>387</v>
      </c>
      <c r="D42" s="183"/>
      <c r="E42" s="105" t="s">
        <v>388</v>
      </c>
      <c r="F42" s="106" t="s">
        <v>3</v>
      </c>
      <c r="G42" s="106" t="s">
        <v>3</v>
      </c>
      <c r="H42" s="106" t="s">
        <v>3</v>
      </c>
      <c r="I42" s="106" t="s">
        <v>3</v>
      </c>
      <c r="J42" s="106" t="s">
        <v>3</v>
      </c>
      <c r="K42" s="106" t="s">
        <v>3</v>
      </c>
      <c r="L42" s="106" t="s">
        <v>3</v>
      </c>
      <c r="M42" s="106" t="s">
        <v>3</v>
      </c>
      <c r="N42" s="106" t="s">
        <v>3</v>
      </c>
      <c r="O42" s="106" t="s">
        <v>3</v>
      </c>
      <c r="P42" s="106" t="s">
        <v>3</v>
      </c>
      <c r="Q42" s="106" t="s">
        <v>3</v>
      </c>
      <c r="R42" s="106">
        <v>0</v>
      </c>
      <c r="S42" s="106" t="s">
        <v>3</v>
      </c>
      <c r="T42" s="106" t="s">
        <v>3</v>
      </c>
      <c r="U42" s="106" t="s">
        <v>3</v>
      </c>
      <c r="V42" s="106" t="s">
        <v>3</v>
      </c>
      <c r="W42" s="106" t="s">
        <v>3</v>
      </c>
      <c r="X42" s="106" t="s">
        <v>3</v>
      </c>
      <c r="Y42" s="106" t="s">
        <v>3</v>
      </c>
      <c r="Z42" s="106" t="s">
        <v>3</v>
      </c>
      <c r="AA42" s="107">
        <v>0</v>
      </c>
    </row>
    <row r="43" spans="1:27" ht="46.5" customHeight="1">
      <c r="A43" s="185"/>
      <c r="B43" s="168"/>
      <c r="C43" s="182" t="s">
        <v>395</v>
      </c>
      <c r="D43" s="183"/>
      <c r="E43" s="105" t="s">
        <v>396</v>
      </c>
      <c r="F43" s="106" t="s">
        <v>3</v>
      </c>
      <c r="G43" s="106" t="s">
        <v>3</v>
      </c>
      <c r="H43" s="106" t="s">
        <v>3</v>
      </c>
      <c r="I43" s="106" t="s">
        <v>3</v>
      </c>
      <c r="J43" s="106">
        <v>0</v>
      </c>
      <c r="K43" s="106" t="s">
        <v>3</v>
      </c>
      <c r="L43" s="106" t="s">
        <v>3</v>
      </c>
      <c r="M43" s="106" t="s">
        <v>3</v>
      </c>
      <c r="N43" s="106" t="s">
        <v>3</v>
      </c>
      <c r="O43" s="106" t="s">
        <v>3</v>
      </c>
      <c r="P43" s="106" t="s">
        <v>3</v>
      </c>
      <c r="Q43" s="106" t="s">
        <v>3</v>
      </c>
      <c r="R43" s="106" t="s">
        <v>3</v>
      </c>
      <c r="S43" s="106">
        <v>0</v>
      </c>
      <c r="T43" s="106" t="s">
        <v>3</v>
      </c>
      <c r="U43" s="106" t="s">
        <v>3</v>
      </c>
      <c r="V43" s="106" t="s">
        <v>3</v>
      </c>
      <c r="W43" s="106" t="s">
        <v>3</v>
      </c>
      <c r="X43" s="106" t="s">
        <v>3</v>
      </c>
      <c r="Y43" s="106" t="s">
        <v>3</v>
      </c>
      <c r="Z43" s="106" t="s">
        <v>3</v>
      </c>
      <c r="AA43" s="107">
        <v>0</v>
      </c>
    </row>
    <row r="44" spans="1:27">
      <c r="A44" s="185"/>
      <c r="B44" s="168"/>
      <c r="C44" s="182" t="s">
        <v>403</v>
      </c>
      <c r="D44" s="183"/>
      <c r="E44" s="105" t="s">
        <v>404</v>
      </c>
      <c r="F44" s="106">
        <v>0</v>
      </c>
      <c r="G44" s="106" t="s">
        <v>3</v>
      </c>
      <c r="H44" s="106" t="s">
        <v>3</v>
      </c>
      <c r="I44" s="106" t="s">
        <v>3</v>
      </c>
      <c r="J44" s="106"/>
      <c r="K44" s="106" t="s">
        <v>3</v>
      </c>
      <c r="L44" s="106" t="s">
        <v>3</v>
      </c>
      <c r="M44" s="106" t="s">
        <v>3</v>
      </c>
      <c r="N44" s="106" t="s">
        <v>3</v>
      </c>
      <c r="O44" s="106" t="s">
        <v>3</v>
      </c>
      <c r="P44" s="106" t="s">
        <v>3</v>
      </c>
      <c r="Q44" s="106" t="s">
        <v>3</v>
      </c>
      <c r="R44" s="106" t="s">
        <v>3</v>
      </c>
      <c r="S44" s="106" t="s">
        <v>3</v>
      </c>
      <c r="T44" s="106" t="s">
        <v>3</v>
      </c>
      <c r="U44" s="106" t="s">
        <v>3</v>
      </c>
      <c r="V44" s="106" t="s">
        <v>3</v>
      </c>
      <c r="W44" s="106" t="s">
        <v>3</v>
      </c>
      <c r="X44" s="106" t="s">
        <v>3</v>
      </c>
      <c r="Y44" s="106" t="s">
        <v>3</v>
      </c>
      <c r="Z44" s="106" t="s">
        <v>3</v>
      </c>
      <c r="AA44" s="107">
        <v>0</v>
      </c>
    </row>
    <row r="45" spans="1:27">
      <c r="A45" s="185"/>
      <c r="B45" s="168"/>
      <c r="C45" s="182" t="s">
        <v>385</v>
      </c>
      <c r="D45" s="183"/>
      <c r="E45" s="105" t="s">
        <v>386</v>
      </c>
      <c r="F45" s="106">
        <v>0</v>
      </c>
      <c r="G45" s="106" t="s">
        <v>3</v>
      </c>
      <c r="H45" s="106">
        <v>0</v>
      </c>
      <c r="I45" s="106" t="s">
        <v>3</v>
      </c>
      <c r="J45" s="106" t="s">
        <v>3</v>
      </c>
      <c r="K45" s="106">
        <v>0</v>
      </c>
      <c r="L45" s="106" t="s">
        <v>3</v>
      </c>
      <c r="M45" s="106" t="s">
        <v>3</v>
      </c>
      <c r="N45" s="106" t="s">
        <v>3</v>
      </c>
      <c r="O45" s="106" t="s">
        <v>3</v>
      </c>
      <c r="P45" s="106" t="s">
        <v>3</v>
      </c>
      <c r="Q45" s="106" t="s">
        <v>3</v>
      </c>
      <c r="R45" s="106" t="s">
        <v>3</v>
      </c>
      <c r="S45" s="106" t="s">
        <v>3</v>
      </c>
      <c r="T45" s="106" t="s">
        <v>3</v>
      </c>
      <c r="U45" s="106" t="s">
        <v>3</v>
      </c>
      <c r="V45" s="106" t="s">
        <v>3</v>
      </c>
      <c r="W45" s="106" t="s">
        <v>3</v>
      </c>
      <c r="X45" s="106" t="s">
        <v>3</v>
      </c>
      <c r="Y45" s="106" t="s">
        <v>3</v>
      </c>
      <c r="Z45" s="106" t="s">
        <v>3</v>
      </c>
      <c r="AA45" s="107">
        <v>0</v>
      </c>
    </row>
    <row r="46" spans="1:27" ht="63">
      <c r="A46" s="186"/>
      <c r="B46" s="188"/>
      <c r="C46" s="180" t="s">
        <v>493</v>
      </c>
      <c r="D46" s="181"/>
      <c r="E46" s="181"/>
      <c r="F46" s="107">
        <v>0</v>
      </c>
      <c r="G46" s="107" t="s">
        <v>3</v>
      </c>
      <c r="H46" s="107">
        <v>0</v>
      </c>
      <c r="I46" s="107" t="s">
        <v>3</v>
      </c>
      <c r="J46" s="107">
        <v>0</v>
      </c>
      <c r="K46" s="107">
        <v>0</v>
      </c>
      <c r="L46" s="107">
        <v>0</v>
      </c>
      <c r="M46" s="107" t="s">
        <v>3</v>
      </c>
      <c r="N46" s="107" t="s">
        <v>3</v>
      </c>
      <c r="O46" s="107" t="s">
        <v>3</v>
      </c>
      <c r="P46" s="107" t="s">
        <v>3</v>
      </c>
      <c r="Q46" s="107">
        <v>0</v>
      </c>
      <c r="R46" s="107">
        <v>0</v>
      </c>
      <c r="S46" s="107">
        <v>0</v>
      </c>
      <c r="T46" s="107" t="s">
        <v>3</v>
      </c>
      <c r="U46" s="107" t="s">
        <v>3</v>
      </c>
      <c r="V46" s="107" t="s">
        <v>3</v>
      </c>
      <c r="W46" s="107" t="s">
        <v>490</v>
      </c>
      <c r="X46" s="107">
        <v>0</v>
      </c>
      <c r="Y46" s="107" t="s">
        <v>3</v>
      </c>
      <c r="Z46" s="107" t="s">
        <v>3</v>
      </c>
      <c r="AA46" s="107" t="s">
        <v>490</v>
      </c>
    </row>
    <row r="47" spans="1:27" ht="44.25" customHeight="1">
      <c r="A47" s="184" t="s">
        <v>110</v>
      </c>
      <c r="B47" s="187" t="s">
        <v>405</v>
      </c>
      <c r="C47" s="182" t="s">
        <v>408</v>
      </c>
      <c r="D47" s="183"/>
      <c r="E47" s="105" t="s">
        <v>409</v>
      </c>
      <c r="F47" s="106">
        <v>0</v>
      </c>
      <c r="G47" s="106" t="s">
        <v>3</v>
      </c>
      <c r="H47" s="106" t="s">
        <v>3</v>
      </c>
      <c r="I47" s="106" t="s">
        <v>3</v>
      </c>
      <c r="J47" s="106" t="s">
        <v>3</v>
      </c>
      <c r="K47" s="106" t="s">
        <v>3</v>
      </c>
      <c r="L47" s="106" t="s">
        <v>3</v>
      </c>
      <c r="M47" s="106" t="s">
        <v>3</v>
      </c>
      <c r="N47" s="106" t="s">
        <v>3</v>
      </c>
      <c r="O47" s="106" t="s">
        <v>3</v>
      </c>
      <c r="P47" s="106" t="s">
        <v>3</v>
      </c>
      <c r="Q47" s="106" t="s">
        <v>3</v>
      </c>
      <c r="R47" s="106" t="s">
        <v>3</v>
      </c>
      <c r="S47" s="106" t="s">
        <v>3</v>
      </c>
      <c r="T47" s="106" t="s">
        <v>3</v>
      </c>
      <c r="U47" s="106" t="s">
        <v>3</v>
      </c>
      <c r="V47" s="106" t="s">
        <v>3</v>
      </c>
      <c r="W47" s="106" t="s">
        <v>3</v>
      </c>
      <c r="X47" s="106" t="s">
        <v>3</v>
      </c>
      <c r="Y47" s="106" t="s">
        <v>3</v>
      </c>
      <c r="Z47" s="106" t="s">
        <v>3</v>
      </c>
      <c r="AA47" s="107">
        <v>0</v>
      </c>
    </row>
    <row r="48" spans="1:27">
      <c r="A48" s="185"/>
      <c r="B48" s="168"/>
      <c r="C48" s="182" t="s">
        <v>406</v>
      </c>
      <c r="D48" s="183"/>
      <c r="E48" s="105" t="s">
        <v>407</v>
      </c>
      <c r="F48" s="106" t="s">
        <v>118</v>
      </c>
      <c r="G48" s="106" t="s">
        <v>3</v>
      </c>
      <c r="H48" s="106" t="s">
        <v>3</v>
      </c>
      <c r="I48" s="106" t="s">
        <v>3</v>
      </c>
      <c r="J48" s="106" t="s">
        <v>3</v>
      </c>
      <c r="K48" s="106">
        <v>0</v>
      </c>
      <c r="L48" s="106" t="s">
        <v>3</v>
      </c>
      <c r="M48" s="106" t="s">
        <v>3</v>
      </c>
      <c r="N48" s="106" t="s">
        <v>3</v>
      </c>
      <c r="O48" s="106" t="s">
        <v>3</v>
      </c>
      <c r="P48" s="106" t="s">
        <v>3</v>
      </c>
      <c r="Q48" s="106" t="s">
        <v>494</v>
      </c>
      <c r="R48" s="106" t="s">
        <v>3</v>
      </c>
      <c r="S48" s="106" t="s">
        <v>3</v>
      </c>
      <c r="T48" s="106" t="s">
        <v>3</v>
      </c>
      <c r="U48" s="106" t="s">
        <v>3</v>
      </c>
      <c r="V48" s="106" t="s">
        <v>3</v>
      </c>
      <c r="W48" s="106" t="s">
        <v>3</v>
      </c>
      <c r="X48" s="106" t="s">
        <v>3</v>
      </c>
      <c r="Y48" s="106" t="s">
        <v>3</v>
      </c>
      <c r="Z48" s="106" t="s">
        <v>3</v>
      </c>
      <c r="AA48" s="107">
        <v>0</v>
      </c>
    </row>
    <row r="49" spans="1:27">
      <c r="A49" s="186"/>
      <c r="B49" s="188"/>
      <c r="C49" s="180" t="s">
        <v>495</v>
      </c>
      <c r="D49" s="181"/>
      <c r="E49" s="181"/>
      <c r="F49" s="107" t="s">
        <v>118</v>
      </c>
      <c r="G49" s="107" t="s">
        <v>3</v>
      </c>
      <c r="H49" s="107" t="s">
        <v>3</v>
      </c>
      <c r="I49" s="107" t="s">
        <v>3</v>
      </c>
      <c r="J49" s="107" t="s">
        <v>3</v>
      </c>
      <c r="K49" s="107">
        <v>0</v>
      </c>
      <c r="L49" s="107" t="s">
        <v>3</v>
      </c>
      <c r="M49" s="107" t="s">
        <v>3</v>
      </c>
      <c r="N49" s="107" t="s">
        <v>3</v>
      </c>
      <c r="O49" s="107" t="s">
        <v>3</v>
      </c>
      <c r="P49" s="107" t="s">
        <v>3</v>
      </c>
      <c r="Q49" s="107" t="s">
        <v>494</v>
      </c>
      <c r="R49" s="107" t="s">
        <v>3</v>
      </c>
      <c r="S49" s="107" t="s">
        <v>3</v>
      </c>
      <c r="T49" s="107" t="s">
        <v>3</v>
      </c>
      <c r="U49" s="107" t="s">
        <v>3</v>
      </c>
      <c r="V49" s="107" t="s">
        <v>3</v>
      </c>
      <c r="W49" s="107" t="s">
        <v>3</v>
      </c>
      <c r="X49" s="107" t="s">
        <v>3</v>
      </c>
      <c r="Y49" s="107" t="s">
        <v>3</v>
      </c>
      <c r="Z49" s="107" t="s">
        <v>3</v>
      </c>
      <c r="AA49" s="107">
        <v>0</v>
      </c>
    </row>
    <row r="50" spans="1:27" ht="52.5" customHeight="1">
      <c r="A50" s="184" t="s">
        <v>122</v>
      </c>
      <c r="B50" s="187" t="s">
        <v>423</v>
      </c>
      <c r="C50" s="182" t="s">
        <v>426</v>
      </c>
      <c r="D50" s="183"/>
      <c r="E50" s="105" t="s">
        <v>427</v>
      </c>
      <c r="F50" s="106" t="s">
        <v>3</v>
      </c>
      <c r="G50" s="106" t="s">
        <v>3</v>
      </c>
      <c r="H50" s="106" t="s">
        <v>3</v>
      </c>
      <c r="I50" s="106" t="s">
        <v>3</v>
      </c>
      <c r="J50" s="106" t="s">
        <v>3</v>
      </c>
      <c r="K50" s="106" t="s">
        <v>3</v>
      </c>
      <c r="L50" s="106" t="s">
        <v>3</v>
      </c>
      <c r="M50" s="106" t="s">
        <v>3</v>
      </c>
      <c r="N50" s="106" t="s">
        <v>3</v>
      </c>
      <c r="O50" s="106" t="s">
        <v>3</v>
      </c>
      <c r="P50" s="106" t="s">
        <v>3</v>
      </c>
      <c r="Q50" s="106" t="s">
        <v>3</v>
      </c>
      <c r="R50" s="106">
        <v>0</v>
      </c>
      <c r="S50" s="106" t="s">
        <v>3</v>
      </c>
      <c r="T50" s="106" t="s">
        <v>3</v>
      </c>
      <c r="U50" s="106" t="s">
        <v>3</v>
      </c>
      <c r="V50" s="106" t="s">
        <v>3</v>
      </c>
      <c r="W50" s="106" t="s">
        <v>3</v>
      </c>
      <c r="X50" s="106" t="s">
        <v>3</v>
      </c>
      <c r="Y50" s="106" t="s">
        <v>3</v>
      </c>
      <c r="Z50" s="106" t="s">
        <v>3</v>
      </c>
      <c r="AA50" s="107">
        <v>0</v>
      </c>
    </row>
    <row r="51" spans="1:27">
      <c r="A51" s="185"/>
      <c r="B51" s="168"/>
      <c r="C51" s="182" t="s">
        <v>424</v>
      </c>
      <c r="D51" s="183"/>
      <c r="E51" s="105" t="s">
        <v>425</v>
      </c>
      <c r="F51" s="106" t="s">
        <v>3</v>
      </c>
      <c r="G51" s="106" t="s">
        <v>3</v>
      </c>
      <c r="H51" s="106" t="s">
        <v>3</v>
      </c>
      <c r="I51" s="106" t="s">
        <v>3</v>
      </c>
      <c r="J51" s="106" t="s">
        <v>3</v>
      </c>
      <c r="K51" s="106" t="s">
        <v>3</v>
      </c>
      <c r="L51" s="106">
        <v>0</v>
      </c>
      <c r="M51" s="106" t="s">
        <v>3</v>
      </c>
      <c r="N51" s="106" t="s">
        <v>3</v>
      </c>
      <c r="O51" s="106" t="s">
        <v>3</v>
      </c>
      <c r="P51" s="106" t="s">
        <v>3</v>
      </c>
      <c r="Q51" s="106" t="s">
        <v>3</v>
      </c>
      <c r="R51" s="106" t="s">
        <v>3</v>
      </c>
      <c r="S51" s="106" t="s">
        <v>3</v>
      </c>
      <c r="T51" s="106">
        <v>0</v>
      </c>
      <c r="U51" s="106" t="s">
        <v>3</v>
      </c>
      <c r="V51" s="106">
        <v>0</v>
      </c>
      <c r="W51" s="106" t="s">
        <v>3</v>
      </c>
      <c r="X51" s="106" t="s">
        <v>3</v>
      </c>
      <c r="Y51" s="106" t="s">
        <v>3</v>
      </c>
      <c r="Z51" s="106" t="s">
        <v>3</v>
      </c>
      <c r="AA51" s="107">
        <v>0</v>
      </c>
    </row>
    <row r="52" spans="1:27">
      <c r="A52" s="185"/>
      <c r="B52" s="168"/>
      <c r="C52" s="182" t="s">
        <v>453</v>
      </c>
      <c r="D52" s="183"/>
      <c r="E52" s="105" t="s">
        <v>454</v>
      </c>
      <c r="F52" s="106" t="s">
        <v>3</v>
      </c>
      <c r="G52" s="106" t="s">
        <v>3</v>
      </c>
      <c r="H52" s="106" t="s">
        <v>3</v>
      </c>
      <c r="I52" s="106" t="s">
        <v>3</v>
      </c>
      <c r="J52" s="106" t="s">
        <v>3</v>
      </c>
      <c r="K52" s="106" t="s">
        <v>3</v>
      </c>
      <c r="L52" s="106" t="s">
        <v>3</v>
      </c>
      <c r="M52" s="106" t="s">
        <v>3</v>
      </c>
      <c r="N52" s="106">
        <v>0</v>
      </c>
      <c r="O52" s="106" t="s">
        <v>3</v>
      </c>
      <c r="P52" s="106" t="s">
        <v>3</v>
      </c>
      <c r="Q52" s="106" t="s">
        <v>3</v>
      </c>
      <c r="R52" s="106" t="s">
        <v>3</v>
      </c>
      <c r="S52" s="106" t="s">
        <v>3</v>
      </c>
      <c r="T52" s="106">
        <v>0</v>
      </c>
      <c r="U52" s="106" t="s">
        <v>3</v>
      </c>
      <c r="V52" s="106"/>
      <c r="W52" s="106" t="s">
        <v>3</v>
      </c>
      <c r="X52" s="106" t="s">
        <v>3</v>
      </c>
      <c r="Y52" s="106" t="s">
        <v>3</v>
      </c>
      <c r="Z52" s="106" t="s">
        <v>3</v>
      </c>
      <c r="AA52" s="107">
        <v>0</v>
      </c>
    </row>
    <row r="53" spans="1:27">
      <c r="A53" s="186"/>
      <c r="B53" s="188"/>
      <c r="C53" s="180" t="s">
        <v>496</v>
      </c>
      <c r="D53" s="181"/>
      <c r="E53" s="181"/>
      <c r="F53" s="107" t="s">
        <v>3</v>
      </c>
      <c r="G53" s="107" t="s">
        <v>3</v>
      </c>
      <c r="H53" s="107" t="s">
        <v>3</v>
      </c>
      <c r="I53" s="107" t="s">
        <v>3</v>
      </c>
      <c r="J53" s="107" t="s">
        <v>3</v>
      </c>
      <c r="K53" s="107" t="s">
        <v>3</v>
      </c>
      <c r="L53" s="107">
        <v>0</v>
      </c>
      <c r="M53" s="107" t="s">
        <v>3</v>
      </c>
      <c r="N53" s="107">
        <v>0</v>
      </c>
      <c r="O53" s="107" t="s">
        <v>3</v>
      </c>
      <c r="P53" s="107" t="s">
        <v>3</v>
      </c>
      <c r="Q53" s="107" t="s">
        <v>3</v>
      </c>
      <c r="R53" s="107">
        <v>0</v>
      </c>
      <c r="S53" s="107" t="s">
        <v>3</v>
      </c>
      <c r="T53" s="107">
        <v>0</v>
      </c>
      <c r="U53" s="107" t="s">
        <v>3</v>
      </c>
      <c r="V53" s="107">
        <v>0</v>
      </c>
      <c r="W53" s="107" t="s">
        <v>3</v>
      </c>
      <c r="X53" s="107" t="s">
        <v>3</v>
      </c>
      <c r="Y53" s="107" t="s">
        <v>3</v>
      </c>
      <c r="Z53" s="107" t="s">
        <v>3</v>
      </c>
      <c r="AA53" s="107">
        <v>0</v>
      </c>
    </row>
    <row r="54" spans="1:2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</sheetData>
  <mergeCells count="99">
    <mergeCell ref="A1:AA1"/>
    <mergeCell ref="A2:AA2"/>
    <mergeCell ref="A3:AA3"/>
    <mergeCell ref="A4:AA4"/>
    <mergeCell ref="C47:D47"/>
    <mergeCell ref="A34:A46"/>
    <mergeCell ref="B34:B46"/>
    <mergeCell ref="C34:D34"/>
    <mergeCell ref="C36:D36"/>
    <mergeCell ref="C38:D38"/>
    <mergeCell ref="C40:D40"/>
    <mergeCell ref="C42:D42"/>
    <mergeCell ref="C35:D35"/>
    <mergeCell ref="C31:D31"/>
    <mergeCell ref="A19:A25"/>
    <mergeCell ref="B19:B25"/>
    <mergeCell ref="A50:A53"/>
    <mergeCell ref="B50:B53"/>
    <mergeCell ref="C50:D50"/>
    <mergeCell ref="C51:D51"/>
    <mergeCell ref="A47:A49"/>
    <mergeCell ref="B47:B49"/>
    <mergeCell ref="C49:E49"/>
    <mergeCell ref="K7:K9"/>
    <mergeCell ref="C27:D27"/>
    <mergeCell ref="C17:D17"/>
    <mergeCell ref="C21:D21"/>
    <mergeCell ref="C19:D19"/>
    <mergeCell ref="C20:D20"/>
    <mergeCell ref="C22:D22"/>
    <mergeCell ref="C23:D23"/>
    <mergeCell ref="C24:D24"/>
    <mergeCell ref="T7:T9"/>
    <mergeCell ref="U7:U9"/>
    <mergeCell ref="C15:D15"/>
    <mergeCell ref="V7:V9"/>
    <mergeCell ref="C13:E13"/>
    <mergeCell ref="C11:D11"/>
    <mergeCell ref="E5:E7"/>
    <mergeCell ref="M5:N6"/>
    <mergeCell ref="O5:P6"/>
    <mergeCell ref="Q5:S6"/>
    <mergeCell ref="T5:T6"/>
    <mergeCell ref="U5:V6"/>
    <mergeCell ref="F5:H6"/>
    <mergeCell ref="I5:J6"/>
    <mergeCell ref="K5:L6"/>
    <mergeCell ref="J7:J9"/>
    <mergeCell ref="A6:B8"/>
    <mergeCell ref="F7:F9"/>
    <mergeCell ref="G7:G9"/>
    <mergeCell ref="H7:H9"/>
    <mergeCell ref="I7:I9"/>
    <mergeCell ref="W5:W6"/>
    <mergeCell ref="X5:Y6"/>
    <mergeCell ref="Z5:Z6"/>
    <mergeCell ref="AA5:AA9"/>
    <mergeCell ref="L7:L9"/>
    <mergeCell ref="M7:M9"/>
    <mergeCell ref="N7:N9"/>
    <mergeCell ref="O7:O9"/>
    <mergeCell ref="P7:P9"/>
    <mergeCell ref="W7:W9"/>
    <mergeCell ref="X7:X9"/>
    <mergeCell ref="Y7:Y9"/>
    <mergeCell ref="Z7:Z9"/>
    <mergeCell ref="Q7:Q9"/>
    <mergeCell ref="R7:R9"/>
    <mergeCell ref="S7:S9"/>
    <mergeCell ref="A10:A13"/>
    <mergeCell ref="B10:B13"/>
    <mergeCell ref="C10:D10"/>
    <mergeCell ref="C12:D12"/>
    <mergeCell ref="C16:D16"/>
    <mergeCell ref="A14:A18"/>
    <mergeCell ref="B14:B18"/>
    <mergeCell ref="C14:D14"/>
    <mergeCell ref="C18:E18"/>
    <mergeCell ref="A26:A28"/>
    <mergeCell ref="B26:B28"/>
    <mergeCell ref="C26:D26"/>
    <mergeCell ref="C28:E28"/>
    <mergeCell ref="C25:E25"/>
    <mergeCell ref="C29:D29"/>
    <mergeCell ref="A29:A33"/>
    <mergeCell ref="B29:B33"/>
    <mergeCell ref="C30:D30"/>
    <mergeCell ref="C33:E33"/>
    <mergeCell ref="C32:D32"/>
    <mergeCell ref="C37:D37"/>
    <mergeCell ref="C39:D39"/>
    <mergeCell ref="C41:D41"/>
    <mergeCell ref="C43:D43"/>
    <mergeCell ref="C44:D44"/>
    <mergeCell ref="C46:E46"/>
    <mergeCell ref="C45:D45"/>
    <mergeCell ref="C48:D48"/>
    <mergeCell ref="C52:D52"/>
    <mergeCell ref="C53:E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headerFooter>
    <oddHeader>&amp;Rหน้าที่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A67"/>
  <sheetViews>
    <sheetView topLeftCell="N67" workbookViewId="0">
      <selection sqref="A1:AA68"/>
    </sheetView>
  </sheetViews>
  <sheetFormatPr defaultRowHeight="21"/>
  <cols>
    <col min="1" max="1" width="3.375" style="43" customWidth="1"/>
    <col min="2" max="3" width="9" style="43"/>
    <col min="4" max="4" width="13.125" style="43" customWidth="1"/>
    <col min="5" max="5" width="9" style="43"/>
    <col min="6" max="6" width="13.125" style="43" customWidth="1"/>
    <col min="7" max="7" width="10.125" style="43" bestFit="1" customWidth="1"/>
    <col min="8" max="8" width="12.25" style="43" customWidth="1"/>
    <col min="9" max="9" width="10.125" style="43" bestFit="1" customWidth="1"/>
    <col min="10" max="10" width="12.625" style="43" customWidth="1"/>
    <col min="11" max="11" width="12.875" style="43" customWidth="1"/>
    <col min="12" max="12" width="13.125" style="43" customWidth="1"/>
    <col min="13" max="13" width="10.125" style="43" bestFit="1" customWidth="1"/>
    <col min="14" max="14" width="12.5" style="43" customWidth="1"/>
    <col min="15" max="16" width="10.125" style="43" bestFit="1" customWidth="1"/>
    <col min="17" max="17" width="14" style="43" customWidth="1"/>
    <col min="18" max="18" width="10.125" style="43" bestFit="1" customWidth="1"/>
    <col min="19" max="19" width="11.125" style="43" customWidth="1"/>
    <col min="20" max="20" width="12.375" style="43" customWidth="1"/>
    <col min="21" max="22" width="9.125" style="43" bestFit="1" customWidth="1"/>
    <col min="23" max="23" width="10.125" style="43" bestFit="1" customWidth="1"/>
    <col min="24" max="24" width="12" style="43" customWidth="1"/>
    <col min="25" max="25" width="10.125" style="43" bestFit="1" customWidth="1"/>
    <col min="26" max="26" width="14.375" style="43" customWidth="1"/>
    <col min="27" max="27" width="13.875" style="43" customWidth="1"/>
    <col min="28" max="16384" width="9" style="43"/>
  </cols>
  <sheetData>
    <row r="1" spans="1:27" ht="21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21" customHeight="1">
      <c r="A2" s="141" t="s">
        <v>439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21" customHeight="1">
      <c r="A3" s="140" t="s">
        <v>440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42">
      <c r="A4" s="110"/>
      <c r="B4" s="86"/>
      <c r="C4" s="86"/>
      <c r="D4" s="86"/>
      <c r="E4" s="109" t="s">
        <v>276</v>
      </c>
      <c r="F4" s="145" t="s">
        <v>265</v>
      </c>
      <c r="G4" s="146"/>
      <c r="H4" s="147"/>
      <c r="I4" s="145" t="s">
        <v>266</v>
      </c>
      <c r="J4" s="146"/>
      <c r="K4" s="145" t="s">
        <v>267</v>
      </c>
      <c r="L4" s="147"/>
      <c r="M4" s="145" t="s">
        <v>268</v>
      </c>
      <c r="N4" s="147"/>
      <c r="O4" s="145" t="s">
        <v>269</v>
      </c>
      <c r="P4" s="147"/>
      <c r="Q4" s="145" t="s">
        <v>270</v>
      </c>
      <c r="R4" s="146"/>
      <c r="S4" s="147"/>
      <c r="T4" s="145" t="s">
        <v>271</v>
      </c>
      <c r="U4" s="145" t="s">
        <v>272</v>
      </c>
      <c r="V4" s="146"/>
      <c r="W4" s="147"/>
      <c r="X4" s="145" t="s">
        <v>273</v>
      </c>
      <c r="Y4" s="145" t="s">
        <v>274</v>
      </c>
      <c r="Z4" s="145" t="s">
        <v>275</v>
      </c>
      <c r="AA4" s="133" t="s">
        <v>4</v>
      </c>
    </row>
    <row r="5" spans="1:27">
      <c r="A5" s="87"/>
      <c r="B5" s="88"/>
      <c r="C5" s="88"/>
      <c r="D5" s="88"/>
      <c r="E5" s="88"/>
      <c r="F5" s="148"/>
      <c r="G5" s="149"/>
      <c r="H5" s="150"/>
      <c r="I5" s="148"/>
      <c r="J5" s="149"/>
      <c r="K5" s="148"/>
      <c r="L5" s="150"/>
      <c r="M5" s="148"/>
      <c r="N5" s="150"/>
      <c r="O5" s="148"/>
      <c r="P5" s="150"/>
      <c r="Q5" s="148"/>
      <c r="R5" s="149"/>
      <c r="S5" s="150"/>
      <c r="T5" s="156"/>
      <c r="U5" s="148"/>
      <c r="V5" s="149"/>
      <c r="W5" s="150"/>
      <c r="X5" s="156"/>
      <c r="Y5" s="156"/>
      <c r="Z5" s="156"/>
      <c r="AA5" s="155"/>
    </row>
    <row r="6" spans="1:27">
      <c r="A6" s="87"/>
      <c r="B6" s="88"/>
      <c r="C6" s="88"/>
      <c r="D6" s="88"/>
      <c r="E6" s="88"/>
      <c r="F6" s="151" t="s">
        <v>277</v>
      </c>
      <c r="G6" s="152"/>
      <c r="H6" s="153"/>
      <c r="I6" s="151" t="s">
        <v>278</v>
      </c>
      <c r="J6" s="152"/>
      <c r="K6" s="151" t="s">
        <v>279</v>
      </c>
      <c r="L6" s="153"/>
      <c r="M6" s="151" t="s">
        <v>280</v>
      </c>
      <c r="N6" s="153"/>
      <c r="O6" s="151" t="s">
        <v>281</v>
      </c>
      <c r="P6" s="153"/>
      <c r="Q6" s="151" t="s">
        <v>282</v>
      </c>
      <c r="R6" s="152"/>
      <c r="S6" s="153"/>
      <c r="T6" s="89" t="s">
        <v>283</v>
      </c>
      <c r="U6" s="151" t="s">
        <v>284</v>
      </c>
      <c r="V6" s="152"/>
      <c r="W6" s="153"/>
      <c r="X6" s="89" t="s">
        <v>285</v>
      </c>
      <c r="Y6" s="89" t="s">
        <v>286</v>
      </c>
      <c r="Z6" s="89" t="s">
        <v>287</v>
      </c>
      <c r="AA6" s="155"/>
    </row>
    <row r="7" spans="1:27">
      <c r="A7" s="87"/>
      <c r="B7" s="88"/>
      <c r="C7" s="88"/>
      <c r="D7" s="88"/>
      <c r="E7" s="88"/>
      <c r="F7" s="154" t="s">
        <v>288</v>
      </c>
      <c r="G7" s="154" t="s">
        <v>289</v>
      </c>
      <c r="H7" s="154" t="s">
        <v>290</v>
      </c>
      <c r="I7" s="154" t="s">
        <v>291</v>
      </c>
      <c r="J7" s="154" t="s">
        <v>292</v>
      </c>
      <c r="K7" s="154" t="s">
        <v>293</v>
      </c>
      <c r="L7" s="154" t="s">
        <v>294</v>
      </c>
      <c r="M7" s="154" t="s">
        <v>295</v>
      </c>
      <c r="N7" s="154" t="s">
        <v>296</v>
      </c>
      <c r="O7" s="154" t="s">
        <v>297</v>
      </c>
      <c r="P7" s="154" t="s">
        <v>298</v>
      </c>
      <c r="Q7" s="154" t="s">
        <v>299</v>
      </c>
      <c r="R7" s="154" t="s">
        <v>300</v>
      </c>
      <c r="S7" s="154" t="s">
        <v>301</v>
      </c>
      <c r="T7" s="154" t="s">
        <v>302</v>
      </c>
      <c r="U7" s="154" t="s">
        <v>303</v>
      </c>
      <c r="V7" s="154" t="s">
        <v>304</v>
      </c>
      <c r="W7" s="154" t="s">
        <v>305</v>
      </c>
      <c r="X7" s="154" t="s">
        <v>306</v>
      </c>
      <c r="Y7" s="154" t="s">
        <v>307</v>
      </c>
      <c r="Z7" s="154" t="s">
        <v>92</v>
      </c>
      <c r="AA7" s="155"/>
    </row>
    <row r="8" spans="1:27" ht="135" customHeight="1">
      <c r="A8" s="142" t="s">
        <v>309</v>
      </c>
      <c r="B8" s="143"/>
      <c r="C8" s="143"/>
      <c r="D8" s="88"/>
      <c r="E8" s="88"/>
      <c r="F8" s="156"/>
      <c r="G8" s="148"/>
      <c r="H8" s="156"/>
      <c r="I8" s="148"/>
      <c r="J8" s="148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5"/>
    </row>
    <row r="9" spans="1:27">
      <c r="A9" s="177"/>
      <c r="B9" s="199"/>
      <c r="C9" s="199"/>
      <c r="D9" s="91"/>
      <c r="E9" s="91"/>
      <c r="F9" s="92" t="s">
        <v>310</v>
      </c>
      <c r="G9" s="92" t="s">
        <v>311</v>
      </c>
      <c r="H9" s="92" t="s">
        <v>312</v>
      </c>
      <c r="I9" s="92" t="s">
        <v>313</v>
      </c>
      <c r="J9" s="92" t="s">
        <v>314</v>
      </c>
      <c r="K9" s="92" t="s">
        <v>315</v>
      </c>
      <c r="L9" s="92" t="s">
        <v>316</v>
      </c>
      <c r="M9" s="92" t="s">
        <v>317</v>
      </c>
      <c r="N9" s="92" t="s">
        <v>318</v>
      </c>
      <c r="O9" s="92" t="s">
        <v>319</v>
      </c>
      <c r="P9" s="92" t="s">
        <v>320</v>
      </c>
      <c r="Q9" s="92" t="s">
        <v>321</v>
      </c>
      <c r="R9" s="92" t="s">
        <v>322</v>
      </c>
      <c r="S9" s="92" t="s">
        <v>323</v>
      </c>
      <c r="T9" s="92" t="s">
        <v>324</v>
      </c>
      <c r="U9" s="92" t="s">
        <v>325</v>
      </c>
      <c r="V9" s="92" t="s">
        <v>326</v>
      </c>
      <c r="W9" s="92" t="s">
        <v>327</v>
      </c>
      <c r="X9" s="92" t="s">
        <v>328</v>
      </c>
      <c r="Y9" s="92" t="s">
        <v>329</v>
      </c>
      <c r="Z9" s="92" t="s">
        <v>331</v>
      </c>
      <c r="AA9" s="158"/>
    </row>
    <row r="10" spans="1:27" ht="52.5" customHeight="1">
      <c r="A10" s="160" t="s">
        <v>3</v>
      </c>
      <c r="B10" s="163" t="s">
        <v>95</v>
      </c>
      <c r="C10" s="200" t="s">
        <v>350</v>
      </c>
      <c r="D10" s="111" t="s">
        <v>441</v>
      </c>
      <c r="E10" s="98" t="s">
        <v>442</v>
      </c>
      <c r="F10" s="71">
        <v>2880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2880</v>
      </c>
    </row>
    <row r="11" spans="1:27" ht="127.5" customHeight="1">
      <c r="A11" s="161"/>
      <c r="B11" s="167"/>
      <c r="C11" s="172"/>
      <c r="D11" s="111" t="s">
        <v>443</v>
      </c>
      <c r="E11" s="98" t="s">
        <v>444</v>
      </c>
      <c r="F11" s="71">
        <v>680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680</v>
      </c>
    </row>
    <row r="12" spans="1:27" ht="99" customHeight="1">
      <c r="A12" s="161"/>
      <c r="B12" s="167"/>
      <c r="C12" s="172"/>
      <c r="D12" s="111" t="s">
        <v>351</v>
      </c>
      <c r="E12" s="98" t="s">
        <v>352</v>
      </c>
      <c r="F12" s="71">
        <v>149760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149760</v>
      </c>
    </row>
    <row r="13" spans="1:27">
      <c r="A13" s="162"/>
      <c r="B13" s="164"/>
      <c r="C13" s="166"/>
      <c r="D13" s="97" t="s">
        <v>348</v>
      </c>
      <c r="E13" s="45"/>
      <c r="F13" s="112">
        <v>153320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153320</v>
      </c>
    </row>
    <row r="14" spans="1:27">
      <c r="A14" s="160" t="s">
        <v>3</v>
      </c>
      <c r="B14" s="163" t="s">
        <v>98</v>
      </c>
      <c r="C14" s="200" t="s">
        <v>353</v>
      </c>
      <c r="D14" s="111" t="s">
        <v>354</v>
      </c>
      <c r="E14" s="98" t="s">
        <v>355</v>
      </c>
      <c r="F14" s="71">
        <v>266430</v>
      </c>
      <c r="G14" s="71">
        <v>23550</v>
      </c>
      <c r="H14" s="71">
        <v>129100</v>
      </c>
      <c r="I14" s="71">
        <v>18950</v>
      </c>
      <c r="J14" s="71">
        <v>0</v>
      </c>
      <c r="K14" s="71">
        <v>61041</v>
      </c>
      <c r="L14" s="71">
        <v>144843</v>
      </c>
      <c r="M14" s="71">
        <v>2520</v>
      </c>
      <c r="N14" s="71">
        <v>0</v>
      </c>
      <c r="O14" s="71">
        <v>46060</v>
      </c>
      <c r="P14" s="71">
        <v>0</v>
      </c>
      <c r="Q14" s="71">
        <v>69400</v>
      </c>
      <c r="R14" s="71">
        <v>19200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781094</v>
      </c>
    </row>
    <row r="15" spans="1:27" ht="54" customHeight="1">
      <c r="A15" s="161"/>
      <c r="B15" s="167"/>
      <c r="C15" s="172"/>
      <c r="D15" s="111" t="s">
        <v>356</v>
      </c>
      <c r="E15" s="98" t="s">
        <v>357</v>
      </c>
      <c r="F15" s="71">
        <v>47370</v>
      </c>
      <c r="G15" s="71">
        <v>0</v>
      </c>
      <c r="H15" s="71">
        <v>21595</v>
      </c>
      <c r="I15" s="71">
        <v>0</v>
      </c>
      <c r="J15" s="71">
        <v>0</v>
      </c>
      <c r="K15" s="71">
        <v>3615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72580</v>
      </c>
    </row>
    <row r="16" spans="1:27" ht="44.25" customHeight="1">
      <c r="A16" s="161"/>
      <c r="B16" s="167"/>
      <c r="C16" s="172"/>
      <c r="D16" s="111" t="s">
        <v>358</v>
      </c>
      <c r="E16" s="98" t="s">
        <v>359</v>
      </c>
      <c r="F16" s="71">
        <v>24000</v>
      </c>
      <c r="G16" s="71">
        <v>0</v>
      </c>
      <c r="H16" s="71">
        <v>43000</v>
      </c>
      <c r="I16" s="71">
        <v>0</v>
      </c>
      <c r="J16" s="71">
        <v>0</v>
      </c>
      <c r="K16" s="71">
        <v>7000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3500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77500</v>
      </c>
    </row>
    <row r="17" spans="1:27" ht="30.75" customHeight="1">
      <c r="A17" s="161"/>
      <c r="B17" s="167"/>
      <c r="C17" s="172"/>
      <c r="D17" s="111" t="s">
        <v>360</v>
      </c>
      <c r="E17" s="98" t="s">
        <v>361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7000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7000</v>
      </c>
    </row>
    <row r="18" spans="1:27" ht="56.25" customHeight="1">
      <c r="A18" s="161"/>
      <c r="B18" s="167"/>
      <c r="C18" s="172"/>
      <c r="D18" s="111" t="s">
        <v>362</v>
      </c>
      <c r="E18" s="98" t="s">
        <v>363</v>
      </c>
      <c r="F18" s="71">
        <v>95054</v>
      </c>
      <c r="G18" s="71">
        <v>20120</v>
      </c>
      <c r="H18" s="71">
        <v>65850</v>
      </c>
      <c r="I18" s="71">
        <v>44932</v>
      </c>
      <c r="J18" s="71">
        <v>0</v>
      </c>
      <c r="K18" s="71">
        <v>33880</v>
      </c>
      <c r="L18" s="71">
        <v>224866</v>
      </c>
      <c r="M18" s="71">
        <v>71420</v>
      </c>
      <c r="N18" s="71">
        <v>0</v>
      </c>
      <c r="O18" s="71">
        <v>17420</v>
      </c>
      <c r="P18" s="71">
        <v>0</v>
      </c>
      <c r="Q18" s="71">
        <v>84703</v>
      </c>
      <c r="R18" s="71">
        <v>12470</v>
      </c>
      <c r="S18" s="71">
        <v>0</v>
      </c>
      <c r="T18" s="71">
        <v>0</v>
      </c>
      <c r="U18" s="71">
        <v>0</v>
      </c>
      <c r="V18" s="71">
        <v>0</v>
      </c>
      <c r="W18" s="71">
        <v>15000</v>
      </c>
      <c r="X18" s="71">
        <v>0</v>
      </c>
      <c r="Y18" s="71">
        <v>12150</v>
      </c>
      <c r="Z18" s="71">
        <v>0</v>
      </c>
      <c r="AA18" s="71">
        <v>697865</v>
      </c>
    </row>
    <row r="19" spans="1:27" ht="21" customHeight="1">
      <c r="A19" s="161"/>
      <c r="B19" s="167"/>
      <c r="C19" s="172"/>
      <c r="D19" s="111" t="s">
        <v>364</v>
      </c>
      <c r="E19" s="98" t="s">
        <v>365</v>
      </c>
      <c r="F19" s="71">
        <v>6291</v>
      </c>
      <c r="G19" s="71">
        <v>0</v>
      </c>
      <c r="H19" s="71">
        <v>2000</v>
      </c>
      <c r="I19" s="71">
        <v>10313</v>
      </c>
      <c r="J19" s="71">
        <v>0</v>
      </c>
      <c r="K19" s="71">
        <v>3000</v>
      </c>
      <c r="L19" s="71">
        <v>66953</v>
      </c>
      <c r="M19" s="71">
        <v>6000</v>
      </c>
      <c r="N19" s="71">
        <v>0</v>
      </c>
      <c r="O19" s="71">
        <v>0</v>
      </c>
      <c r="P19" s="71">
        <v>0</v>
      </c>
      <c r="Q19" s="71">
        <v>22723</v>
      </c>
      <c r="R19" s="71">
        <v>8435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4915</v>
      </c>
      <c r="Z19" s="71">
        <v>0</v>
      </c>
      <c r="AA19" s="71">
        <v>130630</v>
      </c>
    </row>
    <row r="20" spans="1:27">
      <c r="A20" s="162"/>
      <c r="B20" s="164"/>
      <c r="C20" s="166"/>
      <c r="D20" s="97" t="s">
        <v>348</v>
      </c>
      <c r="E20" s="45"/>
      <c r="F20" s="112">
        <v>439145</v>
      </c>
      <c r="G20" s="112">
        <v>43670</v>
      </c>
      <c r="H20" s="112">
        <v>261545</v>
      </c>
      <c r="I20" s="112">
        <v>74195</v>
      </c>
      <c r="J20" s="112">
        <v>0</v>
      </c>
      <c r="K20" s="112">
        <v>108536</v>
      </c>
      <c r="L20" s="112">
        <v>443662</v>
      </c>
      <c r="M20" s="112">
        <v>79940</v>
      </c>
      <c r="N20" s="112">
        <v>0</v>
      </c>
      <c r="O20" s="112">
        <v>63480</v>
      </c>
      <c r="P20" s="112">
        <v>0</v>
      </c>
      <c r="Q20" s="112">
        <v>180326</v>
      </c>
      <c r="R20" s="112">
        <v>40105</v>
      </c>
      <c r="S20" s="112">
        <v>0</v>
      </c>
      <c r="T20" s="112">
        <v>0</v>
      </c>
      <c r="U20" s="112">
        <v>0</v>
      </c>
      <c r="V20" s="112">
        <v>0</v>
      </c>
      <c r="W20" s="112">
        <v>15000</v>
      </c>
      <c r="X20" s="112">
        <v>0</v>
      </c>
      <c r="Y20" s="112">
        <v>17065</v>
      </c>
      <c r="Z20" s="112">
        <v>0</v>
      </c>
      <c r="AA20" s="112">
        <v>1766669</v>
      </c>
    </row>
    <row r="21" spans="1:27" ht="113.25" customHeight="1">
      <c r="A21" s="160" t="s">
        <v>3</v>
      </c>
      <c r="B21" s="163" t="s">
        <v>101</v>
      </c>
      <c r="C21" s="200" t="s">
        <v>366</v>
      </c>
      <c r="D21" s="111" t="s">
        <v>367</v>
      </c>
      <c r="E21" s="98" t="s">
        <v>368</v>
      </c>
      <c r="F21" s="71">
        <v>479565</v>
      </c>
      <c r="G21" s="71">
        <v>0</v>
      </c>
      <c r="H21" s="71">
        <v>224255</v>
      </c>
      <c r="I21" s="71">
        <v>0</v>
      </c>
      <c r="J21" s="71">
        <v>17600</v>
      </c>
      <c r="K21" s="71">
        <v>265268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54530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1041218</v>
      </c>
    </row>
    <row r="22" spans="1:27" ht="21" customHeight="1">
      <c r="A22" s="161"/>
      <c r="B22" s="167"/>
      <c r="C22" s="172"/>
      <c r="D22" s="111" t="s">
        <v>369</v>
      </c>
      <c r="E22" s="98" t="s">
        <v>370</v>
      </c>
      <c r="F22" s="71">
        <v>8375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8375</v>
      </c>
    </row>
    <row r="23" spans="1:27" ht="73.5" customHeight="1">
      <c r="A23" s="161"/>
      <c r="B23" s="167"/>
      <c r="C23" s="172"/>
      <c r="D23" s="111" t="s">
        <v>445</v>
      </c>
      <c r="E23" s="98" t="s">
        <v>446</v>
      </c>
      <c r="F23" s="71">
        <v>10000</v>
      </c>
      <c r="G23" s="71">
        <v>0</v>
      </c>
      <c r="H23" s="71">
        <v>10000</v>
      </c>
      <c r="I23" s="71">
        <v>0</v>
      </c>
      <c r="J23" s="71">
        <v>0</v>
      </c>
      <c r="K23" s="71">
        <v>5000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10000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35000</v>
      </c>
    </row>
    <row r="24" spans="1:27">
      <c r="A24" s="161"/>
      <c r="B24" s="167"/>
      <c r="C24" s="172"/>
      <c r="D24" s="111" t="s">
        <v>371</v>
      </c>
      <c r="E24" s="98" t="s">
        <v>372</v>
      </c>
      <c r="F24" s="71">
        <v>8500</v>
      </c>
      <c r="G24" s="71">
        <v>0</v>
      </c>
      <c r="H24" s="71">
        <v>9600</v>
      </c>
      <c r="I24" s="71">
        <v>0</v>
      </c>
      <c r="J24" s="71">
        <v>0</v>
      </c>
      <c r="K24" s="71">
        <v>14100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22500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54700</v>
      </c>
    </row>
    <row r="25" spans="1:27" ht="44.25" customHeight="1">
      <c r="A25" s="161"/>
      <c r="B25" s="167"/>
      <c r="C25" s="172"/>
      <c r="D25" s="111" t="s">
        <v>373</v>
      </c>
      <c r="E25" s="98" t="s">
        <v>374</v>
      </c>
      <c r="F25" s="71">
        <v>25400</v>
      </c>
      <c r="G25" s="71">
        <v>0</v>
      </c>
      <c r="H25" s="71">
        <v>5200</v>
      </c>
      <c r="I25" s="71">
        <v>0</v>
      </c>
      <c r="J25" s="71">
        <v>0</v>
      </c>
      <c r="K25" s="71">
        <v>5000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6750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42350</v>
      </c>
    </row>
    <row r="26" spans="1:27">
      <c r="A26" s="162"/>
      <c r="B26" s="164"/>
      <c r="C26" s="166"/>
      <c r="D26" s="97" t="s">
        <v>348</v>
      </c>
      <c r="E26" s="45"/>
      <c r="F26" s="112">
        <v>531840</v>
      </c>
      <c r="G26" s="112">
        <v>0</v>
      </c>
      <c r="H26" s="112">
        <v>249055</v>
      </c>
      <c r="I26" s="112">
        <v>0</v>
      </c>
      <c r="J26" s="112">
        <v>17600</v>
      </c>
      <c r="K26" s="112">
        <v>289368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93780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1181643</v>
      </c>
    </row>
    <row r="27" spans="1:27" ht="48.75" customHeight="1">
      <c r="A27" s="160" t="s">
        <v>3</v>
      </c>
      <c r="B27" s="163" t="s">
        <v>104</v>
      </c>
      <c r="C27" s="200" t="s">
        <v>375</v>
      </c>
      <c r="D27" s="111" t="s">
        <v>376</v>
      </c>
      <c r="E27" s="98" t="s">
        <v>377</v>
      </c>
      <c r="F27" s="71">
        <v>58737.2</v>
      </c>
      <c r="G27" s="71">
        <v>0</v>
      </c>
      <c r="H27" s="71">
        <v>68860</v>
      </c>
      <c r="I27" s="71">
        <v>0</v>
      </c>
      <c r="J27" s="71">
        <v>0</v>
      </c>
      <c r="K27" s="71">
        <v>27951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8309</v>
      </c>
      <c r="R27" s="71">
        <v>19421.78</v>
      </c>
      <c r="S27" s="71">
        <v>74360</v>
      </c>
      <c r="T27" s="71">
        <v>0</v>
      </c>
      <c r="U27" s="71">
        <v>0</v>
      </c>
      <c r="V27" s="71">
        <v>0</v>
      </c>
      <c r="W27" s="71">
        <v>0</v>
      </c>
      <c r="X27" s="71">
        <v>15020</v>
      </c>
      <c r="Y27" s="71">
        <v>0</v>
      </c>
      <c r="Z27" s="71">
        <v>0</v>
      </c>
      <c r="AA27" s="71">
        <v>272658.98</v>
      </c>
    </row>
    <row r="28" spans="1:27" ht="72.75" customHeight="1">
      <c r="A28" s="161"/>
      <c r="B28" s="167"/>
      <c r="C28" s="172"/>
      <c r="D28" s="111" t="s">
        <v>378</v>
      </c>
      <c r="E28" s="98" t="s">
        <v>379</v>
      </c>
      <c r="F28" s="71">
        <v>34500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34500</v>
      </c>
    </row>
    <row r="29" spans="1:27" ht="137.25" customHeight="1">
      <c r="A29" s="161"/>
      <c r="B29" s="167"/>
      <c r="C29" s="172"/>
      <c r="D29" s="111" t="s">
        <v>380</v>
      </c>
      <c r="E29" s="98" t="s">
        <v>381</v>
      </c>
      <c r="F29" s="71">
        <v>356224.55</v>
      </c>
      <c r="G29" s="71">
        <v>20000</v>
      </c>
      <c r="H29" s="71">
        <v>101120</v>
      </c>
      <c r="I29" s="71">
        <v>0</v>
      </c>
      <c r="J29" s="71">
        <v>25300</v>
      </c>
      <c r="K29" s="71">
        <v>18136</v>
      </c>
      <c r="L29" s="71">
        <v>45628</v>
      </c>
      <c r="M29" s="71">
        <v>0</v>
      </c>
      <c r="N29" s="71">
        <v>20135</v>
      </c>
      <c r="O29" s="71">
        <v>0</v>
      </c>
      <c r="P29" s="71">
        <v>53006</v>
      </c>
      <c r="Q29" s="71">
        <v>82350</v>
      </c>
      <c r="R29" s="71">
        <v>0</v>
      </c>
      <c r="S29" s="71">
        <v>20000</v>
      </c>
      <c r="T29" s="71">
        <v>133330</v>
      </c>
      <c r="U29" s="71">
        <v>60</v>
      </c>
      <c r="V29" s="71">
        <v>7050</v>
      </c>
      <c r="W29" s="71">
        <v>15680</v>
      </c>
      <c r="X29" s="71">
        <v>30000</v>
      </c>
      <c r="Y29" s="71">
        <v>0</v>
      </c>
      <c r="Z29" s="71">
        <v>0</v>
      </c>
      <c r="AA29" s="71">
        <v>928019.55</v>
      </c>
    </row>
    <row r="30" spans="1:27" ht="52.5" customHeight="1">
      <c r="A30" s="161"/>
      <c r="B30" s="167"/>
      <c r="C30" s="172"/>
      <c r="D30" s="111" t="s">
        <v>382</v>
      </c>
      <c r="E30" s="98" t="s">
        <v>383</v>
      </c>
      <c r="F30" s="71">
        <v>54991.27</v>
      </c>
      <c r="G30" s="71">
        <v>0</v>
      </c>
      <c r="H30" s="71">
        <v>36400</v>
      </c>
      <c r="I30" s="71">
        <v>0</v>
      </c>
      <c r="J30" s="71">
        <v>0</v>
      </c>
      <c r="K30" s="71">
        <v>20000</v>
      </c>
      <c r="L30" s="71">
        <v>58800</v>
      </c>
      <c r="M30" s="71">
        <v>0</v>
      </c>
      <c r="N30" s="71">
        <v>0</v>
      </c>
      <c r="O30" s="71">
        <v>0</v>
      </c>
      <c r="P30" s="71">
        <v>0</v>
      </c>
      <c r="Q30" s="71">
        <v>433018.31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603209.57999999996</v>
      </c>
    </row>
    <row r="31" spans="1:27">
      <c r="A31" s="162"/>
      <c r="B31" s="164"/>
      <c r="C31" s="166"/>
      <c r="D31" s="97" t="s">
        <v>348</v>
      </c>
      <c r="E31" s="45"/>
      <c r="F31" s="112">
        <v>504453.02</v>
      </c>
      <c r="G31" s="112">
        <v>20000</v>
      </c>
      <c r="H31" s="112">
        <v>206380</v>
      </c>
      <c r="I31" s="112">
        <v>0</v>
      </c>
      <c r="J31" s="112">
        <v>25300</v>
      </c>
      <c r="K31" s="112">
        <v>66087</v>
      </c>
      <c r="L31" s="112">
        <v>104428</v>
      </c>
      <c r="M31" s="112">
        <v>0</v>
      </c>
      <c r="N31" s="112">
        <v>20135</v>
      </c>
      <c r="O31" s="112">
        <v>0</v>
      </c>
      <c r="P31" s="112">
        <v>53006</v>
      </c>
      <c r="Q31" s="112">
        <v>523677.31</v>
      </c>
      <c r="R31" s="112">
        <v>19421.78</v>
      </c>
      <c r="S31" s="112">
        <v>94360</v>
      </c>
      <c r="T31" s="112">
        <v>133330</v>
      </c>
      <c r="U31" s="112">
        <v>60</v>
      </c>
      <c r="V31" s="112">
        <v>7050</v>
      </c>
      <c r="W31" s="112">
        <v>15680</v>
      </c>
      <c r="X31" s="112">
        <v>45020</v>
      </c>
      <c r="Y31" s="112">
        <v>0</v>
      </c>
      <c r="Z31" s="112">
        <v>0</v>
      </c>
      <c r="AA31" s="112">
        <v>1838388.11</v>
      </c>
    </row>
    <row r="32" spans="1:27" ht="21" customHeight="1">
      <c r="A32" s="160" t="s">
        <v>3</v>
      </c>
      <c r="B32" s="163" t="s">
        <v>107</v>
      </c>
      <c r="C32" s="200" t="s">
        <v>384</v>
      </c>
      <c r="D32" s="111" t="s">
        <v>385</v>
      </c>
      <c r="E32" s="98" t="s">
        <v>386</v>
      </c>
      <c r="F32" s="71">
        <v>9510</v>
      </c>
      <c r="G32" s="71">
        <v>0</v>
      </c>
      <c r="H32" s="71">
        <v>90000</v>
      </c>
      <c r="I32" s="71">
        <v>0</v>
      </c>
      <c r="J32" s="71">
        <v>0</v>
      </c>
      <c r="K32" s="71">
        <v>0</v>
      </c>
      <c r="L32" s="71">
        <v>9620</v>
      </c>
      <c r="M32" s="71">
        <v>0</v>
      </c>
      <c r="N32" s="71">
        <v>0</v>
      </c>
      <c r="O32" s="71">
        <v>0</v>
      </c>
      <c r="P32" s="71">
        <v>0</v>
      </c>
      <c r="Q32" s="71">
        <v>30000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139130</v>
      </c>
    </row>
    <row r="33" spans="1:27" ht="21" customHeight="1">
      <c r="A33" s="161"/>
      <c r="B33" s="167"/>
      <c r="C33" s="172"/>
      <c r="D33" s="111" t="s">
        <v>387</v>
      </c>
      <c r="E33" s="98" t="s">
        <v>388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11540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11540</v>
      </c>
    </row>
    <row r="34" spans="1:27" ht="42" customHeight="1">
      <c r="A34" s="161"/>
      <c r="B34" s="167"/>
      <c r="C34" s="172"/>
      <c r="D34" s="111" t="s">
        <v>389</v>
      </c>
      <c r="E34" s="98" t="s">
        <v>390</v>
      </c>
      <c r="F34" s="71">
        <v>17650</v>
      </c>
      <c r="G34" s="71">
        <v>0</v>
      </c>
      <c r="H34" s="71">
        <v>0</v>
      </c>
      <c r="I34" s="71">
        <v>0</v>
      </c>
      <c r="J34" s="71">
        <v>0</v>
      </c>
      <c r="K34" s="71">
        <v>20000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100000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137650</v>
      </c>
    </row>
    <row r="35" spans="1:27" ht="57.75" customHeight="1">
      <c r="A35" s="161"/>
      <c r="B35" s="167"/>
      <c r="C35" s="172"/>
      <c r="D35" s="111" t="s">
        <v>391</v>
      </c>
      <c r="E35" s="98" t="s">
        <v>392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62980.9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62980.9</v>
      </c>
    </row>
    <row r="36" spans="1:27">
      <c r="A36" s="161"/>
      <c r="B36" s="167"/>
      <c r="C36" s="172"/>
      <c r="D36" s="111" t="s">
        <v>393</v>
      </c>
      <c r="E36" s="98" t="s">
        <v>394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290631</v>
      </c>
      <c r="Y36" s="71">
        <v>0</v>
      </c>
      <c r="Z36" s="71">
        <v>0</v>
      </c>
      <c r="AA36" s="71">
        <v>290631</v>
      </c>
    </row>
    <row r="37" spans="1:27" ht="49.5" customHeight="1">
      <c r="A37" s="161"/>
      <c r="B37" s="167"/>
      <c r="C37" s="172"/>
      <c r="D37" s="111" t="s">
        <v>395</v>
      </c>
      <c r="E37" s="98" t="s">
        <v>396</v>
      </c>
      <c r="F37" s="71">
        <v>30000</v>
      </c>
      <c r="G37" s="71">
        <v>0</v>
      </c>
      <c r="H37" s="71">
        <v>0</v>
      </c>
      <c r="I37" s="71">
        <v>0</v>
      </c>
      <c r="J37" s="71">
        <v>47500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8000</v>
      </c>
      <c r="R37" s="71">
        <v>0</v>
      </c>
      <c r="S37" s="71">
        <v>3800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89300</v>
      </c>
    </row>
    <row r="38" spans="1:27" ht="43.5" customHeight="1">
      <c r="A38" s="161"/>
      <c r="B38" s="167"/>
      <c r="C38" s="172"/>
      <c r="D38" s="111" t="s">
        <v>397</v>
      </c>
      <c r="E38" s="98" t="s">
        <v>398</v>
      </c>
      <c r="F38" s="71">
        <v>22024.55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90498.85</v>
      </c>
      <c r="R38" s="71">
        <v>0</v>
      </c>
      <c r="S38" s="71">
        <v>17093.05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129616.45</v>
      </c>
    </row>
    <row r="39" spans="1:27" ht="21" customHeight="1">
      <c r="A39" s="161"/>
      <c r="B39" s="167"/>
      <c r="C39" s="172"/>
      <c r="D39" s="111" t="s">
        <v>399</v>
      </c>
      <c r="E39" s="98" t="s">
        <v>400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15000</v>
      </c>
      <c r="Z39" s="71">
        <v>0</v>
      </c>
      <c r="AA39" s="71">
        <v>15000</v>
      </c>
    </row>
    <row r="40" spans="1:27" ht="21" customHeight="1">
      <c r="A40" s="161"/>
      <c r="B40" s="167"/>
      <c r="C40" s="172"/>
      <c r="D40" s="111" t="s">
        <v>401</v>
      </c>
      <c r="E40" s="98" t="s">
        <v>402</v>
      </c>
      <c r="F40" s="71">
        <v>9600</v>
      </c>
      <c r="G40" s="71">
        <v>0</v>
      </c>
      <c r="H40" s="71">
        <v>3000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12600</v>
      </c>
    </row>
    <row r="41" spans="1:27" ht="21" customHeight="1">
      <c r="A41" s="161"/>
      <c r="B41" s="167"/>
      <c r="C41" s="172"/>
      <c r="D41" s="111" t="s">
        <v>447</v>
      </c>
      <c r="E41" s="98" t="s">
        <v>448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30000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30000</v>
      </c>
    </row>
    <row r="42" spans="1:27" ht="21" customHeight="1">
      <c r="A42" s="161"/>
      <c r="B42" s="167"/>
      <c r="C42" s="172"/>
      <c r="D42" s="111" t="s">
        <v>449</v>
      </c>
      <c r="E42" s="98" t="s">
        <v>450</v>
      </c>
      <c r="F42" s="71">
        <v>0</v>
      </c>
      <c r="G42" s="71">
        <v>0</v>
      </c>
      <c r="H42" s="71">
        <v>0</v>
      </c>
      <c r="I42" s="71">
        <v>0</v>
      </c>
      <c r="J42" s="71">
        <v>20000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20000</v>
      </c>
    </row>
    <row r="43" spans="1:27">
      <c r="A43" s="162"/>
      <c r="B43" s="164"/>
      <c r="C43" s="166"/>
      <c r="D43" s="97" t="s">
        <v>348</v>
      </c>
      <c r="E43" s="45"/>
      <c r="F43" s="112">
        <v>88784.55</v>
      </c>
      <c r="G43" s="112">
        <v>0</v>
      </c>
      <c r="H43" s="112">
        <v>93000</v>
      </c>
      <c r="I43" s="112">
        <v>0</v>
      </c>
      <c r="J43" s="112">
        <v>67500</v>
      </c>
      <c r="K43" s="112">
        <v>20000</v>
      </c>
      <c r="L43" s="112">
        <v>102600.9</v>
      </c>
      <c r="M43" s="112">
        <v>0</v>
      </c>
      <c r="N43" s="112">
        <v>0</v>
      </c>
      <c r="O43" s="112">
        <v>0</v>
      </c>
      <c r="P43" s="112">
        <v>0</v>
      </c>
      <c r="Q43" s="112">
        <v>128498.85</v>
      </c>
      <c r="R43" s="112">
        <v>11540</v>
      </c>
      <c r="S43" s="112">
        <v>120893.05</v>
      </c>
      <c r="T43" s="112">
        <v>0</v>
      </c>
      <c r="U43" s="112">
        <v>0</v>
      </c>
      <c r="V43" s="112">
        <v>0</v>
      </c>
      <c r="W43" s="112">
        <v>0</v>
      </c>
      <c r="X43" s="112">
        <v>290631</v>
      </c>
      <c r="Y43" s="112">
        <v>15000</v>
      </c>
      <c r="Z43" s="112">
        <v>0</v>
      </c>
      <c r="AA43" s="112">
        <v>938448.35</v>
      </c>
    </row>
    <row r="44" spans="1:27">
      <c r="A44" s="160" t="s">
        <v>3</v>
      </c>
      <c r="B44" s="163" t="s">
        <v>110</v>
      </c>
      <c r="C44" s="200" t="s">
        <v>405</v>
      </c>
      <c r="D44" s="111" t="s">
        <v>406</v>
      </c>
      <c r="E44" s="98" t="s">
        <v>407</v>
      </c>
      <c r="F44" s="71">
        <v>73298</v>
      </c>
      <c r="G44" s="71">
        <v>0</v>
      </c>
      <c r="H44" s="71">
        <v>0</v>
      </c>
      <c r="I44" s="71">
        <v>0</v>
      </c>
      <c r="J44" s="71">
        <v>0</v>
      </c>
      <c r="K44" s="71">
        <v>19256.349999999999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25443.3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117997.65</v>
      </c>
    </row>
    <row r="45" spans="1:27" ht="50.25" customHeight="1">
      <c r="A45" s="161"/>
      <c r="B45" s="167"/>
      <c r="C45" s="172"/>
      <c r="D45" s="111" t="s">
        <v>408</v>
      </c>
      <c r="E45" s="98" t="s">
        <v>409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8864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8864</v>
      </c>
    </row>
    <row r="46" spans="1:27" ht="21" customHeight="1">
      <c r="A46" s="161"/>
      <c r="B46" s="167"/>
      <c r="C46" s="172"/>
      <c r="D46" s="111" t="s">
        <v>410</v>
      </c>
      <c r="E46" s="98" t="s">
        <v>411</v>
      </c>
      <c r="F46" s="71">
        <v>7746.58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7746.58</v>
      </c>
    </row>
    <row r="47" spans="1:27" ht="41.25" customHeight="1">
      <c r="A47" s="161"/>
      <c r="B47" s="167"/>
      <c r="C47" s="172"/>
      <c r="D47" s="111" t="s">
        <v>412</v>
      </c>
      <c r="E47" s="98" t="s">
        <v>413</v>
      </c>
      <c r="F47" s="71">
        <v>5778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5778</v>
      </c>
    </row>
    <row r="48" spans="1:27" ht="47.25" customHeight="1">
      <c r="A48" s="161"/>
      <c r="B48" s="167"/>
      <c r="C48" s="172"/>
      <c r="D48" s="111" t="s">
        <v>414</v>
      </c>
      <c r="E48" s="98" t="s">
        <v>415</v>
      </c>
      <c r="F48" s="71">
        <v>40259.32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40259.32</v>
      </c>
    </row>
    <row r="49" spans="1:27">
      <c r="A49" s="162"/>
      <c r="B49" s="164"/>
      <c r="C49" s="166"/>
      <c r="D49" s="97" t="s">
        <v>348</v>
      </c>
      <c r="E49" s="45"/>
      <c r="F49" s="112">
        <v>127081.9</v>
      </c>
      <c r="G49" s="112">
        <v>0</v>
      </c>
      <c r="H49" s="112">
        <v>0</v>
      </c>
      <c r="I49" s="112">
        <v>0</v>
      </c>
      <c r="J49" s="112">
        <v>0</v>
      </c>
      <c r="K49" s="112">
        <v>28120.35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25443.3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2">
        <v>180645.55</v>
      </c>
    </row>
    <row r="50" spans="1:27" ht="21" customHeight="1">
      <c r="A50" s="160" t="s">
        <v>3</v>
      </c>
      <c r="B50" s="163" t="s">
        <v>113</v>
      </c>
      <c r="C50" s="200" t="s">
        <v>416</v>
      </c>
      <c r="D50" s="111" t="s">
        <v>417</v>
      </c>
      <c r="E50" s="98" t="s">
        <v>418</v>
      </c>
      <c r="F50" s="71">
        <v>5500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19500</v>
      </c>
      <c r="M50" s="71">
        <v>0</v>
      </c>
      <c r="N50" s="71">
        <v>0</v>
      </c>
      <c r="O50" s="71">
        <v>0</v>
      </c>
      <c r="P50" s="71">
        <v>0</v>
      </c>
      <c r="Q50" s="71">
        <v>10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25010</v>
      </c>
    </row>
    <row r="51" spans="1:27" ht="69" customHeight="1">
      <c r="A51" s="161"/>
      <c r="B51" s="167"/>
      <c r="C51" s="172"/>
      <c r="D51" s="111" t="s">
        <v>419</v>
      </c>
      <c r="E51" s="98" t="s">
        <v>420</v>
      </c>
      <c r="F51" s="71">
        <v>3000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18750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21750</v>
      </c>
    </row>
    <row r="52" spans="1:27">
      <c r="A52" s="162"/>
      <c r="B52" s="164"/>
      <c r="C52" s="166"/>
      <c r="D52" s="97" t="s">
        <v>348</v>
      </c>
      <c r="E52" s="45"/>
      <c r="F52" s="112">
        <v>8500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19500</v>
      </c>
      <c r="M52" s="112">
        <v>0</v>
      </c>
      <c r="N52" s="112">
        <v>0</v>
      </c>
      <c r="O52" s="112">
        <v>0</v>
      </c>
      <c r="P52" s="112">
        <v>0</v>
      </c>
      <c r="Q52" s="112">
        <v>18760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46760</v>
      </c>
    </row>
    <row r="53" spans="1:27">
      <c r="A53" s="160" t="s">
        <v>3</v>
      </c>
      <c r="B53" s="163" t="s">
        <v>119</v>
      </c>
      <c r="C53" s="200" t="s">
        <v>451</v>
      </c>
      <c r="D53" s="111" t="s">
        <v>119</v>
      </c>
      <c r="E53" s="98" t="s">
        <v>452</v>
      </c>
      <c r="F53" s="71">
        <v>60000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60000</v>
      </c>
    </row>
    <row r="54" spans="1:27">
      <c r="A54" s="162"/>
      <c r="B54" s="164"/>
      <c r="C54" s="166"/>
      <c r="D54" s="97" t="s">
        <v>348</v>
      </c>
      <c r="E54" s="45"/>
      <c r="F54" s="112">
        <v>60000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2">
        <v>60000</v>
      </c>
    </row>
    <row r="55" spans="1:27" ht="44.25" customHeight="1">
      <c r="A55" s="160" t="s">
        <v>3</v>
      </c>
      <c r="B55" s="163" t="s">
        <v>122</v>
      </c>
      <c r="C55" s="200" t="s">
        <v>423</v>
      </c>
      <c r="D55" s="111" t="s">
        <v>424</v>
      </c>
      <c r="E55" s="98" t="s">
        <v>425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2000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2000</v>
      </c>
    </row>
    <row r="56" spans="1:27" ht="42" customHeight="1">
      <c r="A56" s="161"/>
      <c r="B56" s="167"/>
      <c r="C56" s="172"/>
      <c r="D56" s="111" t="s">
        <v>453</v>
      </c>
      <c r="E56" s="98" t="s">
        <v>454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309000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71000</v>
      </c>
      <c r="U56" s="71">
        <v>0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1">
        <v>380000</v>
      </c>
    </row>
    <row r="57" spans="1:27" ht="63.75" customHeight="1">
      <c r="A57" s="161"/>
      <c r="B57" s="167"/>
      <c r="C57" s="172"/>
      <c r="D57" s="111" t="s">
        <v>426</v>
      </c>
      <c r="E57" s="98" t="s">
        <v>427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446.72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446.72</v>
      </c>
    </row>
    <row r="58" spans="1:27">
      <c r="A58" s="162"/>
      <c r="B58" s="164"/>
      <c r="C58" s="166"/>
      <c r="D58" s="97" t="s">
        <v>348</v>
      </c>
      <c r="E58" s="45"/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2000</v>
      </c>
      <c r="M58" s="112">
        <v>0</v>
      </c>
      <c r="N58" s="112">
        <v>309000</v>
      </c>
      <c r="O58" s="112">
        <v>0</v>
      </c>
      <c r="P58" s="112">
        <v>0</v>
      </c>
      <c r="Q58" s="112">
        <v>0</v>
      </c>
      <c r="R58" s="112">
        <v>446.72</v>
      </c>
      <c r="S58" s="112">
        <v>0</v>
      </c>
      <c r="T58" s="112">
        <v>71000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2">
        <v>382446.72</v>
      </c>
    </row>
    <row r="59" spans="1:27" ht="96" customHeight="1">
      <c r="A59" s="160" t="s">
        <v>3</v>
      </c>
      <c r="B59" s="163" t="s">
        <v>116</v>
      </c>
      <c r="C59" s="200" t="s">
        <v>434</v>
      </c>
      <c r="D59" s="111" t="s">
        <v>437</v>
      </c>
      <c r="E59" s="98" t="s">
        <v>438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6000000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6000000</v>
      </c>
    </row>
    <row r="60" spans="1:27">
      <c r="A60" s="162"/>
      <c r="B60" s="164"/>
      <c r="C60" s="166"/>
      <c r="D60" s="97" t="s">
        <v>348</v>
      </c>
      <c r="E60" s="45"/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6000000</v>
      </c>
      <c r="R60" s="112">
        <v>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0</v>
      </c>
      <c r="AA60" s="112">
        <v>6000000</v>
      </c>
    </row>
    <row r="61" spans="1:27" ht="70.5" customHeight="1">
      <c r="A61" s="160" t="s">
        <v>3</v>
      </c>
      <c r="B61" s="163" t="s">
        <v>92</v>
      </c>
      <c r="C61" s="200" t="s">
        <v>332</v>
      </c>
      <c r="D61" s="111" t="s">
        <v>333</v>
      </c>
      <c r="E61" s="98" t="s">
        <v>334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32047</v>
      </c>
      <c r="AA61" s="71">
        <v>32047</v>
      </c>
    </row>
    <row r="62" spans="1:27">
      <c r="A62" s="161"/>
      <c r="B62" s="167"/>
      <c r="C62" s="172"/>
      <c r="D62" s="111" t="s">
        <v>336</v>
      </c>
      <c r="E62" s="98" t="s">
        <v>337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1195700</v>
      </c>
      <c r="AA62" s="71">
        <v>1195700</v>
      </c>
    </row>
    <row r="63" spans="1:27" ht="42">
      <c r="A63" s="161"/>
      <c r="B63" s="167"/>
      <c r="C63" s="172"/>
      <c r="D63" s="111" t="s">
        <v>338</v>
      </c>
      <c r="E63" s="98" t="s">
        <v>339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643200</v>
      </c>
      <c r="AA63" s="71">
        <v>643200</v>
      </c>
    </row>
    <row r="64" spans="1:27" ht="54" customHeight="1">
      <c r="A64" s="161"/>
      <c r="B64" s="167"/>
      <c r="C64" s="172"/>
      <c r="D64" s="111" t="s">
        <v>340</v>
      </c>
      <c r="E64" s="98" t="s">
        <v>341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22500</v>
      </c>
      <c r="AA64" s="71">
        <v>22500</v>
      </c>
    </row>
    <row r="65" spans="1:27">
      <c r="A65" s="161"/>
      <c r="B65" s="167"/>
      <c r="C65" s="172"/>
      <c r="D65" s="111" t="s">
        <v>455</v>
      </c>
      <c r="E65" s="98" t="s">
        <v>456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71">
        <v>198630</v>
      </c>
      <c r="AA65" s="71">
        <v>198630</v>
      </c>
    </row>
    <row r="66" spans="1:27">
      <c r="A66" s="162"/>
      <c r="B66" s="164"/>
      <c r="C66" s="166"/>
      <c r="D66" s="97" t="s">
        <v>348</v>
      </c>
      <c r="E66" s="45"/>
      <c r="F66" s="112">
        <v>0</v>
      </c>
      <c r="G66" s="112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2092077</v>
      </c>
      <c r="AA66" s="112">
        <v>2092077</v>
      </c>
    </row>
    <row r="67" spans="1:27">
      <c r="A67" s="201" t="s">
        <v>428</v>
      </c>
      <c r="B67" s="134"/>
      <c r="C67" s="134"/>
      <c r="D67" s="134"/>
      <c r="E67" s="134"/>
      <c r="F67" s="113">
        <v>1913124.47</v>
      </c>
      <c r="G67" s="113">
        <v>63670</v>
      </c>
      <c r="H67" s="113">
        <v>809980</v>
      </c>
      <c r="I67" s="113">
        <v>74195</v>
      </c>
      <c r="J67" s="113">
        <v>110400</v>
      </c>
      <c r="K67" s="113">
        <v>512111.35</v>
      </c>
      <c r="L67" s="113">
        <v>672190.9</v>
      </c>
      <c r="M67" s="113">
        <v>79940</v>
      </c>
      <c r="N67" s="113">
        <v>329135</v>
      </c>
      <c r="O67" s="113">
        <v>63480</v>
      </c>
      <c r="P67" s="113">
        <v>53006</v>
      </c>
      <c r="Q67" s="113">
        <v>6970485.46</v>
      </c>
      <c r="R67" s="113">
        <v>71513.5</v>
      </c>
      <c r="S67" s="113">
        <v>215253.05</v>
      </c>
      <c r="T67" s="113">
        <v>204330</v>
      </c>
      <c r="U67" s="113">
        <v>60</v>
      </c>
      <c r="V67" s="113">
        <v>7050</v>
      </c>
      <c r="W67" s="113">
        <v>30680</v>
      </c>
      <c r="X67" s="113">
        <v>335651</v>
      </c>
      <c r="Y67" s="113">
        <v>32065</v>
      </c>
      <c r="Z67" s="113">
        <v>2092077</v>
      </c>
      <c r="AA67" s="113">
        <v>14640397.73</v>
      </c>
    </row>
  </sheetData>
  <mergeCells count="78">
    <mergeCell ref="A67:E67"/>
    <mergeCell ref="A1:AA1"/>
    <mergeCell ref="A2:AA2"/>
    <mergeCell ref="A3:AA3"/>
    <mergeCell ref="A61:A66"/>
    <mergeCell ref="B61:B66"/>
    <mergeCell ref="C61:C66"/>
    <mergeCell ref="A59:A60"/>
    <mergeCell ref="B59:B60"/>
    <mergeCell ref="C59:C60"/>
    <mergeCell ref="A55:A58"/>
    <mergeCell ref="B55:B58"/>
    <mergeCell ref="C55:C58"/>
    <mergeCell ref="A53:A54"/>
    <mergeCell ref="B53:B54"/>
    <mergeCell ref="C53:C54"/>
    <mergeCell ref="A50:A52"/>
    <mergeCell ref="B50:B52"/>
    <mergeCell ref="C50:C52"/>
    <mergeCell ref="A44:A49"/>
    <mergeCell ref="B44:B49"/>
    <mergeCell ref="C44:C49"/>
    <mergeCell ref="A32:A43"/>
    <mergeCell ref="B32:B43"/>
    <mergeCell ref="C32:C43"/>
    <mergeCell ref="A27:A31"/>
    <mergeCell ref="B27:B31"/>
    <mergeCell ref="C27:C31"/>
    <mergeCell ref="A21:A26"/>
    <mergeCell ref="B21:B26"/>
    <mergeCell ref="C21:C26"/>
    <mergeCell ref="A14:A20"/>
    <mergeCell ref="B14:B20"/>
    <mergeCell ref="C14:C20"/>
    <mergeCell ref="Y7:Y8"/>
    <mergeCell ref="Z7:Z8"/>
    <mergeCell ref="A8:C9"/>
    <mergeCell ref="A10:A13"/>
    <mergeCell ref="B10:B13"/>
    <mergeCell ref="C10:C13"/>
    <mergeCell ref="U7:U8"/>
    <mergeCell ref="O7:O8"/>
    <mergeCell ref="P7:P8"/>
    <mergeCell ref="Q7:Q8"/>
    <mergeCell ref="R7:R8"/>
    <mergeCell ref="S7:S8"/>
    <mergeCell ref="T7:T8"/>
    <mergeCell ref="M7:M8"/>
    <mergeCell ref="N7:N8"/>
    <mergeCell ref="V7:V8"/>
    <mergeCell ref="W7:W8"/>
    <mergeCell ref="X7:X8"/>
    <mergeCell ref="H7:H8"/>
    <mergeCell ref="I7:I8"/>
    <mergeCell ref="J7:J8"/>
    <mergeCell ref="K7:K8"/>
    <mergeCell ref="L7:L8"/>
    <mergeCell ref="AA4:AA9"/>
    <mergeCell ref="F6:H6"/>
    <mergeCell ref="I6:J6"/>
    <mergeCell ref="K6:L6"/>
    <mergeCell ref="M6:N6"/>
    <mergeCell ref="O6:P6"/>
    <mergeCell ref="Q6:S6"/>
    <mergeCell ref="K4:L5"/>
    <mergeCell ref="M4:N5"/>
    <mergeCell ref="O4:P5"/>
    <mergeCell ref="Q4:S5"/>
    <mergeCell ref="T4:T5"/>
    <mergeCell ref="U4:W5"/>
    <mergeCell ref="U6:W6"/>
    <mergeCell ref="F7:F8"/>
    <mergeCell ref="G7:G8"/>
    <mergeCell ref="F4:H5"/>
    <mergeCell ref="I4:J5"/>
    <mergeCell ref="X4:X5"/>
    <mergeCell ref="Y4:Y5"/>
    <mergeCell ref="Z4:Z5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headerFooter>
    <oddHeader>&amp;Rหน้าที่ &amp;P จาก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79"/>
  <sheetViews>
    <sheetView topLeftCell="L70" workbookViewId="0">
      <selection sqref="A1:Y79"/>
    </sheetView>
  </sheetViews>
  <sheetFormatPr defaultRowHeight="21"/>
  <cols>
    <col min="1" max="2" width="9" style="43"/>
    <col min="3" max="3" width="25.125" style="43" customWidth="1"/>
    <col min="4" max="4" width="12.875" style="43" customWidth="1"/>
    <col min="5" max="5" width="9.875" style="43" bestFit="1" customWidth="1"/>
    <col min="6" max="6" width="11.625" style="43" customWidth="1"/>
    <col min="7" max="7" width="9.875" style="43" bestFit="1" customWidth="1"/>
    <col min="8" max="8" width="10.875" style="43" customWidth="1"/>
    <col min="9" max="9" width="11.125" style="43" customWidth="1"/>
    <col min="10" max="10" width="12" style="43" customWidth="1"/>
    <col min="11" max="11" width="9.875" style="43" bestFit="1" customWidth="1"/>
    <col min="12" max="12" width="11.75" style="43" customWidth="1"/>
    <col min="13" max="14" width="9.875" style="43" bestFit="1" customWidth="1"/>
    <col min="15" max="15" width="13" style="43" customWidth="1"/>
    <col min="16" max="16" width="9.875" style="43" bestFit="1" customWidth="1"/>
    <col min="17" max="17" width="11" style="43" customWidth="1"/>
    <col min="18" max="18" width="11.125" style="43" customWidth="1"/>
    <col min="19" max="20" width="9.125" style="43" bestFit="1" customWidth="1"/>
    <col min="21" max="21" width="9.875" style="43" bestFit="1" customWidth="1"/>
    <col min="22" max="22" width="12.875" style="43" customWidth="1"/>
    <col min="23" max="23" width="12.625" style="43" customWidth="1"/>
    <col min="24" max="24" width="13" style="43" customWidth="1"/>
    <col min="25" max="25" width="14.125" style="43" customWidth="1"/>
    <col min="26" max="16384" width="9" style="43"/>
  </cols>
  <sheetData>
    <row r="1" spans="1:25" ht="21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1:25" ht="21" customHeight="1">
      <c r="A2" s="141" t="s">
        <v>497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ht="21" customHeight="1">
      <c r="A3" s="140" t="s">
        <v>498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ht="84">
      <c r="A4" s="85"/>
      <c r="B4" s="86"/>
      <c r="C4" s="86"/>
      <c r="D4" s="145" t="s">
        <v>265</v>
      </c>
      <c r="E4" s="209"/>
      <c r="F4" s="209"/>
      <c r="G4" s="145" t="s">
        <v>266</v>
      </c>
      <c r="H4" s="209"/>
      <c r="I4" s="145" t="s">
        <v>267</v>
      </c>
      <c r="J4" s="208"/>
      <c r="K4" s="145" t="s">
        <v>268</v>
      </c>
      <c r="L4" s="208"/>
      <c r="M4" s="145" t="s">
        <v>269</v>
      </c>
      <c r="N4" s="208"/>
      <c r="O4" s="145" t="s">
        <v>270</v>
      </c>
      <c r="P4" s="209"/>
      <c r="Q4" s="208"/>
      <c r="R4" s="114" t="s">
        <v>271</v>
      </c>
      <c r="S4" s="145" t="s">
        <v>272</v>
      </c>
      <c r="T4" s="209"/>
      <c r="U4" s="208"/>
      <c r="V4" s="114" t="s">
        <v>273</v>
      </c>
      <c r="W4" s="114" t="s">
        <v>274</v>
      </c>
      <c r="X4" s="114" t="s">
        <v>275</v>
      </c>
      <c r="Y4" s="133" t="s">
        <v>499</v>
      </c>
    </row>
    <row r="5" spans="1:25">
      <c r="A5" s="87"/>
      <c r="B5" s="88"/>
      <c r="C5" s="88"/>
      <c r="D5" s="151" t="s">
        <v>277</v>
      </c>
      <c r="E5" s="210"/>
      <c r="F5" s="210"/>
      <c r="G5" s="151" t="s">
        <v>278</v>
      </c>
      <c r="H5" s="210"/>
      <c r="I5" s="151" t="s">
        <v>279</v>
      </c>
      <c r="J5" s="176"/>
      <c r="K5" s="151" t="s">
        <v>280</v>
      </c>
      <c r="L5" s="176"/>
      <c r="M5" s="151" t="s">
        <v>281</v>
      </c>
      <c r="N5" s="176"/>
      <c r="O5" s="151" t="s">
        <v>282</v>
      </c>
      <c r="P5" s="210"/>
      <c r="Q5" s="176"/>
      <c r="R5" s="151" t="s">
        <v>283</v>
      </c>
      <c r="S5" s="151" t="s">
        <v>284</v>
      </c>
      <c r="T5" s="210"/>
      <c r="U5" s="176"/>
      <c r="V5" s="151" t="s">
        <v>285</v>
      </c>
      <c r="W5" s="151" t="s">
        <v>286</v>
      </c>
      <c r="X5" s="151" t="s">
        <v>287</v>
      </c>
      <c r="Y5" s="155"/>
    </row>
    <row r="6" spans="1:25" ht="21" customHeight="1">
      <c r="A6" s="115"/>
      <c r="B6" s="88"/>
      <c r="C6" s="115" t="s">
        <v>276</v>
      </c>
      <c r="D6" s="177"/>
      <c r="E6" s="166"/>
      <c r="F6" s="166"/>
      <c r="G6" s="177"/>
      <c r="H6" s="166"/>
      <c r="I6" s="177"/>
      <c r="J6" s="138"/>
      <c r="K6" s="177"/>
      <c r="L6" s="138"/>
      <c r="M6" s="177"/>
      <c r="N6" s="138"/>
      <c r="O6" s="177"/>
      <c r="P6" s="166"/>
      <c r="Q6" s="138"/>
      <c r="R6" s="158"/>
      <c r="S6" s="177"/>
      <c r="T6" s="166"/>
      <c r="U6" s="138"/>
      <c r="V6" s="158"/>
      <c r="W6" s="158"/>
      <c r="X6" s="158"/>
      <c r="Y6" s="155"/>
    </row>
    <row r="7" spans="1:25">
      <c r="A7" s="87"/>
      <c r="B7" s="88"/>
      <c r="C7" s="88"/>
      <c r="D7" s="145" t="s">
        <v>288</v>
      </c>
      <c r="E7" s="145" t="s">
        <v>289</v>
      </c>
      <c r="F7" s="145" t="s">
        <v>290</v>
      </c>
      <c r="G7" s="145" t="s">
        <v>291</v>
      </c>
      <c r="H7" s="145" t="s">
        <v>292</v>
      </c>
      <c r="I7" s="145" t="s">
        <v>293</v>
      </c>
      <c r="J7" s="145" t="s">
        <v>294</v>
      </c>
      <c r="K7" s="145" t="s">
        <v>295</v>
      </c>
      <c r="L7" s="145" t="s">
        <v>296</v>
      </c>
      <c r="M7" s="145" t="s">
        <v>297</v>
      </c>
      <c r="N7" s="145" t="s">
        <v>298</v>
      </c>
      <c r="O7" s="145" t="s">
        <v>299</v>
      </c>
      <c r="P7" s="145" t="s">
        <v>300</v>
      </c>
      <c r="Q7" s="145" t="s">
        <v>301</v>
      </c>
      <c r="R7" s="145" t="s">
        <v>302</v>
      </c>
      <c r="S7" s="145" t="s">
        <v>303</v>
      </c>
      <c r="T7" s="145" t="s">
        <v>304</v>
      </c>
      <c r="U7" s="145" t="s">
        <v>305</v>
      </c>
      <c r="V7" s="145" t="s">
        <v>306</v>
      </c>
      <c r="W7" s="145" t="s">
        <v>307</v>
      </c>
      <c r="X7" s="145" t="s">
        <v>92</v>
      </c>
      <c r="Y7" s="155"/>
    </row>
    <row r="8" spans="1:25" ht="131.25" customHeight="1">
      <c r="A8" s="87"/>
      <c r="B8" s="88"/>
      <c r="C8" s="88"/>
      <c r="D8" s="156"/>
      <c r="E8" s="156"/>
      <c r="F8" s="148"/>
      <c r="G8" s="156"/>
      <c r="H8" s="148"/>
      <c r="I8" s="148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5"/>
    </row>
    <row r="9" spans="1:25">
      <c r="A9" s="87"/>
      <c r="B9" s="88"/>
      <c r="C9" s="88"/>
      <c r="D9" s="151" t="s">
        <v>310</v>
      </c>
      <c r="E9" s="151" t="s">
        <v>311</v>
      </c>
      <c r="F9" s="151" t="s">
        <v>312</v>
      </c>
      <c r="G9" s="151" t="s">
        <v>313</v>
      </c>
      <c r="H9" s="151" t="s">
        <v>314</v>
      </c>
      <c r="I9" s="151" t="s">
        <v>315</v>
      </c>
      <c r="J9" s="151" t="s">
        <v>316</v>
      </c>
      <c r="K9" s="151" t="s">
        <v>317</v>
      </c>
      <c r="L9" s="151" t="s">
        <v>318</v>
      </c>
      <c r="M9" s="151" t="s">
        <v>319</v>
      </c>
      <c r="N9" s="151" t="s">
        <v>320</v>
      </c>
      <c r="O9" s="151" t="s">
        <v>321</v>
      </c>
      <c r="P9" s="151" t="s">
        <v>322</v>
      </c>
      <c r="Q9" s="151" t="s">
        <v>323</v>
      </c>
      <c r="R9" s="151" t="s">
        <v>324</v>
      </c>
      <c r="S9" s="151" t="s">
        <v>325</v>
      </c>
      <c r="T9" s="151" t="s">
        <v>326</v>
      </c>
      <c r="U9" s="151" t="s">
        <v>327</v>
      </c>
      <c r="V9" s="151" t="s">
        <v>328</v>
      </c>
      <c r="W9" s="151" t="s">
        <v>329</v>
      </c>
      <c r="X9" s="151" t="s">
        <v>331</v>
      </c>
      <c r="Y9" s="155"/>
    </row>
    <row r="10" spans="1:25">
      <c r="A10" s="207" t="s">
        <v>309</v>
      </c>
      <c r="B10" s="143"/>
      <c r="C10" s="88"/>
      <c r="D10" s="155"/>
      <c r="E10" s="155"/>
      <c r="F10" s="157"/>
      <c r="G10" s="155"/>
      <c r="H10" s="157"/>
      <c r="I10" s="157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</row>
    <row r="11" spans="1:25" ht="21" customHeight="1">
      <c r="A11" s="204" t="s">
        <v>92</v>
      </c>
      <c r="B11" s="204" t="s">
        <v>335</v>
      </c>
      <c r="C11" s="82" t="s">
        <v>333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32047</v>
      </c>
      <c r="Y11" s="117">
        <v>32047</v>
      </c>
    </row>
    <row r="12" spans="1:25" ht="21" customHeight="1">
      <c r="A12" s="205"/>
      <c r="B12" s="167"/>
      <c r="C12" s="82" t="s">
        <v>336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1195700</v>
      </c>
      <c r="Y12" s="117">
        <v>1195700</v>
      </c>
    </row>
    <row r="13" spans="1:25" ht="21" customHeight="1">
      <c r="A13" s="205"/>
      <c r="B13" s="167"/>
      <c r="C13" s="82" t="s">
        <v>338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643200</v>
      </c>
      <c r="Y13" s="117">
        <v>643200</v>
      </c>
    </row>
    <row r="14" spans="1:25" ht="21" customHeight="1">
      <c r="A14" s="205"/>
      <c r="B14" s="167"/>
      <c r="C14" s="82" t="s">
        <v>340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22500</v>
      </c>
      <c r="Y14" s="117">
        <v>22500</v>
      </c>
    </row>
    <row r="15" spans="1:25">
      <c r="A15" s="205"/>
      <c r="B15" s="167"/>
      <c r="C15" s="82" t="s">
        <v>455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198630</v>
      </c>
      <c r="Y15" s="117">
        <v>198630</v>
      </c>
    </row>
    <row r="16" spans="1:25" ht="21" customHeight="1">
      <c r="A16" s="205"/>
      <c r="B16" s="164"/>
      <c r="C16" s="116" t="s">
        <v>500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2092077</v>
      </c>
      <c r="Y16" s="118">
        <v>2092077</v>
      </c>
    </row>
    <row r="17" spans="1:25">
      <c r="A17" s="206"/>
      <c r="B17" s="202" t="s">
        <v>501</v>
      </c>
      <c r="C17" s="134"/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2092077</v>
      </c>
      <c r="Y17" s="119">
        <v>2092077</v>
      </c>
    </row>
    <row r="18" spans="1:25" ht="21.75" customHeight="1">
      <c r="A18" s="204" t="s">
        <v>95</v>
      </c>
      <c r="B18" s="204" t="s">
        <v>335</v>
      </c>
      <c r="C18" s="82" t="s">
        <v>441</v>
      </c>
      <c r="D18" s="117">
        <v>2880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2880</v>
      </c>
    </row>
    <row r="19" spans="1:25" ht="67.5" customHeight="1">
      <c r="A19" s="205"/>
      <c r="B19" s="167"/>
      <c r="C19" s="82" t="s">
        <v>443</v>
      </c>
      <c r="D19" s="117">
        <v>680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680</v>
      </c>
    </row>
    <row r="20" spans="1:25" ht="46.5" customHeight="1">
      <c r="A20" s="205"/>
      <c r="B20" s="167"/>
      <c r="C20" s="82" t="s">
        <v>351</v>
      </c>
      <c r="D20" s="117">
        <v>149760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149760</v>
      </c>
    </row>
    <row r="21" spans="1:25" ht="21" customHeight="1">
      <c r="A21" s="205"/>
      <c r="B21" s="164"/>
      <c r="C21" s="116" t="s">
        <v>500</v>
      </c>
      <c r="D21" s="118">
        <v>153320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153320</v>
      </c>
    </row>
    <row r="22" spans="1:25">
      <c r="A22" s="206"/>
      <c r="B22" s="202" t="s">
        <v>501</v>
      </c>
      <c r="C22" s="134"/>
      <c r="D22" s="119">
        <v>153320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153320</v>
      </c>
    </row>
    <row r="23" spans="1:25" ht="21" customHeight="1">
      <c r="A23" s="204" t="s">
        <v>98</v>
      </c>
      <c r="B23" s="204" t="s">
        <v>335</v>
      </c>
      <c r="C23" s="82" t="s">
        <v>354</v>
      </c>
      <c r="D23" s="117">
        <v>266430</v>
      </c>
      <c r="E23" s="117">
        <v>23550</v>
      </c>
      <c r="F23" s="117">
        <v>129100</v>
      </c>
      <c r="G23" s="117">
        <v>18950</v>
      </c>
      <c r="H23" s="117">
        <v>0</v>
      </c>
      <c r="I23" s="117">
        <v>61041</v>
      </c>
      <c r="J23" s="117">
        <v>144843</v>
      </c>
      <c r="K23" s="117">
        <v>2520</v>
      </c>
      <c r="L23" s="117">
        <v>0</v>
      </c>
      <c r="M23" s="117">
        <v>46060</v>
      </c>
      <c r="N23" s="117">
        <v>0</v>
      </c>
      <c r="O23" s="117">
        <v>69400</v>
      </c>
      <c r="P23" s="117">
        <v>19200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7">
        <v>0</v>
      </c>
      <c r="Y23" s="117">
        <v>781094</v>
      </c>
    </row>
    <row r="24" spans="1:25" ht="21" customHeight="1">
      <c r="A24" s="205"/>
      <c r="B24" s="167"/>
      <c r="C24" s="82" t="s">
        <v>356</v>
      </c>
      <c r="D24" s="117">
        <v>47370</v>
      </c>
      <c r="E24" s="117">
        <v>0</v>
      </c>
      <c r="F24" s="117">
        <v>21595</v>
      </c>
      <c r="G24" s="117">
        <v>0</v>
      </c>
      <c r="H24" s="117">
        <v>0</v>
      </c>
      <c r="I24" s="117">
        <v>3615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72580</v>
      </c>
    </row>
    <row r="25" spans="1:25" ht="21" customHeight="1">
      <c r="A25" s="205"/>
      <c r="B25" s="167"/>
      <c r="C25" s="82" t="s">
        <v>358</v>
      </c>
      <c r="D25" s="117">
        <v>24000</v>
      </c>
      <c r="E25" s="117">
        <v>0</v>
      </c>
      <c r="F25" s="117">
        <v>43000</v>
      </c>
      <c r="G25" s="117">
        <v>0</v>
      </c>
      <c r="H25" s="117">
        <v>0</v>
      </c>
      <c r="I25" s="117">
        <v>7000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3500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77500</v>
      </c>
    </row>
    <row r="26" spans="1:25" ht="21" customHeight="1">
      <c r="A26" s="205"/>
      <c r="B26" s="167"/>
      <c r="C26" s="82" t="s">
        <v>360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7000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7000</v>
      </c>
    </row>
    <row r="27" spans="1:25" ht="21" customHeight="1">
      <c r="A27" s="205"/>
      <c r="B27" s="167"/>
      <c r="C27" s="82" t="s">
        <v>362</v>
      </c>
      <c r="D27" s="117">
        <v>95054</v>
      </c>
      <c r="E27" s="117">
        <v>20120</v>
      </c>
      <c r="F27" s="117">
        <v>65850</v>
      </c>
      <c r="G27" s="117">
        <v>44932</v>
      </c>
      <c r="H27" s="117">
        <v>0</v>
      </c>
      <c r="I27" s="117">
        <v>33880</v>
      </c>
      <c r="J27" s="117">
        <v>224866</v>
      </c>
      <c r="K27" s="117">
        <v>71420</v>
      </c>
      <c r="L27" s="117">
        <v>0</v>
      </c>
      <c r="M27" s="117">
        <v>17420</v>
      </c>
      <c r="N27" s="117">
        <v>0</v>
      </c>
      <c r="O27" s="117">
        <v>84703</v>
      </c>
      <c r="P27" s="117">
        <v>12470</v>
      </c>
      <c r="Q27" s="117">
        <v>0</v>
      </c>
      <c r="R27" s="117">
        <v>0</v>
      </c>
      <c r="S27" s="117">
        <v>0</v>
      </c>
      <c r="T27" s="117">
        <v>0</v>
      </c>
      <c r="U27" s="117">
        <v>15000</v>
      </c>
      <c r="V27" s="117">
        <v>0</v>
      </c>
      <c r="W27" s="117">
        <v>12150</v>
      </c>
      <c r="X27" s="117">
        <v>0</v>
      </c>
      <c r="Y27" s="117">
        <v>697865</v>
      </c>
    </row>
    <row r="28" spans="1:25" ht="21" customHeight="1">
      <c r="A28" s="205"/>
      <c r="B28" s="167"/>
      <c r="C28" s="82" t="s">
        <v>364</v>
      </c>
      <c r="D28" s="117">
        <v>6291</v>
      </c>
      <c r="E28" s="117">
        <v>0</v>
      </c>
      <c r="F28" s="117">
        <v>2000</v>
      </c>
      <c r="G28" s="117">
        <v>10313</v>
      </c>
      <c r="H28" s="117">
        <v>0</v>
      </c>
      <c r="I28" s="117">
        <v>3000</v>
      </c>
      <c r="J28" s="117">
        <v>66953</v>
      </c>
      <c r="K28" s="117">
        <v>6000</v>
      </c>
      <c r="L28" s="117">
        <v>0</v>
      </c>
      <c r="M28" s="117">
        <v>0</v>
      </c>
      <c r="N28" s="117">
        <v>0</v>
      </c>
      <c r="O28" s="117">
        <v>22723</v>
      </c>
      <c r="P28" s="117">
        <v>8435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4915</v>
      </c>
      <c r="X28" s="117">
        <v>0</v>
      </c>
      <c r="Y28" s="117">
        <v>130630</v>
      </c>
    </row>
    <row r="29" spans="1:25" ht="21" customHeight="1">
      <c r="A29" s="205"/>
      <c r="B29" s="164"/>
      <c r="C29" s="116" t="s">
        <v>500</v>
      </c>
      <c r="D29" s="118">
        <v>439145</v>
      </c>
      <c r="E29" s="118">
        <v>43670</v>
      </c>
      <c r="F29" s="118">
        <v>261545</v>
      </c>
      <c r="G29" s="118">
        <v>74195</v>
      </c>
      <c r="H29" s="118">
        <v>0</v>
      </c>
      <c r="I29" s="118">
        <v>108536</v>
      </c>
      <c r="J29" s="118">
        <v>443662</v>
      </c>
      <c r="K29" s="118">
        <v>79940</v>
      </c>
      <c r="L29" s="118">
        <v>0</v>
      </c>
      <c r="M29" s="118">
        <v>63480</v>
      </c>
      <c r="N29" s="118">
        <v>0</v>
      </c>
      <c r="O29" s="118">
        <v>180326</v>
      </c>
      <c r="P29" s="118">
        <v>40105</v>
      </c>
      <c r="Q29" s="118">
        <v>0</v>
      </c>
      <c r="R29" s="118">
        <v>0</v>
      </c>
      <c r="S29" s="118">
        <v>0</v>
      </c>
      <c r="T29" s="118">
        <v>0</v>
      </c>
      <c r="U29" s="118">
        <v>15000</v>
      </c>
      <c r="V29" s="118">
        <v>0</v>
      </c>
      <c r="W29" s="118">
        <v>17065</v>
      </c>
      <c r="X29" s="118">
        <v>0</v>
      </c>
      <c r="Y29" s="118">
        <v>1766669</v>
      </c>
    </row>
    <row r="30" spans="1:25" ht="21" customHeight="1">
      <c r="A30" s="206"/>
      <c r="B30" s="202" t="s">
        <v>501</v>
      </c>
      <c r="C30" s="134"/>
      <c r="D30" s="119">
        <v>439145</v>
      </c>
      <c r="E30" s="119">
        <v>43670</v>
      </c>
      <c r="F30" s="119">
        <v>261545</v>
      </c>
      <c r="G30" s="119">
        <v>74195</v>
      </c>
      <c r="H30" s="119">
        <v>0</v>
      </c>
      <c r="I30" s="119">
        <v>108536</v>
      </c>
      <c r="J30" s="119">
        <v>443662</v>
      </c>
      <c r="K30" s="119">
        <v>79940</v>
      </c>
      <c r="L30" s="119">
        <v>0</v>
      </c>
      <c r="M30" s="119">
        <v>63480</v>
      </c>
      <c r="N30" s="119">
        <v>0</v>
      </c>
      <c r="O30" s="119">
        <v>180326</v>
      </c>
      <c r="P30" s="119">
        <v>40105</v>
      </c>
      <c r="Q30" s="119">
        <v>0</v>
      </c>
      <c r="R30" s="119">
        <v>0</v>
      </c>
      <c r="S30" s="119">
        <v>0</v>
      </c>
      <c r="T30" s="119">
        <v>0</v>
      </c>
      <c r="U30" s="119">
        <v>15000</v>
      </c>
      <c r="V30" s="119">
        <v>0</v>
      </c>
      <c r="W30" s="119">
        <v>17065</v>
      </c>
      <c r="X30" s="119">
        <v>0</v>
      </c>
      <c r="Y30" s="119">
        <v>1766669</v>
      </c>
    </row>
    <row r="31" spans="1:25" ht="69" customHeight="1">
      <c r="A31" s="204" t="s">
        <v>101</v>
      </c>
      <c r="B31" s="204" t="s">
        <v>335</v>
      </c>
      <c r="C31" s="82" t="s">
        <v>367</v>
      </c>
      <c r="D31" s="117">
        <v>479565</v>
      </c>
      <c r="E31" s="117">
        <v>0</v>
      </c>
      <c r="F31" s="117">
        <v>224255</v>
      </c>
      <c r="G31" s="117">
        <v>0</v>
      </c>
      <c r="H31" s="117">
        <v>17600</v>
      </c>
      <c r="I31" s="117">
        <v>265268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54530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1041218</v>
      </c>
    </row>
    <row r="32" spans="1:25" ht="21" customHeight="1">
      <c r="A32" s="205"/>
      <c r="B32" s="167"/>
      <c r="C32" s="82" t="s">
        <v>369</v>
      </c>
      <c r="D32" s="117">
        <v>8375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8375</v>
      </c>
    </row>
    <row r="33" spans="1:25" ht="21" customHeight="1">
      <c r="A33" s="205"/>
      <c r="B33" s="167"/>
      <c r="C33" s="82" t="s">
        <v>445</v>
      </c>
      <c r="D33" s="117">
        <v>10000</v>
      </c>
      <c r="E33" s="117">
        <v>0</v>
      </c>
      <c r="F33" s="117">
        <v>10000</v>
      </c>
      <c r="G33" s="117">
        <v>0</v>
      </c>
      <c r="H33" s="117">
        <v>0</v>
      </c>
      <c r="I33" s="117">
        <v>5000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10000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35000</v>
      </c>
    </row>
    <row r="34" spans="1:25">
      <c r="A34" s="205"/>
      <c r="B34" s="167"/>
      <c r="C34" s="82" t="s">
        <v>371</v>
      </c>
      <c r="D34" s="117">
        <v>8500</v>
      </c>
      <c r="E34" s="117">
        <v>0</v>
      </c>
      <c r="F34" s="117">
        <v>9600</v>
      </c>
      <c r="G34" s="117">
        <v>0</v>
      </c>
      <c r="H34" s="117">
        <v>0</v>
      </c>
      <c r="I34" s="117">
        <v>14100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22500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54700</v>
      </c>
    </row>
    <row r="35" spans="1:25" ht="21" customHeight="1">
      <c r="A35" s="205"/>
      <c r="B35" s="167"/>
      <c r="C35" s="82" t="s">
        <v>373</v>
      </c>
      <c r="D35" s="117">
        <v>25400</v>
      </c>
      <c r="E35" s="117">
        <v>0</v>
      </c>
      <c r="F35" s="117">
        <v>5200</v>
      </c>
      <c r="G35" s="117">
        <v>0</v>
      </c>
      <c r="H35" s="117">
        <v>0</v>
      </c>
      <c r="I35" s="117">
        <v>5000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6750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42350</v>
      </c>
    </row>
    <row r="36" spans="1:25" ht="21" customHeight="1">
      <c r="A36" s="205"/>
      <c r="B36" s="164"/>
      <c r="C36" s="116" t="s">
        <v>500</v>
      </c>
      <c r="D36" s="118">
        <v>531840</v>
      </c>
      <c r="E36" s="118">
        <v>0</v>
      </c>
      <c r="F36" s="118">
        <v>249055</v>
      </c>
      <c r="G36" s="118">
        <v>0</v>
      </c>
      <c r="H36" s="118">
        <v>17600</v>
      </c>
      <c r="I36" s="118">
        <v>289368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93780</v>
      </c>
      <c r="P36" s="118">
        <v>0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0</v>
      </c>
      <c r="W36" s="118">
        <v>0</v>
      </c>
      <c r="X36" s="118">
        <v>0</v>
      </c>
      <c r="Y36" s="118">
        <v>1181643</v>
      </c>
    </row>
    <row r="37" spans="1:25" ht="21" customHeight="1">
      <c r="A37" s="206"/>
      <c r="B37" s="202" t="s">
        <v>501</v>
      </c>
      <c r="C37" s="134"/>
      <c r="D37" s="119">
        <v>531840</v>
      </c>
      <c r="E37" s="119">
        <v>0</v>
      </c>
      <c r="F37" s="119">
        <v>249055</v>
      </c>
      <c r="G37" s="119">
        <v>0</v>
      </c>
      <c r="H37" s="119">
        <v>17600</v>
      </c>
      <c r="I37" s="119">
        <v>289368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93780</v>
      </c>
      <c r="P37" s="119">
        <v>0</v>
      </c>
      <c r="Q37" s="119">
        <v>0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1181643</v>
      </c>
    </row>
    <row r="38" spans="1:25" ht="21" customHeight="1">
      <c r="A38" s="204" t="s">
        <v>104</v>
      </c>
      <c r="B38" s="204" t="s">
        <v>335</v>
      </c>
      <c r="C38" s="82" t="s">
        <v>376</v>
      </c>
      <c r="D38" s="117">
        <v>58737.2</v>
      </c>
      <c r="E38" s="117">
        <v>0</v>
      </c>
      <c r="F38" s="117">
        <v>68860</v>
      </c>
      <c r="G38" s="117">
        <v>0</v>
      </c>
      <c r="H38" s="117">
        <v>0</v>
      </c>
      <c r="I38" s="117">
        <v>27951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8309</v>
      </c>
      <c r="P38" s="117">
        <v>19421.78</v>
      </c>
      <c r="Q38" s="117">
        <v>74360</v>
      </c>
      <c r="R38" s="117">
        <v>0</v>
      </c>
      <c r="S38" s="117">
        <v>0</v>
      </c>
      <c r="T38" s="117">
        <v>0</v>
      </c>
      <c r="U38" s="117">
        <v>0</v>
      </c>
      <c r="V38" s="117">
        <v>15020</v>
      </c>
      <c r="W38" s="117">
        <v>0</v>
      </c>
      <c r="X38" s="117">
        <v>0</v>
      </c>
      <c r="Y38" s="117">
        <v>272658.98</v>
      </c>
    </row>
    <row r="39" spans="1:25" ht="21" customHeight="1">
      <c r="A39" s="205"/>
      <c r="B39" s="167"/>
      <c r="C39" s="82" t="s">
        <v>378</v>
      </c>
      <c r="D39" s="117">
        <v>34500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34500</v>
      </c>
    </row>
    <row r="40" spans="1:25" ht="74.25" customHeight="1">
      <c r="A40" s="205"/>
      <c r="B40" s="167"/>
      <c r="C40" s="82" t="s">
        <v>380</v>
      </c>
      <c r="D40" s="117">
        <v>356224.55</v>
      </c>
      <c r="E40" s="117">
        <v>20000</v>
      </c>
      <c r="F40" s="117">
        <v>101120</v>
      </c>
      <c r="G40" s="117">
        <v>0</v>
      </c>
      <c r="H40" s="117">
        <v>25300</v>
      </c>
      <c r="I40" s="117">
        <v>18136</v>
      </c>
      <c r="J40" s="117">
        <v>45628</v>
      </c>
      <c r="K40" s="117">
        <v>0</v>
      </c>
      <c r="L40" s="117">
        <v>20135</v>
      </c>
      <c r="M40" s="117">
        <v>0</v>
      </c>
      <c r="N40" s="117">
        <v>53006</v>
      </c>
      <c r="O40" s="117">
        <v>82350</v>
      </c>
      <c r="P40" s="117">
        <v>0</v>
      </c>
      <c r="Q40" s="117">
        <v>20000</v>
      </c>
      <c r="R40" s="117">
        <v>133330</v>
      </c>
      <c r="S40" s="117">
        <v>60</v>
      </c>
      <c r="T40" s="117">
        <v>7050</v>
      </c>
      <c r="U40" s="117">
        <v>15680</v>
      </c>
      <c r="V40" s="117">
        <v>30000</v>
      </c>
      <c r="W40" s="117">
        <v>0</v>
      </c>
      <c r="X40" s="117">
        <v>0</v>
      </c>
      <c r="Y40" s="117">
        <v>928019.55</v>
      </c>
    </row>
    <row r="41" spans="1:25" ht="21" customHeight="1">
      <c r="A41" s="205"/>
      <c r="B41" s="167"/>
      <c r="C41" s="82" t="s">
        <v>382</v>
      </c>
      <c r="D41" s="117">
        <v>54991.27</v>
      </c>
      <c r="E41" s="117">
        <v>0</v>
      </c>
      <c r="F41" s="117">
        <v>36400</v>
      </c>
      <c r="G41" s="117">
        <v>0</v>
      </c>
      <c r="H41" s="117">
        <v>0</v>
      </c>
      <c r="I41" s="117">
        <v>20000</v>
      </c>
      <c r="J41" s="117">
        <v>58800</v>
      </c>
      <c r="K41" s="117">
        <v>0</v>
      </c>
      <c r="L41" s="117">
        <v>0</v>
      </c>
      <c r="M41" s="117">
        <v>0</v>
      </c>
      <c r="N41" s="117">
        <v>0</v>
      </c>
      <c r="O41" s="117">
        <v>433018.31</v>
      </c>
      <c r="P41" s="117">
        <v>0</v>
      </c>
      <c r="Q41" s="117">
        <v>0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17">
        <v>603209.57999999996</v>
      </c>
    </row>
    <row r="42" spans="1:25" ht="21" customHeight="1">
      <c r="A42" s="205"/>
      <c r="B42" s="164"/>
      <c r="C42" s="116" t="s">
        <v>500</v>
      </c>
      <c r="D42" s="118">
        <v>504453.02</v>
      </c>
      <c r="E42" s="118">
        <v>20000</v>
      </c>
      <c r="F42" s="118">
        <v>206380</v>
      </c>
      <c r="G42" s="118">
        <v>0</v>
      </c>
      <c r="H42" s="118">
        <v>25300</v>
      </c>
      <c r="I42" s="118">
        <v>66087</v>
      </c>
      <c r="J42" s="118">
        <v>104428</v>
      </c>
      <c r="K42" s="118">
        <v>0</v>
      </c>
      <c r="L42" s="118">
        <v>20135</v>
      </c>
      <c r="M42" s="118">
        <v>0</v>
      </c>
      <c r="N42" s="118">
        <v>53006</v>
      </c>
      <c r="O42" s="118">
        <v>523677.31</v>
      </c>
      <c r="P42" s="118">
        <v>19421.78</v>
      </c>
      <c r="Q42" s="118">
        <v>94360</v>
      </c>
      <c r="R42" s="118">
        <v>133330</v>
      </c>
      <c r="S42" s="118">
        <v>60</v>
      </c>
      <c r="T42" s="118">
        <v>7050</v>
      </c>
      <c r="U42" s="118">
        <v>15680</v>
      </c>
      <c r="V42" s="118">
        <v>45020</v>
      </c>
      <c r="W42" s="118">
        <v>0</v>
      </c>
      <c r="X42" s="118">
        <v>0</v>
      </c>
      <c r="Y42" s="118">
        <v>1838388.11</v>
      </c>
    </row>
    <row r="43" spans="1:25" ht="21" customHeight="1">
      <c r="A43" s="206"/>
      <c r="B43" s="202" t="s">
        <v>501</v>
      </c>
      <c r="C43" s="134"/>
      <c r="D43" s="119">
        <v>504453.02</v>
      </c>
      <c r="E43" s="119">
        <v>20000</v>
      </c>
      <c r="F43" s="119">
        <v>206380</v>
      </c>
      <c r="G43" s="119">
        <v>0</v>
      </c>
      <c r="H43" s="119">
        <v>25300</v>
      </c>
      <c r="I43" s="119">
        <v>66087</v>
      </c>
      <c r="J43" s="119">
        <v>104428</v>
      </c>
      <c r="K43" s="119">
        <v>0</v>
      </c>
      <c r="L43" s="119">
        <v>20135</v>
      </c>
      <c r="M43" s="119">
        <v>0</v>
      </c>
      <c r="N43" s="119">
        <v>53006</v>
      </c>
      <c r="O43" s="119">
        <v>523677.31</v>
      </c>
      <c r="P43" s="119">
        <v>19421.78</v>
      </c>
      <c r="Q43" s="119">
        <v>94360</v>
      </c>
      <c r="R43" s="119">
        <v>133330</v>
      </c>
      <c r="S43" s="119">
        <v>60</v>
      </c>
      <c r="T43" s="119">
        <v>7050</v>
      </c>
      <c r="U43" s="119">
        <v>15680</v>
      </c>
      <c r="V43" s="119">
        <v>45020</v>
      </c>
      <c r="W43" s="119">
        <v>0</v>
      </c>
      <c r="X43" s="119">
        <v>0</v>
      </c>
      <c r="Y43" s="119">
        <v>1838388.11</v>
      </c>
    </row>
    <row r="44" spans="1:25" ht="21" customHeight="1">
      <c r="A44" s="204" t="s">
        <v>107</v>
      </c>
      <c r="B44" s="204" t="s">
        <v>335</v>
      </c>
      <c r="C44" s="82" t="s">
        <v>385</v>
      </c>
      <c r="D44" s="117">
        <v>9510</v>
      </c>
      <c r="E44" s="117">
        <v>0</v>
      </c>
      <c r="F44" s="117">
        <v>90000</v>
      </c>
      <c r="G44" s="117">
        <v>0</v>
      </c>
      <c r="H44" s="117">
        <v>0</v>
      </c>
      <c r="I44" s="117">
        <v>0</v>
      </c>
      <c r="J44" s="117">
        <v>9620</v>
      </c>
      <c r="K44" s="117">
        <v>0</v>
      </c>
      <c r="L44" s="117">
        <v>0</v>
      </c>
      <c r="M44" s="117">
        <v>0</v>
      </c>
      <c r="N44" s="117">
        <v>0</v>
      </c>
      <c r="O44" s="117">
        <v>30000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139130</v>
      </c>
    </row>
    <row r="45" spans="1:25" ht="21" customHeight="1">
      <c r="A45" s="205"/>
      <c r="B45" s="167"/>
      <c r="C45" s="82" t="s">
        <v>387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11540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11540</v>
      </c>
    </row>
    <row r="46" spans="1:25" ht="21" customHeight="1">
      <c r="A46" s="205"/>
      <c r="B46" s="167"/>
      <c r="C46" s="82" t="s">
        <v>389</v>
      </c>
      <c r="D46" s="117">
        <v>17650</v>
      </c>
      <c r="E46" s="117">
        <v>0</v>
      </c>
      <c r="F46" s="117">
        <v>0</v>
      </c>
      <c r="G46" s="117">
        <v>0</v>
      </c>
      <c r="H46" s="117">
        <v>0</v>
      </c>
      <c r="I46" s="117">
        <v>20000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100000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137650</v>
      </c>
    </row>
    <row r="47" spans="1:25" ht="21" customHeight="1">
      <c r="A47" s="205"/>
      <c r="B47" s="167"/>
      <c r="C47" s="82" t="s">
        <v>391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62980.9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62980.9</v>
      </c>
    </row>
    <row r="48" spans="1:25" ht="26.25" customHeight="1">
      <c r="A48" s="205"/>
      <c r="B48" s="167"/>
      <c r="C48" s="82" t="s">
        <v>393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290631</v>
      </c>
      <c r="W48" s="117">
        <v>0</v>
      </c>
      <c r="X48" s="117">
        <v>0</v>
      </c>
      <c r="Y48" s="117">
        <v>290631</v>
      </c>
    </row>
    <row r="49" spans="1:25" ht="21" customHeight="1">
      <c r="A49" s="205"/>
      <c r="B49" s="167"/>
      <c r="C49" s="82" t="s">
        <v>395</v>
      </c>
      <c r="D49" s="117">
        <v>30000</v>
      </c>
      <c r="E49" s="117">
        <v>0</v>
      </c>
      <c r="F49" s="117">
        <v>0</v>
      </c>
      <c r="G49" s="117">
        <v>0</v>
      </c>
      <c r="H49" s="117">
        <v>47500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8000</v>
      </c>
      <c r="P49" s="117">
        <v>0</v>
      </c>
      <c r="Q49" s="117">
        <v>3800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89300</v>
      </c>
    </row>
    <row r="50" spans="1:25" ht="21" customHeight="1">
      <c r="A50" s="205"/>
      <c r="B50" s="167"/>
      <c r="C50" s="82" t="s">
        <v>397</v>
      </c>
      <c r="D50" s="117">
        <v>22024.55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90498.85</v>
      </c>
      <c r="P50" s="117">
        <v>0</v>
      </c>
      <c r="Q50" s="117">
        <v>17093.05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129616.45</v>
      </c>
    </row>
    <row r="51" spans="1:25" ht="21" customHeight="1">
      <c r="A51" s="205"/>
      <c r="B51" s="167"/>
      <c r="C51" s="82" t="s">
        <v>399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15000</v>
      </c>
      <c r="X51" s="117">
        <v>0</v>
      </c>
      <c r="Y51" s="117">
        <v>15000</v>
      </c>
    </row>
    <row r="52" spans="1:25" ht="21" customHeight="1">
      <c r="A52" s="205"/>
      <c r="B52" s="167"/>
      <c r="C52" s="82" t="s">
        <v>401</v>
      </c>
      <c r="D52" s="117">
        <v>9600</v>
      </c>
      <c r="E52" s="117">
        <v>0</v>
      </c>
      <c r="F52" s="117">
        <v>3000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12600</v>
      </c>
    </row>
    <row r="53" spans="1:25" ht="21" customHeight="1">
      <c r="A53" s="205"/>
      <c r="B53" s="167"/>
      <c r="C53" s="82" t="s">
        <v>447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30000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30000</v>
      </c>
    </row>
    <row r="54" spans="1:25" ht="21" customHeight="1">
      <c r="A54" s="205"/>
      <c r="B54" s="167"/>
      <c r="C54" s="82" t="s">
        <v>449</v>
      </c>
      <c r="D54" s="117">
        <v>0</v>
      </c>
      <c r="E54" s="117">
        <v>0</v>
      </c>
      <c r="F54" s="117">
        <v>0</v>
      </c>
      <c r="G54" s="117">
        <v>0</v>
      </c>
      <c r="H54" s="117">
        <v>20000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20000</v>
      </c>
    </row>
    <row r="55" spans="1:25" ht="42" customHeight="1">
      <c r="A55" s="205"/>
      <c r="B55" s="164"/>
      <c r="C55" s="116" t="s">
        <v>500</v>
      </c>
      <c r="D55" s="118">
        <v>88784.55</v>
      </c>
      <c r="E55" s="118">
        <v>0</v>
      </c>
      <c r="F55" s="118">
        <v>93000</v>
      </c>
      <c r="G55" s="118">
        <v>0</v>
      </c>
      <c r="H55" s="118">
        <v>67500</v>
      </c>
      <c r="I55" s="118">
        <v>20000</v>
      </c>
      <c r="J55" s="118">
        <v>102600.9</v>
      </c>
      <c r="K55" s="118">
        <v>0</v>
      </c>
      <c r="L55" s="118">
        <v>0</v>
      </c>
      <c r="M55" s="118">
        <v>0</v>
      </c>
      <c r="N55" s="118">
        <v>0</v>
      </c>
      <c r="O55" s="118">
        <v>128498.85</v>
      </c>
      <c r="P55" s="118">
        <v>11540</v>
      </c>
      <c r="Q55" s="118">
        <v>120893.05</v>
      </c>
      <c r="R55" s="118">
        <v>0</v>
      </c>
      <c r="S55" s="118">
        <v>0</v>
      </c>
      <c r="T55" s="118">
        <v>0</v>
      </c>
      <c r="U55" s="118">
        <v>0</v>
      </c>
      <c r="V55" s="118">
        <v>290631</v>
      </c>
      <c r="W55" s="118">
        <v>15000</v>
      </c>
      <c r="X55" s="118">
        <v>0</v>
      </c>
      <c r="Y55" s="118">
        <v>938448.35</v>
      </c>
    </row>
    <row r="56" spans="1:25">
      <c r="A56" s="206"/>
      <c r="B56" s="202" t="s">
        <v>501</v>
      </c>
      <c r="C56" s="134"/>
      <c r="D56" s="119">
        <v>88784.55</v>
      </c>
      <c r="E56" s="119">
        <v>0</v>
      </c>
      <c r="F56" s="119">
        <v>93000</v>
      </c>
      <c r="G56" s="119">
        <v>0</v>
      </c>
      <c r="H56" s="119">
        <v>67500</v>
      </c>
      <c r="I56" s="119">
        <v>20000</v>
      </c>
      <c r="J56" s="119">
        <v>102600.9</v>
      </c>
      <c r="K56" s="119">
        <v>0</v>
      </c>
      <c r="L56" s="119">
        <v>0</v>
      </c>
      <c r="M56" s="119">
        <v>0</v>
      </c>
      <c r="N56" s="119">
        <v>0</v>
      </c>
      <c r="O56" s="119">
        <v>128498.85</v>
      </c>
      <c r="P56" s="119">
        <v>11540</v>
      </c>
      <c r="Q56" s="119">
        <v>120893.05</v>
      </c>
      <c r="R56" s="119">
        <v>0</v>
      </c>
      <c r="S56" s="119">
        <v>0</v>
      </c>
      <c r="T56" s="119">
        <v>0</v>
      </c>
      <c r="U56" s="119">
        <v>0</v>
      </c>
      <c r="V56" s="119">
        <v>290631</v>
      </c>
      <c r="W56" s="119">
        <v>15000</v>
      </c>
      <c r="X56" s="119">
        <v>0</v>
      </c>
      <c r="Y56" s="119">
        <v>938448.35</v>
      </c>
    </row>
    <row r="57" spans="1:25">
      <c r="A57" s="204" t="s">
        <v>110</v>
      </c>
      <c r="B57" s="204" t="s">
        <v>335</v>
      </c>
      <c r="C57" s="82" t="s">
        <v>406</v>
      </c>
      <c r="D57" s="117">
        <v>73298</v>
      </c>
      <c r="E57" s="117">
        <v>0</v>
      </c>
      <c r="F57" s="117">
        <v>0</v>
      </c>
      <c r="G57" s="117">
        <v>0</v>
      </c>
      <c r="H57" s="117">
        <v>0</v>
      </c>
      <c r="I57" s="117">
        <v>19256.349999999999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25443.3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117997.65</v>
      </c>
    </row>
    <row r="58" spans="1:25" ht="21" customHeight="1">
      <c r="A58" s="205"/>
      <c r="B58" s="167"/>
      <c r="C58" s="82" t="s">
        <v>408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8864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8864</v>
      </c>
    </row>
    <row r="59" spans="1:25" ht="21" customHeight="1">
      <c r="A59" s="205"/>
      <c r="B59" s="167"/>
      <c r="C59" s="82" t="s">
        <v>410</v>
      </c>
      <c r="D59" s="117">
        <v>7746.58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7746.58</v>
      </c>
    </row>
    <row r="60" spans="1:25" ht="21" customHeight="1">
      <c r="A60" s="205"/>
      <c r="B60" s="167"/>
      <c r="C60" s="82" t="s">
        <v>412</v>
      </c>
      <c r="D60" s="117">
        <v>5778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5778</v>
      </c>
    </row>
    <row r="61" spans="1:25" ht="21" customHeight="1">
      <c r="A61" s="205"/>
      <c r="B61" s="167"/>
      <c r="C61" s="82" t="s">
        <v>414</v>
      </c>
      <c r="D61" s="117">
        <v>40259.32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40259.32</v>
      </c>
    </row>
    <row r="62" spans="1:25" ht="21" customHeight="1">
      <c r="A62" s="205"/>
      <c r="B62" s="164"/>
      <c r="C62" s="116" t="s">
        <v>500</v>
      </c>
      <c r="D62" s="118">
        <v>127081.9</v>
      </c>
      <c r="E62" s="118">
        <v>0</v>
      </c>
      <c r="F62" s="118">
        <v>0</v>
      </c>
      <c r="G62" s="118">
        <v>0</v>
      </c>
      <c r="H62" s="118">
        <v>0</v>
      </c>
      <c r="I62" s="118">
        <v>28120.35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25443.3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180645.55</v>
      </c>
    </row>
    <row r="63" spans="1:25">
      <c r="A63" s="206"/>
      <c r="B63" s="202" t="s">
        <v>501</v>
      </c>
      <c r="C63" s="134"/>
      <c r="D63" s="119">
        <v>127081.9</v>
      </c>
      <c r="E63" s="119">
        <v>0</v>
      </c>
      <c r="F63" s="119">
        <v>0</v>
      </c>
      <c r="G63" s="119">
        <v>0</v>
      </c>
      <c r="H63" s="119">
        <v>0</v>
      </c>
      <c r="I63" s="119">
        <v>28120.35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25443.3</v>
      </c>
      <c r="P63" s="119">
        <v>0</v>
      </c>
      <c r="Q63" s="119">
        <v>0</v>
      </c>
      <c r="R63" s="119">
        <v>0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180645.55</v>
      </c>
    </row>
    <row r="64" spans="1:25" ht="21" customHeight="1">
      <c r="A64" s="204" t="s">
        <v>113</v>
      </c>
      <c r="B64" s="204" t="s">
        <v>335</v>
      </c>
      <c r="C64" s="82" t="s">
        <v>417</v>
      </c>
      <c r="D64" s="117">
        <v>5500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19500</v>
      </c>
      <c r="K64" s="117">
        <v>0</v>
      </c>
      <c r="L64" s="117">
        <v>0</v>
      </c>
      <c r="M64" s="117">
        <v>0</v>
      </c>
      <c r="N64" s="117">
        <v>0</v>
      </c>
      <c r="O64" s="117">
        <v>10</v>
      </c>
      <c r="P64" s="117">
        <v>0</v>
      </c>
      <c r="Q64" s="117">
        <v>0</v>
      </c>
      <c r="R64" s="117">
        <v>0</v>
      </c>
      <c r="S64" s="117">
        <v>0</v>
      </c>
      <c r="T64" s="117">
        <v>0</v>
      </c>
      <c r="U64" s="117">
        <v>0</v>
      </c>
      <c r="V64" s="117">
        <v>0</v>
      </c>
      <c r="W64" s="117">
        <v>0</v>
      </c>
      <c r="X64" s="117">
        <v>0</v>
      </c>
      <c r="Y64" s="117">
        <v>25010</v>
      </c>
    </row>
    <row r="65" spans="1:25" ht="21" customHeight="1">
      <c r="A65" s="205"/>
      <c r="B65" s="167"/>
      <c r="C65" s="82" t="s">
        <v>419</v>
      </c>
      <c r="D65" s="117">
        <v>3000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18750</v>
      </c>
      <c r="P65" s="117">
        <v>0</v>
      </c>
      <c r="Q65" s="117">
        <v>0</v>
      </c>
      <c r="R65" s="117">
        <v>0</v>
      </c>
      <c r="S65" s="117">
        <v>0</v>
      </c>
      <c r="T65" s="117">
        <v>0</v>
      </c>
      <c r="U65" s="117">
        <v>0</v>
      </c>
      <c r="V65" s="117">
        <v>0</v>
      </c>
      <c r="W65" s="117">
        <v>0</v>
      </c>
      <c r="X65" s="117">
        <v>0</v>
      </c>
      <c r="Y65" s="117">
        <v>21750</v>
      </c>
    </row>
    <row r="66" spans="1:25" ht="21" customHeight="1">
      <c r="A66" s="205"/>
      <c r="B66" s="164"/>
      <c r="C66" s="116" t="s">
        <v>500</v>
      </c>
      <c r="D66" s="118">
        <v>8500</v>
      </c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19500</v>
      </c>
      <c r="K66" s="118">
        <v>0</v>
      </c>
      <c r="L66" s="118">
        <v>0</v>
      </c>
      <c r="M66" s="118">
        <v>0</v>
      </c>
      <c r="N66" s="118">
        <v>0</v>
      </c>
      <c r="O66" s="118">
        <v>18760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46760</v>
      </c>
    </row>
    <row r="67" spans="1:25">
      <c r="A67" s="206"/>
      <c r="B67" s="202" t="s">
        <v>501</v>
      </c>
      <c r="C67" s="134"/>
      <c r="D67" s="119">
        <v>8500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19500</v>
      </c>
      <c r="K67" s="119">
        <v>0</v>
      </c>
      <c r="L67" s="119">
        <v>0</v>
      </c>
      <c r="M67" s="119">
        <v>0</v>
      </c>
      <c r="N67" s="119">
        <v>0</v>
      </c>
      <c r="O67" s="119">
        <v>18760</v>
      </c>
      <c r="P67" s="119">
        <v>0</v>
      </c>
      <c r="Q67" s="119">
        <v>0</v>
      </c>
      <c r="R67" s="119">
        <v>0</v>
      </c>
      <c r="S67" s="119">
        <v>0</v>
      </c>
      <c r="T67" s="119">
        <v>0</v>
      </c>
      <c r="U67" s="119">
        <v>0</v>
      </c>
      <c r="V67" s="119">
        <v>0</v>
      </c>
      <c r="W67" s="119">
        <v>0</v>
      </c>
      <c r="X67" s="119">
        <v>0</v>
      </c>
      <c r="Y67" s="119">
        <v>46760</v>
      </c>
    </row>
    <row r="68" spans="1:25" ht="49.5" customHeight="1">
      <c r="A68" s="204" t="s">
        <v>116</v>
      </c>
      <c r="B68" s="204" t="s">
        <v>335</v>
      </c>
      <c r="C68" s="82" t="s">
        <v>437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6000000</v>
      </c>
      <c r="P68" s="117">
        <v>0</v>
      </c>
      <c r="Q68" s="117">
        <v>0</v>
      </c>
      <c r="R68" s="117">
        <v>0</v>
      </c>
      <c r="S68" s="117">
        <v>0</v>
      </c>
      <c r="T68" s="117">
        <v>0</v>
      </c>
      <c r="U68" s="117">
        <v>0</v>
      </c>
      <c r="V68" s="117">
        <v>0</v>
      </c>
      <c r="W68" s="117">
        <v>0</v>
      </c>
      <c r="X68" s="117">
        <v>0</v>
      </c>
      <c r="Y68" s="117">
        <v>6000000</v>
      </c>
    </row>
    <row r="69" spans="1:25" ht="21" customHeight="1">
      <c r="A69" s="205"/>
      <c r="B69" s="164"/>
      <c r="C69" s="116" t="s">
        <v>500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6000000</v>
      </c>
      <c r="P69" s="118">
        <v>0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6000000</v>
      </c>
    </row>
    <row r="70" spans="1:25">
      <c r="A70" s="206"/>
      <c r="B70" s="202" t="s">
        <v>501</v>
      </c>
      <c r="C70" s="134"/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6000000</v>
      </c>
      <c r="P70" s="119">
        <v>0</v>
      </c>
      <c r="Q70" s="119"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19">
        <v>6000000</v>
      </c>
    </row>
    <row r="71" spans="1:25">
      <c r="A71" s="204" t="s">
        <v>119</v>
      </c>
      <c r="B71" s="204" t="s">
        <v>335</v>
      </c>
      <c r="C71" s="82" t="s">
        <v>119</v>
      </c>
      <c r="D71" s="117">
        <v>60000</v>
      </c>
      <c r="E71" s="117">
        <v>0</v>
      </c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7">
        <v>0</v>
      </c>
      <c r="R71" s="117">
        <v>0</v>
      </c>
      <c r="S71" s="117">
        <v>0</v>
      </c>
      <c r="T71" s="117">
        <v>0</v>
      </c>
      <c r="U71" s="117">
        <v>0</v>
      </c>
      <c r="V71" s="117">
        <v>0</v>
      </c>
      <c r="W71" s="117">
        <v>0</v>
      </c>
      <c r="X71" s="117">
        <v>0</v>
      </c>
      <c r="Y71" s="117">
        <v>60000</v>
      </c>
    </row>
    <row r="72" spans="1:25" ht="21" customHeight="1">
      <c r="A72" s="205"/>
      <c r="B72" s="164"/>
      <c r="C72" s="116" t="s">
        <v>500</v>
      </c>
      <c r="D72" s="118">
        <v>60000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18">
        <v>60000</v>
      </c>
    </row>
    <row r="73" spans="1:25">
      <c r="A73" s="206"/>
      <c r="B73" s="202" t="s">
        <v>501</v>
      </c>
      <c r="C73" s="134"/>
      <c r="D73" s="119">
        <v>60000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19">
        <v>60000</v>
      </c>
    </row>
    <row r="74" spans="1:25" ht="21" customHeight="1">
      <c r="A74" s="204" t="s">
        <v>122</v>
      </c>
      <c r="B74" s="204" t="s">
        <v>335</v>
      </c>
      <c r="C74" s="82" t="s">
        <v>424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7">
        <v>2000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0</v>
      </c>
      <c r="T74" s="117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2000</v>
      </c>
    </row>
    <row r="75" spans="1:25" ht="30.75" customHeight="1">
      <c r="A75" s="205"/>
      <c r="B75" s="167"/>
      <c r="C75" s="82" t="s">
        <v>453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309000</v>
      </c>
      <c r="M75" s="117">
        <v>0</v>
      </c>
      <c r="N75" s="117">
        <v>0</v>
      </c>
      <c r="O75" s="117">
        <v>0</v>
      </c>
      <c r="P75" s="117">
        <v>0</v>
      </c>
      <c r="Q75" s="117">
        <v>0</v>
      </c>
      <c r="R75" s="117">
        <v>71000</v>
      </c>
      <c r="S75" s="117">
        <v>0</v>
      </c>
      <c r="T75" s="117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380000</v>
      </c>
    </row>
    <row r="76" spans="1:25" ht="46.5" customHeight="1">
      <c r="A76" s="205"/>
      <c r="B76" s="167"/>
      <c r="C76" s="82" t="s">
        <v>426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446.72</v>
      </c>
      <c r="Q76" s="117">
        <v>0</v>
      </c>
      <c r="R76" s="117">
        <v>0</v>
      </c>
      <c r="S76" s="117">
        <v>0</v>
      </c>
      <c r="T76" s="117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446.72</v>
      </c>
    </row>
    <row r="77" spans="1:25" ht="42" customHeight="1">
      <c r="A77" s="205"/>
      <c r="B77" s="164"/>
      <c r="C77" s="116" t="s">
        <v>500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2000</v>
      </c>
      <c r="K77" s="118">
        <v>0</v>
      </c>
      <c r="L77" s="118">
        <v>309000</v>
      </c>
      <c r="M77" s="118">
        <v>0</v>
      </c>
      <c r="N77" s="118">
        <v>0</v>
      </c>
      <c r="O77" s="118">
        <v>0</v>
      </c>
      <c r="P77" s="118">
        <v>446.72</v>
      </c>
      <c r="Q77" s="118">
        <v>0</v>
      </c>
      <c r="R77" s="118">
        <v>71000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382446.72</v>
      </c>
    </row>
    <row r="78" spans="1:25">
      <c r="A78" s="206"/>
      <c r="B78" s="202" t="s">
        <v>501</v>
      </c>
      <c r="C78" s="134"/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2000</v>
      </c>
      <c r="K78" s="119">
        <v>0</v>
      </c>
      <c r="L78" s="119">
        <v>309000</v>
      </c>
      <c r="M78" s="119">
        <v>0</v>
      </c>
      <c r="N78" s="119">
        <v>0</v>
      </c>
      <c r="O78" s="119">
        <v>0</v>
      </c>
      <c r="P78" s="119">
        <v>446.72</v>
      </c>
      <c r="Q78" s="119">
        <v>0</v>
      </c>
      <c r="R78" s="119">
        <v>71000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382446.72</v>
      </c>
    </row>
    <row r="79" spans="1:25">
      <c r="A79" s="203" t="s">
        <v>348</v>
      </c>
      <c r="B79" s="134"/>
      <c r="C79" s="134"/>
      <c r="D79" s="120">
        <v>1913124.47</v>
      </c>
      <c r="E79" s="120">
        <v>63670</v>
      </c>
      <c r="F79" s="120">
        <v>809980</v>
      </c>
      <c r="G79" s="120">
        <v>74195</v>
      </c>
      <c r="H79" s="120">
        <v>110400</v>
      </c>
      <c r="I79" s="120">
        <v>512111.35</v>
      </c>
      <c r="J79" s="120">
        <v>672190.9</v>
      </c>
      <c r="K79" s="120">
        <v>79940</v>
      </c>
      <c r="L79" s="120">
        <v>329135</v>
      </c>
      <c r="M79" s="120">
        <v>63480</v>
      </c>
      <c r="N79" s="120">
        <v>53006</v>
      </c>
      <c r="O79" s="120">
        <v>6970485.46</v>
      </c>
      <c r="P79" s="120">
        <v>71513.5</v>
      </c>
      <c r="Q79" s="120">
        <v>215253.05</v>
      </c>
      <c r="R79" s="120">
        <v>204330</v>
      </c>
      <c r="S79" s="120">
        <v>60</v>
      </c>
      <c r="T79" s="120">
        <v>7050</v>
      </c>
      <c r="U79" s="120">
        <v>30680</v>
      </c>
      <c r="V79" s="120">
        <v>335651</v>
      </c>
      <c r="W79" s="120">
        <v>32065</v>
      </c>
      <c r="X79" s="120">
        <v>2092077</v>
      </c>
      <c r="Y79" s="120">
        <v>14640397.73</v>
      </c>
    </row>
  </sheetData>
  <mergeCells count="99">
    <mergeCell ref="D4:F4"/>
    <mergeCell ref="G4:H4"/>
    <mergeCell ref="I4:J4"/>
    <mergeCell ref="A1:Y1"/>
    <mergeCell ref="A2:Y2"/>
    <mergeCell ref="A3:Y3"/>
    <mergeCell ref="Y4:Y10"/>
    <mergeCell ref="D5:F6"/>
    <mergeCell ref="G5:H6"/>
    <mergeCell ref="I5:J6"/>
    <mergeCell ref="D7:D8"/>
    <mergeCell ref="E7:E8"/>
    <mergeCell ref="F7:F8"/>
    <mergeCell ref="G7:G8"/>
    <mergeCell ref="H7:H8"/>
    <mergeCell ref="U7:U8"/>
    <mergeCell ref="V5:V6"/>
    <mergeCell ref="W5:W6"/>
    <mergeCell ref="X5:X6"/>
    <mergeCell ref="K4:L4"/>
    <mergeCell ref="M4:N4"/>
    <mergeCell ref="O4:Q4"/>
    <mergeCell ref="S4:U4"/>
    <mergeCell ref="K5:L6"/>
    <mergeCell ref="M5:N6"/>
    <mergeCell ref="O5:Q6"/>
    <mergeCell ref="R5:R6"/>
    <mergeCell ref="S5:U6"/>
    <mergeCell ref="V7:V8"/>
    <mergeCell ref="W7:W8"/>
    <mergeCell ref="X7:X8"/>
    <mergeCell ref="D9:D10"/>
    <mergeCell ref="E9:E10"/>
    <mergeCell ref="F9:F10"/>
    <mergeCell ref="G9:G10"/>
    <mergeCell ref="H9:H10"/>
    <mergeCell ref="I9:I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A10:B10"/>
    <mergeCell ref="A11:A17"/>
    <mergeCell ref="B11:B16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V9:V10"/>
    <mergeCell ref="B17:C17"/>
    <mergeCell ref="A18:A22"/>
    <mergeCell ref="B18:B21"/>
    <mergeCell ref="B22:C22"/>
    <mergeCell ref="A23:A30"/>
    <mergeCell ref="B23:B29"/>
    <mergeCell ref="A31:A37"/>
    <mergeCell ref="B31:B36"/>
    <mergeCell ref="B30:C30"/>
    <mergeCell ref="B37:C37"/>
    <mergeCell ref="A38:A43"/>
    <mergeCell ref="B38:B42"/>
    <mergeCell ref="B43:C43"/>
    <mergeCell ref="A57:A63"/>
    <mergeCell ref="B57:B62"/>
    <mergeCell ref="A44:A56"/>
    <mergeCell ref="B44:B55"/>
    <mergeCell ref="B56:C56"/>
    <mergeCell ref="B63:C63"/>
    <mergeCell ref="B78:C78"/>
    <mergeCell ref="A79:C79"/>
    <mergeCell ref="A74:A78"/>
    <mergeCell ref="B74:B77"/>
    <mergeCell ref="B67:C67"/>
    <mergeCell ref="A64:A67"/>
    <mergeCell ref="B64:B66"/>
    <mergeCell ref="B70:C70"/>
    <mergeCell ref="A71:A73"/>
    <mergeCell ref="B71:B72"/>
    <mergeCell ref="A68:A70"/>
    <mergeCell ref="B68:B69"/>
    <mergeCell ref="B73:C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verticalDpi="0" r:id="rId1"/>
  <headerFooter>
    <oddHeader>&amp;Rหน้าที่ &amp;P จาก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D22" sqref="D22:F22"/>
    </sheetView>
  </sheetViews>
  <sheetFormatPr defaultRowHeight="18.75"/>
  <cols>
    <col min="1" max="1" width="19" style="7" customWidth="1"/>
    <col min="2" max="2" width="9.5" style="7" customWidth="1"/>
    <col min="3" max="3" width="15.625" style="7" customWidth="1"/>
    <col min="4" max="4" width="11.125" style="7" customWidth="1"/>
    <col min="5" max="5" width="15.625" style="7" customWidth="1"/>
    <col min="6" max="6" width="15.375" style="7" customWidth="1"/>
    <col min="7" max="8" width="23" style="7" customWidth="1"/>
    <col min="9" max="16384" width="9" style="7"/>
  </cols>
  <sheetData>
    <row r="1" spans="1:6">
      <c r="A1" s="235" t="s">
        <v>0</v>
      </c>
      <c r="B1" s="225"/>
      <c r="C1" s="225"/>
      <c r="D1" s="225"/>
      <c r="E1" s="225"/>
      <c r="F1" s="225"/>
    </row>
    <row r="2" spans="1:6">
      <c r="A2" s="236" t="s">
        <v>6</v>
      </c>
      <c r="B2" s="225"/>
      <c r="C2" s="225"/>
      <c r="D2" s="225"/>
      <c r="E2" s="225"/>
      <c r="F2" s="225"/>
    </row>
    <row r="3" spans="1:6">
      <c r="B3" s="8" t="s">
        <v>3</v>
      </c>
      <c r="C3" s="9"/>
      <c r="D3" s="9"/>
      <c r="E3" s="237" t="s">
        <v>7</v>
      </c>
      <c r="F3" s="237"/>
    </row>
    <row r="4" spans="1:6">
      <c r="B4" s="8" t="s">
        <v>3</v>
      </c>
      <c r="C4" s="9"/>
      <c r="D4" s="9"/>
      <c r="E4" s="237" t="s">
        <v>8</v>
      </c>
      <c r="F4" s="237"/>
    </row>
    <row r="5" spans="1:6">
      <c r="A5" s="238" t="s">
        <v>1</v>
      </c>
      <c r="B5" s="218"/>
      <c r="C5" s="218"/>
      <c r="D5" s="218"/>
      <c r="E5" s="218"/>
      <c r="F5" s="6" t="s">
        <v>9</v>
      </c>
    </row>
    <row r="6" spans="1:6">
      <c r="A6" s="219" t="s">
        <v>260</v>
      </c>
      <c r="B6" s="218"/>
      <c r="C6" s="218"/>
      <c r="D6" s="218"/>
      <c r="E6" s="218"/>
      <c r="F6" s="10">
        <v>66535.67</v>
      </c>
    </row>
    <row r="7" spans="1:6">
      <c r="A7" s="219" t="s">
        <v>10</v>
      </c>
      <c r="B7" s="218"/>
      <c r="C7" s="218"/>
      <c r="D7" s="218"/>
      <c r="E7" s="218"/>
      <c r="F7" s="11" t="s">
        <v>3</v>
      </c>
    </row>
    <row r="8" spans="1:6">
      <c r="A8" s="228" t="s">
        <v>5</v>
      </c>
      <c r="B8" s="229"/>
      <c r="C8" s="228" t="s">
        <v>11</v>
      </c>
      <c r="D8" s="229"/>
      <c r="E8" s="12" t="s">
        <v>2</v>
      </c>
      <c r="F8" s="11" t="s">
        <v>3</v>
      </c>
    </row>
    <row r="9" spans="1:6">
      <c r="A9" s="231" t="s">
        <v>25</v>
      </c>
      <c r="B9" s="232"/>
      <c r="C9" s="233">
        <v>13436893</v>
      </c>
      <c r="D9" s="234"/>
      <c r="E9" s="13">
        <v>-400</v>
      </c>
      <c r="F9" s="11"/>
    </row>
    <row r="10" spans="1:6">
      <c r="A10" s="231" t="s">
        <v>26</v>
      </c>
      <c r="B10" s="232"/>
      <c r="C10" s="233">
        <v>23464153</v>
      </c>
      <c r="D10" s="234"/>
      <c r="E10" s="13">
        <v>-400</v>
      </c>
      <c r="F10" s="11"/>
    </row>
    <row r="11" spans="1:6">
      <c r="A11" s="231"/>
      <c r="B11" s="232"/>
      <c r="C11" s="233"/>
      <c r="D11" s="234"/>
      <c r="E11" s="13"/>
      <c r="F11" s="11"/>
    </row>
    <row r="12" spans="1:6">
      <c r="A12" s="231"/>
      <c r="B12" s="232"/>
      <c r="C12" s="233"/>
      <c r="D12" s="234"/>
      <c r="E12" s="13"/>
      <c r="F12" s="11"/>
    </row>
    <row r="13" spans="1:6">
      <c r="A13" s="217" t="s">
        <v>4</v>
      </c>
      <c r="B13" s="218"/>
      <c r="C13" s="218"/>
      <c r="D13" s="218"/>
      <c r="E13" s="218"/>
      <c r="F13" s="10">
        <f>SUM(E9:E12)</f>
        <v>-800</v>
      </c>
    </row>
    <row r="14" spans="1:6">
      <c r="A14" s="219" t="s">
        <v>13</v>
      </c>
      <c r="B14" s="218"/>
      <c r="C14" s="218"/>
      <c r="D14" s="218"/>
      <c r="E14" s="218"/>
      <c r="F14" s="11" t="s">
        <v>3</v>
      </c>
    </row>
    <row r="15" spans="1:6">
      <c r="A15" s="228" t="s">
        <v>14</v>
      </c>
      <c r="B15" s="229"/>
      <c r="C15" s="228" t="s">
        <v>15</v>
      </c>
      <c r="D15" s="229"/>
      <c r="E15" s="12" t="s">
        <v>2</v>
      </c>
      <c r="F15" s="11" t="s">
        <v>3</v>
      </c>
    </row>
    <row r="16" spans="1:6">
      <c r="A16" s="228"/>
      <c r="B16" s="230"/>
      <c r="C16" s="230"/>
      <c r="D16" s="230"/>
      <c r="E16" s="15"/>
      <c r="F16" s="11"/>
    </row>
    <row r="17" spans="1:6">
      <c r="A17" s="217" t="s">
        <v>4</v>
      </c>
      <c r="B17" s="218"/>
      <c r="C17" s="218"/>
      <c r="D17" s="218"/>
      <c r="E17" s="218"/>
      <c r="F17" s="16">
        <v>0</v>
      </c>
    </row>
    <row r="18" spans="1:6">
      <c r="A18" s="219" t="s">
        <v>242</v>
      </c>
      <c r="B18" s="218"/>
      <c r="C18" s="218"/>
      <c r="D18" s="218"/>
      <c r="E18" s="218"/>
      <c r="F18" s="10">
        <f>+F6+F13+F17</f>
        <v>65735.67</v>
      </c>
    </row>
    <row r="19" spans="1:6">
      <c r="A19" s="17"/>
      <c r="F19" s="19"/>
    </row>
    <row r="20" spans="1:6">
      <c r="A20" s="17"/>
      <c r="F20" s="19"/>
    </row>
    <row r="21" spans="1:6">
      <c r="A21" s="220" t="s">
        <v>16</v>
      </c>
      <c r="B21" s="221"/>
      <c r="C21" s="222"/>
      <c r="D21" s="220" t="s">
        <v>17</v>
      </c>
      <c r="E21" s="221"/>
      <c r="F21" s="223"/>
    </row>
    <row r="22" spans="1:6">
      <c r="A22" s="224" t="s">
        <v>521</v>
      </c>
      <c r="B22" s="225"/>
      <c r="C22" s="226"/>
      <c r="D22" s="224" t="s">
        <v>522</v>
      </c>
      <c r="E22" s="225"/>
      <c r="F22" s="227"/>
    </row>
    <row r="23" spans="1:6">
      <c r="A23" s="211" t="s">
        <v>18</v>
      </c>
      <c r="B23" s="212"/>
      <c r="C23" s="213"/>
      <c r="D23" s="211" t="s">
        <v>19</v>
      </c>
      <c r="E23" s="212"/>
      <c r="F23" s="213"/>
    </row>
    <row r="24" spans="1:6">
      <c r="A24" s="211" t="s">
        <v>20</v>
      </c>
      <c r="B24" s="212"/>
      <c r="C24" s="213"/>
      <c r="D24" s="211" t="s">
        <v>21</v>
      </c>
      <c r="E24" s="212"/>
      <c r="F24" s="213"/>
    </row>
    <row r="25" spans="1:6">
      <c r="A25" s="214" t="s">
        <v>261</v>
      </c>
      <c r="B25" s="215"/>
      <c r="C25" s="216"/>
      <c r="D25" s="214" t="s">
        <v>262</v>
      </c>
      <c r="E25" s="215"/>
      <c r="F25" s="216"/>
    </row>
  </sheetData>
  <mergeCells count="35"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  <mergeCell ref="A14:E14"/>
    <mergeCell ref="A15:B15"/>
    <mergeCell ref="C15:D15"/>
    <mergeCell ref="A16:B16"/>
    <mergeCell ref="C16:D16"/>
    <mergeCell ref="A17:E17"/>
    <mergeCell ref="A18:E18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7</vt:i4>
      </vt:variant>
    </vt:vector>
  </HeadingPairs>
  <TitlesOfParts>
    <vt:vector size="20" baseType="lpstr">
      <vt:lpstr>รับ-จ่าย</vt:lpstr>
      <vt:lpstr>งบทดลอง</vt:lpstr>
      <vt:lpstr>รายรับจริง</vt:lpstr>
      <vt:lpstr>กระทบยอดรายรับ</vt:lpstr>
      <vt:lpstr>กระทบยอดเงินสะสม</vt:lpstr>
      <vt:lpstr>กระทบยอดโอนงบประมาณ</vt:lpstr>
      <vt:lpstr>กระทบยอดคงเหลือ</vt:lpstr>
      <vt:lpstr>รายงานเงินคงเหลือทุกงบ</vt:lpstr>
      <vt:lpstr>014502277492</vt:lpstr>
      <vt:lpstr>3140191731</vt:lpstr>
      <vt:lpstr>8620365932</vt:lpstr>
      <vt:lpstr>014502441019</vt:lpstr>
      <vt:lpstr>กระทบยอดเศรษฐกิจชุมชน</vt:lpstr>
      <vt:lpstr>กระทบยอดคงเหลือ!Print_Titles</vt:lpstr>
      <vt:lpstr>กระทบยอดรายรับ!Print_Titles</vt:lpstr>
      <vt:lpstr>กระทบยอดโอนงบประมาณ!Print_Titles</vt:lpstr>
      <vt:lpstr>งบทดลอง!Print_Titles</vt:lpstr>
      <vt:lpstr>'รับ-จ่าย'!Print_Titles</vt:lpstr>
      <vt:lpstr>รายงานเงินคงเหลือทุกงบ!Print_Titles</vt:lpstr>
      <vt:lpstr>รายรับจริง!Print_Titles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2018-09-03T08:54:04Z</cp:lastPrinted>
  <dcterms:created xsi:type="dcterms:W3CDTF">2018-08-01T04:46:15Z</dcterms:created>
  <dcterms:modified xsi:type="dcterms:W3CDTF">2018-09-11T03:32:18Z</dcterms:modified>
</cp:coreProperties>
</file>