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1"/>
  </bookViews>
  <sheets>
    <sheet name="รับ-จ่าย" sheetId="1" r:id="rId1"/>
    <sheet name="งบทดลอง" sheetId="2" r:id="rId2"/>
    <sheet name="3140191731" sheetId="12" r:id="rId3"/>
    <sheet name="8620365932" sheetId="13" r:id="rId4"/>
    <sheet name="014502441019" sheetId="11" r:id="rId5"/>
    <sheet name="014502277492" sheetId="14" r:id="rId6"/>
    <sheet name="กระทบยอดเงินรายรับ" sheetId="3" r:id="rId7"/>
    <sheet name="รับจริง" sheetId="10" r:id="rId8"/>
    <sheet name="ภาษีหัก ณ ที่จ่าย" sheetId="9" r:id="rId9"/>
    <sheet name="กระทบยอดคงเหลือ" sheetId="5" r:id="rId10"/>
    <sheet name="กระทบยอดเงินสะสม" sheetId="4" r:id="rId11"/>
    <sheet name="กระทบยอดคงเหลือทุกแหล่ง" sheetId="7" r:id="rId12"/>
    <sheet name="เศรษฐกิจชุมชน" sheetId="8" r:id="rId13"/>
    <sheet name="กระทบยอดโอนงน" sheetId="6" r:id="rId14"/>
  </sheets>
  <definedNames>
    <definedName name="_xlnm.Print_Titles" localSheetId="9">กระทบยอดคงเหลือ!$4:$9</definedName>
    <definedName name="_xlnm.Print_Titles" localSheetId="11">กระทบยอดคงเหลือทุกแหล่ง!$4:$11</definedName>
    <definedName name="_xlnm.Print_Titles" localSheetId="6">กระทบยอดเงินรายรับ!$5:$12</definedName>
    <definedName name="_xlnm.Print_Titles" localSheetId="13">กระทบยอดโอนงน!$6:$10</definedName>
    <definedName name="_xlnm.Print_Titles" localSheetId="1">งบทดลอง!$5:$5</definedName>
    <definedName name="_xlnm.Print_Titles" localSheetId="8">'ภาษีหัก ณ ที่จ่าย'!$6:$6</definedName>
    <definedName name="_xlnm.Print_Titles" localSheetId="0">'รับ-จ่าย'!$5:$6</definedName>
  </definedNames>
  <calcPr calcId="125725"/>
</workbook>
</file>

<file path=xl/calcChain.xml><?xml version="1.0" encoding="utf-8"?>
<calcChain xmlns="http://schemas.openxmlformats.org/spreadsheetml/2006/main">
  <c r="E7" i="10"/>
  <c r="D7"/>
  <c r="D46"/>
  <c r="E46"/>
  <c r="D44"/>
  <c r="E44"/>
  <c r="D33"/>
  <c r="E33"/>
  <c r="D29"/>
  <c r="E29"/>
  <c r="D26"/>
  <c r="E26"/>
  <c r="D9"/>
  <c r="D47" s="1"/>
  <c r="E9"/>
  <c r="E47" s="1"/>
  <c r="C47"/>
  <c r="C44"/>
  <c r="C33"/>
  <c r="C46"/>
  <c r="C29"/>
  <c r="C26"/>
  <c r="C9"/>
  <c r="D32" i="2"/>
  <c r="D9" i="1"/>
  <c r="G9"/>
  <c r="D42"/>
  <c r="D55" s="1"/>
  <c r="G54"/>
  <c r="G55" s="1"/>
  <c r="G42"/>
  <c r="G28"/>
  <c r="G15"/>
  <c r="G16" s="1"/>
  <c r="D28"/>
  <c r="D15"/>
  <c r="D16" s="1"/>
  <c r="F14" i="14"/>
  <c r="F19" s="1"/>
  <c r="D29" i="1" l="1"/>
  <c r="G29"/>
  <c r="G56" s="1"/>
  <c r="G57" s="1"/>
  <c r="D56"/>
  <c r="D57" s="1"/>
  <c r="F19" i="12"/>
  <c r="F20" s="1"/>
  <c r="F17" i="13"/>
  <c r="F11"/>
  <c r="F11" i="12"/>
  <c r="F31" i="11"/>
  <c r="F25"/>
  <c r="G20"/>
  <c r="D72" i="2"/>
  <c r="C72"/>
  <c r="F32" i="11" l="1"/>
  <c r="F18" i="13"/>
</calcChain>
</file>

<file path=xl/sharedStrings.xml><?xml version="1.0" encoding="utf-8"?>
<sst xmlns="http://schemas.openxmlformats.org/spreadsheetml/2006/main" count="2253" uniqueCount="649">
  <si>
    <t>เทศบาลตำบลกุดชมภู</t>
  </si>
  <si>
    <t>รายงานรับ-จ่ายเงิน</t>
  </si>
  <si>
    <t>ปีงบประมาณ 2561 ประจำเดือน กรกฎาคม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</si>
  <si>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</si>
  <si>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</si>
  <si>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</si>
  <si>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</si>
  <si>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</si>
  <si>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</si>
  <si>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</si>
  <si>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</si>
  <si>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</si>
  <si>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</si>
  <si>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</si>
  <si>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55,839,209.23</t>
  </si>
  <si>
    <t>รายรับ (หมายเหตุ 1)</t>
  </si>
  <si>
    <t xml:space="preserve">          </t>
  </si>
  <si>
    <t>223,000.00</t>
  </si>
  <si>
    <t>0.00</t>
  </si>
  <si>
    <t>หมวดภาษีอากร</t>
  </si>
  <si>
    <t xml:space="preserve"> 41100000  </t>
  </si>
  <si>
    <t>146,000.00</t>
  </si>
  <si>
    <t>หมวดค่าธรรมเนียม ค่าปรับ และใบอนุญาต</t>
  </si>
  <si>
    <t xml:space="preserve"> 41200000  </t>
  </si>
  <si>
    <t>260,000.00</t>
  </si>
  <si>
    <t>หมวดรายได้จากทรัพย์สิน</t>
  </si>
  <si>
    <t xml:space="preserve"> 41300000  </t>
  </si>
  <si>
    <t>330,000.00</t>
  </si>
  <si>
    <t>หมวดรายได้เบ็ดเตล็ด</t>
  </si>
  <si>
    <t xml:space="preserve"> 41500000  </t>
  </si>
  <si>
    <t>27,635,000.00</t>
  </si>
  <si>
    <t>หมวดภาษีจัดสรร</t>
  </si>
  <si>
    <t xml:space="preserve"> 42100000  </t>
  </si>
  <si>
    <t>38,861,000.00</t>
  </si>
  <si>
    <t>หมวดเงินอุดหนุนทั่วไป</t>
  </si>
  <si>
    <t xml:space="preserve"> 43100000  </t>
  </si>
  <si>
    <t>67,455,000.00</t>
  </si>
  <si>
    <t>รวม</t>
  </si>
  <si>
    <t>ลูกหนี้เงินยืม</t>
  </si>
  <si>
    <t xml:space="preserve"> 11041000  </t>
  </si>
  <si>
    <t>10,000.00</t>
  </si>
  <si>
    <t>ลูกหนี้เงินทุนโครงการเศรษฐกิจชุมชน</t>
  </si>
  <si>
    <t xml:space="preserve"> 11045000  </t>
  </si>
  <si>
    <t>ลูกหนี้เงินสะสม</t>
  </si>
  <si>
    <t xml:space="preserve"> 19040000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</si>
  <si>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</si>
  <si>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</si>
  <si>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</si>
  <si>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</si>
  <si>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</si>
  <si>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</si>
  <si>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</si>
  <si>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</si>
  <si>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</si>
  <si>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</si>
  <si>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</si>
  <si>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</si>
  <si>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เงินเกินบัญชี</t>
  </si>
  <si>
    <t xml:space="preserve"> 21061000  </t>
  </si>
  <si>
    <t>เงินสะสม</t>
  </si>
  <si>
    <t xml:space="preserve"> 31000000  </t>
  </si>
  <si>
    <t>รวมรายรับ</t>
  </si>
  <si>
    <t>รายจ่าย</t>
  </si>
  <si>
    <t>17,570,546.00</t>
  </si>
  <si>
    <t>งบกลาง</t>
  </si>
  <si>
    <t xml:space="preserve"> 51100000  </t>
  </si>
  <si>
    <t>1,135,400.00</t>
  </si>
  <si>
    <t>เงินเดือน (ฝ่ายการเมือง)</t>
  </si>
  <si>
    <t xml:space="preserve"> 52100000  </t>
  </si>
  <si>
    <t>16,659,740.00</t>
  </si>
  <si>
    <t>เงินเดือน (ฝ่ายประจำ)</t>
  </si>
  <si>
    <t xml:space="preserve"> 52200000  </t>
  </si>
  <si>
    <t>1,356,718.00</t>
  </si>
  <si>
    <t>ค่าตอบแทน</t>
  </si>
  <si>
    <t xml:space="preserve"> 53100000  </t>
  </si>
  <si>
    <t>10,480,050.00</t>
  </si>
  <si>
    <t>ค่าใช้สอย</t>
  </si>
  <si>
    <t xml:space="preserve"> 53200000  </t>
  </si>
  <si>
    <t>5,843,244.80</t>
  </si>
  <si>
    <t>ค่าวัสดุ</t>
  </si>
  <si>
    <t xml:space="preserve"> 53300000  </t>
  </si>
  <si>
    <t>850,701.20</t>
  </si>
  <si>
    <t>ค่าสาธารณูปโภค</t>
  </si>
  <si>
    <t xml:space="preserve"> 53400000  </t>
  </si>
  <si>
    <t>2,750,600.00</t>
  </si>
  <si>
    <t>ค่าครุภัณฑ์</t>
  </si>
  <si>
    <t xml:space="preserve"> 54100000  </t>
  </si>
  <si>
    <t>6,000,000.00</t>
  </si>
  <si>
    <t>ค่าที่ดินและสิ่งก่อสร้าง</t>
  </si>
  <si>
    <t xml:space="preserve"> 54200000  </t>
  </si>
  <si>
    <t>60,000.00</t>
  </si>
  <si>
    <t>รายจ่ายอื่น</t>
  </si>
  <si>
    <t xml:space="preserve"> 55100000  </t>
  </si>
  <si>
    <t>4,748,000.00</t>
  </si>
  <si>
    <t>เงินอุดหนุน</t>
  </si>
  <si>
    <t xml:space="preserve"> 56100000  </t>
  </si>
  <si>
    <t>เงินฝากเงินทุนส่งเสริมกิจการเทศบาล</t>
  </si>
  <si>
    <t xml:space="preserve"> 11032000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</si>
  <si>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</si>
  <si>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</si>
  <si>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</si>
  <si>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</si>
  <si>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</si>
  <si>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งบทดลอง</t>
  </si>
  <si>
    <t>ปีงบประมาณ 2561</t>
  </si>
  <si>
    <t>ณ วันที่ 31 กรกฎาคม 2561</t>
  </si>
  <si>
    <t>เดบิต</t>
  </si>
  <si>
    <t>เครดิต</t>
  </si>
  <si>
    <t>เงินฝาก-ออมทรัพย์/เผื่อเรียก(014502277492)</t>
  </si>
  <si>
    <t xml:space="preserve">11012001  </t>
  </si>
  <si>
    <t>เงินฝาก-ออมทรัพย์/เผื่อเรียก(014502441019)</t>
  </si>
  <si>
    <t>เงินฝาก-ออมทรัพย์/เผื่อเรียก(014502777450)</t>
  </si>
  <si>
    <t>เงินฝาก-ออมทรัพย์/เผื่อเรียก(014502821338)</t>
  </si>
  <si>
    <t>เงินฝาก-ออมทรัพย์/เผื่อเรียก(314-0-16993-0)</t>
  </si>
  <si>
    <t>เงินฝาก-ออมทรัพย์/เผื่อเรียก(314-0-19173-1)</t>
  </si>
  <si>
    <t>เงินฝาก-ออมทรัพย์/เผื่อเรียก(8620365932)</t>
  </si>
  <si>
    <t>เงินฝาก-ประจำ(300029726258)</t>
  </si>
  <si>
    <t xml:space="preserve">11012002  </t>
  </si>
  <si>
    <t>เงินฝาก-ประจำ(304504092111)</t>
  </si>
  <si>
    <t xml:space="preserve">11032000  </t>
  </si>
  <si>
    <t xml:space="preserve">11041000  </t>
  </si>
  <si>
    <t xml:space="preserve">11045000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</si>
  <si>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</si>
  <si>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</si>
  <si>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</si>
  <si>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</si>
  <si>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</si>
  <si>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</si>
  <si>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</si>
  <si>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โครงการจัดตั้งศูนย์ปฏิบัติการร่วมในการช่วยเหลือประชาชน อปท.</t>
  </si>
  <si>
    <t xml:space="preserve">21040099  </t>
  </si>
  <si>
    <t>เงินรับฝากอื่นๆ เงินปันผลสหกรณ์ออมทรัพย์พนักงานเทศบาล</t>
  </si>
  <si>
    <t>เงินรับฝากอื่นๆ เงินรับฝากรอคืนจังหวัด</t>
  </si>
  <si>
    <t>เงินรับฝากอื่นๆ เงินอุดหนุนศูนย์รวมข่าวการจัดซื้อจัดจ้างของอปท.ประจำปี2559</t>
  </si>
  <si>
    <t>เงินรับฝากอื่นๆ ระบบหลักประกันสุขภาพ ทต.กุดชมภู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</si>
  <si>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</si>
  <si>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</si>
  <si>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</si>
  <si>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</si>
  <si>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</si>
  <si>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</si>
  <si>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</si>
  <si>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</si>
  <si>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</si>
  <si>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ค่าธรรมเนียมเกี่ยวกับใบอนุญาตการขายสุรา</t>
  </si>
  <si>
    <t xml:space="preserve">41210004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</si>
  <si>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</si>
  <si>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</si>
  <si>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</si>
  <si>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</si>
  <si>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</si>
  <si>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</si>
  <si>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</si>
  <si>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</si>
  <si>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</si>
  <si>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</si>
  <si>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ค่าธรรมเนียมเกี่ยวกับการประกอบกิจการน้ำมันเชื้อเพลิง</t>
  </si>
  <si>
    <t xml:space="preserve">41210033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</si>
  <si>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</si>
  <si>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</si>
  <si>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</si>
  <si>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</si>
  <si>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</si>
  <si>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</si>
  <si>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</si>
  <si>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</si>
  <si>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</si>
  <si>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</si>
  <si>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ค่าใบอนุญาตเกี่ยวกับการควบคุมอาคาร</t>
  </si>
  <si>
    <t xml:space="preserve">41230007  </t>
  </si>
  <si>
    <t>ค่าใบอนุญาตเกี่ยวกับการโฆษณาโดยใช้เครื่องขยายเสียง</t>
  </si>
  <si>
    <t xml:space="preserve">41230008  </t>
  </si>
  <si>
    <t>ค่าใบอนุญาตอื่นๆ</t>
  </si>
  <si>
    <t xml:space="preserve">41239999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</si>
  <si>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</si>
  <si>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</si>
  <si>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</si>
  <si>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</si>
  <si>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เงินที่มีผู้อุทิศให้</t>
  </si>
  <si>
    <t xml:space="preserve">41500003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</si>
  <si>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</si>
  <si>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</si>
  <si>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</si>
  <si>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</si>
  <si>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</si>
  <si>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</si>
  <si>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</si>
  <si>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</si>
  <si>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</si>
  <si>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</si>
  <si>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</si>
  <si>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</si>
  <si>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</si>
  <si>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</si>
  <si>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</si>
  <si>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</si>
  <si>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</si>
  <si>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</si>
  <si>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</si>
  <si>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</si>
  <si>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</si>
  <si>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</si>
  <si>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</si>
  <si>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</si>
  <si>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</si>
  <si>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</si>
  <si>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</si>
  <si>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</si>
  <si>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</si>
  <si>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</si>
  <si>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</si>
  <si>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</si>
  <si>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ประจำเดือน กรกฏาคม  ปีงบประมาณ   พ.ศ. 2561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</si>
  <si>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</si>
  <si>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</si>
  <si>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</si>
  <si>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</si>
  <si>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</si>
  <si>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</si>
  <si>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</si>
  <si>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</si>
  <si>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</si>
  <si>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</si>
  <si>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</si>
  <si>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แผนงาน / 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</si>
  <si>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</si>
  <si>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</si>
  <si>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</si>
  <si>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</si>
  <si>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</si>
  <si>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</si>
  <si>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</si>
  <si>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</si>
  <si>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00310</t>
  </si>
  <si>
    <t>00320</t>
  </si>
  <si>
    <t>00410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</si>
  <si>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</si>
  <si>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</si>
  <si>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</si>
  <si>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</si>
  <si>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</si>
  <si>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</si>
  <si>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</si>
  <si>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</si>
  <si>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</si>
  <si>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</si>
  <si>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</si>
  <si>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</si>
  <si>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</si>
  <si>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</si>
  <si>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</si>
  <si>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</si>
  <si>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</si>
  <si>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งานก่อสร้างโครงสร้างพื้นฐาน</t>
  </si>
  <si>
    <t>งานส่งเสริมการเกษตร</t>
  </si>
  <si>
    <t>หมวด / ประเภทรายจ่าย</t>
  </si>
  <si>
    <t>00111</t>
  </si>
  <si>
    <t>00112</t>
  </si>
  <si>
    <t>00113</t>
  </si>
  <si>
    <t>00121</t>
  </si>
  <si>
    <t>00123</t>
  </si>
  <si>
    <t>00211</t>
  </si>
  <si>
    <t>00212</t>
  </si>
  <si>
    <t>00221</t>
  </si>
  <si>
    <t>00223</t>
  </si>
  <si>
    <t>00231</t>
  </si>
  <si>
    <t>00241</t>
  </si>
  <si>
    <t>00242</t>
  </si>
  <si>
    <t>00244</t>
  </si>
  <si>
    <t>00252</t>
  </si>
  <si>
    <t>00262</t>
  </si>
  <si>
    <t>00263</t>
  </si>
  <si>
    <t>00264</t>
  </si>
  <si>
    <t>00312</t>
  </si>
  <si>
    <t>00321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</si>
  <si>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</si>
  <si>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</si>
  <si>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</si>
  <si>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</si>
  <si>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</si>
  <si>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</si>
  <si>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</si>
  <si>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</si>
  <si>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</si>
  <si>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</si>
  <si>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</si>
  <si>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รายจ่ายตามข้อผูกพัน</t>
  </si>
  <si>
    <t>5111100</t>
  </si>
  <si>
    <t>เงินช่วยพิเศษ</t>
  </si>
  <si>
    <t>5111200</t>
  </si>
  <si>
    <t>เงินสมทบกองทุนบำเหน็จบำนาญข้าราชการส่วนท้องถิ่น (กบท.)</t>
  </si>
  <si>
    <t>5120100</t>
  </si>
  <si>
    <t>รวมเดือนนี้</t>
  </si>
  <si>
    <t>รวมตั้งแต่ต้นปี</t>
  </si>
  <si>
    <t>210000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</si>
  <si>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</si>
  <si>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</si>
  <si>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</si>
  <si>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</si>
  <si>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</si>
  <si>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</si>
  <si>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</si>
  <si>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</si>
  <si>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</si>
  <si>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</si>
  <si>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</si>
  <si>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</si>
  <si>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</si>
  <si>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</si>
  <si>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</si>
  <si>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</si>
  <si>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ค่าเบี้ยประชุม</t>
  </si>
  <si>
    <t>5310200</t>
  </si>
  <si>
    <t>ค่าเช่าบ้าน</t>
  </si>
  <si>
    <t>5310400</t>
  </si>
  <si>
    <t>เงินช่วยเหลือการศึกษาบุตร</t>
  </si>
  <si>
    <t>5310500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</si>
  <si>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</si>
  <si>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</si>
  <si>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</si>
  <si>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</si>
  <si>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</si>
  <si>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</si>
  <si>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</si>
  <si>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ค่าบำรุงรักษาและซ่อมแซม</t>
  </si>
  <si>
    <t>5320400</t>
  </si>
  <si>
    <t>330000</t>
  </si>
  <si>
    <t>วัสดุสำนักงาน</t>
  </si>
  <si>
    <t>5330100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</si>
  <si>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</si>
  <si>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</si>
  <si>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</si>
  <si>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</si>
  <si>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</si>
  <si>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</si>
  <si>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</si>
  <si>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</si>
  <si>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</si>
  <si>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</si>
  <si>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</si>
  <si>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</si>
  <si>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วัสดุการเกษตร</t>
  </si>
  <si>
    <t>5331000</t>
  </si>
  <si>
    <t>วัสดุคอมพิวเตอร์</t>
  </si>
  <si>
    <t>5331400</t>
  </si>
  <si>
    <t>วัสดุสนาม</t>
  </si>
  <si>
    <t>5331700</t>
  </si>
  <si>
    <t>340000</t>
  </si>
  <si>
    <t>ค่าไฟฟ้า</t>
  </si>
  <si>
    <t>5340100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</si>
  <si>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</si>
  <si>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</si>
  <si>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</si>
  <si>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</si>
  <si>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</si>
  <si>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</si>
  <si>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</si>
  <si>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</si>
  <si>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</si>
  <si>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</si>
  <si>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</si>
  <si>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ครุภัณฑ์ยานพาหนะและขนส่ง</t>
  </si>
  <si>
    <t>5410300</t>
  </si>
  <si>
    <t>ครุภัณฑ์คอมพิวเตอร์</t>
  </si>
  <si>
    <t>5411600</t>
  </si>
  <si>
    <t>610000</t>
  </si>
  <si>
    <t>เงินอุดหนุนส่วนราชการ</t>
  </si>
  <si>
    <t>5610200</t>
  </si>
  <si>
    <t>เงินอุดหนุนกิจการที่เป็นสาธารณประโยชน์</t>
  </si>
  <si>
    <t>5610400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</si>
  <si>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</si>
  <si>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</si>
  <si>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</si>
  <si>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ประจำเดือน  กรกฏาคม ปีงบประมาณ พ.ศ.  2561</t>
  </si>
  <si>
    <t>งานสวนสาธารณะ</t>
  </si>
  <si>
    <t>00243</t>
  </si>
  <si>
    <t>420000</t>
  </si>
  <si>
    <t>ค่าก่อสร้างสิ่งสาธารณูปโภค</t>
  </si>
  <si>
    <t>5421000</t>
  </si>
  <si>
    <t>ค่าบำรุงรักษาและปรับปรุงที่ดินและสิ่งก่อสร้าง</t>
  </si>
  <si>
    <t>5421100</t>
  </si>
  <si>
    <t>กระดาษทำการกระทบยอดงบประมาณคงเหลือ</t>
  </si>
  <si>
    <t>ประจำเดือน กรกฏาคม ปีงบประมาณ พ.ศ. 2561</t>
  </si>
  <si>
    <t>งานสวัสดิการสังคมและสังคมสงเคราะห์</t>
  </si>
  <si>
    <t>งานอนุรักษ์แหล่งน้ำและป่าไม้</t>
  </si>
  <si>
    <t>00232</t>
  </si>
  <si>
    <t>00322</t>
  </si>
  <si>
    <t>เงินเดือนนายก/รองนายก</t>
  </si>
  <si>
    <t>5210100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</si>
  <si>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</si>
  <si>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</si>
  <si>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เงินวิทยฐานะ</t>
  </si>
  <si>
    <t>5220400</t>
  </si>
  <si>
    <t>ค่าตอบแทนการปฏิบัติงานนอกเวลาราชการ</t>
  </si>
  <si>
    <t>วัสดุการศึกษา</t>
  </si>
  <si>
    <t>วัสดุเครื่องดับเพลิง</t>
  </si>
  <si>
    <t>5331600</t>
  </si>
  <si>
    <t>510000</t>
  </si>
  <si>
    <t>เงินอุดหนุนเอกชน</t>
  </si>
  <si>
    <t>5610300</t>
  </si>
  <si>
    <t>สำรองจ่าย</t>
  </si>
  <si>
    <t>กระดาษทำการกระทบยอดการโอนงบประมาณรายจ่าย</t>
  </si>
  <si>
    <t>เทศบาลตำบลกุดชมภู อำเภอพิบูลมังสาหาร  จังหวัดอุบลราชธานี</t>
  </si>
  <si>
    <t>เดือนกรกฎาคม ถึงเดือนกรกฎาคม   ปีงบประมาณ 2561</t>
  </si>
  <si>
    <t>โอนงบประมาณ เพิ่ม + , โอนงบประมาณ (ลด) -</t>
  </si>
  <si>
    <t>หมวด/ประเภทรายจ่าย</t>
  </si>
  <si>
    <t>63,450.00</t>
  </si>
  <si>
    <t>รวมงบกลาง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</si>
  <si>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</si>
  <si>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</si>
  <si>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</si>
  <si>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</si>
  <si>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รวมเงินเดือน (ฝ่ายการเมือง)</t>
  </si>
  <si>
    <t>(63,450.00)</t>
  </si>
  <si>
    <t>35,000.00</t>
  </si>
  <si>
    <t>รวมเงินเดือน (ฝ่ายประจำ)</t>
  </si>
  <si>
    <t>(28,450.00)</t>
  </si>
  <si>
    <t>(12,000.00)</t>
  </si>
  <si>
    <t>รวมค่าตอบแทน</t>
  </si>
  <si>
    <t>(150,000.00)</t>
  </si>
  <si>
    <t>520,000.00</t>
  </si>
  <si>
    <t>370,000.00</t>
  </si>
  <si>
    <t>(25,000.00)</t>
  </si>
  <si>
    <t>(20,000.00)</t>
  </si>
  <si>
    <t>(50,000.00)</t>
  </si>
  <si>
    <t>(18,000.00)</t>
  </si>
  <si>
    <t>(60,000.00)</t>
  </si>
  <si>
    <t>(27,150.00)</t>
  </si>
  <si>
    <t>(165,150.00)</t>
  </si>
  <si>
    <t>(100,000.00)</t>
  </si>
  <si>
    <t>(270,000.00)</t>
  </si>
  <si>
    <t>รวมค่าใช้สอย</t>
  </si>
  <si>
    <t>(325,000.00)</t>
  </si>
  <si>
    <t>(70,000.00)</t>
  </si>
  <si>
    <t>420,000.00</t>
  </si>
  <si>
    <t>(90,150.00)</t>
  </si>
  <si>
    <t>(30,000.00)</t>
  </si>
  <si>
    <t>30,000.00</t>
  </si>
  <si>
    <t>20,000.00</t>
  </si>
  <si>
    <t>70,000.00</t>
  </si>
  <si>
    <t>วัสดุโฆษณาและเผยแพร่</t>
  </si>
  <si>
    <t>5331100</t>
  </si>
  <si>
    <t>(10,000.00)</t>
  </si>
  <si>
    <t>27,150.00</t>
  </si>
  <si>
    <t>87,150.00</t>
  </si>
  <si>
    <t>130,000.00</t>
  </si>
  <si>
    <t>รวมค่าวัสดุ</t>
  </si>
  <si>
    <t>117,150.00</t>
  </si>
  <si>
    <t>50,000.00</t>
  </si>
  <si>
    <t>217,150.00</t>
  </si>
  <si>
    <t>(95,000.00)</t>
  </si>
  <si>
    <t>รวมค่าสาธารณูปโภค</t>
  </si>
  <si>
    <t>(105,000.00)</t>
  </si>
  <si>
    <t>(15,000.00)</t>
  </si>
  <si>
    <t>(45,000.00)</t>
  </si>
  <si>
    <t>รวมเงินอุดหนุน</t>
  </si>
  <si>
    <t>รายงานยอดเงินคงเหลือทุกแหล่งเงิน</t>
  </si>
  <si>
    <t>ประจำเดือน กรกฏาคม ปีงบประมาณ พ.ศ.  2561</t>
  </si>
  <si>
    <t>รวมหมวด</t>
  </si>
  <si>
    <t>รวมเงินงบประมาณคงเหลือ</t>
  </si>
  <si>
    <t>รวมยอดคงเหลือแต่ละงาน</t>
  </si>
  <si>
    <t>รายงานกระทบยอดเงินรับฝากเงินทุนโครงการเศรษฐกิจชุมชน</t>
  </si>
  <si>
    <t>ยอดยกมา ณ 1 กรกฎาคม2561</t>
  </si>
  <si>
    <t>รับ</t>
  </si>
  <si>
    <t>เงินทุนโครงการเศรษฐกิจชุมชน (รวมค่าปรับผิดนัด)</t>
  </si>
  <si>
    <t>ดอกเบี้ยเงินฝากธนาคาร</t>
  </si>
  <si>
    <t>เงินทุนโครงการเศรษฐกิจชุมชน(ตามรายการใบผ่านบัญชีทั่วไป)</t>
  </si>
  <si>
    <t>จ่าย</t>
  </si>
  <si>
    <t>คืนเงินทุนโครงการเศรษฐกิจชุมชน</t>
  </si>
  <si>
    <t>ยอดคงเหลือ</t>
  </si>
  <si>
    <t>ณ วันที่ 31    กรกฎาคม   2561</t>
  </si>
  <si>
    <t>อ.พิบูลมังสาหาร</t>
  </si>
  <si>
    <t>จ.อุบลราชธานี</t>
  </si>
  <si>
    <t>วันที่ 1/7/2561 ถึง 31/7/2561</t>
  </si>
  <si>
    <t>วันที่</t>
  </si>
  <si>
    <t>ผู้ถูกหักภาษี</t>
  </si>
  <si>
    <t>เลขที่นิติบุคคล/
บัตรประชาชน</t>
  </si>
  <si>
    <t>เลขที่ผู้เบิก/ใบผ่าน</t>
  </si>
  <si>
    <t>ภาษีหัก ณ ที่จ่าย</t>
  </si>
  <si>
    <t>ยกมา</t>
  </si>
  <si>
    <t>น.ส.สุจิตตา   พุ่มแก้ว</t>
  </si>
  <si>
    <t>3341900118965</t>
  </si>
  <si>
    <t xml:space="preserve">61-03-00111-5320100-00063     </t>
  </si>
  <si>
    <t>นางดาวัลย์ ปวงสุข</t>
  </si>
  <si>
    <t>3341900846774</t>
  </si>
  <si>
    <t xml:space="preserve">61-03-00111-5320100-00064     </t>
  </si>
  <si>
    <t>นายประมวล เย็นพรม</t>
  </si>
  <si>
    <t>3341900509182</t>
  </si>
  <si>
    <t xml:space="preserve">61-03-00111-5320100-00065     </t>
  </si>
  <si>
    <t>นายวิเชียร จันทรง</t>
  </si>
  <si>
    <t>3341900268673</t>
  </si>
  <si>
    <t xml:space="preserve">61-03-00111-5320100-00066     </t>
  </si>
  <si>
    <t>นายวรรณี สุโภภาค</t>
  </si>
  <si>
    <t>3341901529314</t>
  </si>
  <si>
    <t xml:space="preserve">61-03-00111-5320100-00067     </t>
  </si>
  <si>
    <t>นางสาวนิภาวัลย์ สืบเชื้อ</t>
  </si>
  <si>
    <t>1349700166355</t>
  </si>
  <si>
    <t xml:space="preserve">61-03-00111-5320100-00068     </t>
  </si>
  <si>
    <t>บริษัท ทีโอที จำกัด(มหาชน)</t>
  </si>
  <si>
    <t xml:space="preserve">61-03-00111-5340500-00010     </t>
  </si>
  <si>
    <t>นางสาวดวงพร จำปา</t>
  </si>
  <si>
    <t>1330800081426</t>
  </si>
  <si>
    <t xml:space="preserve">61-03-00113-5320100-00011     </t>
  </si>
  <si>
    <t>ร้านซันไชน์ คอมพิวเตอร์ เซ็นเตอร์</t>
  </si>
  <si>
    <t xml:space="preserve">61-03-00113-5320400-00001     </t>
  </si>
  <si>
    <t>นางอรุณ ลาภเย็น</t>
  </si>
  <si>
    <t>2341900021416</t>
  </si>
  <si>
    <t xml:space="preserve">61-03-00211-5320100-00010     </t>
  </si>
  <si>
    <t>นายธนพงศ์ ลาภเย็น</t>
  </si>
  <si>
    <t>1349700156341</t>
  </si>
  <si>
    <t xml:space="preserve">61-03-00241-5320100-00042     </t>
  </si>
  <si>
    <t>นายวิริทธิ์พล เดชคำภู</t>
  </si>
  <si>
    <t>1349700085142</t>
  </si>
  <si>
    <t xml:space="preserve">61-03-00241-5320100-00043     </t>
  </si>
  <si>
    <t>ส.อ.กฤษฎา สร้อยคำ</t>
  </si>
  <si>
    <t>1349700097116</t>
  </si>
  <si>
    <t xml:space="preserve">61-03-00241-5320100-00044     </t>
  </si>
  <si>
    <t>คูณ ขลุ่ยแก้ว</t>
  </si>
  <si>
    <t>3341900841713</t>
  </si>
  <si>
    <t xml:space="preserve">61-03-00241-5320100-00045     </t>
  </si>
  <si>
    <t>บริษัท วีเอสเค ออโต โมบิล จำกัด</t>
  </si>
  <si>
    <t xml:space="preserve">61-03-00241-5320400-00060     </t>
  </si>
  <si>
    <t>นายนิรุต สวัสดิ์ไชย</t>
  </si>
  <si>
    <t>3341900843457</t>
  </si>
  <si>
    <t xml:space="preserve">61-03-00244-5320100-00080     </t>
  </si>
  <si>
    <t>นายมนศักดิ์ เสาขวัญ</t>
  </si>
  <si>
    <t>3341900841659</t>
  </si>
  <si>
    <t xml:space="preserve">61-03-00244-5320100-00081     </t>
  </si>
  <si>
    <t>นายสายสิทธิ์ บุญเติม</t>
  </si>
  <si>
    <t>3330401376861</t>
  </si>
  <si>
    <t xml:space="preserve">61-03-00244-5320100-00082     </t>
  </si>
  <si>
    <t>นายศักดา บัวใหญ่</t>
  </si>
  <si>
    <t>1349700171944</t>
  </si>
  <si>
    <t xml:space="preserve">61-03-00244-5320100-00083     </t>
  </si>
  <si>
    <t>นายอรรถพล บุญเติม</t>
  </si>
  <si>
    <t>1349700152958</t>
  </si>
  <si>
    <t xml:space="preserve">61-03-00244-5320100-00084     </t>
  </si>
  <si>
    <t>นายสุภาพ จันทร์คำ</t>
  </si>
  <si>
    <t>3341900960143</t>
  </si>
  <si>
    <t xml:space="preserve">61-03-00244-5320100-00085     </t>
  </si>
  <si>
    <t>นายสมชาย บุญกอ</t>
  </si>
  <si>
    <t>1349700166053</t>
  </si>
  <si>
    <t xml:space="preserve">61-03-00244-5320100-00086     </t>
  </si>
  <si>
    <t>ห้างหุ้นส่วนจำกัด ภูวดล 2561</t>
  </si>
  <si>
    <t xml:space="preserve">61-03-00312-5421000-00035     </t>
  </si>
  <si>
    <t>ห้างหุ้นส่วนจำกัด ทองก่อสร้าง 2016</t>
  </si>
  <si>
    <t xml:space="preserve">61-05-00312-5421000-00014     </t>
  </si>
  <si>
    <t>กรมสรรพากร</t>
  </si>
  <si>
    <t xml:space="preserve">61-02-00000-0000000-00211     </t>
  </si>
  <si>
    <t>ร้านไทยแก้ว</t>
  </si>
  <si>
    <t xml:space="preserve">61-03-00111-5320100-00072     </t>
  </si>
  <si>
    <t>ร้านนัฐยาการไฟฟ้า</t>
  </si>
  <si>
    <t xml:space="preserve">61-03-00242-5330200-00003     </t>
  </si>
  <si>
    <t>บริษัท สมาร์ท บิซิเนส ไลน์ จำกัด</t>
  </si>
  <si>
    <t xml:space="preserve">61-03-00111-5320100-00073     </t>
  </si>
  <si>
    <t>ห้างหุ้นส่วนจำกัด อุบลไอเฟค</t>
  </si>
  <si>
    <t xml:space="preserve">61-03-00111-5320400-00014     </t>
  </si>
  <si>
    <t xml:space="preserve">61-03-00111-5330100-00006     </t>
  </si>
  <si>
    <t xml:space="preserve">61-03-00111-5340500-00011     </t>
  </si>
  <si>
    <t xml:space="preserve">61-03-00000-0000000-00025     </t>
  </si>
  <si>
    <t>อู่ซ่อมรถวิชิตการช่าง</t>
  </si>
  <si>
    <t xml:space="preserve">61-03-00111-5320400-00015     </t>
  </si>
  <si>
    <t xml:space="preserve">61-03-00111-5320400-00016     </t>
  </si>
  <si>
    <t>ร้านเตชะพิบูลการยาง</t>
  </si>
  <si>
    <t xml:space="preserve">61-03-00241-5330700-00001     </t>
  </si>
  <si>
    <t>ห้างหุ้นส่วนจำกัด วีระชัยวัสดุ</t>
  </si>
  <si>
    <t xml:space="preserve">61-05-00312-5421000-00015     </t>
  </si>
  <si>
    <t>รายงานรายรับจริงตามงบประมาณ</t>
  </si>
  <si>
    <t>ปีงบประมาณ พ.ศ. 2561</t>
  </si>
  <si>
    <t>เดือนกรกฎาคม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</si>
  <si>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</si>
  <si>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</si>
  <si>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</si>
  <si>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</si>
  <si>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</si>
  <si>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รวมหมวดภาษีอากร</t>
  </si>
  <si>
    <t>ค่าธรรมเนียมเก็บขนอุจจาระหรือสิ่งปฏิกูล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</si>
  <si>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</si>
  <si>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</si>
  <si>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รวมหมวดรายได้เบ็ดเตล็ด</t>
  </si>
  <si>
    <t>ภาษีสุรา</t>
  </si>
  <si>
    <t>ค่าภาคหลวงและค่าธรรมเนียมตามกฎหมายว่าด้วยป่าไม้</t>
  </si>
  <si>
    <t>รวมหมวดภาษีจัดสรร</t>
  </si>
  <si>
    <t>รวมหมวดเงินอุดหนุนทั่วไป</t>
  </si>
  <si>
    <t>รวมทั้งหมด</t>
  </si>
  <si>
    <t xml:space="preserve">   รายงานการหักภาษี ณ ที่จ่าย</t>
  </si>
  <si>
    <t>งบกระทบยอดเงินฝากธนาคาร</t>
  </si>
  <si>
    <t>ธนาคารธนาคารเพื่อการเกษตรและสหกรณ์การเกษตร</t>
  </si>
  <si>
    <t>เลขที่บัญชี 014502277492</t>
  </si>
  <si>
    <t>บาท</t>
  </si>
  <si>
    <t>หัก : เช็คจ่ายที่ผู้รับยังไม่นำมาขึ้นเงินกับธนาคาร</t>
  </si>
  <si>
    <t>เลขที่เช็ค</t>
  </si>
  <si>
    <t>19/06/2561</t>
  </si>
  <si>
    <t>22/06/2561</t>
  </si>
  <si>
    <t>บวก : หรือ(หัก)รายการกระทบยอดอื่น ๆ</t>
  </si>
  <si>
    <t>รายละเอียด</t>
  </si>
  <si>
    <t>เลขที่เอกสาร</t>
  </si>
  <si>
    <t>ผู้จัดทำ</t>
  </si>
  <si>
    <t>ผู้ตรวจสอบ</t>
  </si>
  <si>
    <t>(นางสาวสุมาลี   ไชยชนะ)</t>
  </si>
  <si>
    <t>(นางไพริน  พรหมดี)</t>
  </si>
  <si>
    <t>ตำแหน่ง  นักวิชาการเงินและบัญชีชำนาญการ</t>
  </si>
  <si>
    <t>ตำแหน่ง ผู้อำนวยการกองคลัง</t>
  </si>
  <si>
    <t xml:space="preserve"> ธนาคารธนาคารกรุงไทย จำกัด (มหาชน)</t>
  </si>
  <si>
    <t xml:space="preserve">           เลขที่บัญชี  314-0-19173-1</t>
  </si>
  <si>
    <t>รายการยังไม่บันทึกรับ</t>
  </si>
  <si>
    <t xml:space="preserve">           เลขที่บัญชี  862-0-36593-2</t>
  </si>
  <si>
    <t>ยอดคงเหลือตามรายงานธนาคาร ณ วันที่    31   กรกฎาคม    2561</t>
  </si>
  <si>
    <t>ยอดคงเหลือตามบัญชี ณ วันที่  31   กรกฎาคม  2561</t>
  </si>
  <si>
    <t>ลงชื่อ.........................................................</t>
  </si>
  <si>
    <t>วันที่    31  กรกฎาคม      2561</t>
  </si>
  <si>
    <t>ลงชื่อ....................................................</t>
  </si>
  <si>
    <t>วันที่   31   กรกฎาคม  2561</t>
  </si>
  <si>
    <t>ยอดคงเหลือตามรายงานธนาคาร ณ วันที่ 31  กรกฎาคม  2561</t>
  </si>
  <si>
    <t>12/07/2561</t>
  </si>
  <si>
    <t>29062018</t>
  </si>
  <si>
    <t>ลงชื่อ...............................................</t>
  </si>
  <si>
    <t>วันที่    31   กรกฎาคม  2561</t>
  </si>
  <si>
    <t>ลงชื่อ............................................</t>
  </si>
  <si>
    <t>วันที่  31  กรกฎาคม  2561</t>
  </si>
  <si>
    <t>17/07/2561</t>
  </si>
  <si>
    <t>1707/2561</t>
  </si>
  <si>
    <t>20/07/2561</t>
  </si>
  <si>
    <t>24/07/2561</t>
  </si>
  <si>
    <t>26915353</t>
  </si>
  <si>
    <t>ธนาคารตัดยอดไม่ครบตามเช็ค</t>
  </si>
  <si>
    <t>ลงชื่อ.....................................</t>
  </si>
  <si>
    <t>ลงชื่อ..........................................</t>
  </si>
  <si>
    <t>วันที่    31  กรกฎาคม  2561</t>
  </si>
  <si>
    <t>3341900419302</t>
  </si>
  <si>
    <t>0107545000161</t>
  </si>
  <si>
    <t>0345546000373</t>
  </si>
  <si>
    <t>0343561000352</t>
  </si>
  <si>
    <t>0343559001495</t>
  </si>
  <si>
    <t>3451551001906</t>
  </si>
  <si>
    <t>3341900249237</t>
  </si>
  <si>
    <t>0343529000318</t>
  </si>
  <si>
    <t>3343561000794</t>
  </si>
  <si>
    <t>3349700122885</t>
  </si>
  <si>
    <t>0343561000794</t>
  </si>
  <si>
    <t>นายพิเชษฐ์พล  ไชยโพธิ์</t>
  </si>
  <si>
    <t>3349700031987</t>
  </si>
  <si>
    <t>0994000336888</t>
  </si>
  <si>
    <t>27/06/2561</t>
  </si>
  <si>
    <t>20/04/2561</t>
  </si>
  <si>
    <t>ยอดคงเหลือตามรายงานธนาคาร ณ วันที่  31  กรกฎาคม  2561</t>
  </si>
  <si>
    <t>ลงชื่อ.................................................</t>
  </si>
  <si>
    <t>ลงชื่อ.........................................</t>
  </si>
  <si>
    <t>0105553044251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</si>
</sst>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[$-1041E]d/m/yyyy"/>
    <numFmt numFmtId="190" formatCode="[$-1041E]#,##0.00;\(#,##0.00\);#,##0.00;"/>
  </numFmts>
  <fonts count="29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8B"/>
      <name val="TH SarabunPSK"/>
      <family val="2"/>
    </font>
    <font>
      <b/>
      <sz val="16"/>
      <color rgb="FF006400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color rgb="FF483D8B"/>
      <name val="TH SarabunPSK"/>
      <family val="2"/>
    </font>
    <font>
      <b/>
      <sz val="12"/>
      <color rgb="FF483D8B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483D8B"/>
      <name val="TH SarabunPSK"/>
      <family val="2"/>
    </font>
    <font>
      <b/>
      <sz val="14"/>
      <color rgb="FF0000FF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4169E1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9A9A9"/>
      </top>
      <bottom style="thin">
        <color rgb="FFD3D3D3"/>
      </bottom>
      <diagonal/>
    </border>
    <border>
      <left/>
      <right style="thin">
        <color rgb="FFA9A9A9"/>
      </right>
      <top style="thin">
        <color rgb="FFA9A9A9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A9A9A9"/>
      </left>
      <right/>
      <top style="thick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ck">
        <color rgb="FFA9A9A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C0C0C0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C0C0C0"/>
      </top>
      <bottom style="thin">
        <color rgb="FFA9A9A9"/>
      </bottom>
      <diagonal/>
    </border>
    <border>
      <left style="thin">
        <color rgb="FFC0C0C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A9A9A9"/>
      </top>
      <bottom style="thin">
        <color rgb="FFA9A9A9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A9A9A9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A9A9A9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1" applyFont="1" applyFill="1" applyBorder="1"/>
    <xf numFmtId="0" fontId="5" fillId="0" borderId="0" xfId="0" applyFont="1"/>
    <xf numFmtId="0" fontId="8" fillId="0" borderId="0" xfId="1" applyFont="1" applyFill="1" applyBorder="1"/>
    <xf numFmtId="0" fontId="9" fillId="0" borderId="0" xfId="0" applyFont="1"/>
    <xf numFmtId="0" fontId="10" fillId="2" borderId="4" xfId="2" applyNumberFormat="1" applyFont="1" applyFill="1" applyBorder="1" applyAlignment="1">
      <alignment horizontal="center" vertical="center" wrapText="1" readingOrder="1"/>
    </xf>
    <xf numFmtId="0" fontId="10" fillId="2" borderId="1" xfId="2" applyNumberFormat="1" applyFont="1" applyFill="1" applyBorder="1" applyAlignment="1">
      <alignment horizontal="center" vertical="center" wrapText="1" readingOrder="1"/>
    </xf>
    <xf numFmtId="0" fontId="10" fillId="2" borderId="7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right" vertical="center" wrapText="1" readingOrder="1"/>
    </xf>
    <xf numFmtId="0" fontId="10" fillId="0" borderId="1" xfId="2" applyNumberFormat="1" applyFont="1" applyFill="1" applyBorder="1" applyAlignment="1">
      <alignment vertical="center" wrapText="1" readingOrder="1"/>
    </xf>
    <xf numFmtId="0" fontId="10" fillId="0" borderId="1" xfId="2" applyNumberFormat="1" applyFont="1" applyFill="1" applyBorder="1" applyAlignment="1">
      <alignment horizontal="right" vertical="center" wrapText="1" readingOrder="1"/>
    </xf>
    <xf numFmtId="0" fontId="10" fillId="0" borderId="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vertical="center" wrapText="1" readingOrder="1"/>
    </xf>
    <xf numFmtId="0" fontId="10" fillId="0" borderId="2" xfId="2" applyNumberFormat="1" applyFont="1" applyFill="1" applyBorder="1" applyAlignment="1">
      <alignment horizontal="right" vertical="center" wrapText="1" readingOrder="1"/>
    </xf>
    <xf numFmtId="0" fontId="12" fillId="0" borderId="11" xfId="2" applyNumberFormat="1" applyFont="1" applyFill="1" applyBorder="1" applyAlignment="1">
      <alignment horizontal="right" vertical="center" wrapText="1" readingOrder="1"/>
    </xf>
    <xf numFmtId="0" fontId="13" fillId="0" borderId="11" xfId="2" applyNumberFormat="1" applyFont="1" applyFill="1" applyBorder="1" applyAlignment="1">
      <alignment horizontal="right" vertical="center" wrapText="1" readingOrder="1"/>
    </xf>
    <xf numFmtId="0" fontId="10" fillId="0" borderId="12" xfId="2" applyNumberFormat="1" applyFont="1" applyFill="1" applyBorder="1" applyAlignment="1">
      <alignment horizontal="right" vertical="center" wrapText="1" readingOrder="1"/>
    </xf>
    <xf numFmtId="0" fontId="15" fillId="0" borderId="0" xfId="1" applyFont="1" applyFill="1" applyBorder="1"/>
    <xf numFmtId="0" fontId="16" fillId="0" borderId="0" xfId="0" applyFont="1"/>
    <xf numFmtId="0" fontId="8" fillId="0" borderId="2" xfId="2" applyNumberFormat="1" applyFont="1" applyFill="1" applyBorder="1" applyAlignment="1">
      <alignment vertical="top" wrapText="1"/>
    </xf>
    <xf numFmtId="0" fontId="7" fillId="0" borderId="1" xfId="2" applyNumberFormat="1" applyFont="1" applyFill="1" applyBorder="1" applyAlignment="1">
      <alignment vertical="center" wrapText="1" readingOrder="1"/>
    </xf>
    <xf numFmtId="0" fontId="11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10" fillId="0" borderId="1" xfId="2" applyNumberFormat="1" applyFont="1" applyFill="1" applyBorder="1" applyAlignment="1">
      <alignment horizontal="center" vertical="center" wrapText="1" readingOrder="1"/>
    </xf>
    <xf numFmtId="0" fontId="12" fillId="0" borderId="10" xfId="2" applyNumberFormat="1" applyFont="1" applyFill="1" applyBorder="1" applyAlignment="1">
      <alignment horizontal="center" vertical="center" wrapText="1" readingOrder="1"/>
    </xf>
    <xf numFmtId="0" fontId="13" fillId="0" borderId="10" xfId="2" applyNumberFormat="1" applyFont="1" applyFill="1" applyBorder="1" applyAlignment="1">
      <alignment horizontal="center" vertical="center" wrapText="1" readingOrder="1"/>
    </xf>
    <xf numFmtId="0" fontId="7" fillId="0" borderId="12" xfId="2" applyNumberFormat="1" applyFont="1" applyFill="1" applyBorder="1" applyAlignment="1">
      <alignment vertical="center" wrapText="1" readingOrder="1"/>
    </xf>
    <xf numFmtId="0" fontId="8" fillId="0" borderId="0" xfId="1" applyFont="1" applyFill="1" applyBorder="1" applyAlignment="1"/>
    <xf numFmtId="0" fontId="8" fillId="0" borderId="8" xfId="1" applyFont="1" applyFill="1" applyBorder="1" applyAlignment="1"/>
    <xf numFmtId="0" fontId="10" fillId="2" borderId="12" xfId="2" applyNumberFormat="1" applyFont="1" applyFill="1" applyBorder="1" applyAlignment="1">
      <alignment horizontal="center" vertical="center" wrapText="1" readingOrder="1"/>
    </xf>
    <xf numFmtId="0" fontId="7" fillId="0" borderId="12" xfId="2" applyNumberFormat="1" applyFont="1" applyFill="1" applyBorder="1" applyAlignment="1">
      <alignment horizontal="right" vertical="center" wrapText="1" readingOrder="1"/>
    </xf>
    <xf numFmtId="0" fontId="12" fillId="0" borderId="45" xfId="2" applyNumberFormat="1" applyFont="1" applyFill="1" applyBorder="1" applyAlignment="1">
      <alignment horizontal="right" vertical="center" wrapText="1" readingOrder="1"/>
    </xf>
    <xf numFmtId="0" fontId="10" fillId="0" borderId="44" xfId="2" applyNumberFormat="1" applyFont="1" applyFill="1" applyBorder="1" applyAlignment="1">
      <alignment horizontal="right" vertical="center" wrapText="1" readingOrder="1"/>
    </xf>
    <xf numFmtId="0" fontId="13" fillId="0" borderId="45" xfId="2" applyNumberFormat="1" applyFont="1" applyFill="1" applyBorder="1" applyAlignment="1">
      <alignment horizontal="right" vertical="center" wrapText="1" readingOrder="1"/>
    </xf>
    <xf numFmtId="43" fontId="7" fillId="0" borderId="12" xfId="2" applyNumberFormat="1" applyFont="1" applyFill="1" applyBorder="1" applyAlignment="1">
      <alignment horizontal="right" vertical="center" wrapText="1" readingOrder="1"/>
    </xf>
    <xf numFmtId="43" fontId="10" fillId="0" borderId="12" xfId="2" applyNumberFormat="1" applyFont="1" applyFill="1" applyBorder="1" applyAlignment="1">
      <alignment horizontal="right" vertical="center" wrapText="1" readingOrder="1"/>
    </xf>
    <xf numFmtId="43" fontId="10" fillId="0" borderId="44" xfId="2" applyNumberFormat="1" applyFont="1" applyFill="1" applyBorder="1" applyAlignment="1">
      <alignment horizontal="right" vertical="center" wrapText="1" readingOrder="1"/>
    </xf>
    <xf numFmtId="44" fontId="7" fillId="0" borderId="12" xfId="2" applyNumberFormat="1" applyFont="1" applyFill="1" applyBorder="1" applyAlignment="1">
      <alignment horizontal="right" vertical="center" wrapText="1" readingOrder="1"/>
    </xf>
    <xf numFmtId="44" fontId="10" fillId="0" borderId="12" xfId="2" applyNumberFormat="1" applyFont="1" applyFill="1" applyBorder="1" applyAlignment="1">
      <alignment horizontal="right" vertical="center" wrapText="1" readingOrder="1"/>
    </xf>
    <xf numFmtId="43" fontId="12" fillId="0" borderId="45" xfId="2" applyNumberFormat="1" applyFont="1" applyFill="1" applyBorder="1" applyAlignment="1">
      <alignment horizontal="right" vertical="center" wrapText="1" readingOrder="1"/>
    </xf>
    <xf numFmtId="43" fontId="13" fillId="0" borderId="45" xfId="2" applyNumberFormat="1" applyFont="1" applyFill="1" applyBorder="1" applyAlignment="1">
      <alignment horizontal="right" vertical="center" wrapText="1" readingOrder="1"/>
    </xf>
    <xf numFmtId="41" fontId="7" fillId="0" borderId="1" xfId="2" applyNumberFormat="1" applyFont="1" applyFill="1" applyBorder="1" applyAlignment="1">
      <alignment horizontal="right" vertical="center" wrapText="1" readingOrder="1"/>
    </xf>
    <xf numFmtId="41" fontId="10" fillId="0" borderId="1" xfId="2" applyNumberFormat="1" applyFont="1" applyFill="1" applyBorder="1" applyAlignment="1">
      <alignment horizontal="right" vertical="center" wrapText="1" readingOrder="1"/>
    </xf>
    <xf numFmtId="41" fontId="12" fillId="0" borderId="10" xfId="2" applyNumberFormat="1" applyFont="1" applyFill="1" applyBorder="1" applyAlignment="1">
      <alignment horizontal="right" vertical="center" wrapText="1" readingOrder="1"/>
    </xf>
    <xf numFmtId="41" fontId="13" fillId="0" borderId="10" xfId="2" applyNumberFormat="1" applyFont="1" applyFill="1" applyBorder="1" applyAlignment="1">
      <alignment horizontal="right" vertical="center" wrapText="1" readingOrder="1"/>
    </xf>
    <xf numFmtId="43" fontId="7" fillId="0" borderId="1" xfId="2" applyNumberFormat="1" applyFont="1" applyFill="1" applyBorder="1" applyAlignment="1">
      <alignment horizontal="right" vertical="center" wrapText="1" readingOrder="1"/>
    </xf>
    <xf numFmtId="43" fontId="10" fillId="0" borderId="1" xfId="2" applyNumberFormat="1" applyFont="1" applyFill="1" applyBorder="1" applyAlignment="1">
      <alignment horizontal="right" vertical="center" wrapText="1" readingOrder="1"/>
    </xf>
    <xf numFmtId="43" fontId="12" fillId="0" borderId="10" xfId="2" applyNumberFormat="1" applyFont="1" applyFill="1" applyBorder="1" applyAlignment="1">
      <alignment horizontal="right" vertical="center" wrapText="1" readingOrder="1"/>
    </xf>
    <xf numFmtId="43" fontId="13" fillId="0" borderId="10" xfId="2" applyNumberFormat="1" applyFont="1" applyFill="1" applyBorder="1" applyAlignment="1">
      <alignment horizontal="right" vertical="center" wrapText="1" readingOrder="1"/>
    </xf>
    <xf numFmtId="188" fontId="7" fillId="0" borderId="1" xfId="2" applyNumberFormat="1" applyFont="1" applyFill="1" applyBorder="1" applyAlignment="1">
      <alignment horizontal="right" vertical="center" wrapText="1" readingOrder="1"/>
    </xf>
    <xf numFmtId="188" fontId="10" fillId="0" borderId="1" xfId="2" applyNumberFormat="1" applyFont="1" applyFill="1" applyBorder="1" applyAlignment="1">
      <alignment horizontal="right" vertical="center" wrapText="1" readingOrder="1"/>
    </xf>
    <xf numFmtId="0" fontId="8" fillId="2" borderId="13" xfId="2" applyNumberFormat="1" applyFont="1" applyFill="1" applyBorder="1" applyAlignment="1">
      <alignment vertical="top" wrapText="1"/>
    </xf>
    <xf numFmtId="0" fontId="8" fillId="2" borderId="5" xfId="2" applyNumberFormat="1" applyFont="1" applyFill="1" applyBorder="1" applyAlignment="1">
      <alignment vertical="top" wrapText="1"/>
    </xf>
    <xf numFmtId="0" fontId="8" fillId="2" borderId="15" xfId="2" applyNumberFormat="1" applyFont="1" applyFill="1" applyBorder="1" applyAlignment="1">
      <alignment vertical="top" wrapText="1"/>
    </xf>
    <xf numFmtId="0" fontId="8" fillId="2" borderId="0" xfId="2" applyNumberFormat="1" applyFont="1" applyFill="1" applyBorder="1" applyAlignment="1">
      <alignment vertical="top" wrapText="1"/>
    </xf>
    <xf numFmtId="0" fontId="10" fillId="2" borderId="21" xfId="2" applyNumberFormat="1" applyFont="1" applyFill="1" applyBorder="1" applyAlignment="1">
      <alignment horizontal="center" vertical="center" wrapText="1" readingOrder="1"/>
    </xf>
    <xf numFmtId="0" fontId="8" fillId="2" borderId="24" xfId="2" applyNumberFormat="1" applyFont="1" applyFill="1" applyBorder="1" applyAlignment="1">
      <alignment vertical="top" wrapText="1"/>
    </xf>
    <xf numFmtId="0" fontId="8" fillId="2" borderId="8" xfId="2" applyNumberFormat="1" applyFont="1" applyFill="1" applyBorder="1" applyAlignment="1">
      <alignment vertical="top" wrapText="1"/>
    </xf>
    <xf numFmtId="0" fontId="7" fillId="2" borderId="21" xfId="2" applyNumberFormat="1" applyFont="1" applyFill="1" applyBorder="1" applyAlignment="1">
      <alignment horizontal="center" vertical="center" wrapText="1" readingOrder="1"/>
    </xf>
    <xf numFmtId="0" fontId="7" fillId="0" borderId="25" xfId="2" applyNumberFormat="1" applyFont="1" applyFill="1" applyBorder="1" applyAlignment="1">
      <alignment vertical="top" wrapText="1" readingOrder="1"/>
    </xf>
    <xf numFmtId="188" fontId="7" fillId="0" borderId="1" xfId="2" applyNumberFormat="1" applyFont="1" applyFill="1" applyBorder="1" applyAlignment="1">
      <alignment horizontal="right" vertical="top" wrapText="1" readingOrder="1"/>
    </xf>
    <xf numFmtId="188" fontId="17" fillId="0" borderId="1" xfId="2" applyNumberFormat="1" applyFont="1" applyFill="1" applyBorder="1" applyAlignment="1">
      <alignment horizontal="right" vertical="top" wrapText="1" readingOrder="1"/>
    </xf>
    <xf numFmtId="0" fontId="7" fillId="3" borderId="1" xfId="2" applyNumberFormat="1" applyFont="1" applyFill="1" applyBorder="1" applyAlignment="1">
      <alignment vertical="top" wrapText="1" readingOrder="1"/>
    </xf>
    <xf numFmtId="0" fontId="7" fillId="0" borderId="12" xfId="2" applyNumberFormat="1" applyFont="1" applyFill="1" applyBorder="1" applyAlignment="1">
      <alignment vertical="top" wrapText="1" readingOrder="1"/>
    </xf>
    <xf numFmtId="0" fontId="7" fillId="0" borderId="26" xfId="2" applyNumberFormat="1" applyFont="1" applyFill="1" applyBorder="1" applyAlignment="1">
      <alignment horizontal="right" vertical="top" wrapText="1" readingOrder="1"/>
    </xf>
    <xf numFmtId="0" fontId="17" fillId="0" borderId="12" xfId="2" applyNumberFormat="1" applyFont="1" applyFill="1" applyBorder="1" applyAlignment="1">
      <alignment vertical="center" wrapText="1" readingOrder="1"/>
    </xf>
    <xf numFmtId="0" fontId="15" fillId="2" borderId="13" xfId="2" applyNumberFormat="1" applyFont="1" applyFill="1" applyBorder="1" applyAlignment="1">
      <alignment vertical="top" wrapText="1"/>
    </xf>
    <xf numFmtId="0" fontId="15" fillId="2" borderId="5" xfId="2" applyNumberFormat="1" applyFont="1" applyFill="1" applyBorder="1" applyAlignment="1">
      <alignment vertical="top" wrapText="1"/>
    </xf>
    <xf numFmtId="0" fontId="15" fillId="2" borderId="15" xfId="2" applyNumberFormat="1" applyFont="1" applyFill="1" applyBorder="1" applyAlignment="1">
      <alignment vertical="top" wrapText="1"/>
    </xf>
    <xf numFmtId="0" fontId="15" fillId="2" borderId="0" xfId="2" applyNumberFormat="1" applyFont="1" applyFill="1" applyBorder="1" applyAlignment="1">
      <alignment vertical="top" wrapText="1"/>
    </xf>
    <xf numFmtId="0" fontId="15" fillId="2" borderId="24" xfId="2" applyNumberFormat="1" applyFont="1" applyFill="1" applyBorder="1" applyAlignment="1">
      <alignment vertical="top" wrapText="1"/>
    </xf>
    <xf numFmtId="0" fontId="15" fillId="2" borderId="8" xfId="2" applyNumberFormat="1" applyFont="1" applyFill="1" applyBorder="1" applyAlignment="1">
      <alignment vertical="top" wrapText="1"/>
    </xf>
    <xf numFmtId="0" fontId="18" fillId="0" borderId="12" xfId="2" applyNumberFormat="1" applyFont="1" applyFill="1" applyBorder="1" applyAlignment="1">
      <alignment vertical="center" wrapText="1" readingOrder="1"/>
    </xf>
    <xf numFmtId="0" fontId="4" fillId="2" borderId="13" xfId="2" applyNumberFormat="1" applyFont="1" applyFill="1" applyBorder="1" applyAlignment="1">
      <alignment vertical="top" wrapText="1"/>
    </xf>
    <xf numFmtId="0" fontId="4" fillId="2" borderId="5" xfId="2" applyNumberFormat="1" applyFont="1" applyFill="1" applyBorder="1" applyAlignment="1">
      <alignment vertical="top" wrapText="1"/>
    </xf>
    <xf numFmtId="0" fontId="6" fillId="2" borderId="6" xfId="2" applyNumberFormat="1" applyFont="1" applyFill="1" applyBorder="1" applyAlignment="1">
      <alignment horizontal="left" vertical="center" wrapText="1" readingOrder="1"/>
    </xf>
    <xf numFmtId="0" fontId="4" fillId="2" borderId="15" xfId="2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6" fillId="2" borderId="21" xfId="2" applyNumberFormat="1" applyFont="1" applyFill="1" applyBorder="1" applyAlignment="1">
      <alignment horizontal="center" vertical="center" wrapText="1" readingOrder="1"/>
    </xf>
    <xf numFmtId="0" fontId="4" fillId="2" borderId="8" xfId="2" applyNumberFormat="1" applyFont="1" applyFill="1" applyBorder="1" applyAlignment="1">
      <alignment vertical="top" wrapText="1"/>
    </xf>
    <xf numFmtId="0" fontId="3" fillId="2" borderId="21" xfId="2" applyNumberFormat="1" applyFont="1" applyFill="1" applyBorder="1" applyAlignment="1">
      <alignment horizontal="center" vertical="center" wrapText="1" readingOrder="1"/>
    </xf>
    <xf numFmtId="0" fontId="3" fillId="0" borderId="1" xfId="2" applyNumberFormat="1" applyFont="1" applyFill="1" applyBorder="1" applyAlignment="1">
      <alignment vertical="top" wrapText="1" readingOrder="1"/>
    </xf>
    <xf numFmtId="43" fontId="3" fillId="0" borderId="1" xfId="2" applyNumberFormat="1" applyFont="1" applyFill="1" applyBorder="1" applyAlignment="1">
      <alignment horizontal="right" vertical="center" wrapText="1" readingOrder="1"/>
    </xf>
    <xf numFmtId="0" fontId="20" fillId="0" borderId="1" xfId="2" applyNumberFormat="1" applyFont="1" applyFill="1" applyBorder="1" applyAlignment="1">
      <alignment horizontal="right" vertical="center" wrapText="1" readingOrder="1"/>
    </xf>
    <xf numFmtId="43" fontId="20" fillId="0" borderId="1" xfId="2" applyNumberFormat="1" applyFont="1" applyFill="1" applyBorder="1" applyAlignment="1">
      <alignment horizontal="right" vertical="center" wrapText="1" readingOrder="1"/>
    </xf>
    <xf numFmtId="0" fontId="4" fillId="0" borderId="2" xfId="2" applyNumberFormat="1" applyFont="1" applyFill="1" applyBorder="1" applyAlignment="1">
      <alignment vertical="top" wrapText="1"/>
    </xf>
    <xf numFmtId="0" fontId="21" fillId="4" borderId="1" xfId="2" applyNumberFormat="1" applyFont="1" applyFill="1" applyBorder="1" applyAlignment="1">
      <alignment horizontal="right" vertical="top" wrapText="1" readingOrder="1"/>
    </xf>
    <xf numFmtId="43" fontId="21" fillId="0" borderId="1" xfId="2" applyNumberFormat="1" applyFont="1" applyFill="1" applyBorder="1" applyAlignment="1">
      <alignment horizontal="right" vertical="center" wrapText="1" readingOrder="1"/>
    </xf>
    <xf numFmtId="188" fontId="17" fillId="0" borderId="1" xfId="2" applyNumberFormat="1" applyFont="1" applyFill="1" applyBorder="1" applyAlignment="1">
      <alignment horizontal="right" vertical="center" wrapText="1" readingOrder="1"/>
    </xf>
    <xf numFmtId="188" fontId="19" fillId="0" borderId="1" xfId="2" applyNumberFormat="1" applyFont="1" applyFill="1" applyBorder="1" applyAlignment="1">
      <alignment vertical="top" wrapText="1" readingOrder="1"/>
    </xf>
    <xf numFmtId="0" fontId="2" fillId="2" borderId="14" xfId="2" applyNumberFormat="1" applyFont="1" applyFill="1" applyBorder="1" applyAlignment="1">
      <alignment horizontal="center" vertical="center" wrapText="1" readingOrder="1"/>
    </xf>
    <xf numFmtId="0" fontId="14" fillId="0" borderId="1" xfId="2" applyNumberFormat="1" applyFont="1" applyFill="1" applyBorder="1" applyAlignment="1">
      <alignment vertical="top" wrapText="1" readingOrder="1"/>
    </xf>
    <xf numFmtId="0" fontId="18" fillId="0" borderId="1" xfId="2" applyNumberFormat="1" applyFont="1" applyFill="1" applyBorder="1" applyAlignment="1">
      <alignment horizontal="right" vertical="center" wrapText="1" readingOrder="1"/>
    </xf>
    <xf numFmtId="43" fontId="2" fillId="0" borderId="1" xfId="2" applyNumberFormat="1" applyFont="1" applyFill="1" applyBorder="1" applyAlignment="1">
      <alignment horizontal="right" vertical="top" wrapText="1" readingOrder="1"/>
    </xf>
    <xf numFmtId="43" fontId="18" fillId="0" borderId="1" xfId="2" applyNumberFormat="1" applyFont="1" applyFill="1" applyBorder="1" applyAlignment="1">
      <alignment horizontal="right" vertical="top" wrapText="1" readingOrder="1"/>
    </xf>
    <xf numFmtId="43" fontId="22" fillId="0" borderId="1" xfId="2" applyNumberFormat="1" applyFont="1" applyFill="1" applyBorder="1" applyAlignment="1">
      <alignment horizontal="right" vertical="top" wrapText="1" readingOrder="1"/>
    </xf>
    <xf numFmtId="43" fontId="23" fillId="0" borderId="1" xfId="2" applyNumberFormat="1" applyFont="1" applyFill="1" applyBorder="1" applyAlignment="1">
      <alignment horizontal="right" vertical="top" wrapText="1" readingOrder="1"/>
    </xf>
    <xf numFmtId="188" fontId="7" fillId="0" borderId="1" xfId="2" applyNumberFormat="1" applyFont="1" applyFill="1" applyBorder="1" applyAlignment="1">
      <alignment vertical="center" wrapText="1" readingOrder="1"/>
    </xf>
    <xf numFmtId="0" fontId="10" fillId="0" borderId="1" xfId="2" applyNumberFormat="1" applyFont="1" applyFill="1" applyBorder="1" applyAlignment="1">
      <alignment horizontal="left" vertical="center" wrapText="1" readingOrder="1"/>
    </xf>
    <xf numFmtId="188" fontId="10" fillId="0" borderId="10" xfId="2" applyNumberFormat="1" applyFont="1" applyFill="1" applyBorder="1" applyAlignment="1">
      <alignment horizontal="right" vertical="center" wrapText="1" readingOrder="1"/>
    </xf>
    <xf numFmtId="0" fontId="7" fillId="0" borderId="1" xfId="2" applyNumberFormat="1" applyFont="1" applyFill="1" applyBorder="1" applyAlignment="1">
      <alignment horizontal="left" vertical="center" wrapText="1" readingOrder="1"/>
    </xf>
    <xf numFmtId="0" fontId="25" fillId="0" borderId="0" xfId="0" applyFont="1"/>
    <xf numFmtId="0" fontId="27" fillId="0" borderId="0" xfId="1" applyFont="1" applyFill="1" applyBorder="1"/>
    <xf numFmtId="0" fontId="27" fillId="2" borderId="28" xfId="2" applyNumberFormat="1" applyFont="1" applyFill="1" applyBorder="1" applyAlignment="1">
      <alignment vertical="top" wrapText="1"/>
    </xf>
    <xf numFmtId="0" fontId="27" fillId="2" borderId="29" xfId="2" applyNumberFormat="1" applyFont="1" applyFill="1" applyBorder="1" applyAlignment="1">
      <alignment vertical="top" wrapText="1"/>
    </xf>
    <xf numFmtId="0" fontId="27" fillId="2" borderId="0" xfId="2" applyNumberFormat="1" applyFont="1" applyFill="1" applyBorder="1" applyAlignment="1">
      <alignment vertical="top" wrapText="1"/>
    </xf>
    <xf numFmtId="0" fontId="27" fillId="2" borderId="33" xfId="2" applyNumberFormat="1" applyFont="1" applyFill="1" applyBorder="1" applyAlignment="1">
      <alignment vertical="top" wrapText="1"/>
    </xf>
    <xf numFmtId="0" fontId="27" fillId="2" borderId="34" xfId="2" applyNumberFormat="1" applyFont="1" applyFill="1" applyBorder="1" applyAlignment="1">
      <alignment vertical="top" wrapText="1"/>
    </xf>
    <xf numFmtId="0" fontId="26" fillId="0" borderId="31" xfId="2" applyNumberFormat="1" applyFont="1" applyFill="1" applyBorder="1" applyAlignment="1">
      <alignment vertical="top" wrapText="1" readingOrder="1"/>
    </xf>
    <xf numFmtId="0" fontId="26" fillId="0" borderId="31" xfId="2" applyNumberFormat="1" applyFont="1" applyFill="1" applyBorder="1" applyAlignment="1">
      <alignment horizontal="center" vertical="center" wrapText="1" readingOrder="1"/>
    </xf>
    <xf numFmtId="43" fontId="26" fillId="0" borderId="31" xfId="2" applyNumberFormat="1" applyFont="1" applyFill="1" applyBorder="1" applyAlignment="1">
      <alignment horizontal="right" vertical="center" wrapText="1" readingOrder="1"/>
    </xf>
    <xf numFmtId="43" fontId="24" fillId="0" borderId="31" xfId="2" applyNumberFormat="1" applyFont="1" applyFill="1" applyBorder="1" applyAlignment="1">
      <alignment horizontal="right" vertical="center" wrapText="1" readingOrder="1"/>
    </xf>
    <xf numFmtId="0" fontId="27" fillId="0" borderId="0" xfId="1" applyFont="1" applyFill="1" applyBorder="1"/>
    <xf numFmtId="0" fontId="6" fillId="2" borderId="1" xfId="2" applyNumberFormat="1" applyFont="1" applyFill="1" applyBorder="1" applyAlignment="1">
      <alignment horizontal="center" vertical="center" wrapText="1" readingOrder="1"/>
    </xf>
    <xf numFmtId="0" fontId="27" fillId="0" borderId="0" xfId="1" applyFont="1" applyFill="1" applyBorder="1"/>
    <xf numFmtId="0" fontId="26" fillId="0" borderId="0" xfId="0" applyFont="1" applyAlignment="1">
      <alignment horizontal="center"/>
    </xf>
    <xf numFmtId="0" fontId="10" fillId="2" borderId="1" xfId="2" applyNumberFormat="1" applyFont="1" applyFill="1" applyBorder="1" applyAlignment="1">
      <alignment horizontal="center" vertical="center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27" fillId="0" borderId="0" xfId="1" applyFont="1" applyFill="1" applyBorder="1" applyAlignment="1"/>
    <xf numFmtId="0" fontId="24" fillId="2" borderId="47" xfId="1" applyNumberFormat="1" applyFont="1" applyFill="1" applyBorder="1" applyAlignment="1">
      <alignment horizontal="center" vertical="center" wrapText="1" readingOrder="1"/>
    </xf>
    <xf numFmtId="0" fontId="24" fillId="2" borderId="48" xfId="1" applyNumberFormat="1" applyFont="1" applyFill="1" applyBorder="1" applyAlignment="1">
      <alignment horizontal="center" vertical="center" wrapText="1" readingOrder="1"/>
    </xf>
    <xf numFmtId="0" fontId="24" fillId="2" borderId="49" xfId="1" applyNumberFormat="1" applyFont="1" applyFill="1" applyBorder="1" applyAlignment="1">
      <alignment horizontal="center" vertical="center" wrapText="1" readingOrder="1"/>
    </xf>
    <xf numFmtId="0" fontId="24" fillId="2" borderId="50" xfId="1" applyNumberFormat="1" applyFont="1" applyFill="1" applyBorder="1" applyAlignment="1">
      <alignment horizontal="center" vertical="center" wrapText="1" readingOrder="1"/>
    </xf>
    <xf numFmtId="0" fontId="26" fillId="0" borderId="51" xfId="1" applyNumberFormat="1" applyFont="1" applyFill="1" applyBorder="1" applyAlignment="1">
      <alignment horizontal="center" vertical="center" wrapText="1" readingOrder="1"/>
    </xf>
    <xf numFmtId="0" fontId="26" fillId="0" borderId="1" xfId="1" applyNumberFormat="1" applyFont="1" applyFill="1" applyBorder="1" applyAlignment="1">
      <alignment vertical="top" wrapText="1" readingOrder="1"/>
    </xf>
    <xf numFmtId="187" fontId="26" fillId="0" borderId="52" xfId="1" applyNumberFormat="1" applyFont="1" applyFill="1" applyBorder="1" applyAlignment="1">
      <alignment vertical="top" wrapText="1" readingOrder="1"/>
    </xf>
    <xf numFmtId="189" fontId="26" fillId="0" borderId="51" xfId="1" applyNumberFormat="1" applyFont="1" applyFill="1" applyBorder="1" applyAlignment="1">
      <alignment horizontal="center" vertical="center" wrapText="1" readingOrder="1"/>
    </xf>
    <xf numFmtId="0" fontId="26" fillId="0" borderId="53" xfId="1" applyNumberFormat="1" applyFont="1" applyFill="1" applyBorder="1" applyAlignment="1">
      <alignment vertical="top" wrapText="1" readingOrder="1"/>
    </xf>
    <xf numFmtId="0" fontId="26" fillId="0" borderId="54" xfId="1" applyNumberFormat="1" applyFont="1" applyFill="1" applyBorder="1" applyAlignment="1">
      <alignment vertical="top" wrapText="1" readingOrder="1"/>
    </xf>
    <xf numFmtId="187" fontId="24" fillId="0" borderId="56" xfId="1" applyNumberFormat="1" applyFont="1" applyFill="1" applyBorder="1" applyAlignment="1">
      <alignment vertical="top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2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/>
    <xf numFmtId="190" fontId="6" fillId="0" borderId="1" xfId="2" applyNumberFormat="1" applyFont="1" applyFill="1" applyBorder="1" applyAlignment="1">
      <alignment horizontal="right" vertical="center" wrapText="1" readingOrder="1"/>
    </xf>
    <xf numFmtId="0" fontId="3" fillId="0" borderId="1" xfId="2" applyNumberFormat="1" applyFont="1" applyFill="1" applyBorder="1" applyAlignment="1">
      <alignment vertical="center" wrapText="1" readingOrder="1"/>
    </xf>
    <xf numFmtId="0" fontId="3" fillId="0" borderId="12" xfId="2" applyNumberFormat="1" applyFont="1" applyFill="1" applyBorder="1" applyAlignment="1">
      <alignment horizontal="center" vertical="center" wrapText="1" readingOrder="1"/>
    </xf>
    <xf numFmtId="190" fontId="3" fillId="0" borderId="12" xfId="2" applyNumberFormat="1" applyFont="1" applyFill="1" applyBorder="1" applyAlignment="1">
      <alignment horizontal="right" vertical="center" wrapText="1" readingOrder="1"/>
    </xf>
    <xf numFmtId="190" fontId="4" fillId="0" borderId="0" xfId="0" applyNumberFormat="1" applyFont="1" applyFill="1" applyBorder="1"/>
    <xf numFmtId="190" fontId="3" fillId="0" borderId="2" xfId="2" applyNumberFormat="1" applyFont="1" applyFill="1" applyBorder="1" applyAlignment="1">
      <alignment horizontal="right" vertical="center" wrapText="1" readingOrder="1"/>
    </xf>
    <xf numFmtId="188" fontId="6" fillId="0" borderId="1" xfId="2" applyNumberFormat="1" applyFont="1" applyFill="1" applyBorder="1" applyAlignment="1">
      <alignment horizontal="right" vertical="center" wrapText="1" readingOrder="1"/>
    </xf>
    <xf numFmtId="0" fontId="4" fillId="0" borderId="15" xfId="0" applyFont="1" applyFill="1" applyBorder="1"/>
    <xf numFmtId="0" fontId="4" fillId="0" borderId="57" xfId="0" applyFont="1" applyFill="1" applyBorder="1"/>
    <xf numFmtId="0" fontId="4" fillId="0" borderId="57" xfId="0" applyFont="1" applyFill="1" applyBorder="1"/>
    <xf numFmtId="0" fontId="8" fillId="0" borderId="0" xfId="0" applyFont="1" applyFill="1" applyBorder="1"/>
    <xf numFmtId="0" fontId="7" fillId="0" borderId="0" xfId="2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left"/>
    </xf>
    <xf numFmtId="190" fontId="10" fillId="0" borderId="1" xfId="2" applyNumberFormat="1" applyFont="1" applyFill="1" applyBorder="1" applyAlignment="1">
      <alignment horizontal="right"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190" fontId="7" fillId="0" borderId="12" xfId="2" applyNumberFormat="1" applyFont="1" applyFill="1" applyBorder="1" applyAlignment="1">
      <alignment horizontal="right" vertical="center" wrapText="1" readingOrder="1"/>
    </xf>
    <xf numFmtId="190" fontId="7" fillId="0" borderId="2" xfId="2" applyNumberFormat="1" applyFont="1" applyFill="1" applyBorder="1" applyAlignment="1">
      <alignment horizontal="right" vertical="center" wrapText="1" readingOrder="1"/>
    </xf>
    <xf numFmtId="0" fontId="8" fillId="0" borderId="13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24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190" fontId="8" fillId="0" borderId="0" xfId="0" applyNumberFormat="1" applyFont="1" applyFill="1" applyBorder="1"/>
    <xf numFmtId="49" fontId="26" fillId="0" borderId="1" xfId="1" applyNumberFormat="1" applyFont="1" applyFill="1" applyBorder="1" applyAlignment="1">
      <alignment vertical="top" wrapText="1" readingOrder="1"/>
    </xf>
    <xf numFmtId="4" fontId="10" fillId="0" borderId="1" xfId="2" applyNumberFormat="1" applyFont="1" applyFill="1" applyBorder="1" applyAlignment="1">
      <alignment horizontal="right" vertical="center" wrapText="1" readingOrder="1"/>
    </xf>
    <xf numFmtId="43" fontId="7" fillId="0" borderId="1" xfId="3" applyFont="1" applyFill="1" applyBorder="1" applyAlignment="1">
      <alignment horizontal="right" vertical="center" wrapText="1" readingOrder="1"/>
    </xf>
    <xf numFmtId="43" fontId="10" fillId="0" borderId="1" xfId="3" applyFont="1" applyFill="1" applyBorder="1" applyAlignment="1">
      <alignment horizontal="right" vertical="center" wrapText="1" readingOrder="1"/>
    </xf>
    <xf numFmtId="43" fontId="12" fillId="0" borderId="10" xfId="3" applyFont="1" applyFill="1" applyBorder="1" applyAlignment="1">
      <alignment horizontal="right" vertical="center" wrapText="1" readingOrder="1"/>
    </xf>
    <xf numFmtId="43" fontId="9" fillId="0" borderId="0" xfId="3" applyFont="1"/>
    <xf numFmtId="43" fontId="3" fillId="0" borderId="1" xfId="3" applyFont="1" applyFill="1" applyBorder="1" applyAlignment="1">
      <alignment horizontal="right" vertical="top" wrapText="1" readingOrder="1"/>
    </xf>
    <xf numFmtId="43" fontId="6" fillId="2" borderId="1" xfId="3" applyFont="1" applyFill="1" applyBorder="1" applyAlignment="1">
      <alignment horizontal="center" vertical="center" wrapText="1" readingOrder="1"/>
    </xf>
    <xf numFmtId="43" fontId="6" fillId="0" borderId="1" xfId="3" applyFont="1" applyFill="1" applyBorder="1" applyAlignment="1">
      <alignment horizontal="right" vertical="top" wrapText="1" readingOrder="1"/>
    </xf>
    <xf numFmtId="43" fontId="5" fillId="0" borderId="0" xfId="3" applyFont="1"/>
    <xf numFmtId="0" fontId="7" fillId="0" borderId="0" xfId="2" applyNumberFormat="1" applyFont="1" applyFill="1" applyBorder="1" applyAlignment="1">
      <alignment horizontal="center" vertical="top" wrapText="1" readingOrder="1"/>
    </xf>
    <xf numFmtId="0" fontId="10" fillId="0" borderId="0" xfId="2" applyNumberFormat="1" applyFont="1" applyFill="1" applyBorder="1" applyAlignment="1">
      <alignment horizontal="center" vertical="top" wrapText="1" readingOrder="1"/>
    </xf>
    <xf numFmtId="0" fontId="10" fillId="2" borderId="1" xfId="2" applyNumberFormat="1" applyFont="1" applyFill="1" applyBorder="1" applyAlignment="1">
      <alignment horizontal="center" vertical="center" wrapText="1" readingOrder="1"/>
    </xf>
    <xf numFmtId="0" fontId="8" fillId="0" borderId="2" xfId="2" applyNumberFormat="1" applyFont="1" applyFill="1" applyBorder="1" applyAlignment="1">
      <alignment vertical="top" wrapText="1"/>
    </xf>
    <xf numFmtId="0" fontId="8" fillId="0" borderId="3" xfId="2" applyNumberFormat="1" applyFont="1" applyFill="1" applyBorder="1" applyAlignment="1">
      <alignment vertical="top" wrapText="1"/>
    </xf>
    <xf numFmtId="0" fontId="27" fillId="0" borderId="0" xfId="1" applyFont="1" applyFill="1" applyBorder="1"/>
    <xf numFmtId="0" fontId="10" fillId="0" borderId="7" xfId="2" applyNumberFormat="1" applyFont="1" applyFill="1" applyBorder="1" applyAlignment="1">
      <alignment horizontal="right" vertical="center" wrapText="1" readingOrder="1"/>
    </xf>
    <xf numFmtId="0" fontId="8" fillId="0" borderId="9" xfId="2" applyNumberFormat="1" applyFont="1" applyFill="1" applyBorder="1" applyAlignment="1">
      <alignment vertical="top" wrapText="1"/>
    </xf>
    <xf numFmtId="0" fontId="8" fillId="0" borderId="0" xfId="1" applyFont="1" applyFill="1" applyBorder="1"/>
    <xf numFmtId="0" fontId="7" fillId="0" borderId="12" xfId="2" applyNumberFormat="1" applyFont="1" applyFill="1" applyBorder="1" applyAlignment="1">
      <alignment horizontal="left" vertical="center" wrapText="1" readingOrder="1"/>
    </xf>
    <xf numFmtId="0" fontId="7" fillId="0" borderId="2" xfId="2" applyNumberFormat="1" applyFont="1" applyFill="1" applyBorder="1" applyAlignment="1">
      <alignment horizontal="left" vertical="center" wrapText="1" readingOrder="1"/>
    </xf>
    <xf numFmtId="0" fontId="7" fillId="0" borderId="3" xfId="2" applyNumberFormat="1" applyFont="1" applyFill="1" applyBorder="1" applyAlignment="1">
      <alignment horizontal="left" vertical="center" wrapText="1" readingOrder="1"/>
    </xf>
    <xf numFmtId="0" fontId="10" fillId="0" borderId="1" xfId="2" applyNumberFormat="1" applyFont="1" applyFill="1" applyBorder="1" applyAlignment="1">
      <alignment vertical="center" wrapText="1" readingOrder="1"/>
    </xf>
    <xf numFmtId="0" fontId="10" fillId="0" borderId="0" xfId="2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0" xfId="2" applyNumberFormat="1" applyFont="1" applyFill="1" applyBorder="1" applyAlignment="1">
      <alignment horizontal="center" vertical="center" wrapText="1" readingOrder="1"/>
    </xf>
    <xf numFmtId="0" fontId="7" fillId="0" borderId="12" xfId="2" applyNumberFormat="1" applyFont="1" applyFill="1" applyBorder="1" applyAlignment="1">
      <alignment horizontal="center" vertical="center" wrapText="1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49" fontId="7" fillId="0" borderId="12" xfId="2" applyNumberFormat="1" applyFont="1" applyFill="1" applyBorder="1" applyAlignment="1">
      <alignment horizontal="left" vertical="center" wrapText="1" readingOrder="1"/>
    </xf>
    <xf numFmtId="49" fontId="7" fillId="0" borderId="3" xfId="2" applyNumberFormat="1" applyFont="1" applyFill="1" applyBorder="1" applyAlignment="1">
      <alignment horizontal="left" vertical="center" wrapText="1" readingOrder="1"/>
    </xf>
    <xf numFmtId="49" fontId="7" fillId="0" borderId="2" xfId="2" applyNumberFormat="1" applyFont="1" applyFill="1" applyBorder="1" applyAlignment="1">
      <alignment horizontal="left" vertical="center" wrapText="1" readingOrder="1"/>
    </xf>
    <xf numFmtId="0" fontId="10" fillId="0" borderId="1" xfId="2" applyNumberFormat="1" applyFont="1" applyFill="1" applyBorder="1" applyAlignment="1">
      <alignment horizontal="right" vertical="center" wrapText="1" readingOrder="1"/>
    </xf>
    <xf numFmtId="0" fontId="7" fillId="0" borderId="4" xfId="2" applyNumberFormat="1" applyFont="1" applyFill="1" applyBorder="1" applyAlignment="1">
      <alignment vertical="top" wrapText="1" readingOrder="1"/>
    </xf>
    <xf numFmtId="0" fontId="8" fillId="0" borderId="5" xfId="0" applyFont="1" applyFill="1" applyBorder="1"/>
    <xf numFmtId="0" fontId="8" fillId="0" borderId="6" xfId="2" applyNumberFormat="1" applyFont="1" applyFill="1" applyBorder="1" applyAlignment="1">
      <alignment vertical="top" wrapText="1"/>
    </xf>
    <xf numFmtId="0" fontId="8" fillId="0" borderId="6" xfId="0" applyFont="1" applyFill="1" applyBorder="1"/>
    <xf numFmtId="0" fontId="7" fillId="0" borderId="7" xfId="2" applyNumberFormat="1" applyFont="1" applyFill="1" applyBorder="1" applyAlignment="1">
      <alignment horizontal="center" vertical="top" wrapText="1" readingOrder="1"/>
    </xf>
    <xf numFmtId="0" fontId="8" fillId="0" borderId="8" xfId="2" applyNumberFormat="1" applyFont="1" applyFill="1" applyBorder="1" applyAlignment="1">
      <alignment vertical="top" wrapText="1"/>
    </xf>
    <xf numFmtId="0" fontId="7" fillId="0" borderId="20" xfId="2" applyNumberFormat="1" applyFont="1" applyFill="1" applyBorder="1" applyAlignment="1">
      <alignment horizontal="center" vertical="top" wrapText="1" readingOrder="1"/>
    </xf>
    <xf numFmtId="0" fontId="8" fillId="0" borderId="57" xfId="2" applyNumberFormat="1" applyFont="1" applyFill="1" applyBorder="1" applyAlignment="1">
      <alignment vertical="top" wrapText="1"/>
    </xf>
    <xf numFmtId="0" fontId="8" fillId="0" borderId="57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 vertical="center" wrapText="1" readingOrder="1"/>
    </xf>
    <xf numFmtId="49" fontId="3" fillId="0" borderId="12" xfId="2" applyNumberFormat="1" applyFont="1" applyFill="1" applyBorder="1" applyAlignment="1">
      <alignment horizontal="left" vertical="center" wrapText="1" readingOrder="1"/>
    </xf>
    <xf numFmtId="49" fontId="3" fillId="0" borderId="3" xfId="2" applyNumberFormat="1" applyFont="1" applyFill="1" applyBorder="1" applyAlignment="1">
      <alignment horizontal="left" vertical="center" wrapText="1" readingOrder="1"/>
    </xf>
    <xf numFmtId="0" fontId="3" fillId="0" borderId="12" xfId="2" applyNumberFormat="1" applyFont="1" applyFill="1" applyBorder="1" applyAlignment="1">
      <alignment horizontal="left" vertical="center" wrapText="1" readingOrder="1"/>
    </xf>
    <xf numFmtId="0" fontId="3" fillId="0" borderId="3" xfId="2" applyNumberFormat="1" applyFont="1" applyFill="1" applyBorder="1" applyAlignment="1">
      <alignment horizontal="left" vertical="center" wrapText="1" readingOrder="1"/>
    </xf>
    <xf numFmtId="0" fontId="6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left" vertical="center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vertical="center" wrapText="1" readingOrder="1"/>
    </xf>
    <xf numFmtId="0" fontId="3" fillId="0" borderId="12" xfId="2" applyNumberFormat="1" applyFont="1" applyFill="1" applyBorder="1" applyAlignment="1">
      <alignment horizontal="center" vertical="center" wrapText="1" readingOrder="1"/>
    </xf>
    <xf numFmtId="0" fontId="3" fillId="0" borderId="3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right" vertical="center" wrapText="1" readingOrder="1"/>
    </xf>
    <xf numFmtId="0" fontId="0" fillId="0" borderId="3" xfId="0" applyBorder="1"/>
    <xf numFmtId="0" fontId="3" fillId="0" borderId="2" xfId="2" applyNumberFormat="1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7" xfId="2" applyNumberFormat="1" applyFont="1" applyFill="1" applyBorder="1" applyAlignment="1">
      <alignment horizontal="center" vertical="top" wrapText="1" readingOrder="1"/>
    </xf>
    <xf numFmtId="0" fontId="4" fillId="0" borderId="8" xfId="2" applyNumberFormat="1" applyFont="1" applyFill="1" applyBorder="1" applyAlignment="1">
      <alignment vertical="top" wrapText="1"/>
    </xf>
    <xf numFmtId="0" fontId="4" fillId="0" borderId="9" xfId="2" applyNumberFormat="1" applyFont="1" applyFill="1" applyBorder="1" applyAlignment="1">
      <alignment vertical="top" wrapText="1"/>
    </xf>
    <xf numFmtId="0" fontId="3" fillId="0" borderId="4" xfId="2" applyNumberFormat="1" applyFont="1" applyFill="1" applyBorder="1" applyAlignment="1">
      <alignment vertical="top" wrapText="1" readingOrder="1"/>
    </xf>
    <xf numFmtId="0" fontId="4" fillId="0" borderId="5" xfId="0" applyFont="1" applyFill="1" applyBorder="1"/>
    <xf numFmtId="0" fontId="4" fillId="0" borderId="6" xfId="2" applyNumberFormat="1" applyFont="1" applyFill="1" applyBorder="1" applyAlignment="1">
      <alignment vertical="top" wrapText="1"/>
    </xf>
    <xf numFmtId="0" fontId="4" fillId="0" borderId="6" xfId="0" applyFont="1" applyFill="1" applyBorder="1"/>
    <xf numFmtId="0" fontId="3" fillId="0" borderId="20" xfId="2" applyNumberFormat="1" applyFont="1" applyFill="1" applyBorder="1" applyAlignment="1">
      <alignment horizontal="center" vertical="top" wrapText="1" readingOrder="1"/>
    </xf>
    <xf numFmtId="0" fontId="4" fillId="0" borderId="57" xfId="2" applyNumberFormat="1" applyFont="1" applyFill="1" applyBorder="1" applyAlignment="1">
      <alignment vertical="top" wrapText="1"/>
    </xf>
    <xf numFmtId="0" fontId="4" fillId="0" borderId="57" xfId="0" applyFont="1" applyFill="1" applyBorder="1"/>
    <xf numFmtId="0" fontId="10" fillId="2" borderId="15" xfId="2" applyNumberFormat="1" applyFont="1" applyFill="1" applyBorder="1" applyAlignment="1">
      <alignment horizontal="left" wrapText="1" readingOrder="1"/>
    </xf>
    <xf numFmtId="0" fontId="8" fillId="2" borderId="0" xfId="2" applyNumberFormat="1" applyFont="1" applyFill="1" applyBorder="1" applyAlignment="1">
      <alignment vertical="top" wrapText="1"/>
    </xf>
    <xf numFmtId="0" fontId="10" fillId="2" borderId="14" xfId="2" applyNumberFormat="1" applyFont="1" applyFill="1" applyBorder="1" applyAlignment="1">
      <alignment horizontal="center" vertical="center" wrapText="1" readingOrder="1"/>
    </xf>
    <xf numFmtId="0" fontId="8" fillId="0" borderId="5" xfId="2" applyNumberFormat="1" applyFont="1" applyFill="1" applyBorder="1" applyAlignment="1">
      <alignment vertical="top" wrapText="1"/>
    </xf>
    <xf numFmtId="0" fontId="8" fillId="2" borderId="16" xfId="2" applyNumberFormat="1" applyFont="1" applyFill="1" applyBorder="1" applyAlignment="1">
      <alignment vertical="top" wrapText="1"/>
    </xf>
    <xf numFmtId="0" fontId="8" fillId="0" borderId="17" xfId="2" applyNumberFormat="1" applyFont="1" applyFill="1" applyBorder="1" applyAlignment="1">
      <alignment vertical="top" wrapText="1"/>
    </xf>
    <xf numFmtId="0" fontId="8" fillId="0" borderId="18" xfId="2" applyNumberFormat="1" applyFont="1" applyFill="1" applyBorder="1" applyAlignment="1">
      <alignment vertical="top" wrapText="1"/>
    </xf>
    <xf numFmtId="0" fontId="10" fillId="2" borderId="21" xfId="2" applyNumberFormat="1" applyFont="1" applyFill="1" applyBorder="1" applyAlignment="1">
      <alignment horizontal="center" vertical="center" wrapText="1" readingOrder="1"/>
    </xf>
    <xf numFmtId="0" fontId="8" fillId="0" borderId="22" xfId="2" applyNumberFormat="1" applyFont="1" applyFill="1" applyBorder="1" applyAlignment="1">
      <alignment vertical="top" wrapText="1"/>
    </xf>
    <xf numFmtId="0" fontId="8" fillId="0" borderId="23" xfId="2" applyNumberFormat="1" applyFont="1" applyFill="1" applyBorder="1" applyAlignment="1">
      <alignment vertical="top" wrapText="1"/>
    </xf>
    <xf numFmtId="0" fontId="7" fillId="2" borderId="14" xfId="2" applyNumberFormat="1" applyFont="1" applyFill="1" applyBorder="1" applyAlignment="1">
      <alignment horizontal="center" vertical="center" wrapText="1" readingOrder="1"/>
    </xf>
    <xf numFmtId="0" fontId="8" fillId="2" borderId="20" xfId="2" applyNumberFormat="1" applyFont="1" applyFill="1" applyBorder="1" applyAlignment="1">
      <alignment vertical="top" wrapText="1"/>
    </xf>
    <xf numFmtId="0" fontId="8" fillId="2" borderId="19" xfId="2" applyNumberFormat="1" applyFont="1" applyFill="1" applyBorder="1" applyAlignment="1">
      <alignment vertical="top" wrapText="1"/>
    </xf>
    <xf numFmtId="0" fontId="8" fillId="2" borderId="15" xfId="2" applyNumberFormat="1" applyFont="1" applyFill="1" applyBorder="1" applyAlignment="1">
      <alignment vertical="top" wrapText="1"/>
    </xf>
    <xf numFmtId="0" fontId="8" fillId="2" borderId="7" xfId="2" applyNumberFormat="1" applyFont="1" applyFill="1" applyBorder="1" applyAlignment="1">
      <alignment vertical="top" wrapText="1"/>
    </xf>
    <xf numFmtId="0" fontId="10" fillId="2" borderId="46" xfId="2" applyNumberFormat="1" applyFont="1" applyFill="1" applyBorder="1" applyAlignment="1">
      <alignment horizontal="left" vertical="center" wrapText="1" readingOrder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0" fontId="17" fillId="0" borderId="1" xfId="2" applyNumberFormat="1" applyFont="1" applyFill="1" applyBorder="1" applyAlignment="1">
      <alignment horizontal="right" vertical="center" wrapText="1" readingOrder="1"/>
    </xf>
    <xf numFmtId="0" fontId="7" fillId="3" borderId="1" xfId="2" applyNumberFormat="1" applyFont="1" applyFill="1" applyBorder="1" applyAlignment="1">
      <alignment vertical="top" wrapText="1" readingOrder="1"/>
    </xf>
    <xf numFmtId="0" fontId="8" fillId="3" borderId="20" xfId="2" applyNumberFormat="1" applyFont="1" applyFill="1" applyBorder="1" applyAlignment="1">
      <alignment vertical="top" wrapText="1"/>
    </xf>
    <xf numFmtId="0" fontId="8" fillId="3" borderId="7" xfId="2" applyNumberFormat="1" applyFont="1" applyFill="1" applyBorder="1" applyAlignment="1">
      <alignment vertical="top" wrapText="1"/>
    </xf>
    <xf numFmtId="0" fontId="7" fillId="0" borderId="12" xfId="2" applyNumberFormat="1" applyFont="1" applyFill="1" applyBorder="1" applyAlignment="1">
      <alignment vertical="top" wrapText="1" readingOrder="1"/>
    </xf>
    <xf numFmtId="0" fontId="8" fillId="0" borderId="24" xfId="2" applyNumberFormat="1" applyFont="1" applyFill="1" applyBorder="1" applyAlignment="1">
      <alignment vertical="top" wrapText="1"/>
    </xf>
    <xf numFmtId="0" fontId="7" fillId="0" borderId="3" xfId="2" applyNumberFormat="1" applyFont="1" applyFill="1" applyBorder="1" applyAlignment="1">
      <alignment horizontal="right" vertical="top" wrapText="1" readingOrder="1"/>
    </xf>
    <xf numFmtId="0" fontId="8" fillId="0" borderId="15" xfId="2" applyNumberFormat="1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right" vertical="top" wrapText="1" readingOrder="1"/>
    </xf>
    <xf numFmtId="0" fontId="24" fillId="0" borderId="0" xfId="1" applyNumberFormat="1" applyFont="1" applyFill="1" applyBorder="1" applyAlignment="1">
      <alignment horizontal="center" wrapText="1" readingOrder="1"/>
    </xf>
    <xf numFmtId="0" fontId="24" fillId="0" borderId="55" xfId="1" applyNumberFormat="1" applyFont="1" applyFill="1" applyBorder="1" applyAlignment="1">
      <alignment horizontal="right" vertical="top" wrapText="1" readingOrder="1"/>
    </xf>
    <xf numFmtId="0" fontId="27" fillId="0" borderId="54" xfId="1" applyNumberFormat="1" applyFont="1" applyFill="1" applyBorder="1" applyAlignment="1">
      <alignment vertical="top" wrapText="1"/>
    </xf>
    <xf numFmtId="0" fontId="26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1" applyNumberFormat="1" applyFont="1" applyFill="1" applyBorder="1" applyAlignment="1">
      <alignment horizontal="center" vertical="top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6" fillId="2" borderId="14" xfId="2" applyNumberFormat="1" applyFont="1" applyFill="1" applyBorder="1" applyAlignment="1">
      <alignment horizontal="center" vertical="center" wrapText="1" readingOrder="1"/>
    </xf>
    <xf numFmtId="0" fontId="4" fillId="0" borderId="5" xfId="2" applyNumberFormat="1" applyFont="1" applyFill="1" applyBorder="1" applyAlignment="1">
      <alignment vertical="top" wrapText="1"/>
    </xf>
    <xf numFmtId="0" fontId="4" fillId="2" borderId="16" xfId="2" applyNumberFormat="1" applyFont="1" applyFill="1" applyBorder="1" applyAlignment="1">
      <alignment vertical="top" wrapText="1"/>
    </xf>
    <xf numFmtId="0" fontId="4" fillId="0" borderId="17" xfId="2" applyNumberFormat="1" applyFont="1" applyFill="1" applyBorder="1" applyAlignment="1">
      <alignment vertical="top" wrapText="1"/>
    </xf>
    <xf numFmtId="0" fontId="4" fillId="0" borderId="18" xfId="2" applyNumberFormat="1" applyFont="1" applyFill="1" applyBorder="1" applyAlignment="1">
      <alignment vertical="top" wrapText="1"/>
    </xf>
    <xf numFmtId="0" fontId="4" fillId="2" borderId="20" xfId="2" applyNumberFormat="1" applyFont="1" applyFill="1" applyBorder="1" applyAlignment="1">
      <alignment vertical="top" wrapText="1"/>
    </xf>
    <xf numFmtId="0" fontId="4" fillId="2" borderId="7" xfId="2" applyNumberFormat="1" applyFont="1" applyFill="1" applyBorder="1" applyAlignment="1">
      <alignment vertical="top" wrapText="1"/>
    </xf>
    <xf numFmtId="0" fontId="6" fillId="2" borderId="21" xfId="2" applyNumberFormat="1" applyFont="1" applyFill="1" applyBorder="1" applyAlignment="1">
      <alignment horizontal="center" vertical="center" wrapText="1" readingOrder="1"/>
    </xf>
    <xf numFmtId="0" fontId="4" fillId="0" borderId="22" xfId="2" applyNumberFormat="1" applyFont="1" applyFill="1" applyBorder="1" applyAlignment="1">
      <alignment vertical="top" wrapText="1"/>
    </xf>
    <xf numFmtId="0" fontId="4" fillId="0" borderId="23" xfId="2" applyNumberFormat="1" applyFont="1" applyFill="1" applyBorder="1" applyAlignment="1">
      <alignment vertical="top" wrapText="1"/>
    </xf>
    <xf numFmtId="0" fontId="3" fillId="2" borderId="14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vertical="top" wrapText="1" readingOrder="1"/>
    </xf>
    <xf numFmtId="0" fontId="4" fillId="3" borderId="20" xfId="2" applyNumberFormat="1" applyFont="1" applyFill="1" applyBorder="1" applyAlignment="1">
      <alignment vertical="top" wrapText="1"/>
    </xf>
    <xf numFmtId="0" fontId="4" fillId="3" borderId="7" xfId="2" applyNumberFormat="1" applyFont="1" applyFill="1" applyBorder="1" applyAlignment="1">
      <alignment vertical="top" wrapText="1"/>
    </xf>
    <xf numFmtId="0" fontId="3" fillId="0" borderId="12" xfId="2" applyNumberFormat="1" applyFont="1" applyFill="1" applyBorder="1" applyAlignment="1">
      <alignment vertical="top" wrapText="1" readingOrder="1"/>
    </xf>
    <xf numFmtId="0" fontId="4" fillId="0" borderId="15" xfId="2" applyNumberFormat="1" applyFont="1" applyFill="1" applyBorder="1" applyAlignment="1">
      <alignment vertical="top" wrapText="1"/>
    </xf>
    <xf numFmtId="0" fontId="4" fillId="0" borderId="24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right" vertical="top" wrapText="1" readingOrder="1"/>
    </xf>
    <xf numFmtId="0" fontId="4" fillId="0" borderId="0" xfId="1" applyFont="1" applyFill="1" applyBorder="1"/>
    <xf numFmtId="0" fontId="6" fillId="2" borderId="15" xfId="2" applyNumberFormat="1" applyFont="1" applyFill="1" applyBorder="1" applyAlignment="1">
      <alignment horizontal="left" wrapText="1" readingOrder="1"/>
    </xf>
    <xf numFmtId="0" fontId="4" fillId="2" borderId="0" xfId="2" applyNumberFormat="1" applyFont="1" applyFill="1" applyBorder="1" applyAlignment="1">
      <alignment vertical="top" wrapText="1"/>
    </xf>
    <xf numFmtId="0" fontId="4" fillId="2" borderId="24" xfId="2" applyNumberFormat="1" applyFont="1" applyFill="1" applyBorder="1" applyAlignment="1">
      <alignment vertical="top" wrapText="1"/>
    </xf>
    <xf numFmtId="0" fontId="4" fillId="2" borderId="8" xfId="2" applyNumberFormat="1" applyFont="1" applyFill="1" applyBorder="1" applyAlignment="1">
      <alignment vertical="top" wrapText="1"/>
    </xf>
    <xf numFmtId="0" fontId="3" fillId="0" borderId="8" xfId="2" applyNumberFormat="1" applyFont="1" applyFill="1" applyBorder="1" applyAlignment="1">
      <alignment horizontal="center" vertical="center" wrapText="1" readingOrder="1"/>
    </xf>
    <xf numFmtId="0" fontId="7" fillId="2" borderId="21" xfId="2" applyNumberFormat="1" applyFont="1" applyFill="1" applyBorder="1" applyAlignment="1">
      <alignment horizontal="center" vertical="center" wrapText="1" readingOrder="1"/>
    </xf>
    <xf numFmtId="0" fontId="7" fillId="0" borderId="8" xfId="2" applyNumberFormat="1" applyFont="1" applyFill="1" applyBorder="1" applyAlignment="1">
      <alignment horizontal="center" vertical="center" wrapText="1" readingOrder="1"/>
    </xf>
    <xf numFmtId="0" fontId="19" fillId="0" borderId="1" xfId="2" applyNumberFormat="1" applyFont="1" applyFill="1" applyBorder="1" applyAlignment="1">
      <alignment horizontal="right" vertical="top" wrapText="1" readingOrder="1"/>
    </xf>
    <xf numFmtId="0" fontId="8" fillId="2" borderId="24" xfId="2" applyNumberFormat="1" applyFont="1" applyFill="1" applyBorder="1" applyAlignment="1">
      <alignment vertical="top" wrapText="1"/>
    </xf>
    <xf numFmtId="0" fontId="2" fillId="2" borderId="14" xfId="2" applyNumberFormat="1" applyFont="1" applyFill="1" applyBorder="1" applyAlignment="1">
      <alignment horizontal="center" vertical="center" wrapText="1" readingOrder="1"/>
    </xf>
    <xf numFmtId="0" fontId="15" fillId="0" borderId="42" xfId="2" applyNumberFormat="1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 readingOrder="1"/>
    </xf>
    <xf numFmtId="0" fontId="15" fillId="2" borderId="20" xfId="2" applyNumberFormat="1" applyFont="1" applyFill="1" applyBorder="1" applyAlignment="1">
      <alignment vertical="top" wrapText="1"/>
    </xf>
    <xf numFmtId="0" fontId="15" fillId="2" borderId="7" xfId="2" applyNumberFormat="1" applyFont="1" applyFill="1" applyBorder="1" applyAlignment="1">
      <alignment vertical="top" wrapText="1"/>
    </xf>
    <xf numFmtId="0" fontId="2" fillId="2" borderId="21" xfId="2" applyNumberFormat="1" applyFont="1" applyFill="1" applyBorder="1" applyAlignment="1">
      <alignment horizontal="center" vertical="center" wrapText="1" readingOrder="1"/>
    </xf>
    <xf numFmtId="0" fontId="15" fillId="0" borderId="43" xfId="2" applyNumberFormat="1" applyFont="1" applyFill="1" applyBorder="1" applyAlignment="1">
      <alignment vertical="top" wrapText="1"/>
    </xf>
    <xf numFmtId="0" fontId="15" fillId="2" borderId="24" xfId="2" applyNumberFormat="1" applyFont="1" applyFill="1" applyBorder="1" applyAlignment="1">
      <alignment vertical="top" wrapText="1"/>
    </xf>
    <xf numFmtId="0" fontId="15" fillId="0" borderId="8" xfId="2" applyNumberFormat="1" applyFont="1" applyFill="1" applyBorder="1" applyAlignment="1">
      <alignment vertical="top" wrapText="1"/>
    </xf>
    <xf numFmtId="0" fontId="15" fillId="0" borderId="27" xfId="2" applyNumberFormat="1" applyFont="1" applyFill="1" applyBorder="1" applyAlignment="1">
      <alignment vertical="top" wrapText="1"/>
    </xf>
    <xf numFmtId="0" fontId="15" fillId="0" borderId="9" xfId="2" applyNumberFormat="1" applyFont="1" applyFill="1" applyBorder="1" applyAlignment="1">
      <alignment vertical="top" wrapText="1"/>
    </xf>
    <xf numFmtId="0" fontId="15" fillId="2" borderId="16" xfId="2" applyNumberFormat="1" applyFont="1" applyFill="1" applyBorder="1" applyAlignment="1">
      <alignment vertical="top" wrapText="1"/>
    </xf>
    <xf numFmtId="0" fontId="15" fillId="0" borderId="41" xfId="2" applyNumberFormat="1" applyFont="1" applyFill="1" applyBorder="1" applyAlignment="1">
      <alignment vertical="top" wrapText="1"/>
    </xf>
    <xf numFmtId="0" fontId="15" fillId="2" borderId="19" xfId="2" applyNumberFormat="1" applyFont="1" applyFill="1" applyBorder="1" applyAlignment="1">
      <alignment vertical="top" wrapText="1"/>
    </xf>
    <xf numFmtId="0" fontId="2" fillId="2" borderId="15" xfId="2" applyNumberFormat="1" applyFont="1" applyFill="1" applyBorder="1" applyAlignment="1">
      <alignment horizontal="right" vertical="center" wrapText="1" readingOrder="1"/>
    </xf>
    <xf numFmtId="0" fontId="15" fillId="2" borderId="0" xfId="2" applyNumberFormat="1" applyFont="1" applyFill="1" applyBorder="1" applyAlignment="1">
      <alignment vertical="top" wrapText="1"/>
    </xf>
    <xf numFmtId="0" fontId="15" fillId="2" borderId="15" xfId="2" applyNumberFormat="1" applyFont="1" applyFill="1" applyBorder="1" applyAlignment="1">
      <alignment vertical="top" wrapText="1"/>
    </xf>
    <xf numFmtId="0" fontId="22" fillId="0" borderId="12" xfId="2" applyNumberFormat="1" applyFont="1" applyFill="1" applyBorder="1" applyAlignment="1">
      <alignment horizontal="right" vertical="center" wrapText="1" readingOrder="1"/>
    </xf>
    <xf numFmtId="0" fontId="22" fillId="0" borderId="3" xfId="2" applyNumberFormat="1" applyFont="1" applyFill="1" applyBorder="1" applyAlignment="1">
      <alignment horizontal="right" vertical="center" wrapText="1" readingOrder="1"/>
    </xf>
    <xf numFmtId="0" fontId="23" fillId="0" borderId="1" xfId="2" applyNumberFormat="1" applyFont="1" applyFill="1" applyBorder="1" applyAlignment="1">
      <alignment horizontal="right" vertical="center" wrapText="1" readingOrder="1"/>
    </xf>
    <xf numFmtId="0" fontId="15" fillId="0" borderId="2" xfId="2" applyNumberFormat="1" applyFont="1" applyFill="1" applyBorder="1" applyAlignment="1">
      <alignment vertical="top" wrapText="1"/>
    </xf>
    <xf numFmtId="0" fontId="14" fillId="0" borderId="1" xfId="2" applyNumberFormat="1" applyFont="1" applyFill="1" applyBorder="1" applyAlignment="1">
      <alignment vertical="top" wrapText="1" readingOrder="1"/>
    </xf>
    <xf numFmtId="0" fontId="15" fillId="0" borderId="20" xfId="2" applyNumberFormat="1" applyFont="1" applyFill="1" applyBorder="1" applyAlignment="1">
      <alignment vertical="top" wrapText="1"/>
    </xf>
    <xf numFmtId="0" fontId="15" fillId="0" borderId="7" xfId="2" applyNumberFormat="1" applyFont="1" applyFill="1" applyBorder="1" applyAlignment="1">
      <alignment vertical="top" wrapText="1"/>
    </xf>
    <xf numFmtId="0" fontId="15" fillId="0" borderId="15" xfId="2" applyNumberFormat="1" applyFont="1" applyFill="1" applyBorder="1" applyAlignment="1">
      <alignment vertical="top" wrapText="1"/>
    </xf>
    <xf numFmtId="0" fontId="15" fillId="0" borderId="24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14" fillId="0" borderId="8" xfId="2" applyNumberFormat="1" applyFont="1" applyFill="1" applyBorder="1" applyAlignment="1">
      <alignment horizontal="center" vertical="center" wrapText="1" readingOrder="1"/>
    </xf>
    <xf numFmtId="0" fontId="10" fillId="0" borderId="10" xfId="2" applyNumberFormat="1" applyFont="1" applyFill="1" applyBorder="1" applyAlignment="1">
      <alignment horizontal="center" vertical="center" wrapText="1" readingOrder="1"/>
    </xf>
    <xf numFmtId="0" fontId="8" fillId="0" borderId="11" xfId="2" applyNumberFormat="1" applyFont="1" applyFill="1" applyBorder="1" applyAlignment="1">
      <alignment vertical="top" wrapText="1"/>
    </xf>
    <xf numFmtId="0" fontId="24" fillId="2" borderId="31" xfId="2" applyNumberFormat="1" applyFont="1" applyFill="1" applyBorder="1" applyAlignment="1">
      <alignment horizontal="center" vertical="top" wrapText="1" readingOrder="1"/>
    </xf>
    <xf numFmtId="0" fontId="27" fillId="0" borderId="29" xfId="2" applyNumberFormat="1" applyFont="1" applyFill="1" applyBorder="1" applyAlignment="1">
      <alignment vertical="top" wrapText="1"/>
    </xf>
    <xf numFmtId="0" fontId="27" fillId="0" borderId="30" xfId="2" applyNumberFormat="1" applyFont="1" applyFill="1" applyBorder="1" applyAlignment="1">
      <alignment vertical="top" wrapText="1"/>
    </xf>
    <xf numFmtId="0" fontId="27" fillId="2" borderId="33" xfId="2" applyNumberFormat="1" applyFont="1" applyFill="1" applyBorder="1" applyAlignment="1">
      <alignment vertical="top" wrapText="1"/>
    </xf>
    <xf numFmtId="0" fontId="27" fillId="0" borderId="34" xfId="2" applyNumberFormat="1" applyFont="1" applyFill="1" applyBorder="1" applyAlignment="1">
      <alignment vertical="top" wrapText="1"/>
    </xf>
    <xf numFmtId="0" fontId="27" fillId="0" borderId="35" xfId="2" applyNumberFormat="1" applyFont="1" applyFill="1" applyBorder="1" applyAlignment="1">
      <alignment vertical="top" wrapText="1"/>
    </xf>
    <xf numFmtId="0" fontId="24" fillId="0" borderId="0" xfId="2" applyNumberFormat="1" applyFont="1" applyFill="1" applyBorder="1" applyAlignment="1">
      <alignment horizontal="center" vertical="center" wrapText="1" readingOrder="1"/>
    </xf>
    <xf numFmtId="0" fontId="26" fillId="0" borderId="0" xfId="2" applyNumberFormat="1" applyFont="1" applyFill="1" applyBorder="1" applyAlignment="1">
      <alignment horizontal="center" vertical="center" wrapText="1" readingOrder="1"/>
    </xf>
    <xf numFmtId="0" fontId="27" fillId="2" borderId="36" xfId="2" applyNumberFormat="1" applyFont="1" applyFill="1" applyBorder="1" applyAlignment="1">
      <alignment vertical="top" wrapText="1"/>
    </xf>
    <xf numFmtId="0" fontId="27" fillId="2" borderId="37" xfId="2" applyNumberFormat="1" applyFont="1" applyFill="1" applyBorder="1" applyAlignment="1">
      <alignment vertical="top" wrapText="1"/>
    </xf>
    <xf numFmtId="0" fontId="24" fillId="2" borderId="32" xfId="2" applyNumberFormat="1" applyFont="1" applyFill="1" applyBorder="1" applyAlignment="1">
      <alignment vertical="top" wrapText="1" readingOrder="1"/>
    </xf>
    <xf numFmtId="0" fontId="27" fillId="2" borderId="0" xfId="2" applyNumberFormat="1" applyFont="1" applyFill="1" applyBorder="1" applyAlignment="1">
      <alignment vertical="top" wrapText="1"/>
    </xf>
    <xf numFmtId="0" fontId="27" fillId="2" borderId="32" xfId="2" applyNumberFormat="1" applyFont="1" applyFill="1" applyBorder="1" applyAlignment="1">
      <alignment vertical="top" wrapText="1"/>
    </xf>
    <xf numFmtId="0" fontId="26" fillId="0" borderId="38" xfId="2" applyNumberFormat="1" applyFont="1" applyFill="1" applyBorder="1" applyAlignment="1">
      <alignment vertical="top" wrapText="1" readingOrder="1"/>
    </xf>
    <xf numFmtId="0" fontId="27" fillId="0" borderId="32" xfId="2" applyNumberFormat="1" applyFont="1" applyFill="1" applyBorder="1" applyAlignment="1">
      <alignment vertical="top" wrapText="1"/>
    </xf>
    <xf numFmtId="0" fontId="27" fillId="0" borderId="33" xfId="2" applyNumberFormat="1" applyFont="1" applyFill="1" applyBorder="1" applyAlignment="1">
      <alignment vertical="top" wrapText="1"/>
    </xf>
    <xf numFmtId="0" fontId="26" fillId="0" borderId="39" xfId="2" applyNumberFormat="1" applyFont="1" applyFill="1" applyBorder="1" applyAlignment="1">
      <alignment horizontal="right" vertical="top" wrapText="1" readingOrder="1"/>
    </xf>
    <xf numFmtId="0" fontId="24" fillId="0" borderId="31" xfId="2" applyNumberFormat="1" applyFont="1" applyFill="1" applyBorder="1" applyAlignment="1">
      <alignment horizontal="right" vertical="top" wrapText="1" readingOrder="1"/>
    </xf>
    <xf numFmtId="0" fontId="27" fillId="0" borderId="40" xfId="2" applyNumberFormat="1" applyFont="1" applyFill="1" applyBorder="1" applyAlignment="1">
      <alignment vertical="top" wrapText="1"/>
    </xf>
  </cellXfs>
  <cellStyles count="4">
    <cellStyle name="Normal" xfId="2"/>
    <cellStyle name="เครื่องหมายจุลภาค" xfId="3" builtinId="3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57</xdr:row>
      <xdr:rowOff>28575</xdr:rowOff>
    </xdr:from>
    <xdr:ext cx="2308649" cy="1047750"/>
    <xdr:sp macro="" textlink="">
      <xdr:nvSpPr>
        <xdr:cNvPr id="2" name="TextBox 1"/>
        <xdr:cNvSpPr txBox="1"/>
      </xdr:nvSpPr>
      <xdr:spPr>
        <a:xfrm>
          <a:off x="76200" y="1832610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ลงชื่อ...................................................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3</xdr:col>
      <xdr:colOff>161925</xdr:colOff>
      <xdr:row>56</xdr:row>
      <xdr:rowOff>276225</xdr:rowOff>
    </xdr:from>
    <xdr:ext cx="2171700" cy="1343025"/>
    <xdr:sp macro="" textlink="">
      <xdr:nvSpPr>
        <xdr:cNvPr id="3" name="TextBox 2"/>
        <xdr:cNvSpPr txBox="1"/>
      </xdr:nvSpPr>
      <xdr:spPr>
        <a:xfrm>
          <a:off x="4410075" y="17811750"/>
          <a:ext cx="217170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ลงชื่อ..........นภษร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โพธิ์งาม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............       (นางสาวนภษร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โพธิ์งาม)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รองปลัดเทศบาล ปฎิบัติราชการแทนปลัดเทศบาล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4</xdr:col>
      <xdr:colOff>2076450</xdr:colOff>
      <xdr:row>58</xdr:row>
      <xdr:rowOff>57149</xdr:rowOff>
    </xdr:from>
    <xdr:ext cx="2152647" cy="1171575"/>
    <xdr:sp macro="" textlink="">
      <xdr:nvSpPr>
        <xdr:cNvPr id="4" name="TextBox 3"/>
        <xdr:cNvSpPr txBox="1"/>
      </xdr:nvSpPr>
      <xdr:spPr>
        <a:xfrm>
          <a:off x="7362825" y="18154649"/>
          <a:ext cx="2152647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ลงชื่อ.....อภิชาติ  เศรษฐมาตย์....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285750</xdr:colOff>
      <xdr:row>57</xdr:row>
      <xdr:rowOff>76200</xdr:rowOff>
    </xdr:from>
    <xdr:ext cx="2308649" cy="1047750"/>
    <xdr:sp macro="" textlink="">
      <xdr:nvSpPr>
        <xdr:cNvPr id="5" name="TextBox 4"/>
        <xdr:cNvSpPr txBox="1"/>
      </xdr:nvSpPr>
      <xdr:spPr>
        <a:xfrm>
          <a:off x="285750" y="185070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พรหดี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0</xdr:rowOff>
    </xdr:from>
    <xdr:ext cx="2308649" cy="1047750"/>
    <xdr:sp macro="" textlink="">
      <xdr:nvSpPr>
        <xdr:cNvPr id="2" name="TextBox 1"/>
        <xdr:cNvSpPr txBox="1"/>
      </xdr:nvSpPr>
      <xdr:spPr>
        <a:xfrm>
          <a:off x="0" y="242220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ลงชื่อ....ไพริน  พรหมดี.........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1952625</xdr:colOff>
      <xdr:row>72</xdr:row>
      <xdr:rowOff>180975</xdr:rowOff>
    </xdr:from>
    <xdr:ext cx="2219325" cy="1200149"/>
    <xdr:sp macro="" textlink="">
      <xdr:nvSpPr>
        <xdr:cNvPr id="3" name="TextBox 2"/>
        <xdr:cNvSpPr txBox="1"/>
      </xdr:nvSpPr>
      <xdr:spPr>
        <a:xfrm>
          <a:off x="1952625" y="22098000"/>
          <a:ext cx="2219325" cy="1200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ลงชื่อ......นภษร  โพธิ์งาม..............       (นางสาวนภษร  โพธิ์งาม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รองปลัดเทศบาล  ปฏิบัติราชการแทน             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ปลัดเทศบาล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219075</xdr:colOff>
      <xdr:row>73</xdr:row>
      <xdr:rowOff>47625</xdr:rowOff>
    </xdr:from>
    <xdr:ext cx="2114550" cy="1323976"/>
    <xdr:sp macro="" textlink="">
      <xdr:nvSpPr>
        <xdr:cNvPr id="4" name="TextBox 3"/>
        <xdr:cNvSpPr txBox="1"/>
      </xdr:nvSpPr>
      <xdr:spPr>
        <a:xfrm>
          <a:off x="4152900" y="22231350"/>
          <a:ext cx="2114550" cy="1323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ลงชื่อ...อภิชาติ  เศรษฐมาตย์..........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opLeftCell="A54" workbookViewId="0">
      <selection activeCell="E64" sqref="E64"/>
    </sheetView>
  </sheetViews>
  <sheetFormatPr defaultRowHeight="21"/>
  <cols>
    <col min="1" max="1" width="22.875" style="4" customWidth="1"/>
    <col min="2" max="2" width="19.875" style="4" customWidth="1"/>
    <col min="3" max="3" width="13" style="4" customWidth="1"/>
    <col min="4" max="4" width="13.625" style="4" customWidth="1"/>
    <col min="5" max="5" width="40.375" style="4" customWidth="1"/>
    <col min="6" max="6" width="12.875" style="4" customWidth="1"/>
    <col min="7" max="7" width="13.5" style="4" customWidth="1"/>
    <col min="8" max="16384" width="9" style="4"/>
  </cols>
  <sheetData>
    <row r="1" spans="1:7" ht="21" customHeight="1">
      <c r="A1" s="169" t="s">
        <v>0</v>
      </c>
      <c r="B1" s="169"/>
      <c r="C1" s="169"/>
      <c r="D1" s="169"/>
      <c r="E1" s="169"/>
      <c r="F1" s="169"/>
      <c r="G1" s="169"/>
    </row>
    <row r="2" spans="1:7">
      <c r="A2" s="170" t="s">
        <v>1</v>
      </c>
      <c r="B2" s="170"/>
      <c r="C2" s="170"/>
      <c r="D2" s="170"/>
      <c r="E2" s="170"/>
      <c r="F2" s="170"/>
      <c r="G2" s="170"/>
    </row>
    <row r="3" spans="1:7" ht="21" customHeight="1">
      <c r="A3" s="169" t="s">
        <v>2</v>
      </c>
      <c r="B3" s="169"/>
      <c r="C3" s="169"/>
      <c r="D3" s="169"/>
      <c r="E3" s="169"/>
      <c r="F3" s="169"/>
      <c r="G3" s="169"/>
    </row>
    <row r="4" spans="1:7" ht="21" customHeight="1">
      <c r="A4" s="3"/>
      <c r="B4" s="3"/>
      <c r="C4" s="28"/>
      <c r="D4" s="28"/>
      <c r="E4" s="28"/>
      <c r="F4" s="28"/>
      <c r="G4" s="3"/>
    </row>
    <row r="5" spans="1:7">
      <c r="A5" s="171" t="s">
        <v>3</v>
      </c>
      <c r="B5" s="172"/>
      <c r="C5" s="172"/>
      <c r="D5" s="173"/>
      <c r="E5" s="5" t="s">
        <v>4</v>
      </c>
      <c r="F5" s="5" t="s">
        <v>5</v>
      </c>
      <c r="G5" s="5" t="s">
        <v>6</v>
      </c>
    </row>
    <row r="6" spans="1:7" ht="42" customHeight="1">
      <c r="A6" s="29" t="s">
        <v>7</v>
      </c>
      <c r="B6" s="29" t="s">
        <v>8</v>
      </c>
      <c r="C6" s="6" t="s">
        <v>9</v>
      </c>
      <c r="D6" s="6" t="s">
        <v>10</v>
      </c>
      <c r="E6" s="7" t="s">
        <v>11</v>
      </c>
      <c r="F6" s="7" t="s">
        <v>11</v>
      </c>
      <c r="G6" s="7" t="s">
        <v>12</v>
      </c>
    </row>
    <row r="7" spans="1:7">
      <c r="A7" s="26" t="s">
        <v>11</v>
      </c>
      <c r="B7" s="37" t="s">
        <v>11</v>
      </c>
      <c r="C7" s="8" t="s">
        <v>11</v>
      </c>
      <c r="D7" s="161">
        <v>57944931.990000002</v>
      </c>
      <c r="E7" s="9" t="s">
        <v>13</v>
      </c>
      <c r="F7" s="20" t="s">
        <v>11</v>
      </c>
      <c r="G7" s="45" t="s">
        <v>14</v>
      </c>
    </row>
    <row r="8" spans="1:7" ht="24.75" customHeight="1">
      <c r="A8" s="16" t="s">
        <v>11</v>
      </c>
      <c r="B8" s="38" t="s">
        <v>11</v>
      </c>
      <c r="C8" s="10" t="s">
        <v>11</v>
      </c>
      <c r="D8" s="162" t="s">
        <v>11</v>
      </c>
      <c r="E8" s="11" t="s">
        <v>15</v>
      </c>
      <c r="F8" s="21" t="s">
        <v>16</v>
      </c>
      <c r="G8" s="46" t="s">
        <v>11</v>
      </c>
    </row>
    <row r="9" spans="1:7" ht="24.75" customHeight="1">
      <c r="A9" s="30" t="s">
        <v>17</v>
      </c>
      <c r="B9" s="34">
        <v>0</v>
      </c>
      <c r="C9" s="8" t="s">
        <v>17</v>
      </c>
      <c r="D9" s="161">
        <f>707466.76+581.4</f>
        <v>708048.16</v>
      </c>
      <c r="E9" s="12" t="s">
        <v>19</v>
      </c>
      <c r="F9" s="22" t="s">
        <v>20</v>
      </c>
      <c r="G9" s="45">
        <f>4724.74+581.4</f>
        <v>5306.1399999999994</v>
      </c>
    </row>
    <row r="10" spans="1:7" ht="24.75" customHeight="1">
      <c r="A10" s="30" t="s">
        <v>21</v>
      </c>
      <c r="B10" s="34">
        <v>0</v>
      </c>
      <c r="C10" s="8" t="s">
        <v>21</v>
      </c>
      <c r="D10" s="161">
        <v>198501.7</v>
      </c>
      <c r="E10" s="12" t="s">
        <v>22</v>
      </c>
      <c r="F10" s="22" t="s">
        <v>23</v>
      </c>
      <c r="G10" s="45">
        <v>2520</v>
      </c>
    </row>
    <row r="11" spans="1:7" ht="24.75" customHeight="1">
      <c r="A11" s="30" t="s">
        <v>24</v>
      </c>
      <c r="B11" s="34">
        <v>0</v>
      </c>
      <c r="C11" s="8" t="s">
        <v>24</v>
      </c>
      <c r="D11" s="161">
        <v>358932.47</v>
      </c>
      <c r="E11" s="12" t="s">
        <v>25</v>
      </c>
      <c r="F11" s="22" t="s">
        <v>26</v>
      </c>
      <c r="G11" s="45">
        <v>54494.79</v>
      </c>
    </row>
    <row r="12" spans="1:7" ht="24.75" customHeight="1">
      <c r="A12" s="30" t="s">
        <v>27</v>
      </c>
      <c r="B12" s="34">
        <v>0</v>
      </c>
      <c r="C12" s="8" t="s">
        <v>27</v>
      </c>
      <c r="D12" s="161">
        <v>30110</v>
      </c>
      <c r="E12" s="12" t="s">
        <v>28</v>
      </c>
      <c r="F12" s="22" t="s">
        <v>29</v>
      </c>
      <c r="G12" s="45">
        <v>0</v>
      </c>
    </row>
    <row r="13" spans="1:7" ht="24.75" customHeight="1">
      <c r="A13" s="30" t="s">
        <v>30</v>
      </c>
      <c r="B13" s="34">
        <v>0</v>
      </c>
      <c r="C13" s="8" t="s">
        <v>30</v>
      </c>
      <c r="D13" s="161">
        <v>25648517.149999999</v>
      </c>
      <c r="E13" s="12" t="s">
        <v>31</v>
      </c>
      <c r="F13" s="22" t="s">
        <v>32</v>
      </c>
      <c r="G13" s="45">
        <v>1439299.24</v>
      </c>
    </row>
    <row r="14" spans="1:7" ht="24.75" customHeight="1">
      <c r="A14" s="30" t="s">
        <v>33</v>
      </c>
      <c r="B14" s="34">
        <v>0</v>
      </c>
      <c r="C14" s="8" t="s">
        <v>33</v>
      </c>
      <c r="D14" s="161">
        <v>36802292.149999999</v>
      </c>
      <c r="E14" s="12" t="s">
        <v>34</v>
      </c>
      <c r="F14" s="22" t="s">
        <v>35</v>
      </c>
      <c r="G14" s="45">
        <v>5201164</v>
      </c>
    </row>
    <row r="15" spans="1:7" ht="24.75" customHeight="1">
      <c r="A15" s="16" t="s">
        <v>36</v>
      </c>
      <c r="B15" s="35">
        <v>0</v>
      </c>
      <c r="C15" s="10" t="s">
        <v>36</v>
      </c>
      <c r="D15" s="160">
        <f>SUM(D9:D14)</f>
        <v>63746401.629999995</v>
      </c>
      <c r="E15" s="13" t="s">
        <v>37</v>
      </c>
      <c r="F15" s="23" t="s">
        <v>16</v>
      </c>
      <c r="G15" s="46">
        <f>SUM(G9:G14)</f>
        <v>6702784.1699999999</v>
      </c>
    </row>
    <row r="16" spans="1:7" ht="24.75" customHeight="1">
      <c r="A16" s="16" t="s">
        <v>36</v>
      </c>
      <c r="B16" s="35">
        <v>0</v>
      </c>
      <c r="C16" s="10" t="s">
        <v>36</v>
      </c>
      <c r="D16" s="160">
        <f>+D15</f>
        <v>63746401.629999995</v>
      </c>
      <c r="E16" s="13" t="s">
        <v>37</v>
      </c>
      <c r="F16" s="23" t="s">
        <v>16</v>
      </c>
      <c r="G16" s="46">
        <f>+G15</f>
        <v>6702784.1699999999</v>
      </c>
    </row>
    <row r="17" spans="1:7" ht="24.75" customHeight="1">
      <c r="A17" s="34">
        <v>0</v>
      </c>
      <c r="B17" s="34">
        <v>0</v>
      </c>
      <c r="C17" s="41">
        <v>0</v>
      </c>
      <c r="D17" s="161">
        <v>5695710</v>
      </c>
      <c r="E17" s="12" t="s">
        <v>38</v>
      </c>
      <c r="F17" s="22" t="s">
        <v>39</v>
      </c>
      <c r="G17" s="45">
        <v>569416</v>
      </c>
    </row>
    <row r="18" spans="1:7" ht="24.75" customHeight="1">
      <c r="A18" s="34">
        <v>0</v>
      </c>
      <c r="B18" s="34">
        <v>0</v>
      </c>
      <c r="C18" s="41">
        <v>0</v>
      </c>
      <c r="D18" s="161">
        <v>10000</v>
      </c>
      <c r="E18" s="12" t="s">
        <v>41</v>
      </c>
      <c r="F18" s="22" t="s">
        <v>42</v>
      </c>
      <c r="G18" s="45">
        <v>0</v>
      </c>
    </row>
    <row r="19" spans="1:7" ht="24.75" customHeight="1">
      <c r="A19" s="34">
        <v>0</v>
      </c>
      <c r="B19" s="34">
        <v>0</v>
      </c>
      <c r="C19" s="41">
        <v>0</v>
      </c>
      <c r="D19" s="161">
        <v>793893.11</v>
      </c>
      <c r="E19" s="12" t="s">
        <v>43</v>
      </c>
      <c r="F19" s="22" t="s">
        <v>44</v>
      </c>
      <c r="G19" s="45">
        <v>0</v>
      </c>
    </row>
    <row r="20" spans="1:7" ht="24.75" customHeight="1">
      <c r="A20" s="34">
        <v>0</v>
      </c>
      <c r="B20" s="34">
        <v>0</v>
      </c>
      <c r="C20" s="41">
        <v>0</v>
      </c>
      <c r="D20" s="161">
        <v>251119.94</v>
      </c>
      <c r="E20" s="12" t="s">
        <v>45</v>
      </c>
      <c r="F20" s="22" t="s">
        <v>46</v>
      </c>
      <c r="G20" s="45">
        <v>15161.02</v>
      </c>
    </row>
    <row r="21" spans="1:7" ht="24.75" customHeight="1">
      <c r="A21" s="34">
        <v>0</v>
      </c>
      <c r="B21" s="34">
        <v>0</v>
      </c>
      <c r="C21" s="41">
        <v>0</v>
      </c>
      <c r="D21" s="161">
        <v>1768.7</v>
      </c>
      <c r="E21" s="12" t="s">
        <v>47</v>
      </c>
      <c r="F21" s="22" t="s">
        <v>48</v>
      </c>
      <c r="G21" s="45">
        <v>66.92</v>
      </c>
    </row>
    <row r="22" spans="1:7" ht="24.75" customHeight="1">
      <c r="A22" s="34">
        <v>0</v>
      </c>
      <c r="B22" s="34">
        <v>0</v>
      </c>
      <c r="C22" s="41">
        <v>0</v>
      </c>
      <c r="D22" s="161">
        <v>800842</v>
      </c>
      <c r="E22" s="12" t="s">
        <v>49</v>
      </c>
      <c r="F22" s="22" t="s">
        <v>50</v>
      </c>
      <c r="G22" s="45">
        <v>69800</v>
      </c>
    </row>
    <row r="23" spans="1:7" ht="24.75" customHeight="1">
      <c r="A23" s="34">
        <v>0</v>
      </c>
      <c r="B23" s="34">
        <v>0</v>
      </c>
      <c r="C23" s="41">
        <v>0</v>
      </c>
      <c r="D23" s="161">
        <v>296940</v>
      </c>
      <c r="E23" s="12" t="s">
        <v>51</v>
      </c>
      <c r="F23" s="22" t="s">
        <v>52</v>
      </c>
      <c r="G23" s="45">
        <v>28347</v>
      </c>
    </row>
    <row r="24" spans="1:7" ht="24.75" customHeight="1">
      <c r="A24" s="34">
        <v>0</v>
      </c>
      <c r="B24" s="34">
        <v>0</v>
      </c>
      <c r="C24" s="41">
        <v>0</v>
      </c>
      <c r="D24" s="161">
        <v>5106036.96</v>
      </c>
      <c r="E24" s="12" t="s">
        <v>53</v>
      </c>
      <c r="F24" s="22" t="s">
        <v>54</v>
      </c>
      <c r="G24" s="45">
        <v>547971.79</v>
      </c>
    </row>
    <row r="25" spans="1:7" ht="24.75" customHeight="1">
      <c r="A25" s="34">
        <v>0</v>
      </c>
      <c r="B25" s="34">
        <v>0</v>
      </c>
      <c r="C25" s="41">
        <v>0</v>
      </c>
      <c r="D25" s="161">
        <v>899802.16</v>
      </c>
      <c r="E25" s="12" t="s">
        <v>55</v>
      </c>
      <c r="F25" s="22" t="s">
        <v>56</v>
      </c>
      <c r="G25" s="45">
        <v>0</v>
      </c>
    </row>
    <row r="26" spans="1:7" ht="24.75" customHeight="1">
      <c r="A26" s="34">
        <v>0</v>
      </c>
      <c r="B26" s="34">
        <v>0</v>
      </c>
      <c r="C26" s="41">
        <v>0</v>
      </c>
      <c r="D26" s="161">
        <v>729</v>
      </c>
      <c r="E26" s="12" t="s">
        <v>57</v>
      </c>
      <c r="F26" s="22" t="s">
        <v>58</v>
      </c>
      <c r="G26" s="45">
        <v>0</v>
      </c>
    </row>
    <row r="27" spans="1:7" ht="24.75" customHeight="1">
      <c r="A27" s="34">
        <v>0</v>
      </c>
      <c r="B27" s="34">
        <v>0</v>
      </c>
      <c r="C27" s="41">
        <v>0</v>
      </c>
      <c r="D27" s="161">
        <v>82189.5</v>
      </c>
      <c r="E27" s="12" t="s">
        <v>59</v>
      </c>
      <c r="F27" s="22" t="s">
        <v>60</v>
      </c>
      <c r="G27" s="45">
        <v>1000</v>
      </c>
    </row>
    <row r="28" spans="1:7" ht="24.75" customHeight="1">
      <c r="A28" s="35">
        <v>0</v>
      </c>
      <c r="B28" s="35">
        <v>0</v>
      </c>
      <c r="C28" s="42">
        <v>0</v>
      </c>
      <c r="D28" s="162">
        <f>SUM(D17:D27)</f>
        <v>13939031.370000001</v>
      </c>
      <c r="E28" s="13" t="s">
        <v>37</v>
      </c>
      <c r="F28" s="23" t="s">
        <v>16</v>
      </c>
      <c r="G28" s="46">
        <f>SUM(G17:G27)</f>
        <v>1231762.73</v>
      </c>
    </row>
    <row r="29" spans="1:7" ht="24.75" customHeight="1" thickBot="1">
      <c r="A29" s="31" t="s">
        <v>36</v>
      </c>
      <c r="B29" s="39">
        <v>0</v>
      </c>
      <c r="C29" s="43" t="s">
        <v>36</v>
      </c>
      <c r="D29" s="163">
        <f>+D28+D16</f>
        <v>77685433</v>
      </c>
      <c r="E29" s="14" t="s">
        <v>61</v>
      </c>
      <c r="F29" s="24" t="s">
        <v>16</v>
      </c>
      <c r="G29" s="47">
        <f>+G28+G16</f>
        <v>7934546.9000000004</v>
      </c>
    </row>
    <row r="30" spans="1:7" ht="24.75" customHeight="1" thickTop="1">
      <c r="A30" s="32" t="s">
        <v>11</v>
      </c>
      <c r="B30" s="36" t="s">
        <v>11</v>
      </c>
      <c r="C30" s="42" t="s">
        <v>11</v>
      </c>
      <c r="D30" s="10" t="s">
        <v>11</v>
      </c>
      <c r="E30" s="11" t="s">
        <v>62</v>
      </c>
      <c r="F30" s="21" t="s">
        <v>16</v>
      </c>
      <c r="G30" s="46" t="s">
        <v>11</v>
      </c>
    </row>
    <row r="31" spans="1:7" ht="24.75" customHeight="1">
      <c r="A31" s="30" t="s">
        <v>63</v>
      </c>
      <c r="B31" s="34">
        <v>0</v>
      </c>
      <c r="C31" s="41" t="s">
        <v>63</v>
      </c>
      <c r="D31" s="161">
        <v>13616622</v>
      </c>
      <c r="E31" s="12" t="s">
        <v>64</v>
      </c>
      <c r="F31" s="22" t="s">
        <v>65</v>
      </c>
      <c r="G31" s="45">
        <v>1385054</v>
      </c>
    </row>
    <row r="32" spans="1:7" ht="24.75" customHeight="1">
      <c r="A32" s="30" t="s">
        <v>66</v>
      </c>
      <c r="B32" s="34">
        <v>0</v>
      </c>
      <c r="C32" s="41" t="s">
        <v>66</v>
      </c>
      <c r="D32" s="161">
        <v>892800</v>
      </c>
      <c r="E32" s="12" t="s">
        <v>67</v>
      </c>
      <c r="F32" s="22" t="s">
        <v>68</v>
      </c>
      <c r="G32" s="45">
        <v>89280</v>
      </c>
    </row>
    <row r="33" spans="1:7" ht="24.75" customHeight="1">
      <c r="A33" s="30" t="s">
        <v>69</v>
      </c>
      <c r="B33" s="34">
        <v>0</v>
      </c>
      <c r="C33" s="41" t="s">
        <v>69</v>
      </c>
      <c r="D33" s="161">
        <v>13537548</v>
      </c>
      <c r="E33" s="12" t="s">
        <v>70</v>
      </c>
      <c r="F33" s="22" t="s">
        <v>71</v>
      </c>
      <c r="G33" s="45">
        <v>1369967</v>
      </c>
    </row>
    <row r="34" spans="1:7" ht="24.75" customHeight="1">
      <c r="A34" s="30" t="s">
        <v>72</v>
      </c>
      <c r="B34" s="34">
        <v>0</v>
      </c>
      <c r="C34" s="41" t="s">
        <v>72</v>
      </c>
      <c r="D34" s="161">
        <v>151825</v>
      </c>
      <c r="E34" s="12" t="s">
        <v>73</v>
      </c>
      <c r="F34" s="22" t="s">
        <v>74</v>
      </c>
      <c r="G34" s="45">
        <v>13350</v>
      </c>
    </row>
    <row r="35" spans="1:7" ht="24.75" customHeight="1">
      <c r="A35" s="30" t="s">
        <v>75</v>
      </c>
      <c r="B35" s="34">
        <v>0</v>
      </c>
      <c r="C35" s="41" t="s">
        <v>75</v>
      </c>
      <c r="D35" s="161">
        <v>7711246.4400000004</v>
      </c>
      <c r="E35" s="12" t="s">
        <v>76</v>
      </c>
      <c r="F35" s="22" t="s">
        <v>77</v>
      </c>
      <c r="G35" s="45">
        <v>1077234.27</v>
      </c>
    </row>
    <row r="36" spans="1:7" ht="24.75" customHeight="1">
      <c r="A36" s="30" t="s">
        <v>78</v>
      </c>
      <c r="B36" s="34">
        <v>0</v>
      </c>
      <c r="C36" s="41" t="s">
        <v>78</v>
      </c>
      <c r="D36" s="161">
        <v>3502037.4</v>
      </c>
      <c r="E36" s="12" t="s">
        <v>79</v>
      </c>
      <c r="F36" s="22" t="s">
        <v>80</v>
      </c>
      <c r="G36" s="45">
        <v>98350</v>
      </c>
    </row>
    <row r="37" spans="1:7" ht="24.75" customHeight="1">
      <c r="A37" s="30" t="s">
        <v>81</v>
      </c>
      <c r="B37" s="34">
        <v>0</v>
      </c>
      <c r="C37" s="41" t="s">
        <v>81</v>
      </c>
      <c r="D37" s="161">
        <v>651877.72</v>
      </c>
      <c r="E37" s="12" t="s">
        <v>82</v>
      </c>
      <c r="F37" s="22" t="s">
        <v>83</v>
      </c>
      <c r="G37" s="45">
        <v>123374</v>
      </c>
    </row>
    <row r="38" spans="1:7" ht="24.75" customHeight="1">
      <c r="A38" s="30" t="s">
        <v>84</v>
      </c>
      <c r="B38" s="34">
        <v>0</v>
      </c>
      <c r="C38" s="41" t="s">
        <v>84</v>
      </c>
      <c r="D38" s="161">
        <v>2684340</v>
      </c>
      <c r="E38" s="12" t="s">
        <v>85</v>
      </c>
      <c r="F38" s="22" t="s">
        <v>86</v>
      </c>
      <c r="G38" s="45">
        <v>0</v>
      </c>
    </row>
    <row r="39" spans="1:7" ht="24.75" customHeight="1">
      <c r="A39" s="30" t="s">
        <v>87</v>
      </c>
      <c r="B39" s="34">
        <v>0</v>
      </c>
      <c r="C39" s="41" t="s">
        <v>87</v>
      </c>
      <c r="D39" s="161">
        <v>0</v>
      </c>
      <c r="E39" s="12" t="s">
        <v>88</v>
      </c>
      <c r="F39" s="22" t="s">
        <v>89</v>
      </c>
      <c r="G39" s="45">
        <v>0</v>
      </c>
    </row>
    <row r="40" spans="1:7" ht="24.75" customHeight="1">
      <c r="A40" s="30" t="s">
        <v>90</v>
      </c>
      <c r="B40" s="34">
        <v>0</v>
      </c>
      <c r="C40" s="41" t="s">
        <v>90</v>
      </c>
      <c r="D40" s="161">
        <v>0</v>
      </c>
      <c r="E40" s="12" t="s">
        <v>91</v>
      </c>
      <c r="F40" s="22" t="s">
        <v>92</v>
      </c>
      <c r="G40" s="45">
        <v>0</v>
      </c>
    </row>
    <row r="41" spans="1:7" ht="24.75" customHeight="1">
      <c r="A41" s="30" t="s">
        <v>93</v>
      </c>
      <c r="B41" s="34">
        <v>0</v>
      </c>
      <c r="C41" s="41" t="s">
        <v>93</v>
      </c>
      <c r="D41" s="161">
        <v>4365553.28</v>
      </c>
      <c r="E41" s="12" t="s">
        <v>94</v>
      </c>
      <c r="F41" s="22" t="s">
        <v>95</v>
      </c>
      <c r="G41" s="45">
        <v>830000</v>
      </c>
    </row>
    <row r="42" spans="1:7" ht="24.75" customHeight="1">
      <c r="A42" s="16" t="s">
        <v>36</v>
      </c>
      <c r="B42" s="35">
        <v>0</v>
      </c>
      <c r="C42" s="42" t="s">
        <v>36</v>
      </c>
      <c r="D42" s="46">
        <f>SUM(D31:D41)</f>
        <v>47113849.839999996</v>
      </c>
      <c r="E42" s="13" t="s">
        <v>37</v>
      </c>
      <c r="F42" s="23" t="s">
        <v>16</v>
      </c>
      <c r="G42" s="46">
        <f>SUM(G31:G41)</f>
        <v>4986609.2699999996</v>
      </c>
    </row>
    <row r="43" spans="1:7" ht="24.75" customHeight="1">
      <c r="A43" s="34">
        <v>0</v>
      </c>
      <c r="B43" s="34">
        <v>0</v>
      </c>
      <c r="C43" s="41">
        <v>0</v>
      </c>
      <c r="D43" s="161">
        <v>106747.15</v>
      </c>
      <c r="E43" s="12" t="s">
        <v>96</v>
      </c>
      <c r="F43" s="22" t="s">
        <v>97</v>
      </c>
      <c r="G43" s="45">
        <v>0</v>
      </c>
    </row>
    <row r="44" spans="1:7" ht="24.75" customHeight="1">
      <c r="A44" s="34">
        <v>0</v>
      </c>
      <c r="B44" s="34">
        <v>0</v>
      </c>
      <c r="C44" s="41">
        <v>0</v>
      </c>
      <c r="D44" s="161">
        <v>6263550.4500000002</v>
      </c>
      <c r="E44" s="12" t="s">
        <v>38</v>
      </c>
      <c r="F44" s="22" t="s">
        <v>39</v>
      </c>
      <c r="G44" s="45">
        <v>578556.44999999995</v>
      </c>
    </row>
    <row r="45" spans="1:7" ht="24.75" customHeight="1">
      <c r="A45" s="34">
        <v>0</v>
      </c>
      <c r="B45" s="34">
        <v>0</v>
      </c>
      <c r="C45" s="41">
        <v>0</v>
      </c>
      <c r="D45" s="161">
        <v>793893.11</v>
      </c>
      <c r="E45" s="12" t="s">
        <v>43</v>
      </c>
      <c r="F45" s="22" t="s">
        <v>44</v>
      </c>
      <c r="G45" s="45">
        <v>0</v>
      </c>
    </row>
    <row r="46" spans="1:7" ht="24.75" customHeight="1">
      <c r="A46" s="34">
        <v>0</v>
      </c>
      <c r="B46" s="34">
        <v>0</v>
      </c>
      <c r="C46" s="41">
        <v>0</v>
      </c>
      <c r="D46" s="161">
        <v>2731183</v>
      </c>
      <c r="E46" s="12" t="s">
        <v>98</v>
      </c>
      <c r="F46" s="22" t="s">
        <v>99</v>
      </c>
      <c r="G46" s="45">
        <v>0</v>
      </c>
    </row>
    <row r="47" spans="1:7" ht="24.75" customHeight="1">
      <c r="A47" s="34">
        <v>0</v>
      </c>
      <c r="B47" s="34">
        <v>0</v>
      </c>
      <c r="C47" s="41">
        <v>0</v>
      </c>
      <c r="D47" s="161">
        <v>289651.32</v>
      </c>
      <c r="E47" s="12" t="s">
        <v>45</v>
      </c>
      <c r="F47" s="22" t="s">
        <v>46</v>
      </c>
      <c r="G47" s="45">
        <v>14861.71</v>
      </c>
    </row>
    <row r="48" spans="1:7" ht="24.75" customHeight="1">
      <c r="A48" s="34">
        <v>0</v>
      </c>
      <c r="B48" s="34">
        <v>0</v>
      </c>
      <c r="C48" s="41">
        <v>0</v>
      </c>
      <c r="D48" s="161">
        <v>100870</v>
      </c>
      <c r="E48" s="12" t="s">
        <v>49</v>
      </c>
      <c r="F48" s="22" t="s">
        <v>50</v>
      </c>
      <c r="G48" s="45">
        <v>38525</v>
      </c>
    </row>
    <row r="49" spans="1:7" ht="24.75" customHeight="1">
      <c r="A49" s="34">
        <v>0</v>
      </c>
      <c r="B49" s="34">
        <v>0</v>
      </c>
      <c r="C49" s="41">
        <v>0</v>
      </c>
      <c r="D49" s="161">
        <v>268593</v>
      </c>
      <c r="E49" s="12" t="s">
        <v>51</v>
      </c>
      <c r="F49" s="22" t="s">
        <v>52</v>
      </c>
      <c r="G49" s="45">
        <v>28704</v>
      </c>
    </row>
    <row r="50" spans="1:7" ht="24.75" customHeight="1">
      <c r="A50" s="34">
        <v>0</v>
      </c>
      <c r="B50" s="34">
        <v>0</v>
      </c>
      <c r="C50" s="41">
        <v>0</v>
      </c>
      <c r="D50" s="161">
        <v>5106036.96</v>
      </c>
      <c r="E50" s="12" t="s">
        <v>53</v>
      </c>
      <c r="F50" s="22" t="s">
        <v>54</v>
      </c>
      <c r="G50" s="45">
        <v>547971.79</v>
      </c>
    </row>
    <row r="51" spans="1:7" ht="24.75" customHeight="1">
      <c r="A51" s="34">
        <v>0</v>
      </c>
      <c r="B51" s="34">
        <v>0</v>
      </c>
      <c r="C51" s="41">
        <v>0</v>
      </c>
      <c r="D51" s="161">
        <v>1594733.25</v>
      </c>
      <c r="E51" s="12" t="s">
        <v>55</v>
      </c>
      <c r="F51" s="22" t="s">
        <v>56</v>
      </c>
      <c r="G51" s="45">
        <v>135000</v>
      </c>
    </row>
    <row r="52" spans="1:7" ht="24.75" customHeight="1">
      <c r="A52" s="34">
        <v>0</v>
      </c>
      <c r="B52" s="34">
        <v>0</v>
      </c>
      <c r="C52" s="41">
        <v>0</v>
      </c>
      <c r="D52" s="161">
        <v>729</v>
      </c>
      <c r="E52" s="12" t="s">
        <v>57</v>
      </c>
      <c r="F52" s="22" t="s">
        <v>58</v>
      </c>
      <c r="G52" s="45">
        <v>0</v>
      </c>
    </row>
    <row r="53" spans="1:7" ht="24.75" customHeight="1">
      <c r="A53" s="34">
        <v>0</v>
      </c>
      <c r="B53" s="34">
        <v>0</v>
      </c>
      <c r="C53" s="41">
        <v>0</v>
      </c>
      <c r="D53" s="161">
        <v>15002500</v>
      </c>
      <c r="E53" s="12" t="s">
        <v>59</v>
      </c>
      <c r="F53" s="22" t="s">
        <v>60</v>
      </c>
      <c r="G53" s="45">
        <v>1185500</v>
      </c>
    </row>
    <row r="54" spans="1:7" ht="24.75" customHeight="1">
      <c r="A54" s="35">
        <v>0</v>
      </c>
      <c r="B54" s="35">
        <v>0</v>
      </c>
      <c r="C54" s="42">
        <v>0</v>
      </c>
      <c r="D54" s="160">
        <v>32258487.239999998</v>
      </c>
      <c r="E54" s="13" t="s">
        <v>37</v>
      </c>
      <c r="F54" s="23" t="s">
        <v>16</v>
      </c>
      <c r="G54" s="46">
        <f>SUM(G43:G53)</f>
        <v>2529118.9500000002</v>
      </c>
    </row>
    <row r="55" spans="1:7" ht="24.75" customHeight="1" thickBot="1">
      <c r="A55" s="33" t="s">
        <v>36</v>
      </c>
      <c r="B55" s="40">
        <v>0</v>
      </c>
      <c r="C55" s="44" t="s">
        <v>36</v>
      </c>
      <c r="D55" s="48">
        <f>+D54+D42</f>
        <v>79372337.079999998</v>
      </c>
      <c r="E55" s="15" t="s">
        <v>100</v>
      </c>
      <c r="F55" s="25" t="s">
        <v>16</v>
      </c>
      <c r="G55" s="48">
        <f>G58+G54+G42</f>
        <v>7515728.2199999997</v>
      </c>
    </row>
    <row r="56" spans="1:7" ht="24.75" customHeight="1" thickTop="1">
      <c r="A56" s="36">
        <v>0</v>
      </c>
      <c r="B56" s="36">
        <v>0</v>
      </c>
      <c r="C56" s="42">
        <v>0</v>
      </c>
      <c r="D56" s="46">
        <f>+D29-D55</f>
        <v>-1686904.0799999982</v>
      </c>
      <c r="E56" s="13" t="s">
        <v>101</v>
      </c>
      <c r="F56" s="23" t="s">
        <v>16</v>
      </c>
      <c r="G56" s="46">
        <f>+G29-G55</f>
        <v>418818.68000000063</v>
      </c>
    </row>
    <row r="57" spans="1:7" ht="24.75" customHeight="1">
      <c r="A57" s="26" t="s">
        <v>11</v>
      </c>
      <c r="B57" s="16" t="s">
        <v>11</v>
      </c>
      <c r="C57" s="16" t="s">
        <v>11</v>
      </c>
      <c r="D57" s="35">
        <f>+D7+D56</f>
        <v>56258027.910000004</v>
      </c>
      <c r="E57" s="10" t="s">
        <v>102</v>
      </c>
      <c r="F57" s="20" t="s">
        <v>11</v>
      </c>
      <c r="G57" s="46">
        <f>+G7+G56</f>
        <v>56258027.909999996</v>
      </c>
    </row>
    <row r="58" spans="1:7" s="101" customFormat="1" ht="19.5">
      <c r="A58" s="115"/>
      <c r="B58" s="112"/>
      <c r="C58" s="115"/>
      <c r="D58" s="112"/>
      <c r="E58" s="112"/>
      <c r="F58" s="112"/>
      <c r="G58" s="112"/>
    </row>
    <row r="59" spans="1:7" s="101" customFormat="1" ht="19.5">
      <c r="A59" s="112"/>
      <c r="B59" s="112"/>
      <c r="C59" s="115"/>
      <c r="D59" s="112"/>
      <c r="E59" s="112"/>
      <c r="F59" s="112"/>
      <c r="G59" s="112"/>
    </row>
    <row r="60" spans="1:7" s="101" customFormat="1" ht="19.5">
      <c r="A60" s="112"/>
      <c r="B60" s="174"/>
      <c r="C60" s="174"/>
      <c r="D60" s="174"/>
      <c r="E60" s="174"/>
      <c r="F60" s="174"/>
      <c r="G60" s="112"/>
    </row>
    <row r="61" spans="1:7" s="101" customFormat="1" ht="19.5">
      <c r="A61" s="112"/>
      <c r="B61" s="112"/>
      <c r="C61" s="112"/>
      <c r="D61" s="112"/>
      <c r="E61" s="112"/>
      <c r="F61" s="112"/>
      <c r="G61" s="112"/>
    </row>
    <row r="62" spans="1:7" s="101" customFormat="1" ht="19.5"/>
  </sheetData>
  <mergeCells count="5">
    <mergeCell ref="A1:G1"/>
    <mergeCell ref="A2:G2"/>
    <mergeCell ref="A3:G3"/>
    <mergeCell ref="A5:D5"/>
    <mergeCell ref="B60:F60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verticalDpi="0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topLeftCell="N52" workbookViewId="0">
      <selection sqref="A1:AA67"/>
    </sheetView>
  </sheetViews>
  <sheetFormatPr defaultColWidth="9.75" defaultRowHeight="18.75"/>
  <cols>
    <col min="1" max="1" width="3.375" style="2" customWidth="1"/>
    <col min="2" max="3" width="9.75" style="2"/>
    <col min="4" max="4" width="12.625" style="2" customWidth="1"/>
    <col min="5" max="5" width="11.5" style="2" customWidth="1"/>
    <col min="6" max="6" width="11.625" style="2" customWidth="1"/>
    <col min="7" max="7" width="11.75" style="2" customWidth="1"/>
    <col min="8" max="8" width="11.5" style="2" customWidth="1"/>
    <col min="9" max="10" width="11" style="2" customWidth="1"/>
    <col min="11" max="11" width="12.25" style="2" customWidth="1"/>
    <col min="12" max="13" width="10.625" style="2" customWidth="1"/>
    <col min="14" max="14" width="10.75" style="2" customWidth="1"/>
    <col min="15" max="15" width="9.75" style="2"/>
    <col min="16" max="16" width="12" style="2" customWidth="1"/>
    <col min="17" max="17" width="10.125" style="2" customWidth="1"/>
    <col min="18" max="18" width="10.875" style="2" customWidth="1"/>
    <col min="19" max="19" width="10.5" style="2" customWidth="1"/>
    <col min="20" max="21" width="10.375" style="2" customWidth="1"/>
    <col min="22" max="23" width="9.75" style="2"/>
    <col min="24" max="24" width="11.375" style="2" customWidth="1"/>
    <col min="25" max="25" width="12.375" style="2" customWidth="1"/>
    <col min="26" max="26" width="13.375" style="2" customWidth="1"/>
    <col min="27" max="27" width="12.75" style="2" customWidth="1"/>
    <col min="28" max="16384" width="9.75" style="2"/>
  </cols>
  <sheetData>
    <row r="1" spans="1:27" ht="21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ht="21" customHeight="1">
      <c r="A2" s="208" t="s">
        <v>381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1:27" ht="21" customHeight="1">
      <c r="A3" s="289" t="s">
        <v>382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>
      <c r="A4" s="73"/>
      <c r="B4" s="74"/>
      <c r="C4" s="74"/>
      <c r="D4" s="75" t="s">
        <v>224</v>
      </c>
      <c r="E4" s="265" t="s">
        <v>213</v>
      </c>
      <c r="F4" s="266"/>
      <c r="G4" s="228"/>
      <c r="H4" s="265" t="s">
        <v>214</v>
      </c>
      <c r="I4" s="266"/>
      <c r="J4" s="265" t="s">
        <v>215</v>
      </c>
      <c r="K4" s="228"/>
      <c r="L4" s="265" t="s">
        <v>216</v>
      </c>
      <c r="M4" s="228"/>
      <c r="N4" s="265" t="s">
        <v>217</v>
      </c>
      <c r="O4" s="228"/>
      <c r="P4" s="265" t="s">
        <v>218</v>
      </c>
      <c r="Q4" s="266"/>
      <c r="R4" s="228"/>
      <c r="S4" s="265" t="s">
        <v>219</v>
      </c>
      <c r="T4" s="265" t="s">
        <v>220</v>
      </c>
      <c r="U4" s="266"/>
      <c r="V4" s="228"/>
      <c r="W4" s="265" t="s">
        <v>221</v>
      </c>
      <c r="X4" s="265" t="s">
        <v>222</v>
      </c>
      <c r="Y4" s="228"/>
      <c r="Z4" s="265" t="s">
        <v>223</v>
      </c>
      <c r="AA4" s="212" t="s">
        <v>37</v>
      </c>
    </row>
    <row r="5" spans="1:27">
      <c r="A5" s="76"/>
      <c r="B5" s="77"/>
      <c r="C5" s="77"/>
      <c r="D5" s="77"/>
      <c r="E5" s="267"/>
      <c r="F5" s="268"/>
      <c r="G5" s="269"/>
      <c r="H5" s="267"/>
      <c r="I5" s="268"/>
      <c r="J5" s="267"/>
      <c r="K5" s="269"/>
      <c r="L5" s="267"/>
      <c r="M5" s="269"/>
      <c r="N5" s="267"/>
      <c r="O5" s="269"/>
      <c r="P5" s="267"/>
      <c r="Q5" s="268"/>
      <c r="R5" s="269"/>
      <c r="S5" s="276"/>
      <c r="T5" s="267"/>
      <c r="U5" s="268"/>
      <c r="V5" s="269"/>
      <c r="W5" s="276"/>
      <c r="X5" s="267"/>
      <c r="Y5" s="269"/>
      <c r="Z5" s="276"/>
      <c r="AA5" s="270"/>
    </row>
    <row r="6" spans="1:27">
      <c r="A6" s="76"/>
      <c r="B6" s="77"/>
      <c r="C6" s="77"/>
      <c r="D6" s="77"/>
      <c r="E6" s="272" t="s">
        <v>225</v>
      </c>
      <c r="F6" s="273"/>
      <c r="G6" s="274"/>
      <c r="H6" s="272" t="s">
        <v>226</v>
      </c>
      <c r="I6" s="273"/>
      <c r="J6" s="272" t="s">
        <v>227</v>
      </c>
      <c r="K6" s="274"/>
      <c r="L6" s="272" t="s">
        <v>228</v>
      </c>
      <c r="M6" s="274"/>
      <c r="N6" s="272" t="s">
        <v>229</v>
      </c>
      <c r="O6" s="274"/>
      <c r="P6" s="272" t="s">
        <v>230</v>
      </c>
      <c r="Q6" s="273"/>
      <c r="R6" s="274"/>
      <c r="S6" s="78" t="s">
        <v>231</v>
      </c>
      <c r="T6" s="272" t="s">
        <v>232</v>
      </c>
      <c r="U6" s="273"/>
      <c r="V6" s="274"/>
      <c r="W6" s="78" t="s">
        <v>233</v>
      </c>
      <c r="X6" s="272" t="s">
        <v>234</v>
      </c>
      <c r="Y6" s="274"/>
      <c r="Z6" s="78" t="s">
        <v>235</v>
      </c>
      <c r="AA6" s="270"/>
    </row>
    <row r="7" spans="1:27">
      <c r="A7" s="76"/>
      <c r="B7" s="77"/>
      <c r="C7" s="77"/>
      <c r="D7" s="77"/>
      <c r="E7" s="275" t="s">
        <v>236</v>
      </c>
      <c r="F7" s="275" t="s">
        <v>237</v>
      </c>
      <c r="G7" s="275" t="s">
        <v>238</v>
      </c>
      <c r="H7" s="275" t="s">
        <v>239</v>
      </c>
      <c r="I7" s="275" t="s">
        <v>240</v>
      </c>
      <c r="J7" s="275" t="s">
        <v>241</v>
      </c>
      <c r="K7" s="275" t="s">
        <v>242</v>
      </c>
      <c r="L7" s="275" t="s">
        <v>243</v>
      </c>
      <c r="M7" s="275" t="s">
        <v>244</v>
      </c>
      <c r="N7" s="275" t="s">
        <v>245</v>
      </c>
      <c r="O7" s="275" t="s">
        <v>383</v>
      </c>
      <c r="P7" s="275" t="s">
        <v>246</v>
      </c>
      <c r="Q7" s="275" t="s">
        <v>247</v>
      </c>
      <c r="R7" s="275" t="s">
        <v>248</v>
      </c>
      <c r="S7" s="275" t="s">
        <v>249</v>
      </c>
      <c r="T7" s="275" t="s">
        <v>250</v>
      </c>
      <c r="U7" s="275" t="s">
        <v>251</v>
      </c>
      <c r="V7" s="275" t="s">
        <v>252</v>
      </c>
      <c r="W7" s="275" t="s">
        <v>253</v>
      </c>
      <c r="X7" s="275" t="s">
        <v>254</v>
      </c>
      <c r="Y7" s="275" t="s">
        <v>384</v>
      </c>
      <c r="Z7" s="275" t="s">
        <v>64</v>
      </c>
      <c r="AA7" s="270"/>
    </row>
    <row r="8" spans="1:27" ht="75" customHeight="1">
      <c r="A8" s="285" t="s">
        <v>255</v>
      </c>
      <c r="B8" s="286"/>
      <c r="C8" s="286"/>
      <c r="D8" s="77"/>
      <c r="E8" s="276"/>
      <c r="F8" s="267"/>
      <c r="G8" s="276"/>
      <c r="H8" s="267"/>
      <c r="I8" s="267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0"/>
    </row>
    <row r="9" spans="1:27">
      <c r="A9" s="287"/>
      <c r="B9" s="288"/>
      <c r="C9" s="288"/>
      <c r="D9" s="79"/>
      <c r="E9" s="80" t="s">
        <v>256</v>
      </c>
      <c r="F9" s="80" t="s">
        <v>257</v>
      </c>
      <c r="G9" s="80" t="s">
        <v>258</v>
      </c>
      <c r="H9" s="80" t="s">
        <v>259</v>
      </c>
      <c r="I9" s="80" t="s">
        <v>260</v>
      </c>
      <c r="J9" s="80" t="s">
        <v>261</v>
      </c>
      <c r="K9" s="80" t="s">
        <v>262</v>
      </c>
      <c r="L9" s="80" t="s">
        <v>263</v>
      </c>
      <c r="M9" s="80" t="s">
        <v>264</v>
      </c>
      <c r="N9" s="80" t="s">
        <v>265</v>
      </c>
      <c r="O9" s="80" t="s">
        <v>385</v>
      </c>
      <c r="P9" s="80" t="s">
        <v>266</v>
      </c>
      <c r="Q9" s="80" t="s">
        <v>267</v>
      </c>
      <c r="R9" s="80" t="s">
        <v>268</v>
      </c>
      <c r="S9" s="80" t="s">
        <v>269</v>
      </c>
      <c r="T9" s="80" t="s">
        <v>270</v>
      </c>
      <c r="U9" s="80" t="s">
        <v>271</v>
      </c>
      <c r="V9" s="80" t="s">
        <v>272</v>
      </c>
      <c r="W9" s="80" t="s">
        <v>273</v>
      </c>
      <c r="X9" s="80" t="s">
        <v>274</v>
      </c>
      <c r="Y9" s="80" t="s">
        <v>386</v>
      </c>
      <c r="Z9" s="80" t="s">
        <v>275</v>
      </c>
      <c r="AA9" s="271"/>
    </row>
    <row r="10" spans="1:27" ht="45.75" customHeight="1">
      <c r="A10" s="277" t="s">
        <v>11</v>
      </c>
      <c r="B10" s="280" t="s">
        <v>67</v>
      </c>
      <c r="C10" s="283" t="s">
        <v>294</v>
      </c>
      <c r="D10" s="81" t="s">
        <v>387</v>
      </c>
      <c r="E10" s="82">
        <v>2880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2880</v>
      </c>
    </row>
    <row r="11" spans="1:27" ht="117" customHeight="1">
      <c r="A11" s="278"/>
      <c r="B11" s="281"/>
      <c r="C11" s="284"/>
      <c r="D11" s="81" t="s">
        <v>389</v>
      </c>
      <c r="E11" s="82">
        <v>680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680</v>
      </c>
    </row>
    <row r="12" spans="1:27" ht="80.25" customHeight="1">
      <c r="A12" s="278"/>
      <c r="B12" s="281"/>
      <c r="C12" s="284"/>
      <c r="D12" s="81" t="s">
        <v>295</v>
      </c>
      <c r="E12" s="82">
        <v>239040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239040</v>
      </c>
    </row>
    <row r="13" spans="1:27">
      <c r="A13" s="279"/>
      <c r="B13" s="282"/>
      <c r="C13" s="224"/>
      <c r="D13" s="83" t="s">
        <v>292</v>
      </c>
      <c r="E13" s="84">
        <v>242600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242600</v>
      </c>
    </row>
    <row r="14" spans="1:27" ht="21" customHeight="1">
      <c r="A14" s="277" t="s">
        <v>11</v>
      </c>
      <c r="B14" s="280" t="s">
        <v>70</v>
      </c>
      <c r="C14" s="283" t="s">
        <v>297</v>
      </c>
      <c r="D14" s="81" t="s">
        <v>298</v>
      </c>
      <c r="E14" s="82">
        <v>298205</v>
      </c>
      <c r="F14" s="82">
        <v>55440</v>
      </c>
      <c r="G14" s="82">
        <v>300570</v>
      </c>
      <c r="H14" s="82">
        <v>129740</v>
      </c>
      <c r="I14" s="82">
        <v>0</v>
      </c>
      <c r="J14" s="82">
        <v>122051</v>
      </c>
      <c r="K14" s="82">
        <v>327063</v>
      </c>
      <c r="L14" s="82">
        <v>2520</v>
      </c>
      <c r="M14" s="82">
        <v>0</v>
      </c>
      <c r="N14" s="82">
        <v>87560</v>
      </c>
      <c r="O14" s="82">
        <v>0</v>
      </c>
      <c r="P14" s="82">
        <v>119440</v>
      </c>
      <c r="Q14" s="82">
        <v>38280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1480869</v>
      </c>
    </row>
    <row r="15" spans="1:27" ht="44.25" customHeight="1">
      <c r="A15" s="278"/>
      <c r="B15" s="281"/>
      <c r="C15" s="284"/>
      <c r="D15" s="81" t="s">
        <v>300</v>
      </c>
      <c r="E15" s="82">
        <v>23685</v>
      </c>
      <c r="F15" s="82">
        <v>0</v>
      </c>
      <c r="G15" s="82">
        <v>21650</v>
      </c>
      <c r="H15" s="82">
        <v>0</v>
      </c>
      <c r="I15" s="82">
        <v>0</v>
      </c>
      <c r="J15" s="82">
        <v>23615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68950</v>
      </c>
    </row>
    <row r="16" spans="1:27" ht="21" customHeight="1">
      <c r="A16" s="278"/>
      <c r="B16" s="281"/>
      <c r="C16" s="284"/>
      <c r="D16" s="81" t="s">
        <v>302</v>
      </c>
      <c r="E16" s="82">
        <v>73200</v>
      </c>
      <c r="F16" s="82">
        <v>0</v>
      </c>
      <c r="G16" s="82">
        <v>46500</v>
      </c>
      <c r="H16" s="82">
        <v>0</v>
      </c>
      <c r="I16" s="82">
        <v>0</v>
      </c>
      <c r="J16" s="82">
        <v>10500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7000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137200</v>
      </c>
    </row>
    <row r="17" spans="1:27">
      <c r="A17" s="278"/>
      <c r="B17" s="281"/>
      <c r="C17" s="284"/>
      <c r="D17" s="81" t="s">
        <v>391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35000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35000</v>
      </c>
    </row>
    <row r="18" spans="1:27" ht="45" customHeight="1">
      <c r="A18" s="278"/>
      <c r="B18" s="281"/>
      <c r="C18" s="284"/>
      <c r="D18" s="81" t="s">
        <v>304</v>
      </c>
      <c r="E18" s="82">
        <v>204646</v>
      </c>
      <c r="F18" s="82">
        <v>39160</v>
      </c>
      <c r="G18" s="82">
        <v>128340</v>
      </c>
      <c r="H18" s="82">
        <v>86852</v>
      </c>
      <c r="I18" s="82">
        <v>0</v>
      </c>
      <c r="J18" s="82">
        <v>680</v>
      </c>
      <c r="K18" s="82">
        <v>347786</v>
      </c>
      <c r="L18" s="82">
        <v>142840</v>
      </c>
      <c r="M18" s="82">
        <v>0</v>
      </c>
      <c r="N18" s="82">
        <v>34840</v>
      </c>
      <c r="O18" s="82">
        <v>0</v>
      </c>
      <c r="P18" s="82">
        <v>139033</v>
      </c>
      <c r="Q18" s="82">
        <v>24460</v>
      </c>
      <c r="R18" s="82">
        <v>0</v>
      </c>
      <c r="S18" s="82">
        <v>0</v>
      </c>
      <c r="T18" s="82">
        <v>0</v>
      </c>
      <c r="U18" s="82">
        <v>0</v>
      </c>
      <c r="V18" s="82">
        <v>30000</v>
      </c>
      <c r="W18" s="82">
        <v>0</v>
      </c>
      <c r="X18" s="82">
        <v>23700</v>
      </c>
      <c r="Y18" s="82">
        <v>0</v>
      </c>
      <c r="Z18" s="82">
        <v>0</v>
      </c>
      <c r="AA18" s="82">
        <v>1202337</v>
      </c>
    </row>
    <row r="19" spans="1:27" ht="41.25" customHeight="1">
      <c r="A19" s="278"/>
      <c r="B19" s="281"/>
      <c r="C19" s="284"/>
      <c r="D19" s="81" t="s">
        <v>306</v>
      </c>
      <c r="E19" s="82">
        <v>29672</v>
      </c>
      <c r="F19" s="82">
        <v>0</v>
      </c>
      <c r="G19" s="82">
        <v>4000</v>
      </c>
      <c r="H19" s="82">
        <v>16238</v>
      </c>
      <c r="I19" s="82">
        <v>0</v>
      </c>
      <c r="J19" s="82">
        <v>6000</v>
      </c>
      <c r="K19" s="82">
        <v>82448</v>
      </c>
      <c r="L19" s="82">
        <v>12000</v>
      </c>
      <c r="M19" s="82">
        <v>0</v>
      </c>
      <c r="N19" s="82">
        <v>0</v>
      </c>
      <c r="O19" s="82">
        <v>0</v>
      </c>
      <c r="P19" s="82">
        <v>30978</v>
      </c>
      <c r="Q19" s="82">
        <v>9850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6650</v>
      </c>
      <c r="Y19" s="82">
        <v>0</v>
      </c>
      <c r="Z19" s="82">
        <v>0</v>
      </c>
      <c r="AA19" s="82">
        <v>197836</v>
      </c>
    </row>
    <row r="20" spans="1:27">
      <c r="A20" s="279"/>
      <c r="B20" s="282"/>
      <c r="C20" s="224"/>
      <c r="D20" s="83" t="s">
        <v>292</v>
      </c>
      <c r="E20" s="84">
        <v>629408</v>
      </c>
      <c r="F20" s="84">
        <v>94600</v>
      </c>
      <c r="G20" s="84">
        <v>501060</v>
      </c>
      <c r="H20" s="84">
        <v>232830</v>
      </c>
      <c r="I20" s="84">
        <v>0</v>
      </c>
      <c r="J20" s="84">
        <v>162846</v>
      </c>
      <c r="K20" s="84">
        <v>792297</v>
      </c>
      <c r="L20" s="84">
        <v>157360</v>
      </c>
      <c r="M20" s="84">
        <v>0</v>
      </c>
      <c r="N20" s="84">
        <v>122400</v>
      </c>
      <c r="O20" s="84">
        <v>0</v>
      </c>
      <c r="P20" s="84">
        <v>296451</v>
      </c>
      <c r="Q20" s="84">
        <v>72590</v>
      </c>
      <c r="R20" s="84">
        <v>0</v>
      </c>
      <c r="S20" s="84">
        <v>0</v>
      </c>
      <c r="T20" s="84">
        <v>0</v>
      </c>
      <c r="U20" s="84">
        <v>0</v>
      </c>
      <c r="V20" s="84">
        <v>30000</v>
      </c>
      <c r="W20" s="84">
        <v>0</v>
      </c>
      <c r="X20" s="84">
        <v>30350</v>
      </c>
      <c r="Y20" s="84">
        <v>0</v>
      </c>
      <c r="Z20" s="84">
        <v>0</v>
      </c>
      <c r="AA20" s="84">
        <v>3122192</v>
      </c>
    </row>
    <row r="21" spans="1:27" ht="99" customHeight="1">
      <c r="A21" s="277" t="s">
        <v>11</v>
      </c>
      <c r="B21" s="280" t="s">
        <v>73</v>
      </c>
      <c r="C21" s="283" t="s">
        <v>308</v>
      </c>
      <c r="D21" s="81" t="s">
        <v>309</v>
      </c>
      <c r="E21" s="82">
        <v>479565</v>
      </c>
      <c r="F21" s="82">
        <v>0</v>
      </c>
      <c r="G21" s="82">
        <v>229355</v>
      </c>
      <c r="H21" s="82">
        <v>0</v>
      </c>
      <c r="I21" s="82">
        <v>17600</v>
      </c>
      <c r="J21" s="82">
        <v>265268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54530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1046318</v>
      </c>
    </row>
    <row r="22" spans="1:27">
      <c r="A22" s="278"/>
      <c r="B22" s="281"/>
      <c r="C22" s="284"/>
      <c r="D22" s="81" t="s">
        <v>311</v>
      </c>
      <c r="E22" s="82">
        <v>8375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8375</v>
      </c>
    </row>
    <row r="23" spans="1:27" ht="65.25" customHeight="1">
      <c r="A23" s="278"/>
      <c r="B23" s="281"/>
      <c r="C23" s="284"/>
      <c r="D23" s="81" t="s">
        <v>393</v>
      </c>
      <c r="E23" s="82">
        <v>10000</v>
      </c>
      <c r="F23" s="82">
        <v>0</v>
      </c>
      <c r="G23" s="82">
        <v>10000</v>
      </c>
      <c r="H23" s="82">
        <v>0</v>
      </c>
      <c r="I23" s="82">
        <v>0</v>
      </c>
      <c r="J23" s="82">
        <v>5000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10000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35000</v>
      </c>
    </row>
    <row r="24" spans="1:27">
      <c r="A24" s="278"/>
      <c r="B24" s="281"/>
      <c r="C24" s="284"/>
      <c r="D24" s="81" t="s">
        <v>313</v>
      </c>
      <c r="E24" s="82">
        <v>11000</v>
      </c>
      <c r="F24" s="82">
        <v>0</v>
      </c>
      <c r="G24" s="82">
        <v>12000</v>
      </c>
      <c r="H24" s="82">
        <v>0</v>
      </c>
      <c r="I24" s="82">
        <v>0</v>
      </c>
      <c r="J24" s="82">
        <v>19050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26000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68050</v>
      </c>
    </row>
    <row r="25" spans="1:27" ht="48" customHeight="1">
      <c r="A25" s="278"/>
      <c r="B25" s="281"/>
      <c r="C25" s="284"/>
      <c r="D25" s="81" t="s">
        <v>315</v>
      </c>
      <c r="E25" s="82">
        <v>30200</v>
      </c>
      <c r="F25" s="82">
        <v>0</v>
      </c>
      <c r="G25" s="82">
        <v>5200</v>
      </c>
      <c r="H25" s="82">
        <v>0</v>
      </c>
      <c r="I25" s="82">
        <v>0</v>
      </c>
      <c r="J25" s="82">
        <v>5000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6750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47150</v>
      </c>
    </row>
    <row r="26" spans="1:27">
      <c r="A26" s="279"/>
      <c r="B26" s="282"/>
      <c r="C26" s="224"/>
      <c r="D26" s="83" t="s">
        <v>292</v>
      </c>
      <c r="E26" s="84">
        <v>539140</v>
      </c>
      <c r="F26" s="84">
        <v>0</v>
      </c>
      <c r="G26" s="84">
        <v>256555</v>
      </c>
      <c r="H26" s="84">
        <v>0</v>
      </c>
      <c r="I26" s="84">
        <v>17600</v>
      </c>
      <c r="J26" s="84">
        <v>294318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97280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1204893</v>
      </c>
    </row>
    <row r="27" spans="1:27" ht="42.75" customHeight="1">
      <c r="A27" s="277" t="s">
        <v>11</v>
      </c>
      <c r="B27" s="280" t="s">
        <v>76</v>
      </c>
      <c r="C27" s="283" t="s">
        <v>317</v>
      </c>
      <c r="D27" s="81" t="s">
        <v>318</v>
      </c>
      <c r="E27" s="82">
        <v>18296.2</v>
      </c>
      <c r="F27" s="82">
        <v>0</v>
      </c>
      <c r="G27" s="82">
        <v>68860</v>
      </c>
      <c r="H27" s="82">
        <v>0</v>
      </c>
      <c r="I27" s="82">
        <v>0</v>
      </c>
      <c r="J27" s="82">
        <v>27951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14484</v>
      </c>
      <c r="Q27" s="82">
        <v>19421.78</v>
      </c>
      <c r="R27" s="82">
        <v>89870</v>
      </c>
      <c r="S27" s="82">
        <v>0</v>
      </c>
      <c r="T27" s="82">
        <v>0</v>
      </c>
      <c r="U27" s="82">
        <v>0</v>
      </c>
      <c r="V27" s="82">
        <v>0</v>
      </c>
      <c r="W27" s="82">
        <v>30000</v>
      </c>
      <c r="X27" s="82">
        <v>0</v>
      </c>
      <c r="Y27" s="82">
        <v>0</v>
      </c>
      <c r="Z27" s="82">
        <v>0</v>
      </c>
      <c r="AA27" s="82">
        <v>268882.98</v>
      </c>
    </row>
    <row r="28" spans="1:27" ht="45.75" customHeight="1">
      <c r="A28" s="278"/>
      <c r="B28" s="281"/>
      <c r="C28" s="284"/>
      <c r="D28" s="81" t="s">
        <v>320</v>
      </c>
      <c r="E28" s="82">
        <v>38525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38525</v>
      </c>
    </row>
    <row r="29" spans="1:27" ht="98.25" customHeight="1">
      <c r="A29" s="278"/>
      <c r="B29" s="281"/>
      <c r="C29" s="284"/>
      <c r="D29" s="81" t="s">
        <v>322</v>
      </c>
      <c r="E29" s="82">
        <v>400479.55</v>
      </c>
      <c r="F29" s="82">
        <v>20000</v>
      </c>
      <c r="G29" s="82">
        <v>161299</v>
      </c>
      <c r="H29" s="82">
        <v>0</v>
      </c>
      <c r="I29" s="82">
        <v>25300</v>
      </c>
      <c r="J29" s="82">
        <v>24656</v>
      </c>
      <c r="K29" s="82">
        <v>47108</v>
      </c>
      <c r="L29" s="82">
        <v>0</v>
      </c>
      <c r="M29" s="82">
        <v>83760</v>
      </c>
      <c r="N29" s="82">
        <v>0</v>
      </c>
      <c r="O29" s="82">
        <v>70000</v>
      </c>
      <c r="P29" s="82">
        <v>82350</v>
      </c>
      <c r="Q29" s="82">
        <v>0</v>
      </c>
      <c r="R29" s="82">
        <v>20000</v>
      </c>
      <c r="S29" s="82">
        <v>153080</v>
      </c>
      <c r="T29" s="82">
        <v>60</v>
      </c>
      <c r="U29" s="82">
        <v>17530</v>
      </c>
      <c r="V29" s="82">
        <v>15680</v>
      </c>
      <c r="W29" s="82">
        <v>30000</v>
      </c>
      <c r="X29" s="82">
        <v>0</v>
      </c>
      <c r="Y29" s="82">
        <v>30000</v>
      </c>
      <c r="Z29" s="82">
        <v>0</v>
      </c>
      <c r="AA29" s="82">
        <v>1181302.55</v>
      </c>
    </row>
    <row r="30" spans="1:27" ht="44.25" customHeight="1">
      <c r="A30" s="278"/>
      <c r="B30" s="281"/>
      <c r="C30" s="284"/>
      <c r="D30" s="81" t="s">
        <v>324</v>
      </c>
      <c r="E30" s="82">
        <v>54991.27</v>
      </c>
      <c r="F30" s="82">
        <v>0</v>
      </c>
      <c r="G30" s="82">
        <v>36400</v>
      </c>
      <c r="H30" s="82">
        <v>0</v>
      </c>
      <c r="I30" s="82">
        <v>0</v>
      </c>
      <c r="J30" s="82">
        <v>20000</v>
      </c>
      <c r="K30" s="82">
        <v>70000</v>
      </c>
      <c r="L30" s="82">
        <v>0</v>
      </c>
      <c r="M30" s="82">
        <v>0</v>
      </c>
      <c r="N30" s="82">
        <v>0</v>
      </c>
      <c r="O30" s="82">
        <v>0</v>
      </c>
      <c r="P30" s="82">
        <v>433018.31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614409.57999999996</v>
      </c>
    </row>
    <row r="31" spans="1:27">
      <c r="A31" s="279"/>
      <c r="B31" s="282"/>
      <c r="C31" s="224"/>
      <c r="D31" s="83" t="s">
        <v>292</v>
      </c>
      <c r="E31" s="84">
        <v>512292.02</v>
      </c>
      <c r="F31" s="84">
        <v>20000</v>
      </c>
      <c r="G31" s="84">
        <v>266559</v>
      </c>
      <c r="H31" s="84">
        <v>0</v>
      </c>
      <c r="I31" s="84">
        <v>25300</v>
      </c>
      <c r="J31" s="84">
        <v>72607</v>
      </c>
      <c r="K31" s="84">
        <v>117108</v>
      </c>
      <c r="L31" s="84">
        <v>0</v>
      </c>
      <c r="M31" s="84">
        <v>83760</v>
      </c>
      <c r="N31" s="84">
        <v>0</v>
      </c>
      <c r="O31" s="84">
        <v>70000</v>
      </c>
      <c r="P31" s="84">
        <v>529852.31000000006</v>
      </c>
      <c r="Q31" s="84">
        <v>19421.78</v>
      </c>
      <c r="R31" s="84">
        <v>109870</v>
      </c>
      <c r="S31" s="84">
        <v>153080</v>
      </c>
      <c r="T31" s="84">
        <v>60</v>
      </c>
      <c r="U31" s="84">
        <v>17530</v>
      </c>
      <c r="V31" s="84">
        <v>15680</v>
      </c>
      <c r="W31" s="84">
        <v>60000</v>
      </c>
      <c r="X31" s="84">
        <v>0</v>
      </c>
      <c r="Y31" s="84">
        <v>30000</v>
      </c>
      <c r="Z31" s="84">
        <v>0</v>
      </c>
      <c r="AA31" s="84">
        <v>2103120.11</v>
      </c>
    </row>
    <row r="32" spans="1:27">
      <c r="A32" s="277" t="s">
        <v>11</v>
      </c>
      <c r="B32" s="280" t="s">
        <v>79</v>
      </c>
      <c r="C32" s="283" t="s">
        <v>326</v>
      </c>
      <c r="D32" s="81" t="s">
        <v>327</v>
      </c>
      <c r="E32" s="82">
        <v>69510</v>
      </c>
      <c r="F32" s="82">
        <v>0</v>
      </c>
      <c r="G32" s="82">
        <v>150000</v>
      </c>
      <c r="H32" s="82">
        <v>0</v>
      </c>
      <c r="I32" s="82">
        <v>0</v>
      </c>
      <c r="J32" s="82">
        <v>30000</v>
      </c>
      <c r="K32" s="82">
        <v>9620</v>
      </c>
      <c r="L32" s="82">
        <v>0</v>
      </c>
      <c r="M32" s="82">
        <v>0</v>
      </c>
      <c r="N32" s="82">
        <v>0</v>
      </c>
      <c r="O32" s="82">
        <v>0</v>
      </c>
      <c r="P32" s="82">
        <v>30000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289130</v>
      </c>
    </row>
    <row r="33" spans="1:27" ht="21" customHeight="1">
      <c r="A33" s="278"/>
      <c r="B33" s="281"/>
      <c r="C33" s="284"/>
      <c r="D33" s="81" t="s">
        <v>329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11540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11540</v>
      </c>
    </row>
    <row r="34" spans="1:27" ht="44.25" customHeight="1">
      <c r="A34" s="278"/>
      <c r="B34" s="281"/>
      <c r="C34" s="284"/>
      <c r="D34" s="81" t="s">
        <v>331</v>
      </c>
      <c r="E34" s="82">
        <v>40970</v>
      </c>
      <c r="F34" s="82">
        <v>0</v>
      </c>
      <c r="G34" s="82">
        <v>0</v>
      </c>
      <c r="H34" s="82">
        <v>0</v>
      </c>
      <c r="I34" s="82">
        <v>0</v>
      </c>
      <c r="J34" s="82">
        <v>20000</v>
      </c>
      <c r="K34" s="82">
        <v>60000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100000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220970</v>
      </c>
    </row>
    <row r="35" spans="1:27" ht="40.5" customHeight="1">
      <c r="A35" s="278"/>
      <c r="B35" s="281"/>
      <c r="C35" s="284"/>
      <c r="D35" s="81" t="s">
        <v>333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895537.2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895537.2</v>
      </c>
    </row>
    <row r="36" spans="1:27">
      <c r="A36" s="278"/>
      <c r="B36" s="281"/>
      <c r="C36" s="284"/>
      <c r="D36" s="81" t="s">
        <v>335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327131</v>
      </c>
      <c r="X36" s="82">
        <v>0</v>
      </c>
      <c r="Y36" s="82">
        <v>0</v>
      </c>
      <c r="Z36" s="82">
        <v>0</v>
      </c>
      <c r="AA36" s="82">
        <v>327131</v>
      </c>
    </row>
    <row r="37" spans="1:27" ht="41.25" customHeight="1">
      <c r="A37" s="278"/>
      <c r="B37" s="281"/>
      <c r="C37" s="284"/>
      <c r="D37" s="81" t="s">
        <v>337</v>
      </c>
      <c r="E37" s="82">
        <v>30000</v>
      </c>
      <c r="F37" s="82">
        <v>0</v>
      </c>
      <c r="G37" s="82">
        <v>0</v>
      </c>
      <c r="H37" s="82">
        <v>0</v>
      </c>
      <c r="I37" s="82">
        <v>47500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8000</v>
      </c>
      <c r="Q37" s="82">
        <v>0</v>
      </c>
      <c r="R37" s="82">
        <v>3800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89300</v>
      </c>
    </row>
    <row r="38" spans="1:27" ht="41.25" customHeight="1">
      <c r="A38" s="278"/>
      <c r="B38" s="281"/>
      <c r="C38" s="284"/>
      <c r="D38" s="81" t="s">
        <v>339</v>
      </c>
      <c r="E38" s="82">
        <v>60318.3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100000</v>
      </c>
      <c r="Q38" s="82">
        <v>0</v>
      </c>
      <c r="R38" s="82">
        <v>35000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195318.3</v>
      </c>
    </row>
    <row r="39" spans="1:27">
      <c r="A39" s="278"/>
      <c r="B39" s="281"/>
      <c r="C39" s="284"/>
      <c r="D39" s="81" t="s">
        <v>341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40000</v>
      </c>
      <c r="Y39" s="82">
        <v>0</v>
      </c>
      <c r="Z39" s="82">
        <v>0</v>
      </c>
      <c r="AA39" s="82">
        <v>40000</v>
      </c>
    </row>
    <row r="40" spans="1:27">
      <c r="A40" s="278"/>
      <c r="B40" s="281"/>
      <c r="C40" s="284"/>
      <c r="D40" s="81" t="s">
        <v>343</v>
      </c>
      <c r="E40" s="82">
        <v>39600</v>
      </c>
      <c r="F40" s="82">
        <v>0</v>
      </c>
      <c r="G40" s="82">
        <v>33000</v>
      </c>
      <c r="H40" s="82">
        <v>0</v>
      </c>
      <c r="I40" s="82">
        <v>0</v>
      </c>
      <c r="J40" s="82">
        <v>0</v>
      </c>
      <c r="K40" s="82">
        <v>30000</v>
      </c>
      <c r="L40" s="82">
        <v>0</v>
      </c>
      <c r="M40" s="82">
        <v>0</v>
      </c>
      <c r="N40" s="82">
        <v>0</v>
      </c>
      <c r="O40" s="82">
        <v>0</v>
      </c>
      <c r="P40" s="82">
        <v>20000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122600</v>
      </c>
    </row>
    <row r="41" spans="1:27">
      <c r="A41" s="278"/>
      <c r="B41" s="281"/>
      <c r="C41" s="284"/>
      <c r="D41" s="81" t="s">
        <v>394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30000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30000</v>
      </c>
    </row>
    <row r="42" spans="1:27" ht="21" customHeight="1">
      <c r="A42" s="278"/>
      <c r="B42" s="281"/>
      <c r="C42" s="284"/>
      <c r="D42" s="81" t="s">
        <v>395</v>
      </c>
      <c r="E42" s="82">
        <v>0</v>
      </c>
      <c r="F42" s="82">
        <v>0</v>
      </c>
      <c r="G42" s="82">
        <v>0</v>
      </c>
      <c r="H42" s="82">
        <v>0</v>
      </c>
      <c r="I42" s="82">
        <v>20000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20000</v>
      </c>
    </row>
    <row r="43" spans="1:27">
      <c r="A43" s="279"/>
      <c r="B43" s="282"/>
      <c r="C43" s="224"/>
      <c r="D43" s="83" t="s">
        <v>292</v>
      </c>
      <c r="E43" s="84">
        <v>240398.3</v>
      </c>
      <c r="F43" s="84">
        <v>0</v>
      </c>
      <c r="G43" s="84">
        <v>183000</v>
      </c>
      <c r="H43" s="84">
        <v>0</v>
      </c>
      <c r="I43" s="84">
        <v>67500</v>
      </c>
      <c r="J43" s="84">
        <v>50000</v>
      </c>
      <c r="K43" s="84">
        <v>1025157.2</v>
      </c>
      <c r="L43" s="84">
        <v>0</v>
      </c>
      <c r="M43" s="84">
        <v>0</v>
      </c>
      <c r="N43" s="84">
        <v>0</v>
      </c>
      <c r="O43" s="84">
        <v>0</v>
      </c>
      <c r="P43" s="84">
        <v>158000</v>
      </c>
      <c r="Q43" s="84">
        <v>11540</v>
      </c>
      <c r="R43" s="84">
        <v>138800</v>
      </c>
      <c r="S43" s="84">
        <v>0</v>
      </c>
      <c r="T43" s="84">
        <v>0</v>
      </c>
      <c r="U43" s="84">
        <v>0</v>
      </c>
      <c r="V43" s="84">
        <v>0</v>
      </c>
      <c r="W43" s="84">
        <v>327131</v>
      </c>
      <c r="X43" s="84">
        <v>40000</v>
      </c>
      <c r="Y43" s="84">
        <v>0</v>
      </c>
      <c r="Z43" s="84">
        <v>0</v>
      </c>
      <c r="AA43" s="84">
        <v>2241526.5</v>
      </c>
    </row>
    <row r="44" spans="1:27">
      <c r="A44" s="277" t="s">
        <v>11</v>
      </c>
      <c r="B44" s="280" t="s">
        <v>82</v>
      </c>
      <c r="C44" s="283" t="s">
        <v>347</v>
      </c>
      <c r="D44" s="81" t="s">
        <v>348</v>
      </c>
      <c r="E44" s="82">
        <v>13298</v>
      </c>
      <c r="F44" s="82">
        <v>0</v>
      </c>
      <c r="G44" s="82">
        <v>0</v>
      </c>
      <c r="H44" s="82">
        <v>0</v>
      </c>
      <c r="I44" s="82">
        <v>0</v>
      </c>
      <c r="J44" s="82">
        <v>26251.25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87579.89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127129.14</v>
      </c>
    </row>
    <row r="45" spans="1:27" ht="45" customHeight="1">
      <c r="A45" s="278"/>
      <c r="B45" s="281"/>
      <c r="C45" s="284"/>
      <c r="D45" s="81" t="s">
        <v>350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8864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8864</v>
      </c>
    </row>
    <row r="46" spans="1:27" ht="21" customHeight="1">
      <c r="A46" s="278"/>
      <c r="B46" s="281"/>
      <c r="C46" s="284"/>
      <c r="D46" s="81" t="s">
        <v>352</v>
      </c>
      <c r="E46" s="82">
        <v>7746.58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7746.58</v>
      </c>
    </row>
    <row r="47" spans="1:27" ht="21" customHeight="1">
      <c r="A47" s="278"/>
      <c r="B47" s="281"/>
      <c r="C47" s="284"/>
      <c r="D47" s="81" t="s">
        <v>354</v>
      </c>
      <c r="E47" s="82">
        <v>7557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7557</v>
      </c>
    </row>
    <row r="48" spans="1:27" ht="47.25" customHeight="1">
      <c r="A48" s="278"/>
      <c r="B48" s="281"/>
      <c r="C48" s="284"/>
      <c r="D48" s="81" t="s">
        <v>356</v>
      </c>
      <c r="E48" s="82">
        <v>47526.76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47526.76</v>
      </c>
    </row>
    <row r="49" spans="1:27">
      <c r="A49" s="279"/>
      <c r="B49" s="282"/>
      <c r="C49" s="224"/>
      <c r="D49" s="83" t="s">
        <v>292</v>
      </c>
      <c r="E49" s="84">
        <v>76128.34</v>
      </c>
      <c r="F49" s="84">
        <v>0</v>
      </c>
      <c r="G49" s="84">
        <v>0</v>
      </c>
      <c r="H49" s="84">
        <v>0</v>
      </c>
      <c r="I49" s="84">
        <v>0</v>
      </c>
      <c r="J49" s="84">
        <v>35115.25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87579.89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198823.48</v>
      </c>
    </row>
    <row r="50" spans="1:27" ht="22.5" customHeight="1">
      <c r="A50" s="277" t="s">
        <v>11</v>
      </c>
      <c r="B50" s="280" t="s">
        <v>85</v>
      </c>
      <c r="C50" s="283" t="s">
        <v>358</v>
      </c>
      <c r="D50" s="81" t="s">
        <v>359</v>
      </c>
      <c r="E50" s="82">
        <v>25000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19500</v>
      </c>
      <c r="L50" s="82">
        <v>0</v>
      </c>
      <c r="M50" s="82">
        <v>0</v>
      </c>
      <c r="N50" s="82">
        <v>0</v>
      </c>
      <c r="O50" s="82">
        <v>0</v>
      </c>
      <c r="P50" s="82">
        <v>10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44510</v>
      </c>
    </row>
    <row r="51" spans="1:27" ht="59.25" customHeight="1">
      <c r="A51" s="278"/>
      <c r="B51" s="281"/>
      <c r="C51" s="284"/>
      <c r="D51" s="81" t="s">
        <v>361</v>
      </c>
      <c r="E51" s="82">
        <v>3000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18750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21750</v>
      </c>
    </row>
    <row r="52" spans="1:27">
      <c r="A52" s="279"/>
      <c r="B52" s="282"/>
      <c r="C52" s="224"/>
      <c r="D52" s="83" t="s">
        <v>292</v>
      </c>
      <c r="E52" s="84">
        <v>28000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19500</v>
      </c>
      <c r="L52" s="84">
        <v>0</v>
      </c>
      <c r="M52" s="84">
        <v>0</v>
      </c>
      <c r="N52" s="84">
        <v>0</v>
      </c>
      <c r="O52" s="84">
        <v>0</v>
      </c>
      <c r="P52" s="84">
        <v>18760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66260</v>
      </c>
    </row>
    <row r="53" spans="1:27">
      <c r="A53" s="277" t="s">
        <v>11</v>
      </c>
      <c r="B53" s="280" t="s">
        <v>91</v>
      </c>
      <c r="C53" s="283" t="s">
        <v>397</v>
      </c>
      <c r="D53" s="81" t="s">
        <v>91</v>
      </c>
      <c r="E53" s="82">
        <v>60000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60000</v>
      </c>
    </row>
    <row r="54" spans="1:27">
      <c r="A54" s="279"/>
      <c r="B54" s="282"/>
      <c r="C54" s="224"/>
      <c r="D54" s="83" t="s">
        <v>292</v>
      </c>
      <c r="E54" s="84">
        <v>60000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60000</v>
      </c>
    </row>
    <row r="55" spans="1:27" ht="42.75" customHeight="1">
      <c r="A55" s="277" t="s">
        <v>11</v>
      </c>
      <c r="B55" s="280" t="s">
        <v>94</v>
      </c>
      <c r="C55" s="283" t="s">
        <v>365</v>
      </c>
      <c r="D55" s="81" t="s">
        <v>366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2000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2000</v>
      </c>
    </row>
    <row r="56" spans="1:27" ht="23.25" customHeight="1">
      <c r="A56" s="278"/>
      <c r="B56" s="281"/>
      <c r="C56" s="284"/>
      <c r="D56" s="81" t="s">
        <v>398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309000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71000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380000</v>
      </c>
    </row>
    <row r="57" spans="1:27" ht="60.75" customHeight="1">
      <c r="A57" s="278"/>
      <c r="B57" s="281"/>
      <c r="C57" s="284"/>
      <c r="D57" s="81" t="s">
        <v>368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446.72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446.72</v>
      </c>
    </row>
    <row r="58" spans="1:27">
      <c r="A58" s="279"/>
      <c r="B58" s="282"/>
      <c r="C58" s="224"/>
      <c r="D58" s="83" t="s">
        <v>292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2000</v>
      </c>
      <c r="L58" s="84">
        <v>0</v>
      </c>
      <c r="M58" s="84">
        <v>309000</v>
      </c>
      <c r="N58" s="84">
        <v>0</v>
      </c>
      <c r="O58" s="84">
        <v>0</v>
      </c>
      <c r="P58" s="84">
        <v>0</v>
      </c>
      <c r="Q58" s="84">
        <v>446.72</v>
      </c>
      <c r="R58" s="84">
        <v>0</v>
      </c>
      <c r="S58" s="84">
        <v>71000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382446.72</v>
      </c>
    </row>
    <row r="59" spans="1:27" ht="62.25" customHeight="1">
      <c r="A59" s="277" t="s">
        <v>11</v>
      </c>
      <c r="B59" s="280" t="s">
        <v>88</v>
      </c>
      <c r="C59" s="283" t="s">
        <v>376</v>
      </c>
      <c r="D59" s="81" t="s">
        <v>379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6000000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6000000</v>
      </c>
    </row>
    <row r="60" spans="1:27">
      <c r="A60" s="279"/>
      <c r="B60" s="282"/>
      <c r="C60" s="224"/>
      <c r="D60" s="83" t="s">
        <v>292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6000000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6000000</v>
      </c>
    </row>
    <row r="61" spans="1:27" ht="37.5" customHeight="1">
      <c r="A61" s="277" t="s">
        <v>11</v>
      </c>
      <c r="B61" s="280" t="s">
        <v>64</v>
      </c>
      <c r="C61" s="283" t="s">
        <v>276</v>
      </c>
      <c r="D61" s="81" t="s">
        <v>277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32047</v>
      </c>
      <c r="AA61" s="82">
        <v>32047</v>
      </c>
    </row>
    <row r="62" spans="1:27" ht="21" customHeight="1">
      <c r="A62" s="278"/>
      <c r="B62" s="281"/>
      <c r="C62" s="284"/>
      <c r="D62" s="81" t="s">
        <v>280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2072900</v>
      </c>
      <c r="AA62" s="82">
        <v>2072900</v>
      </c>
    </row>
    <row r="63" spans="1:27" ht="21" customHeight="1">
      <c r="A63" s="278"/>
      <c r="B63" s="281"/>
      <c r="C63" s="284"/>
      <c r="D63" s="81" t="s">
        <v>282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1041600</v>
      </c>
      <c r="AA63" s="82">
        <v>1041600</v>
      </c>
    </row>
    <row r="64" spans="1:27" ht="42" customHeight="1">
      <c r="A64" s="278"/>
      <c r="B64" s="281"/>
      <c r="C64" s="284"/>
      <c r="D64" s="81" t="s">
        <v>284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27500</v>
      </c>
      <c r="AA64" s="82">
        <v>27500</v>
      </c>
    </row>
    <row r="65" spans="1:27">
      <c r="A65" s="278"/>
      <c r="B65" s="281"/>
      <c r="C65" s="284"/>
      <c r="D65" s="81" t="s">
        <v>400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198630</v>
      </c>
      <c r="AA65" s="82">
        <v>198630</v>
      </c>
    </row>
    <row r="66" spans="1:27">
      <c r="A66" s="279"/>
      <c r="B66" s="282"/>
      <c r="C66" s="224"/>
      <c r="D66" s="83" t="s">
        <v>292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3372677</v>
      </c>
      <c r="AA66" s="84">
        <v>3372677</v>
      </c>
    </row>
    <row r="67" spans="1:27" ht="21" customHeight="1">
      <c r="B67" s="85"/>
      <c r="C67" s="85"/>
      <c r="D67" s="86" t="s">
        <v>370</v>
      </c>
      <c r="E67" s="87">
        <v>2327966.66</v>
      </c>
      <c r="F67" s="87">
        <v>114600</v>
      </c>
      <c r="G67" s="87">
        <v>1207174</v>
      </c>
      <c r="H67" s="87">
        <v>232830</v>
      </c>
      <c r="I67" s="87">
        <v>110400</v>
      </c>
      <c r="J67" s="87">
        <v>614886.25</v>
      </c>
      <c r="K67" s="87">
        <v>1956062.2</v>
      </c>
      <c r="L67" s="87">
        <v>157360</v>
      </c>
      <c r="M67" s="87">
        <v>392760</v>
      </c>
      <c r="N67" s="87">
        <v>122400</v>
      </c>
      <c r="O67" s="87">
        <v>70000</v>
      </c>
      <c r="P67" s="87">
        <v>7187923.2000000002</v>
      </c>
      <c r="Q67" s="87">
        <v>103998.5</v>
      </c>
      <c r="R67" s="87">
        <v>248670</v>
      </c>
      <c r="S67" s="87">
        <v>224080</v>
      </c>
      <c r="T67" s="87">
        <v>60</v>
      </c>
      <c r="U67" s="87">
        <v>17530</v>
      </c>
      <c r="V67" s="87">
        <v>45680</v>
      </c>
      <c r="W67" s="87">
        <v>387131</v>
      </c>
      <c r="X67" s="87">
        <v>70350</v>
      </c>
      <c r="Y67" s="87">
        <v>30000</v>
      </c>
      <c r="Z67" s="87">
        <v>3372677</v>
      </c>
      <c r="AA67" s="87">
        <v>18994538.809999999</v>
      </c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</sheetData>
  <mergeCells count="79">
    <mergeCell ref="A1:AA1"/>
    <mergeCell ref="A2:AA2"/>
    <mergeCell ref="A3:AA3"/>
    <mergeCell ref="A61:A66"/>
    <mergeCell ref="B61:B66"/>
    <mergeCell ref="C61:C66"/>
    <mergeCell ref="A59:A60"/>
    <mergeCell ref="B59:B60"/>
    <mergeCell ref="C59:C60"/>
    <mergeCell ref="A55:A58"/>
    <mergeCell ref="B55:B58"/>
    <mergeCell ref="C55:C58"/>
    <mergeCell ref="A53:A54"/>
    <mergeCell ref="B53:B54"/>
    <mergeCell ref="C53:C54"/>
    <mergeCell ref="A50:A52"/>
    <mergeCell ref="B50:B52"/>
    <mergeCell ref="C50:C52"/>
    <mergeCell ref="A44:A49"/>
    <mergeCell ref="B44:B49"/>
    <mergeCell ref="C44:C49"/>
    <mergeCell ref="A32:A43"/>
    <mergeCell ref="B32:B43"/>
    <mergeCell ref="C32:C43"/>
    <mergeCell ref="A27:A31"/>
    <mergeCell ref="B27:B31"/>
    <mergeCell ref="C27:C31"/>
    <mergeCell ref="A21:A26"/>
    <mergeCell ref="B21:B26"/>
    <mergeCell ref="C21:C26"/>
    <mergeCell ref="A14:A20"/>
    <mergeCell ref="B14:B20"/>
    <mergeCell ref="C14:C20"/>
    <mergeCell ref="A10:A13"/>
    <mergeCell ref="B10:B13"/>
    <mergeCell ref="C10:C13"/>
    <mergeCell ref="Z7:Z8"/>
    <mergeCell ref="A8:C9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O7:O8"/>
    <mergeCell ref="Z4:Z5"/>
    <mergeCell ref="S4:S5"/>
    <mergeCell ref="T4:V5"/>
    <mergeCell ref="W4:W5"/>
    <mergeCell ref="X4:Y5"/>
    <mergeCell ref="AA4:AA9"/>
    <mergeCell ref="E6:G6"/>
    <mergeCell ref="H6:I6"/>
    <mergeCell ref="J6:K6"/>
    <mergeCell ref="L6:M6"/>
    <mergeCell ref="N6:O6"/>
    <mergeCell ref="P6:R6"/>
    <mergeCell ref="T6:V6"/>
    <mergeCell ref="X6:Y6"/>
    <mergeCell ref="E7:E8"/>
    <mergeCell ref="F7:F8"/>
    <mergeCell ref="G7:G8"/>
    <mergeCell ref="H7:H8"/>
    <mergeCell ref="I7:I8"/>
    <mergeCell ref="J7:J8"/>
    <mergeCell ref="P4:R5"/>
    <mergeCell ref="E4:G5"/>
    <mergeCell ref="H4:I5"/>
    <mergeCell ref="J4:K5"/>
    <mergeCell ref="L4:M5"/>
    <mergeCell ref="N4:O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5" orientation="landscape" verticalDpi="0" r:id="rId1"/>
  <headerFooter>
    <oddHeader>&amp;Rหน้าที่ &amp;P จาก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topLeftCell="A16" workbookViewId="0">
      <selection sqref="A1:I20"/>
    </sheetView>
  </sheetViews>
  <sheetFormatPr defaultRowHeight="21"/>
  <cols>
    <col min="1" max="1" width="5.75" style="4" customWidth="1"/>
    <col min="2" max="3" width="9" style="4"/>
    <col min="4" max="4" width="20.375" style="4" customWidth="1"/>
    <col min="5" max="5" width="9" style="4"/>
    <col min="6" max="6" width="17.875" style="4" customWidth="1"/>
    <col min="7" max="7" width="17.375" style="4" customWidth="1"/>
    <col min="8" max="8" width="16" style="4" customWidth="1"/>
    <col min="9" max="9" width="12.25" style="4" customWidth="1"/>
    <col min="10" max="16384" width="9" style="4"/>
  </cols>
  <sheetData>
    <row r="1" spans="1:13" ht="21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27"/>
      <c r="K1" s="27"/>
      <c r="L1" s="27"/>
      <c r="M1" s="27"/>
    </row>
    <row r="2" spans="1:13" ht="21" customHeight="1">
      <c r="A2" s="182" t="s">
        <v>372</v>
      </c>
      <c r="B2" s="182"/>
      <c r="C2" s="182"/>
      <c r="D2" s="182"/>
      <c r="E2" s="182"/>
      <c r="F2" s="182"/>
      <c r="G2" s="182"/>
      <c r="H2" s="182"/>
      <c r="I2" s="182"/>
      <c r="J2" s="27"/>
      <c r="K2" s="27"/>
      <c r="L2" s="27"/>
      <c r="M2" s="27"/>
    </row>
    <row r="3" spans="1:13" ht="21" customHeight="1">
      <c r="A3" s="291" t="s">
        <v>373</v>
      </c>
      <c r="B3" s="291"/>
      <c r="C3" s="291"/>
      <c r="D3" s="291"/>
      <c r="E3" s="291"/>
      <c r="F3" s="291"/>
      <c r="G3" s="291"/>
      <c r="H3" s="291"/>
      <c r="I3" s="291"/>
      <c r="J3" s="27"/>
      <c r="K3" s="27"/>
      <c r="L3" s="27"/>
      <c r="M3" s="27"/>
    </row>
    <row r="4" spans="1:13" ht="21" customHeight="1">
      <c r="A4" s="51"/>
      <c r="B4" s="52"/>
      <c r="C4" s="52"/>
      <c r="D4" s="52"/>
      <c r="E4" s="52"/>
      <c r="F4" s="235" t="s">
        <v>218</v>
      </c>
      <c r="G4" s="235" t="s">
        <v>220</v>
      </c>
      <c r="H4" s="235" t="s">
        <v>221</v>
      </c>
      <c r="I4" s="171" t="s">
        <v>37</v>
      </c>
      <c r="J4" s="3"/>
      <c r="K4" s="3"/>
      <c r="L4" s="3"/>
      <c r="M4" s="3"/>
    </row>
    <row r="5" spans="1:13">
      <c r="A5" s="53"/>
      <c r="B5" s="54"/>
      <c r="C5" s="54"/>
      <c r="D5" s="54"/>
      <c r="E5" s="54"/>
      <c r="F5" s="245"/>
      <c r="G5" s="245"/>
      <c r="H5" s="237"/>
      <c r="I5" s="244"/>
      <c r="J5" s="3"/>
      <c r="K5" s="3"/>
      <c r="L5" s="3"/>
      <c r="M5" s="3"/>
    </row>
    <row r="6" spans="1:13">
      <c r="A6" s="53"/>
      <c r="B6" s="54"/>
      <c r="C6" s="54"/>
      <c r="D6" s="54"/>
      <c r="E6" s="54"/>
      <c r="F6" s="55" t="s">
        <v>230</v>
      </c>
      <c r="G6" s="55" t="s">
        <v>232</v>
      </c>
      <c r="H6" s="55" t="s">
        <v>233</v>
      </c>
      <c r="I6" s="244"/>
      <c r="J6" s="3"/>
      <c r="K6" s="3"/>
      <c r="L6" s="3"/>
      <c r="M6" s="3"/>
    </row>
    <row r="7" spans="1:13">
      <c r="A7" s="53"/>
      <c r="B7" s="54"/>
      <c r="C7" s="54"/>
      <c r="D7" s="54"/>
      <c r="E7" s="54"/>
      <c r="F7" s="243" t="s">
        <v>374</v>
      </c>
      <c r="G7" s="243" t="s">
        <v>252</v>
      </c>
      <c r="H7" s="243" t="s">
        <v>253</v>
      </c>
      <c r="I7" s="244"/>
      <c r="J7" s="3"/>
      <c r="K7" s="3"/>
      <c r="L7" s="3"/>
      <c r="M7" s="3"/>
    </row>
    <row r="8" spans="1:13">
      <c r="A8" s="233" t="s">
        <v>255</v>
      </c>
      <c r="B8" s="234"/>
      <c r="C8" s="234"/>
      <c r="D8" s="54"/>
      <c r="E8" s="54"/>
      <c r="F8" s="245"/>
      <c r="G8" s="245"/>
      <c r="H8" s="237"/>
      <c r="I8" s="244"/>
      <c r="J8" s="3"/>
      <c r="K8" s="3"/>
      <c r="L8" s="3"/>
      <c r="M8" s="3"/>
    </row>
    <row r="9" spans="1:13">
      <c r="A9" s="246"/>
      <c r="B9" s="234"/>
      <c r="C9" s="234"/>
      <c r="D9" s="54"/>
      <c r="E9" s="54"/>
      <c r="F9" s="290" t="s">
        <v>375</v>
      </c>
      <c r="G9" s="290" t="s">
        <v>272</v>
      </c>
      <c r="H9" s="290" t="s">
        <v>273</v>
      </c>
      <c r="I9" s="244"/>
      <c r="J9" s="3"/>
      <c r="K9" s="3"/>
      <c r="L9" s="3"/>
      <c r="M9" s="3"/>
    </row>
    <row r="10" spans="1:13">
      <c r="A10" s="56"/>
      <c r="B10" s="57"/>
      <c r="C10" s="57"/>
      <c r="D10" s="57"/>
      <c r="E10" s="57"/>
      <c r="F10" s="247"/>
      <c r="G10" s="247"/>
      <c r="H10" s="293"/>
      <c r="I10" s="247"/>
      <c r="J10" s="3"/>
      <c r="K10" s="3"/>
      <c r="L10" s="3"/>
      <c r="M10" s="3"/>
    </row>
    <row r="11" spans="1:13" ht="21" customHeight="1">
      <c r="A11" s="251" t="s">
        <v>11</v>
      </c>
      <c r="B11" s="254" t="s">
        <v>76</v>
      </c>
      <c r="C11" s="256" t="s">
        <v>317</v>
      </c>
      <c r="D11" s="59" t="s">
        <v>324</v>
      </c>
      <c r="E11" s="64" t="s">
        <v>325</v>
      </c>
      <c r="F11" s="88">
        <v>0</v>
      </c>
      <c r="G11" s="88">
        <v>0</v>
      </c>
      <c r="H11" s="88">
        <v>0</v>
      </c>
      <c r="I11" s="88">
        <v>0</v>
      </c>
      <c r="J11" s="3"/>
      <c r="K11" s="3"/>
      <c r="L11" s="3"/>
      <c r="M11" s="3"/>
    </row>
    <row r="12" spans="1:13">
      <c r="A12" s="252"/>
      <c r="B12" s="255"/>
      <c r="C12" s="196"/>
      <c r="D12" s="172"/>
      <c r="E12" s="172"/>
      <c r="F12" s="88">
        <v>0</v>
      </c>
      <c r="G12" s="88">
        <v>0</v>
      </c>
      <c r="H12" s="88">
        <v>0</v>
      </c>
      <c r="I12" s="88">
        <v>0</v>
      </c>
      <c r="J12" s="3"/>
      <c r="K12" s="3"/>
      <c r="L12" s="3"/>
      <c r="M12" s="3"/>
    </row>
    <row r="13" spans="1:13" ht="21" customHeight="1">
      <c r="A13" s="253"/>
      <c r="B13" s="250" t="s">
        <v>293</v>
      </c>
      <c r="C13" s="172"/>
      <c r="D13" s="172"/>
      <c r="E13" s="172"/>
      <c r="F13" s="88">
        <v>0</v>
      </c>
      <c r="G13" s="88">
        <v>0</v>
      </c>
      <c r="H13" s="88">
        <v>585500</v>
      </c>
      <c r="I13" s="88">
        <v>585500</v>
      </c>
    </row>
    <row r="14" spans="1:13" ht="42" customHeight="1">
      <c r="A14" s="251" t="s">
        <v>11</v>
      </c>
      <c r="B14" s="254" t="s">
        <v>88</v>
      </c>
      <c r="C14" s="256" t="s">
        <v>376</v>
      </c>
      <c r="D14" s="59" t="s">
        <v>377</v>
      </c>
      <c r="E14" s="64" t="s">
        <v>378</v>
      </c>
      <c r="F14" s="88">
        <v>0</v>
      </c>
      <c r="G14" s="88">
        <v>0</v>
      </c>
      <c r="H14" s="88">
        <v>1185500</v>
      </c>
      <c r="I14" s="88">
        <v>1185500</v>
      </c>
    </row>
    <row r="15" spans="1:13" ht="21" customHeight="1">
      <c r="A15" s="252"/>
      <c r="B15" s="257"/>
      <c r="C15" s="177"/>
      <c r="D15" s="59" t="s">
        <v>379</v>
      </c>
      <c r="E15" s="64" t="s">
        <v>380</v>
      </c>
      <c r="F15" s="88">
        <v>0</v>
      </c>
      <c r="G15" s="88">
        <v>0</v>
      </c>
      <c r="H15" s="88">
        <v>0</v>
      </c>
      <c r="I15" s="88">
        <v>0</v>
      </c>
    </row>
    <row r="16" spans="1:13" ht="21" customHeight="1">
      <c r="A16" s="252"/>
      <c r="B16" s="255"/>
      <c r="C16" s="196"/>
      <c r="D16" s="172"/>
      <c r="E16" s="172"/>
      <c r="F16" s="88">
        <v>0</v>
      </c>
      <c r="G16" s="88">
        <v>0</v>
      </c>
      <c r="H16" s="88">
        <v>1185500</v>
      </c>
      <c r="I16" s="88">
        <v>1185500</v>
      </c>
    </row>
    <row r="17" spans="1:9" ht="42">
      <c r="A17" s="253"/>
      <c r="B17" s="250" t="s">
        <v>293</v>
      </c>
      <c r="C17" s="172"/>
      <c r="D17" s="172"/>
      <c r="E17" s="172"/>
      <c r="F17" s="88">
        <v>107000</v>
      </c>
      <c r="G17" s="88">
        <v>687000</v>
      </c>
      <c r="H17" s="88">
        <v>13623000</v>
      </c>
      <c r="I17" s="88">
        <v>14417000</v>
      </c>
    </row>
    <row r="18" spans="1:9" ht="21" customHeight="1">
      <c r="A18" s="292" t="s">
        <v>370</v>
      </c>
      <c r="B18" s="172"/>
      <c r="C18" s="172"/>
      <c r="D18" s="172"/>
      <c r="E18" s="172"/>
      <c r="F18" s="89">
        <v>0</v>
      </c>
      <c r="G18" s="89">
        <v>0</v>
      </c>
      <c r="H18" s="89">
        <v>1185500</v>
      </c>
      <c r="I18" s="89">
        <v>1185500</v>
      </c>
    </row>
    <row r="19" spans="1:9" ht="42">
      <c r="A19" s="292" t="s">
        <v>371</v>
      </c>
      <c r="B19" s="172"/>
      <c r="C19" s="172"/>
      <c r="D19" s="172"/>
      <c r="E19" s="172"/>
      <c r="F19" s="89">
        <v>107000</v>
      </c>
      <c r="G19" s="89">
        <v>687000</v>
      </c>
      <c r="H19" s="89">
        <v>14208500</v>
      </c>
      <c r="I19" s="89">
        <v>15002500</v>
      </c>
    </row>
  </sheetData>
  <mergeCells count="26">
    <mergeCell ref="A1:I1"/>
    <mergeCell ref="A2:I2"/>
    <mergeCell ref="A3:I3"/>
    <mergeCell ref="A18:E18"/>
    <mergeCell ref="A19:E19"/>
    <mergeCell ref="A14:A17"/>
    <mergeCell ref="B14:B16"/>
    <mergeCell ref="C14:C16"/>
    <mergeCell ref="B17:E17"/>
    <mergeCell ref="D16:E16"/>
    <mergeCell ref="H9:H10"/>
    <mergeCell ref="A11:A13"/>
    <mergeCell ref="B11:B12"/>
    <mergeCell ref="C11:C12"/>
    <mergeCell ref="D12:E12"/>
    <mergeCell ref="B13:E13"/>
    <mergeCell ref="H4:H5"/>
    <mergeCell ref="I4:I10"/>
    <mergeCell ref="F7:F8"/>
    <mergeCell ref="G7:G8"/>
    <mergeCell ref="H7:H8"/>
    <mergeCell ref="A8:C9"/>
    <mergeCell ref="F9:F10"/>
    <mergeCell ref="G9:G10"/>
    <mergeCell ref="F4:F5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topLeftCell="A46" zoomScaleNormal="100" workbookViewId="0">
      <selection sqref="A1:Z80"/>
    </sheetView>
  </sheetViews>
  <sheetFormatPr defaultRowHeight="15.75"/>
  <cols>
    <col min="1" max="2" width="9" style="18"/>
    <col min="3" max="3" width="20.75" style="18" customWidth="1"/>
    <col min="4" max="4" width="10.75" style="18" customWidth="1"/>
    <col min="5" max="5" width="9" style="18"/>
    <col min="6" max="6" width="10.5" style="18" customWidth="1"/>
    <col min="7" max="8" width="9" style="18"/>
    <col min="9" max="9" width="12.5" style="18" customWidth="1"/>
    <col min="10" max="10" width="11.375" style="18" customWidth="1"/>
    <col min="11" max="14" width="9" style="18"/>
    <col min="15" max="15" width="10" style="18" customWidth="1"/>
    <col min="16" max="24" width="9" style="18"/>
    <col min="25" max="25" width="10" style="18" customWidth="1"/>
    <col min="26" max="26" width="11" style="18" customWidth="1"/>
    <col min="27" max="16384" width="9" style="18"/>
  </cols>
  <sheetData>
    <row r="1" spans="1:26" ht="18.7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</row>
    <row r="2" spans="1:26" ht="18.75" customHeight="1">
      <c r="A2" s="320" t="s">
        <v>456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</row>
    <row r="3" spans="1:26" ht="18.75" customHeight="1">
      <c r="A3" s="321" t="s">
        <v>457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 spans="1:26" ht="63">
      <c r="A4" s="66"/>
      <c r="B4" s="67"/>
      <c r="C4" s="67"/>
      <c r="D4" s="294" t="s">
        <v>213</v>
      </c>
      <c r="E4" s="306"/>
      <c r="F4" s="306"/>
      <c r="G4" s="294" t="s">
        <v>214</v>
      </c>
      <c r="H4" s="306"/>
      <c r="I4" s="294" t="s">
        <v>215</v>
      </c>
      <c r="J4" s="295"/>
      <c r="K4" s="294" t="s">
        <v>216</v>
      </c>
      <c r="L4" s="295"/>
      <c r="M4" s="294" t="s">
        <v>217</v>
      </c>
      <c r="N4" s="295"/>
      <c r="O4" s="294" t="s">
        <v>218</v>
      </c>
      <c r="P4" s="306"/>
      <c r="Q4" s="295"/>
      <c r="R4" s="90" t="s">
        <v>219</v>
      </c>
      <c r="S4" s="294" t="s">
        <v>220</v>
      </c>
      <c r="T4" s="306"/>
      <c r="U4" s="295"/>
      <c r="V4" s="90" t="s">
        <v>221</v>
      </c>
      <c r="W4" s="294" t="s">
        <v>222</v>
      </c>
      <c r="X4" s="295"/>
      <c r="Y4" s="90" t="s">
        <v>223</v>
      </c>
      <c r="Z4" s="296" t="s">
        <v>458</v>
      </c>
    </row>
    <row r="5" spans="1:26">
      <c r="A5" s="68"/>
      <c r="B5" s="69"/>
      <c r="C5" s="69"/>
      <c r="D5" s="299" t="s">
        <v>225</v>
      </c>
      <c r="E5" s="300"/>
      <c r="F5" s="300"/>
      <c r="G5" s="299" t="s">
        <v>226</v>
      </c>
      <c r="H5" s="300"/>
      <c r="I5" s="299" t="s">
        <v>227</v>
      </c>
      <c r="J5" s="303"/>
      <c r="K5" s="299" t="s">
        <v>228</v>
      </c>
      <c r="L5" s="303"/>
      <c r="M5" s="299" t="s">
        <v>229</v>
      </c>
      <c r="N5" s="303"/>
      <c r="O5" s="299" t="s">
        <v>230</v>
      </c>
      <c r="P5" s="300"/>
      <c r="Q5" s="303"/>
      <c r="R5" s="299" t="s">
        <v>231</v>
      </c>
      <c r="S5" s="299" t="s">
        <v>232</v>
      </c>
      <c r="T5" s="300"/>
      <c r="U5" s="303"/>
      <c r="V5" s="299" t="s">
        <v>233</v>
      </c>
      <c r="W5" s="299" t="s">
        <v>234</v>
      </c>
      <c r="X5" s="303"/>
      <c r="Y5" s="299" t="s">
        <v>235</v>
      </c>
      <c r="Z5" s="297"/>
    </row>
    <row r="6" spans="1:26" ht="18.75" customHeight="1">
      <c r="A6" s="68"/>
      <c r="B6" s="69"/>
      <c r="C6" s="69"/>
      <c r="D6" s="301"/>
      <c r="E6" s="302"/>
      <c r="F6" s="302"/>
      <c r="G6" s="301"/>
      <c r="H6" s="302"/>
      <c r="I6" s="301"/>
      <c r="J6" s="304"/>
      <c r="K6" s="301"/>
      <c r="L6" s="304"/>
      <c r="M6" s="301"/>
      <c r="N6" s="304"/>
      <c r="O6" s="301"/>
      <c r="P6" s="302"/>
      <c r="Q6" s="304"/>
      <c r="R6" s="298"/>
      <c r="S6" s="301"/>
      <c r="T6" s="302"/>
      <c r="U6" s="304"/>
      <c r="V6" s="298"/>
      <c r="W6" s="301"/>
      <c r="X6" s="304"/>
      <c r="Y6" s="298"/>
      <c r="Z6" s="297"/>
    </row>
    <row r="7" spans="1:26">
      <c r="A7" s="68"/>
      <c r="B7" s="69"/>
      <c r="C7" s="69"/>
      <c r="D7" s="294" t="s">
        <v>236</v>
      </c>
      <c r="E7" s="294" t="s">
        <v>237</v>
      </c>
      <c r="F7" s="294" t="s">
        <v>238</v>
      </c>
      <c r="G7" s="294" t="s">
        <v>239</v>
      </c>
      <c r="H7" s="294" t="s">
        <v>240</v>
      </c>
      <c r="I7" s="294" t="s">
        <v>241</v>
      </c>
      <c r="J7" s="294" t="s">
        <v>242</v>
      </c>
      <c r="K7" s="294" t="s">
        <v>243</v>
      </c>
      <c r="L7" s="294" t="s">
        <v>244</v>
      </c>
      <c r="M7" s="294" t="s">
        <v>245</v>
      </c>
      <c r="N7" s="294" t="s">
        <v>383</v>
      </c>
      <c r="O7" s="294" t="s">
        <v>246</v>
      </c>
      <c r="P7" s="294" t="s">
        <v>247</v>
      </c>
      <c r="Q7" s="294" t="s">
        <v>248</v>
      </c>
      <c r="R7" s="294" t="s">
        <v>249</v>
      </c>
      <c r="S7" s="294" t="s">
        <v>250</v>
      </c>
      <c r="T7" s="294" t="s">
        <v>251</v>
      </c>
      <c r="U7" s="294" t="s">
        <v>252</v>
      </c>
      <c r="V7" s="294" t="s">
        <v>253</v>
      </c>
      <c r="W7" s="294" t="s">
        <v>254</v>
      </c>
      <c r="X7" s="294" t="s">
        <v>384</v>
      </c>
      <c r="Y7" s="294" t="s">
        <v>64</v>
      </c>
      <c r="Z7" s="297"/>
    </row>
    <row r="8" spans="1:26" ht="102" customHeight="1">
      <c r="A8" s="68"/>
      <c r="B8" s="69"/>
      <c r="C8" s="69"/>
      <c r="D8" s="307"/>
      <c r="E8" s="307"/>
      <c r="F8" s="305"/>
      <c r="G8" s="307"/>
      <c r="H8" s="305"/>
      <c r="I8" s="305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297"/>
    </row>
    <row r="9" spans="1:26">
      <c r="A9" s="68"/>
      <c r="B9" s="69"/>
      <c r="C9" s="69"/>
      <c r="D9" s="299" t="s">
        <v>256</v>
      </c>
      <c r="E9" s="299" t="s">
        <v>257</v>
      </c>
      <c r="F9" s="299" t="s">
        <v>258</v>
      </c>
      <c r="G9" s="299" t="s">
        <v>259</v>
      </c>
      <c r="H9" s="299" t="s">
        <v>260</v>
      </c>
      <c r="I9" s="299" t="s">
        <v>261</v>
      </c>
      <c r="J9" s="299" t="s">
        <v>262</v>
      </c>
      <c r="K9" s="299" t="s">
        <v>263</v>
      </c>
      <c r="L9" s="299" t="s">
        <v>264</v>
      </c>
      <c r="M9" s="299" t="s">
        <v>265</v>
      </c>
      <c r="N9" s="299" t="s">
        <v>385</v>
      </c>
      <c r="O9" s="299" t="s">
        <v>266</v>
      </c>
      <c r="P9" s="299" t="s">
        <v>267</v>
      </c>
      <c r="Q9" s="299" t="s">
        <v>268</v>
      </c>
      <c r="R9" s="299" t="s">
        <v>269</v>
      </c>
      <c r="S9" s="299" t="s">
        <v>270</v>
      </c>
      <c r="T9" s="299" t="s">
        <v>271</v>
      </c>
      <c r="U9" s="299" t="s">
        <v>272</v>
      </c>
      <c r="V9" s="299" t="s">
        <v>273</v>
      </c>
      <c r="W9" s="299" t="s">
        <v>274</v>
      </c>
      <c r="X9" s="299" t="s">
        <v>386</v>
      </c>
      <c r="Y9" s="299" t="s">
        <v>275</v>
      </c>
      <c r="Z9" s="297"/>
    </row>
    <row r="10" spans="1:26">
      <c r="A10" s="308" t="s">
        <v>255</v>
      </c>
      <c r="B10" s="309"/>
      <c r="C10" s="69"/>
      <c r="D10" s="297"/>
      <c r="E10" s="297"/>
      <c r="F10" s="310"/>
      <c r="G10" s="297"/>
      <c r="H10" s="310"/>
      <c r="I10" s="310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</row>
    <row r="11" spans="1:26">
      <c r="A11" s="70"/>
      <c r="B11" s="71"/>
      <c r="C11" s="71"/>
      <c r="D11" s="298"/>
      <c r="E11" s="298"/>
      <c r="F11" s="301"/>
      <c r="G11" s="298"/>
      <c r="H11" s="301"/>
      <c r="I11" s="301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pans="1:26" ht="18.75" customHeight="1">
      <c r="A12" s="315" t="s">
        <v>64</v>
      </c>
      <c r="B12" s="315" t="s">
        <v>279</v>
      </c>
      <c r="C12" s="91" t="s">
        <v>277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32047</v>
      </c>
      <c r="Z12" s="93">
        <v>32047</v>
      </c>
    </row>
    <row r="13" spans="1:26">
      <c r="A13" s="316"/>
      <c r="B13" s="318"/>
      <c r="C13" s="91" t="s">
        <v>280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2072900</v>
      </c>
      <c r="Z13" s="93">
        <v>2072900</v>
      </c>
    </row>
    <row r="14" spans="1:26">
      <c r="A14" s="316"/>
      <c r="B14" s="318"/>
      <c r="C14" s="91" t="s">
        <v>282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1041600</v>
      </c>
      <c r="Z14" s="93">
        <v>1041600</v>
      </c>
    </row>
    <row r="15" spans="1:26" ht="18.75" customHeight="1">
      <c r="A15" s="316"/>
      <c r="B15" s="318"/>
      <c r="C15" s="91" t="s">
        <v>284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27500</v>
      </c>
      <c r="Z15" s="93">
        <v>27500</v>
      </c>
    </row>
    <row r="16" spans="1:26">
      <c r="A16" s="316"/>
      <c r="B16" s="318"/>
      <c r="C16" s="91" t="s">
        <v>400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198630</v>
      </c>
      <c r="Z16" s="93">
        <v>198630</v>
      </c>
    </row>
    <row r="17" spans="1:26" ht="37.5" customHeight="1">
      <c r="A17" s="316"/>
      <c r="B17" s="319"/>
      <c r="C17" s="72" t="s">
        <v>459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3372677</v>
      </c>
      <c r="Z17" s="94">
        <v>3372677</v>
      </c>
    </row>
    <row r="18" spans="1:26" ht="24" customHeight="1">
      <c r="A18" s="317"/>
      <c r="B18" s="311" t="s">
        <v>460</v>
      </c>
      <c r="C18" s="312"/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3372677</v>
      </c>
      <c r="Z18" s="95">
        <v>3372677</v>
      </c>
    </row>
    <row r="19" spans="1:26" ht="18.75" customHeight="1">
      <c r="A19" s="315" t="s">
        <v>67</v>
      </c>
      <c r="B19" s="315" t="s">
        <v>279</v>
      </c>
      <c r="C19" s="91" t="s">
        <v>387</v>
      </c>
      <c r="D19" s="93">
        <v>2880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2880</v>
      </c>
    </row>
    <row r="20" spans="1:26" ht="63" customHeight="1">
      <c r="A20" s="316"/>
      <c r="B20" s="318"/>
      <c r="C20" s="91" t="s">
        <v>389</v>
      </c>
      <c r="D20" s="93">
        <v>680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680</v>
      </c>
    </row>
    <row r="21" spans="1:26" ht="47.25" customHeight="1">
      <c r="A21" s="316"/>
      <c r="B21" s="318"/>
      <c r="C21" s="91" t="s">
        <v>295</v>
      </c>
      <c r="D21" s="93">
        <v>239040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239040</v>
      </c>
    </row>
    <row r="22" spans="1:26" ht="18.75" customHeight="1">
      <c r="A22" s="316"/>
      <c r="B22" s="319"/>
      <c r="C22" s="72" t="s">
        <v>459</v>
      </c>
      <c r="D22" s="94">
        <v>242600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242600</v>
      </c>
    </row>
    <row r="23" spans="1:26" ht="18.75" customHeight="1">
      <c r="A23" s="317"/>
      <c r="B23" s="311" t="s">
        <v>460</v>
      </c>
      <c r="C23" s="312"/>
      <c r="D23" s="95">
        <v>242600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242600</v>
      </c>
    </row>
    <row r="24" spans="1:26">
      <c r="A24" s="315" t="s">
        <v>70</v>
      </c>
      <c r="B24" s="315" t="s">
        <v>279</v>
      </c>
      <c r="C24" s="91" t="s">
        <v>298</v>
      </c>
      <c r="D24" s="93">
        <v>298205</v>
      </c>
      <c r="E24" s="93">
        <v>55440</v>
      </c>
      <c r="F24" s="93">
        <v>300570</v>
      </c>
      <c r="G24" s="93">
        <v>129740</v>
      </c>
      <c r="H24" s="93">
        <v>0</v>
      </c>
      <c r="I24" s="93">
        <v>122051</v>
      </c>
      <c r="J24" s="93">
        <v>327063</v>
      </c>
      <c r="K24" s="93">
        <v>2520</v>
      </c>
      <c r="L24" s="93">
        <v>0</v>
      </c>
      <c r="M24" s="93">
        <v>87560</v>
      </c>
      <c r="N24" s="93">
        <v>0</v>
      </c>
      <c r="O24" s="93">
        <v>119440</v>
      </c>
      <c r="P24" s="93">
        <v>38280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1480869</v>
      </c>
    </row>
    <row r="25" spans="1:26" ht="18.75" customHeight="1">
      <c r="A25" s="316"/>
      <c r="B25" s="318"/>
      <c r="C25" s="91" t="s">
        <v>300</v>
      </c>
      <c r="D25" s="93">
        <v>23685</v>
      </c>
      <c r="E25" s="93">
        <v>0</v>
      </c>
      <c r="F25" s="93">
        <v>21650</v>
      </c>
      <c r="G25" s="93">
        <v>0</v>
      </c>
      <c r="H25" s="93">
        <v>0</v>
      </c>
      <c r="I25" s="93">
        <v>23615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68950</v>
      </c>
    </row>
    <row r="26" spans="1:26" ht="18.75" customHeight="1">
      <c r="A26" s="316"/>
      <c r="B26" s="318"/>
      <c r="C26" s="91" t="s">
        <v>302</v>
      </c>
      <c r="D26" s="93">
        <v>73200</v>
      </c>
      <c r="E26" s="93">
        <v>0</v>
      </c>
      <c r="F26" s="93">
        <v>46500</v>
      </c>
      <c r="G26" s="93">
        <v>0</v>
      </c>
      <c r="H26" s="93">
        <v>0</v>
      </c>
      <c r="I26" s="93">
        <v>10500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7000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137200</v>
      </c>
    </row>
    <row r="27" spans="1:26" ht="18.75" customHeight="1">
      <c r="A27" s="316"/>
      <c r="B27" s="318"/>
      <c r="C27" s="91" t="s">
        <v>391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35000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35000</v>
      </c>
    </row>
    <row r="28" spans="1:26">
      <c r="A28" s="316"/>
      <c r="B28" s="318"/>
      <c r="C28" s="91" t="s">
        <v>304</v>
      </c>
      <c r="D28" s="93">
        <v>204646</v>
      </c>
      <c r="E28" s="93">
        <v>39160</v>
      </c>
      <c r="F28" s="93">
        <v>128340</v>
      </c>
      <c r="G28" s="93">
        <v>86852</v>
      </c>
      <c r="H28" s="93">
        <v>0</v>
      </c>
      <c r="I28" s="93">
        <v>680</v>
      </c>
      <c r="J28" s="93">
        <v>347786</v>
      </c>
      <c r="K28" s="93">
        <v>142840</v>
      </c>
      <c r="L28" s="93">
        <v>0</v>
      </c>
      <c r="M28" s="93">
        <v>34840</v>
      </c>
      <c r="N28" s="93">
        <v>0</v>
      </c>
      <c r="O28" s="93">
        <v>139033</v>
      </c>
      <c r="P28" s="93">
        <v>24460</v>
      </c>
      <c r="Q28" s="93">
        <v>0</v>
      </c>
      <c r="R28" s="93">
        <v>0</v>
      </c>
      <c r="S28" s="93">
        <v>0</v>
      </c>
      <c r="T28" s="93">
        <v>0</v>
      </c>
      <c r="U28" s="93">
        <v>30000</v>
      </c>
      <c r="V28" s="93">
        <v>0</v>
      </c>
      <c r="W28" s="93">
        <v>23700</v>
      </c>
      <c r="X28" s="93">
        <v>0</v>
      </c>
      <c r="Y28" s="93">
        <v>0</v>
      </c>
      <c r="Z28" s="93">
        <v>1202337</v>
      </c>
    </row>
    <row r="29" spans="1:26" ht="18.75" customHeight="1">
      <c r="A29" s="316"/>
      <c r="B29" s="318"/>
      <c r="C29" s="91" t="s">
        <v>306</v>
      </c>
      <c r="D29" s="93">
        <v>29672</v>
      </c>
      <c r="E29" s="93">
        <v>0</v>
      </c>
      <c r="F29" s="93">
        <v>4000</v>
      </c>
      <c r="G29" s="93">
        <v>16238</v>
      </c>
      <c r="H29" s="93">
        <v>0</v>
      </c>
      <c r="I29" s="93">
        <v>6000</v>
      </c>
      <c r="J29" s="93">
        <v>82448</v>
      </c>
      <c r="K29" s="93">
        <v>12000</v>
      </c>
      <c r="L29" s="93">
        <v>0</v>
      </c>
      <c r="M29" s="93">
        <v>0</v>
      </c>
      <c r="N29" s="93">
        <v>0</v>
      </c>
      <c r="O29" s="93">
        <v>30978</v>
      </c>
      <c r="P29" s="93">
        <v>9850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6650</v>
      </c>
      <c r="X29" s="93">
        <v>0</v>
      </c>
      <c r="Y29" s="93">
        <v>0</v>
      </c>
      <c r="Z29" s="93">
        <v>197836</v>
      </c>
    </row>
    <row r="30" spans="1:26" ht="37.5" customHeight="1">
      <c r="A30" s="316"/>
      <c r="B30" s="319"/>
      <c r="C30" s="72" t="s">
        <v>459</v>
      </c>
      <c r="D30" s="94">
        <v>629408</v>
      </c>
      <c r="E30" s="94">
        <v>94600</v>
      </c>
      <c r="F30" s="94">
        <v>501060</v>
      </c>
      <c r="G30" s="94">
        <v>232830</v>
      </c>
      <c r="H30" s="94">
        <v>0</v>
      </c>
      <c r="I30" s="94">
        <v>162846</v>
      </c>
      <c r="J30" s="94">
        <v>792297</v>
      </c>
      <c r="K30" s="94">
        <v>157360</v>
      </c>
      <c r="L30" s="94">
        <v>0</v>
      </c>
      <c r="M30" s="94">
        <v>122400</v>
      </c>
      <c r="N30" s="94">
        <v>0</v>
      </c>
      <c r="O30" s="94">
        <v>296451</v>
      </c>
      <c r="P30" s="94">
        <v>72590</v>
      </c>
      <c r="Q30" s="94">
        <v>0</v>
      </c>
      <c r="R30" s="94">
        <v>0</v>
      </c>
      <c r="S30" s="94">
        <v>0</v>
      </c>
      <c r="T30" s="94">
        <v>0</v>
      </c>
      <c r="U30" s="94">
        <v>30000</v>
      </c>
      <c r="V30" s="94">
        <v>0</v>
      </c>
      <c r="W30" s="94">
        <v>30350</v>
      </c>
      <c r="X30" s="94">
        <v>0</v>
      </c>
      <c r="Y30" s="94">
        <v>0</v>
      </c>
      <c r="Z30" s="94">
        <v>3122192</v>
      </c>
    </row>
    <row r="31" spans="1:26" ht="21" customHeight="1">
      <c r="A31" s="317"/>
      <c r="B31" s="311" t="s">
        <v>460</v>
      </c>
      <c r="C31" s="312"/>
      <c r="D31" s="95">
        <v>629408</v>
      </c>
      <c r="E31" s="95">
        <v>94600</v>
      </c>
      <c r="F31" s="95">
        <v>501060</v>
      </c>
      <c r="G31" s="95">
        <v>232830</v>
      </c>
      <c r="H31" s="95">
        <v>0</v>
      </c>
      <c r="I31" s="95">
        <v>162846</v>
      </c>
      <c r="J31" s="95">
        <v>792297</v>
      </c>
      <c r="K31" s="95">
        <v>157360</v>
      </c>
      <c r="L31" s="95">
        <v>0</v>
      </c>
      <c r="M31" s="95">
        <v>122400</v>
      </c>
      <c r="N31" s="95">
        <v>0</v>
      </c>
      <c r="O31" s="95">
        <v>296451</v>
      </c>
      <c r="P31" s="95">
        <v>72590</v>
      </c>
      <c r="Q31" s="95">
        <v>0</v>
      </c>
      <c r="R31" s="95">
        <v>0</v>
      </c>
      <c r="S31" s="95">
        <v>0</v>
      </c>
      <c r="T31" s="95">
        <v>0</v>
      </c>
      <c r="U31" s="95">
        <v>30000</v>
      </c>
      <c r="V31" s="95">
        <v>0</v>
      </c>
      <c r="W31" s="95">
        <v>30350</v>
      </c>
      <c r="X31" s="95">
        <v>0</v>
      </c>
      <c r="Y31" s="95">
        <v>0</v>
      </c>
      <c r="Z31" s="95">
        <v>3122192</v>
      </c>
    </row>
    <row r="32" spans="1:26" ht="64.5" customHeight="1">
      <c r="A32" s="315" t="s">
        <v>73</v>
      </c>
      <c r="B32" s="315" t="s">
        <v>279</v>
      </c>
      <c r="C32" s="91" t="s">
        <v>309</v>
      </c>
      <c r="D32" s="93">
        <v>479565</v>
      </c>
      <c r="E32" s="93">
        <v>0</v>
      </c>
      <c r="F32" s="93">
        <v>229355</v>
      </c>
      <c r="G32" s="93">
        <v>0</v>
      </c>
      <c r="H32" s="93">
        <v>17600</v>
      </c>
      <c r="I32" s="93">
        <v>265268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54530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1046318</v>
      </c>
    </row>
    <row r="33" spans="1:26" ht="18.75" customHeight="1">
      <c r="A33" s="316"/>
      <c r="B33" s="318"/>
      <c r="C33" s="91" t="s">
        <v>311</v>
      </c>
      <c r="D33" s="93">
        <v>8375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8375</v>
      </c>
    </row>
    <row r="34" spans="1:26" ht="18.75" customHeight="1">
      <c r="A34" s="316"/>
      <c r="B34" s="318"/>
      <c r="C34" s="91" t="s">
        <v>393</v>
      </c>
      <c r="D34" s="93">
        <v>10000</v>
      </c>
      <c r="E34" s="93">
        <v>0</v>
      </c>
      <c r="F34" s="93">
        <v>10000</v>
      </c>
      <c r="G34" s="93">
        <v>0</v>
      </c>
      <c r="H34" s="93">
        <v>0</v>
      </c>
      <c r="I34" s="93">
        <v>5000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10000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35000</v>
      </c>
    </row>
    <row r="35" spans="1:26">
      <c r="A35" s="316"/>
      <c r="B35" s="318"/>
      <c r="C35" s="91" t="s">
        <v>313</v>
      </c>
      <c r="D35" s="93">
        <v>11000</v>
      </c>
      <c r="E35" s="93">
        <v>0</v>
      </c>
      <c r="F35" s="93">
        <v>12000</v>
      </c>
      <c r="G35" s="93">
        <v>0</v>
      </c>
      <c r="H35" s="93">
        <v>0</v>
      </c>
      <c r="I35" s="93">
        <v>19050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26000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68050</v>
      </c>
    </row>
    <row r="36" spans="1:26" ht="18.75" customHeight="1">
      <c r="A36" s="316"/>
      <c r="B36" s="318"/>
      <c r="C36" s="91" t="s">
        <v>315</v>
      </c>
      <c r="D36" s="93">
        <v>30200</v>
      </c>
      <c r="E36" s="93">
        <v>0</v>
      </c>
      <c r="F36" s="93">
        <v>5200</v>
      </c>
      <c r="G36" s="93">
        <v>0</v>
      </c>
      <c r="H36" s="93">
        <v>0</v>
      </c>
      <c r="I36" s="93">
        <v>5000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6750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47150</v>
      </c>
    </row>
    <row r="37" spans="1:26" ht="37.5" customHeight="1">
      <c r="A37" s="316"/>
      <c r="B37" s="319"/>
      <c r="C37" s="92" t="s">
        <v>459</v>
      </c>
      <c r="D37" s="94">
        <v>539140</v>
      </c>
      <c r="E37" s="94">
        <v>0</v>
      </c>
      <c r="F37" s="94">
        <v>256555</v>
      </c>
      <c r="G37" s="94">
        <v>0</v>
      </c>
      <c r="H37" s="94">
        <v>17600</v>
      </c>
      <c r="I37" s="94">
        <v>294318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97280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1204893</v>
      </c>
    </row>
    <row r="38" spans="1:26" ht="24.75" customHeight="1">
      <c r="A38" s="317"/>
      <c r="B38" s="311" t="s">
        <v>460</v>
      </c>
      <c r="C38" s="312"/>
      <c r="D38" s="95">
        <v>539140</v>
      </c>
      <c r="E38" s="95">
        <v>0</v>
      </c>
      <c r="F38" s="95">
        <v>256555</v>
      </c>
      <c r="G38" s="95">
        <v>0</v>
      </c>
      <c r="H38" s="95">
        <v>17600</v>
      </c>
      <c r="I38" s="95">
        <v>294318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97280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1204893</v>
      </c>
    </row>
    <row r="39" spans="1:26" ht="24" customHeight="1">
      <c r="A39" s="315" t="s">
        <v>76</v>
      </c>
      <c r="B39" s="315" t="s">
        <v>279</v>
      </c>
      <c r="C39" s="91" t="s">
        <v>318</v>
      </c>
      <c r="D39" s="93">
        <v>18296.2</v>
      </c>
      <c r="E39" s="93">
        <v>0</v>
      </c>
      <c r="F39" s="93">
        <v>68860</v>
      </c>
      <c r="G39" s="93">
        <v>0</v>
      </c>
      <c r="H39" s="93">
        <v>0</v>
      </c>
      <c r="I39" s="93">
        <v>27951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14484</v>
      </c>
      <c r="P39" s="93">
        <v>19421.78</v>
      </c>
      <c r="Q39" s="93">
        <v>89870</v>
      </c>
      <c r="R39" s="93">
        <v>0</v>
      </c>
      <c r="S39" s="93">
        <v>0</v>
      </c>
      <c r="T39" s="93">
        <v>0</v>
      </c>
      <c r="U39" s="93">
        <v>0</v>
      </c>
      <c r="V39" s="93">
        <v>30000</v>
      </c>
      <c r="W39" s="93">
        <v>0</v>
      </c>
      <c r="X39" s="93">
        <v>0</v>
      </c>
      <c r="Y39" s="93">
        <v>0</v>
      </c>
      <c r="Z39" s="93">
        <v>268882.98</v>
      </c>
    </row>
    <row r="40" spans="1:26" ht="40.5" customHeight="1">
      <c r="A40" s="316"/>
      <c r="B40" s="318"/>
      <c r="C40" s="91" t="s">
        <v>320</v>
      </c>
      <c r="D40" s="93">
        <v>38525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38525</v>
      </c>
    </row>
    <row r="41" spans="1:26" ht="66.75" customHeight="1">
      <c r="A41" s="316"/>
      <c r="B41" s="318"/>
      <c r="C41" s="91" t="s">
        <v>322</v>
      </c>
      <c r="D41" s="93">
        <v>400479.55</v>
      </c>
      <c r="E41" s="93">
        <v>20000</v>
      </c>
      <c r="F41" s="93">
        <v>161299</v>
      </c>
      <c r="G41" s="93">
        <v>0</v>
      </c>
      <c r="H41" s="93">
        <v>25300</v>
      </c>
      <c r="I41" s="93">
        <v>24656</v>
      </c>
      <c r="J41" s="93">
        <v>47108</v>
      </c>
      <c r="K41" s="93">
        <v>0</v>
      </c>
      <c r="L41" s="93">
        <v>83760</v>
      </c>
      <c r="M41" s="93">
        <v>0</v>
      </c>
      <c r="N41" s="93">
        <v>70000</v>
      </c>
      <c r="O41" s="93">
        <v>82350</v>
      </c>
      <c r="P41" s="93">
        <v>0</v>
      </c>
      <c r="Q41" s="93">
        <v>20000</v>
      </c>
      <c r="R41" s="93">
        <v>153080</v>
      </c>
      <c r="S41" s="93">
        <v>60</v>
      </c>
      <c r="T41" s="93">
        <v>17530</v>
      </c>
      <c r="U41" s="93">
        <v>15680</v>
      </c>
      <c r="V41" s="93">
        <v>30000</v>
      </c>
      <c r="W41" s="93">
        <v>0</v>
      </c>
      <c r="X41" s="93">
        <v>30000</v>
      </c>
      <c r="Y41" s="93">
        <v>0</v>
      </c>
      <c r="Z41" s="93">
        <v>1181302.55</v>
      </c>
    </row>
    <row r="42" spans="1:26" ht="18.75" customHeight="1">
      <c r="A42" s="316"/>
      <c r="B42" s="318"/>
      <c r="C42" s="91" t="s">
        <v>324</v>
      </c>
      <c r="D42" s="93">
        <v>54991.27</v>
      </c>
      <c r="E42" s="93">
        <v>0</v>
      </c>
      <c r="F42" s="93">
        <v>36400</v>
      </c>
      <c r="G42" s="93">
        <v>0</v>
      </c>
      <c r="H42" s="93">
        <v>0</v>
      </c>
      <c r="I42" s="93">
        <v>20000</v>
      </c>
      <c r="J42" s="93">
        <v>70000</v>
      </c>
      <c r="K42" s="93">
        <v>0</v>
      </c>
      <c r="L42" s="93">
        <v>0</v>
      </c>
      <c r="M42" s="93">
        <v>0</v>
      </c>
      <c r="N42" s="93">
        <v>0</v>
      </c>
      <c r="O42" s="93">
        <v>433018.31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614409.57999999996</v>
      </c>
    </row>
    <row r="43" spans="1:26" ht="29.25" customHeight="1">
      <c r="A43" s="316"/>
      <c r="B43" s="319"/>
      <c r="C43" s="72" t="s">
        <v>459</v>
      </c>
      <c r="D43" s="94">
        <v>512292.02</v>
      </c>
      <c r="E43" s="94">
        <v>20000</v>
      </c>
      <c r="F43" s="94">
        <v>266559</v>
      </c>
      <c r="G43" s="94">
        <v>0</v>
      </c>
      <c r="H43" s="94">
        <v>25300</v>
      </c>
      <c r="I43" s="94">
        <v>72607</v>
      </c>
      <c r="J43" s="94">
        <v>117108</v>
      </c>
      <c r="K43" s="94">
        <v>0</v>
      </c>
      <c r="L43" s="94">
        <v>83760</v>
      </c>
      <c r="M43" s="94">
        <v>0</v>
      </c>
      <c r="N43" s="94">
        <v>70000</v>
      </c>
      <c r="O43" s="94">
        <v>529852.31000000006</v>
      </c>
      <c r="P43" s="94">
        <v>19421.78</v>
      </c>
      <c r="Q43" s="94">
        <v>109870</v>
      </c>
      <c r="R43" s="94">
        <v>153080</v>
      </c>
      <c r="S43" s="94">
        <v>60</v>
      </c>
      <c r="T43" s="94">
        <v>17530</v>
      </c>
      <c r="U43" s="94">
        <v>15680</v>
      </c>
      <c r="V43" s="94">
        <v>60000</v>
      </c>
      <c r="W43" s="94">
        <v>0</v>
      </c>
      <c r="X43" s="94">
        <v>30000</v>
      </c>
      <c r="Y43" s="94">
        <v>0</v>
      </c>
      <c r="Z43" s="94">
        <v>2103120.11</v>
      </c>
    </row>
    <row r="44" spans="1:26" ht="24" customHeight="1">
      <c r="A44" s="317"/>
      <c r="B44" s="311" t="s">
        <v>460</v>
      </c>
      <c r="C44" s="312"/>
      <c r="D44" s="95">
        <v>512292.02</v>
      </c>
      <c r="E44" s="95">
        <v>20000</v>
      </c>
      <c r="F44" s="95">
        <v>266559</v>
      </c>
      <c r="G44" s="95">
        <v>0</v>
      </c>
      <c r="H44" s="95">
        <v>25300</v>
      </c>
      <c r="I44" s="95">
        <v>72607</v>
      </c>
      <c r="J44" s="95">
        <v>117108</v>
      </c>
      <c r="K44" s="95">
        <v>0</v>
      </c>
      <c r="L44" s="95">
        <v>83760</v>
      </c>
      <c r="M44" s="95">
        <v>0</v>
      </c>
      <c r="N44" s="95">
        <v>70000</v>
      </c>
      <c r="O44" s="95">
        <v>529852.31000000006</v>
      </c>
      <c r="P44" s="95">
        <v>19421.78</v>
      </c>
      <c r="Q44" s="95">
        <v>109870</v>
      </c>
      <c r="R44" s="95">
        <v>153080</v>
      </c>
      <c r="S44" s="95">
        <v>60</v>
      </c>
      <c r="T44" s="95">
        <v>17530</v>
      </c>
      <c r="U44" s="95">
        <v>15680</v>
      </c>
      <c r="V44" s="95">
        <v>60000</v>
      </c>
      <c r="W44" s="95">
        <v>0</v>
      </c>
      <c r="X44" s="95">
        <v>30000</v>
      </c>
      <c r="Y44" s="95">
        <v>0</v>
      </c>
      <c r="Z44" s="95">
        <v>2103120.11</v>
      </c>
    </row>
    <row r="45" spans="1:26" ht="18.75" customHeight="1">
      <c r="A45" s="315" t="s">
        <v>79</v>
      </c>
      <c r="B45" s="315" t="s">
        <v>279</v>
      </c>
      <c r="C45" s="91" t="s">
        <v>327</v>
      </c>
      <c r="D45" s="93">
        <v>69510</v>
      </c>
      <c r="E45" s="93">
        <v>0</v>
      </c>
      <c r="F45" s="93">
        <v>150000</v>
      </c>
      <c r="G45" s="93">
        <v>0</v>
      </c>
      <c r="H45" s="93">
        <v>0</v>
      </c>
      <c r="I45" s="93">
        <v>30000</v>
      </c>
      <c r="J45" s="93">
        <v>9620</v>
      </c>
      <c r="K45" s="93">
        <v>0</v>
      </c>
      <c r="L45" s="93">
        <v>0</v>
      </c>
      <c r="M45" s="93">
        <v>0</v>
      </c>
      <c r="N45" s="93">
        <v>0</v>
      </c>
      <c r="O45" s="93">
        <v>30000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289130</v>
      </c>
    </row>
    <row r="46" spans="1:26" ht="18.75" customHeight="1">
      <c r="A46" s="316"/>
      <c r="B46" s="318"/>
      <c r="C46" s="91" t="s">
        <v>329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11540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11540</v>
      </c>
    </row>
    <row r="47" spans="1:26" ht="18.75" customHeight="1">
      <c r="A47" s="316"/>
      <c r="B47" s="318"/>
      <c r="C47" s="91" t="s">
        <v>331</v>
      </c>
      <c r="D47" s="93">
        <v>40970</v>
      </c>
      <c r="E47" s="93">
        <v>0</v>
      </c>
      <c r="F47" s="93">
        <v>0</v>
      </c>
      <c r="G47" s="93">
        <v>0</v>
      </c>
      <c r="H47" s="93">
        <v>0</v>
      </c>
      <c r="I47" s="93">
        <v>20000</v>
      </c>
      <c r="J47" s="93">
        <v>60000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100000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220970</v>
      </c>
    </row>
    <row r="48" spans="1:26" ht="18.75" customHeight="1">
      <c r="A48" s="316"/>
      <c r="B48" s="318"/>
      <c r="C48" s="91" t="s">
        <v>333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895537.2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895537.2</v>
      </c>
    </row>
    <row r="49" spans="1:26">
      <c r="A49" s="316"/>
      <c r="B49" s="318"/>
      <c r="C49" s="91" t="s">
        <v>335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327131</v>
      </c>
      <c r="W49" s="93">
        <v>0</v>
      </c>
      <c r="X49" s="93">
        <v>0</v>
      </c>
      <c r="Y49" s="93">
        <v>0</v>
      </c>
      <c r="Z49" s="93">
        <v>327131</v>
      </c>
    </row>
    <row r="50" spans="1:26" ht="18.75" customHeight="1">
      <c r="A50" s="316"/>
      <c r="B50" s="318"/>
      <c r="C50" s="91" t="s">
        <v>337</v>
      </c>
      <c r="D50" s="93">
        <v>30000</v>
      </c>
      <c r="E50" s="93">
        <v>0</v>
      </c>
      <c r="F50" s="93">
        <v>0</v>
      </c>
      <c r="G50" s="93">
        <v>0</v>
      </c>
      <c r="H50" s="93">
        <v>47500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8000</v>
      </c>
      <c r="P50" s="93">
        <v>0</v>
      </c>
      <c r="Q50" s="93">
        <v>3800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89300</v>
      </c>
    </row>
    <row r="51" spans="1:26" ht="18.75" customHeight="1">
      <c r="A51" s="316"/>
      <c r="B51" s="318"/>
      <c r="C51" s="91" t="s">
        <v>339</v>
      </c>
      <c r="D51" s="93">
        <v>60318.3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100000</v>
      </c>
      <c r="P51" s="93">
        <v>0</v>
      </c>
      <c r="Q51" s="93">
        <v>35000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195318.3</v>
      </c>
    </row>
    <row r="52" spans="1:26" ht="18.75" customHeight="1">
      <c r="A52" s="316"/>
      <c r="B52" s="318"/>
      <c r="C52" s="91" t="s">
        <v>341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40000</v>
      </c>
      <c r="X52" s="93">
        <v>0</v>
      </c>
      <c r="Y52" s="93">
        <v>0</v>
      </c>
      <c r="Z52" s="93">
        <v>40000</v>
      </c>
    </row>
    <row r="53" spans="1:26" ht="18.75" customHeight="1">
      <c r="A53" s="316"/>
      <c r="B53" s="318"/>
      <c r="C53" s="91" t="s">
        <v>343</v>
      </c>
      <c r="D53" s="93">
        <v>39600</v>
      </c>
      <c r="E53" s="93">
        <v>0</v>
      </c>
      <c r="F53" s="93">
        <v>33000</v>
      </c>
      <c r="G53" s="93">
        <v>0</v>
      </c>
      <c r="H53" s="93">
        <v>0</v>
      </c>
      <c r="I53" s="93">
        <v>0</v>
      </c>
      <c r="J53" s="93">
        <v>30000</v>
      </c>
      <c r="K53" s="93">
        <v>0</v>
      </c>
      <c r="L53" s="93">
        <v>0</v>
      </c>
      <c r="M53" s="93">
        <v>0</v>
      </c>
      <c r="N53" s="93">
        <v>0</v>
      </c>
      <c r="O53" s="93">
        <v>20000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122600</v>
      </c>
    </row>
    <row r="54" spans="1:26" ht="18.75" customHeight="1">
      <c r="A54" s="316"/>
      <c r="B54" s="318"/>
      <c r="C54" s="91" t="s">
        <v>394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30000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30000</v>
      </c>
    </row>
    <row r="55" spans="1:26" ht="18.75" customHeight="1">
      <c r="A55" s="316"/>
      <c r="B55" s="318"/>
      <c r="C55" s="91" t="s">
        <v>395</v>
      </c>
      <c r="D55" s="93">
        <v>0</v>
      </c>
      <c r="E55" s="93">
        <v>0</v>
      </c>
      <c r="F55" s="93">
        <v>0</v>
      </c>
      <c r="G55" s="93">
        <v>0</v>
      </c>
      <c r="H55" s="93">
        <v>20000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20000</v>
      </c>
    </row>
    <row r="56" spans="1:26" ht="37.5" customHeight="1">
      <c r="A56" s="316"/>
      <c r="B56" s="319"/>
      <c r="C56" s="72" t="s">
        <v>459</v>
      </c>
      <c r="D56" s="94">
        <v>240398.3</v>
      </c>
      <c r="E56" s="94">
        <v>0</v>
      </c>
      <c r="F56" s="94">
        <v>183000</v>
      </c>
      <c r="G56" s="94">
        <v>0</v>
      </c>
      <c r="H56" s="94">
        <v>67500</v>
      </c>
      <c r="I56" s="94">
        <v>50000</v>
      </c>
      <c r="J56" s="94">
        <v>1025157.2</v>
      </c>
      <c r="K56" s="94">
        <v>0</v>
      </c>
      <c r="L56" s="94">
        <v>0</v>
      </c>
      <c r="M56" s="94">
        <v>0</v>
      </c>
      <c r="N56" s="94">
        <v>0</v>
      </c>
      <c r="O56" s="94">
        <v>158000</v>
      </c>
      <c r="P56" s="94">
        <v>11540</v>
      </c>
      <c r="Q56" s="94">
        <v>138800</v>
      </c>
      <c r="R56" s="94">
        <v>0</v>
      </c>
      <c r="S56" s="94">
        <v>0</v>
      </c>
      <c r="T56" s="94">
        <v>0</v>
      </c>
      <c r="U56" s="94">
        <v>0</v>
      </c>
      <c r="V56" s="94">
        <v>327131</v>
      </c>
      <c r="W56" s="94">
        <v>40000</v>
      </c>
      <c r="X56" s="94">
        <v>0</v>
      </c>
      <c r="Y56" s="94">
        <v>0</v>
      </c>
      <c r="Z56" s="94">
        <v>2241526.5</v>
      </c>
    </row>
    <row r="57" spans="1:26" ht="24.75" customHeight="1">
      <c r="A57" s="317"/>
      <c r="B57" s="311" t="s">
        <v>460</v>
      </c>
      <c r="C57" s="312"/>
      <c r="D57" s="95">
        <v>240398.3</v>
      </c>
      <c r="E57" s="95">
        <v>0</v>
      </c>
      <c r="F57" s="95">
        <v>183000</v>
      </c>
      <c r="G57" s="95">
        <v>0</v>
      </c>
      <c r="H57" s="95">
        <v>67500</v>
      </c>
      <c r="I57" s="95">
        <v>50000</v>
      </c>
      <c r="J57" s="95">
        <v>1025157.2</v>
      </c>
      <c r="K57" s="95">
        <v>0</v>
      </c>
      <c r="L57" s="95">
        <v>0</v>
      </c>
      <c r="M57" s="95">
        <v>0</v>
      </c>
      <c r="N57" s="95">
        <v>0</v>
      </c>
      <c r="O57" s="95">
        <v>158000</v>
      </c>
      <c r="P57" s="95">
        <v>11540</v>
      </c>
      <c r="Q57" s="95">
        <v>138800</v>
      </c>
      <c r="R57" s="95">
        <v>0</v>
      </c>
      <c r="S57" s="95">
        <v>0</v>
      </c>
      <c r="T57" s="95">
        <v>0</v>
      </c>
      <c r="U57" s="95">
        <v>0</v>
      </c>
      <c r="V57" s="95">
        <v>327131</v>
      </c>
      <c r="W57" s="95">
        <v>40000</v>
      </c>
      <c r="X57" s="95">
        <v>0</v>
      </c>
      <c r="Y57" s="95">
        <v>0</v>
      </c>
      <c r="Z57" s="95">
        <v>2241526.5</v>
      </c>
    </row>
    <row r="58" spans="1:26">
      <c r="A58" s="315" t="s">
        <v>82</v>
      </c>
      <c r="B58" s="315" t="s">
        <v>279</v>
      </c>
      <c r="C58" s="91" t="s">
        <v>348</v>
      </c>
      <c r="D58" s="93">
        <v>13298</v>
      </c>
      <c r="E58" s="93">
        <v>0</v>
      </c>
      <c r="F58" s="93">
        <v>0</v>
      </c>
      <c r="G58" s="93">
        <v>0</v>
      </c>
      <c r="H58" s="93">
        <v>0</v>
      </c>
      <c r="I58" s="93">
        <v>26251.25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87579.89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127129.14</v>
      </c>
    </row>
    <row r="59" spans="1:26" ht="18.75" customHeight="1">
      <c r="A59" s="316"/>
      <c r="B59" s="318"/>
      <c r="C59" s="91" t="s">
        <v>350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8864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8864</v>
      </c>
    </row>
    <row r="60" spans="1:26" ht="18.75" customHeight="1">
      <c r="A60" s="316"/>
      <c r="B60" s="318"/>
      <c r="C60" s="91" t="s">
        <v>352</v>
      </c>
      <c r="D60" s="93">
        <v>7746.58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7746.58</v>
      </c>
    </row>
    <row r="61" spans="1:26" ht="18.75" customHeight="1">
      <c r="A61" s="316"/>
      <c r="B61" s="318"/>
      <c r="C61" s="91" t="s">
        <v>354</v>
      </c>
      <c r="D61" s="93">
        <v>7557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7557</v>
      </c>
    </row>
    <row r="62" spans="1:26" ht="18.75" customHeight="1">
      <c r="A62" s="316"/>
      <c r="B62" s="318"/>
      <c r="C62" s="91" t="s">
        <v>356</v>
      </c>
      <c r="D62" s="93">
        <v>47526.76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47526.76</v>
      </c>
    </row>
    <row r="63" spans="1:26" ht="18.75" customHeight="1">
      <c r="A63" s="316"/>
      <c r="B63" s="319"/>
      <c r="C63" s="72" t="s">
        <v>459</v>
      </c>
      <c r="D63" s="94">
        <v>76128.34</v>
      </c>
      <c r="E63" s="94">
        <v>0</v>
      </c>
      <c r="F63" s="94">
        <v>0</v>
      </c>
      <c r="G63" s="94">
        <v>0</v>
      </c>
      <c r="H63" s="94">
        <v>0</v>
      </c>
      <c r="I63" s="94">
        <v>35115.25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87579.89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198823.48</v>
      </c>
    </row>
    <row r="64" spans="1:26" ht="18.75" customHeight="1">
      <c r="A64" s="317"/>
      <c r="B64" s="311" t="s">
        <v>460</v>
      </c>
      <c r="C64" s="312"/>
      <c r="D64" s="95">
        <v>76128.34</v>
      </c>
      <c r="E64" s="95">
        <v>0</v>
      </c>
      <c r="F64" s="95">
        <v>0</v>
      </c>
      <c r="G64" s="95">
        <v>0</v>
      </c>
      <c r="H64" s="95">
        <v>0</v>
      </c>
      <c r="I64" s="95">
        <v>35115.25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87579.89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198823.48</v>
      </c>
    </row>
    <row r="65" spans="1:26" ht="18.75" customHeight="1">
      <c r="A65" s="315" t="s">
        <v>85</v>
      </c>
      <c r="B65" s="315" t="s">
        <v>279</v>
      </c>
      <c r="C65" s="91" t="s">
        <v>359</v>
      </c>
      <c r="D65" s="93">
        <v>25000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19500</v>
      </c>
      <c r="K65" s="93">
        <v>0</v>
      </c>
      <c r="L65" s="93">
        <v>0</v>
      </c>
      <c r="M65" s="93">
        <v>0</v>
      </c>
      <c r="N65" s="93">
        <v>0</v>
      </c>
      <c r="O65" s="93">
        <v>10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44510</v>
      </c>
    </row>
    <row r="66" spans="1:26" ht="18.75" customHeight="1">
      <c r="A66" s="316"/>
      <c r="B66" s="318"/>
      <c r="C66" s="91" t="s">
        <v>361</v>
      </c>
      <c r="D66" s="93">
        <v>3000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18750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21750</v>
      </c>
    </row>
    <row r="67" spans="1:26" ht="18.75" customHeight="1">
      <c r="A67" s="316"/>
      <c r="B67" s="319"/>
      <c r="C67" s="72" t="s">
        <v>459</v>
      </c>
      <c r="D67" s="94">
        <v>28000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19500</v>
      </c>
      <c r="K67" s="94">
        <v>0</v>
      </c>
      <c r="L67" s="94">
        <v>0</v>
      </c>
      <c r="M67" s="94">
        <v>0</v>
      </c>
      <c r="N67" s="94">
        <v>0</v>
      </c>
      <c r="O67" s="94">
        <v>18760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66260</v>
      </c>
    </row>
    <row r="68" spans="1:26" ht="18.75" customHeight="1">
      <c r="A68" s="317"/>
      <c r="B68" s="311" t="s">
        <v>460</v>
      </c>
      <c r="C68" s="312"/>
      <c r="D68" s="95">
        <v>28000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19500</v>
      </c>
      <c r="K68" s="95">
        <v>0</v>
      </c>
      <c r="L68" s="95">
        <v>0</v>
      </c>
      <c r="M68" s="95">
        <v>0</v>
      </c>
      <c r="N68" s="95">
        <v>0</v>
      </c>
      <c r="O68" s="95">
        <v>18760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66260</v>
      </c>
    </row>
    <row r="69" spans="1:26" ht="37.5" customHeight="1">
      <c r="A69" s="315" t="s">
        <v>88</v>
      </c>
      <c r="B69" s="315" t="s">
        <v>279</v>
      </c>
      <c r="C69" s="91" t="s">
        <v>379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6000000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6000000</v>
      </c>
    </row>
    <row r="70" spans="1:26" ht="25.5" customHeight="1">
      <c r="A70" s="316"/>
      <c r="B70" s="319"/>
      <c r="C70" s="72" t="s">
        <v>459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6000000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6000000</v>
      </c>
    </row>
    <row r="71" spans="1:26" ht="27.75" customHeight="1">
      <c r="A71" s="317"/>
      <c r="B71" s="311" t="s">
        <v>460</v>
      </c>
      <c r="C71" s="312"/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6000000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6000000</v>
      </c>
    </row>
    <row r="72" spans="1:26">
      <c r="A72" s="315" t="s">
        <v>91</v>
      </c>
      <c r="B72" s="315" t="s">
        <v>279</v>
      </c>
      <c r="C72" s="91" t="s">
        <v>91</v>
      </c>
      <c r="D72" s="93">
        <v>60000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60000</v>
      </c>
    </row>
    <row r="73" spans="1:26" ht="18.75" customHeight="1">
      <c r="A73" s="316"/>
      <c r="B73" s="319"/>
      <c r="C73" s="72" t="s">
        <v>459</v>
      </c>
      <c r="D73" s="94">
        <v>60000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60000</v>
      </c>
    </row>
    <row r="74" spans="1:26" ht="18.75" customHeight="1">
      <c r="A74" s="317"/>
      <c r="B74" s="311" t="s">
        <v>460</v>
      </c>
      <c r="C74" s="312"/>
      <c r="D74" s="95">
        <v>60000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60000</v>
      </c>
    </row>
    <row r="75" spans="1:26" ht="18.75" customHeight="1">
      <c r="A75" s="315" t="s">
        <v>94</v>
      </c>
      <c r="B75" s="315" t="s">
        <v>279</v>
      </c>
      <c r="C75" s="91" t="s">
        <v>366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2000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93">
        <v>2000</v>
      </c>
    </row>
    <row r="76" spans="1:26" ht="18.75" customHeight="1">
      <c r="A76" s="316"/>
      <c r="B76" s="318"/>
      <c r="C76" s="91" t="s">
        <v>398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309000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71000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380000</v>
      </c>
    </row>
    <row r="77" spans="1:26" ht="18.75" customHeight="1">
      <c r="A77" s="316"/>
      <c r="B77" s="318"/>
      <c r="C77" s="91" t="s">
        <v>368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446.72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446.72</v>
      </c>
    </row>
    <row r="78" spans="1:26" ht="18.75" customHeight="1">
      <c r="A78" s="316"/>
      <c r="B78" s="319"/>
      <c r="C78" s="72" t="s">
        <v>459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2000</v>
      </c>
      <c r="K78" s="94">
        <v>0</v>
      </c>
      <c r="L78" s="94">
        <v>309000</v>
      </c>
      <c r="M78" s="94">
        <v>0</v>
      </c>
      <c r="N78" s="94">
        <v>0</v>
      </c>
      <c r="O78" s="94">
        <v>0</v>
      </c>
      <c r="P78" s="94">
        <v>446.72</v>
      </c>
      <c r="Q78" s="94">
        <v>0</v>
      </c>
      <c r="R78" s="94">
        <v>71000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382446.72</v>
      </c>
    </row>
    <row r="79" spans="1:26" ht="18.75" customHeight="1">
      <c r="A79" s="317"/>
      <c r="B79" s="311" t="s">
        <v>460</v>
      </c>
      <c r="C79" s="312"/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2000</v>
      </c>
      <c r="K79" s="95">
        <v>0</v>
      </c>
      <c r="L79" s="95">
        <v>309000</v>
      </c>
      <c r="M79" s="95">
        <v>0</v>
      </c>
      <c r="N79" s="95">
        <v>0</v>
      </c>
      <c r="O79" s="95">
        <v>0</v>
      </c>
      <c r="P79" s="95">
        <v>446.72</v>
      </c>
      <c r="Q79" s="95">
        <v>0</v>
      </c>
      <c r="R79" s="95">
        <v>71000</v>
      </c>
      <c r="S79" s="95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382446.72</v>
      </c>
    </row>
    <row r="80" spans="1:26" ht="30.75" customHeight="1">
      <c r="A80" s="313" t="s">
        <v>292</v>
      </c>
      <c r="B80" s="314"/>
      <c r="C80" s="314"/>
      <c r="D80" s="96">
        <v>2327966.66</v>
      </c>
      <c r="E80" s="96">
        <v>114600</v>
      </c>
      <c r="F80" s="96">
        <v>1207174</v>
      </c>
      <c r="G80" s="96">
        <v>232830</v>
      </c>
      <c r="H80" s="96">
        <v>110400</v>
      </c>
      <c r="I80" s="96">
        <v>614886.25</v>
      </c>
      <c r="J80" s="96">
        <v>1956062.2</v>
      </c>
      <c r="K80" s="96">
        <v>157360</v>
      </c>
      <c r="L80" s="96">
        <v>392760</v>
      </c>
      <c r="M80" s="96">
        <v>122400</v>
      </c>
      <c r="N80" s="96">
        <v>70000</v>
      </c>
      <c r="O80" s="96">
        <v>7187923.2000000002</v>
      </c>
      <c r="P80" s="96">
        <v>103998.5</v>
      </c>
      <c r="Q80" s="96">
        <v>248670</v>
      </c>
      <c r="R80" s="96">
        <v>224080</v>
      </c>
      <c r="S80" s="96">
        <v>60</v>
      </c>
      <c r="T80" s="96">
        <v>17530</v>
      </c>
      <c r="U80" s="96">
        <v>45680</v>
      </c>
      <c r="V80" s="96">
        <v>387131</v>
      </c>
      <c r="W80" s="96">
        <v>70350</v>
      </c>
      <c r="X80" s="96">
        <v>30000</v>
      </c>
      <c r="Y80" s="96">
        <v>3372677</v>
      </c>
      <c r="Z80" s="96">
        <v>18994538.809999999</v>
      </c>
    </row>
    <row r="81" spans="1:26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</sheetData>
  <mergeCells count="102">
    <mergeCell ref="A1:Z1"/>
    <mergeCell ref="A2:Z2"/>
    <mergeCell ref="A3:Z3"/>
    <mergeCell ref="B18:C18"/>
    <mergeCell ref="B23:C23"/>
    <mergeCell ref="B31:C31"/>
    <mergeCell ref="B38:C38"/>
    <mergeCell ref="B44:C44"/>
    <mergeCell ref="B57:C57"/>
    <mergeCell ref="A45:A57"/>
    <mergeCell ref="B45:B56"/>
    <mergeCell ref="A39:A44"/>
    <mergeCell ref="B39:B43"/>
    <mergeCell ref="A32:A38"/>
    <mergeCell ref="B32:B37"/>
    <mergeCell ref="A24:A31"/>
    <mergeCell ref="B24:B30"/>
    <mergeCell ref="A19:A23"/>
    <mergeCell ref="B19:B22"/>
    <mergeCell ref="A12:A18"/>
    <mergeCell ref="B12:B17"/>
    <mergeCell ref="V7:V8"/>
    <mergeCell ref="W7:W8"/>
    <mergeCell ref="N7:N8"/>
    <mergeCell ref="B64:C64"/>
    <mergeCell ref="B68:C68"/>
    <mergeCell ref="B71:C71"/>
    <mergeCell ref="A80:C80"/>
    <mergeCell ref="A75:A79"/>
    <mergeCell ref="B75:B78"/>
    <mergeCell ref="B79:C79"/>
    <mergeCell ref="A72:A74"/>
    <mergeCell ref="B72:B73"/>
    <mergeCell ref="B74:C74"/>
    <mergeCell ref="A69:A71"/>
    <mergeCell ref="B69:B70"/>
    <mergeCell ref="A65:A68"/>
    <mergeCell ref="B65:B67"/>
    <mergeCell ref="A58:A64"/>
    <mergeCell ref="B58:B63"/>
    <mergeCell ref="X7:X8"/>
    <mergeCell ref="Y7:Y8"/>
    <mergeCell ref="D9:D11"/>
    <mergeCell ref="E9:E11"/>
    <mergeCell ref="F9:F11"/>
    <mergeCell ref="G9:G11"/>
    <mergeCell ref="H9:H11"/>
    <mergeCell ref="I9:I11"/>
    <mergeCell ref="J9:J11"/>
    <mergeCell ref="W9:W11"/>
    <mergeCell ref="X9:X11"/>
    <mergeCell ref="Y9:Y11"/>
    <mergeCell ref="A10:B10"/>
    <mergeCell ref="R9:R11"/>
    <mergeCell ref="S9:S11"/>
    <mergeCell ref="T9:T11"/>
    <mergeCell ref="U9:U11"/>
    <mergeCell ref="V9:V11"/>
    <mergeCell ref="K7:K8"/>
    <mergeCell ref="L7:L8"/>
    <mergeCell ref="M7:M8"/>
    <mergeCell ref="D7:D8"/>
    <mergeCell ref="E7:E8"/>
    <mergeCell ref="F7:F8"/>
    <mergeCell ref="G7:G8"/>
    <mergeCell ref="O4:Q4"/>
    <mergeCell ref="S4:U4"/>
    <mergeCell ref="K9:K11"/>
    <mergeCell ref="L9:L11"/>
    <mergeCell ref="M9:M11"/>
    <mergeCell ref="N9:N11"/>
    <mergeCell ref="O9:O11"/>
    <mergeCell ref="P9:P11"/>
    <mergeCell ref="Q9:Q11"/>
    <mergeCell ref="S7:S8"/>
    <mergeCell ref="T7:T8"/>
    <mergeCell ref="O7:O8"/>
    <mergeCell ref="P7:P8"/>
    <mergeCell ref="W4:X4"/>
    <mergeCell ref="Z4:Z11"/>
    <mergeCell ref="D5:F6"/>
    <mergeCell ref="G5:H6"/>
    <mergeCell ref="I5:J6"/>
    <mergeCell ref="K5:L6"/>
    <mergeCell ref="M5:N6"/>
    <mergeCell ref="O5:Q6"/>
    <mergeCell ref="R5:R6"/>
    <mergeCell ref="S5:U6"/>
    <mergeCell ref="V5:V6"/>
    <mergeCell ref="W5:X6"/>
    <mergeCell ref="Y5:Y6"/>
    <mergeCell ref="H7:H8"/>
    <mergeCell ref="D4:F4"/>
    <mergeCell ref="G4:H4"/>
    <mergeCell ref="I4:J4"/>
    <mergeCell ref="U7:U8"/>
    <mergeCell ref="K4:L4"/>
    <mergeCell ref="M4:N4"/>
    <mergeCell ref="Q7:Q8"/>
    <mergeCell ref="R7:R8"/>
    <mergeCell ref="I7:I8"/>
    <mergeCell ref="J7:J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verticalDpi="0" r:id="rId1"/>
  <headerFooter>
    <oddHeader>&amp;Rหน้าที่ &amp;P จาก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topLeftCell="A28" workbookViewId="0">
      <selection sqref="A1:C34"/>
    </sheetView>
  </sheetViews>
  <sheetFormatPr defaultColWidth="12.5" defaultRowHeight="21"/>
  <cols>
    <col min="1" max="1" width="12.5" style="4"/>
    <col min="2" max="2" width="47.375" style="4" customWidth="1"/>
    <col min="3" max="16384" width="12.5" style="4"/>
  </cols>
  <sheetData>
    <row r="1" spans="1:4" ht="21" customHeight="1">
      <c r="A1" s="182" t="s">
        <v>0</v>
      </c>
      <c r="B1" s="182"/>
      <c r="C1" s="182"/>
      <c r="D1" s="27"/>
    </row>
    <row r="2" spans="1:4" ht="21" customHeight="1">
      <c r="A2" s="184" t="s">
        <v>461</v>
      </c>
      <c r="B2" s="184"/>
      <c r="C2" s="184"/>
      <c r="D2" s="27"/>
    </row>
    <row r="3" spans="1:4" ht="21" customHeight="1">
      <c r="A3" s="184" t="s">
        <v>470</v>
      </c>
      <c r="B3" s="184"/>
      <c r="C3" s="184"/>
      <c r="D3" s="27"/>
    </row>
    <row r="4" spans="1:4">
      <c r="A4" s="3"/>
      <c r="B4" s="3"/>
      <c r="C4" s="3"/>
      <c r="D4" s="3"/>
    </row>
    <row r="5" spans="1:4">
      <c r="A5" s="3"/>
      <c r="B5" s="3"/>
      <c r="C5" s="3"/>
      <c r="D5" s="3"/>
    </row>
    <row r="6" spans="1:4">
      <c r="A6" s="171" t="s">
        <v>4</v>
      </c>
      <c r="B6" s="172"/>
      <c r="C6" s="6" t="s">
        <v>6</v>
      </c>
      <c r="D6" s="3"/>
    </row>
    <row r="7" spans="1:4">
      <c r="A7" s="181" t="s">
        <v>462</v>
      </c>
      <c r="B7" s="172"/>
      <c r="C7" s="97">
        <v>561573</v>
      </c>
      <c r="D7" s="3"/>
    </row>
    <row r="8" spans="1:4" ht="21" customHeight="1">
      <c r="A8" s="98" t="s">
        <v>463</v>
      </c>
      <c r="B8" s="100" t="s">
        <v>464</v>
      </c>
      <c r="C8" s="20" t="s">
        <v>11</v>
      </c>
      <c r="D8" s="3"/>
    </row>
    <row r="9" spans="1:4" ht="21" customHeight="1">
      <c r="A9" s="22" t="s">
        <v>11</v>
      </c>
      <c r="B9" s="100" t="s">
        <v>465</v>
      </c>
      <c r="C9" s="20" t="s">
        <v>11</v>
      </c>
      <c r="D9" s="3"/>
    </row>
    <row r="10" spans="1:4" ht="21" customHeight="1">
      <c r="A10" s="22" t="s">
        <v>11</v>
      </c>
      <c r="B10" s="100" t="s">
        <v>466</v>
      </c>
      <c r="C10" s="97">
        <v>0</v>
      </c>
      <c r="D10" s="3"/>
    </row>
    <row r="11" spans="1:4" ht="21" customHeight="1">
      <c r="A11" s="98" t="s">
        <v>467</v>
      </c>
      <c r="B11" s="100" t="s">
        <v>468</v>
      </c>
      <c r="C11" s="20" t="s">
        <v>11</v>
      </c>
      <c r="D11" s="3"/>
    </row>
    <row r="12" spans="1:4" ht="21" customHeight="1">
      <c r="A12" s="98" t="s">
        <v>11</v>
      </c>
      <c r="B12" s="100" t="s">
        <v>466</v>
      </c>
      <c r="C12" s="97">
        <v>0</v>
      </c>
      <c r="D12" s="3"/>
    </row>
    <row r="13" spans="1:4" ht="21.75" thickBot="1">
      <c r="A13" s="322" t="s">
        <v>469</v>
      </c>
      <c r="B13" s="323"/>
      <c r="C13" s="99">
        <v>561573</v>
      </c>
      <c r="D13" s="3"/>
    </row>
    <row r="14" spans="1:4" ht="21.75" thickTop="1">
      <c r="A14" s="3"/>
      <c r="B14" s="3"/>
      <c r="C14" s="3"/>
      <c r="D14" s="3"/>
    </row>
  </sheetData>
  <mergeCells count="6">
    <mergeCell ref="A13:B13"/>
    <mergeCell ref="A6:B6"/>
    <mergeCell ref="A7:B7"/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3"/>
  <sheetViews>
    <sheetView topLeftCell="A49" workbookViewId="0">
      <selection activeCell="A6" sqref="A6:B52"/>
    </sheetView>
  </sheetViews>
  <sheetFormatPr defaultRowHeight="19.5"/>
  <cols>
    <col min="1" max="2" width="9" style="101"/>
    <col min="3" max="3" width="22.125" style="101" customWidth="1"/>
    <col min="4" max="4" width="16.25" style="101" customWidth="1"/>
    <col min="5" max="5" width="12.375" style="101" customWidth="1"/>
    <col min="6" max="6" width="10.625" style="101" customWidth="1"/>
    <col min="7" max="7" width="10.875" style="101" customWidth="1"/>
    <col min="8" max="8" width="9" style="101"/>
    <col min="9" max="9" width="10.625" style="101" customWidth="1"/>
    <col min="10" max="10" width="9" style="101"/>
    <col min="11" max="11" width="10.75" style="101" customWidth="1"/>
    <col min="12" max="15" width="9" style="101"/>
    <col min="16" max="16" width="10.625" style="101" customWidth="1"/>
    <col min="17" max="18" width="9" style="101"/>
    <col min="19" max="19" width="10" style="101" customWidth="1"/>
    <col min="20" max="20" width="9" style="101"/>
    <col min="21" max="21" width="10.5" style="101" customWidth="1"/>
    <col min="22" max="22" width="9" style="101"/>
    <col min="23" max="23" width="11.125" style="101" customWidth="1"/>
    <col min="24" max="25" width="9" style="101"/>
    <col min="26" max="26" width="11.5" style="101" customWidth="1"/>
    <col min="27" max="16384" width="9" style="101"/>
  </cols>
  <sheetData>
    <row r="1" spans="1:26" ht="21" customHeight="1">
      <c r="A1" s="330" t="s">
        <v>401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</row>
    <row r="2" spans="1:26" ht="21" customHeight="1">
      <c r="A2" s="331" t="s">
        <v>402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21" customHeight="1">
      <c r="A3" s="331" t="s">
        <v>403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</row>
    <row r="4" spans="1:26" ht="21" customHeight="1">
      <c r="A4" s="331" t="s">
        <v>404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</row>
    <row r="5" spans="1:26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21" customHeight="1">
      <c r="A6" s="103"/>
      <c r="B6" s="104"/>
      <c r="C6" s="104"/>
      <c r="D6" s="104"/>
      <c r="E6" s="324" t="s">
        <v>225</v>
      </c>
      <c r="F6" s="325"/>
      <c r="G6" s="326"/>
      <c r="H6" s="324" t="s">
        <v>226</v>
      </c>
      <c r="I6" s="325"/>
      <c r="J6" s="324" t="s">
        <v>227</v>
      </c>
      <c r="K6" s="326"/>
      <c r="L6" s="324" t="s">
        <v>228</v>
      </c>
      <c r="M6" s="326"/>
      <c r="N6" s="324" t="s">
        <v>229</v>
      </c>
      <c r="O6" s="326"/>
      <c r="P6" s="324" t="s">
        <v>230</v>
      </c>
      <c r="Q6" s="325"/>
      <c r="R6" s="326"/>
      <c r="S6" s="324" t="s">
        <v>231</v>
      </c>
      <c r="T6" s="324" t="s">
        <v>232</v>
      </c>
      <c r="U6" s="326"/>
      <c r="V6" s="324" t="s">
        <v>233</v>
      </c>
      <c r="W6" s="324" t="s">
        <v>234</v>
      </c>
      <c r="X6" s="326"/>
      <c r="Y6" s="324" t="s">
        <v>235</v>
      </c>
      <c r="Z6" s="324" t="s">
        <v>37</v>
      </c>
    </row>
    <row r="7" spans="1:26">
      <c r="A7" s="334" t="s">
        <v>405</v>
      </c>
      <c r="B7" s="335"/>
      <c r="C7" s="105"/>
      <c r="D7" s="105"/>
      <c r="E7" s="327"/>
      <c r="F7" s="328"/>
      <c r="G7" s="329"/>
      <c r="H7" s="327"/>
      <c r="I7" s="328"/>
      <c r="J7" s="327"/>
      <c r="K7" s="329"/>
      <c r="L7" s="327"/>
      <c r="M7" s="329"/>
      <c r="N7" s="327"/>
      <c r="O7" s="329"/>
      <c r="P7" s="327"/>
      <c r="Q7" s="328"/>
      <c r="R7" s="329"/>
      <c r="S7" s="332"/>
      <c r="T7" s="327"/>
      <c r="U7" s="329"/>
      <c r="V7" s="332"/>
      <c r="W7" s="327"/>
      <c r="X7" s="329"/>
      <c r="Y7" s="332"/>
      <c r="Z7" s="333"/>
    </row>
    <row r="8" spans="1:26">
      <c r="A8" s="336"/>
      <c r="B8" s="335"/>
      <c r="C8" s="105"/>
      <c r="D8" s="105"/>
      <c r="E8" s="324" t="s">
        <v>256</v>
      </c>
      <c r="F8" s="324" t="s">
        <v>257</v>
      </c>
      <c r="G8" s="324" t="s">
        <v>258</v>
      </c>
      <c r="H8" s="324" t="s">
        <v>259</v>
      </c>
      <c r="I8" s="324" t="s">
        <v>260</v>
      </c>
      <c r="J8" s="324" t="s">
        <v>261</v>
      </c>
      <c r="K8" s="324" t="s">
        <v>262</v>
      </c>
      <c r="L8" s="324" t="s">
        <v>263</v>
      </c>
      <c r="M8" s="324" t="s">
        <v>264</v>
      </c>
      <c r="N8" s="324" t="s">
        <v>265</v>
      </c>
      <c r="O8" s="324" t="s">
        <v>385</v>
      </c>
      <c r="P8" s="324" t="s">
        <v>266</v>
      </c>
      <c r="Q8" s="324" t="s">
        <v>267</v>
      </c>
      <c r="R8" s="324" t="s">
        <v>268</v>
      </c>
      <c r="S8" s="324" t="s">
        <v>269</v>
      </c>
      <c r="T8" s="324" t="s">
        <v>270</v>
      </c>
      <c r="U8" s="324" t="s">
        <v>271</v>
      </c>
      <c r="V8" s="324" t="s">
        <v>273</v>
      </c>
      <c r="W8" s="324" t="s">
        <v>274</v>
      </c>
      <c r="X8" s="324" t="s">
        <v>386</v>
      </c>
      <c r="Y8" s="324" t="s">
        <v>275</v>
      </c>
      <c r="Z8" s="333"/>
    </row>
    <row r="9" spans="1:26">
      <c r="A9" s="336"/>
      <c r="B9" s="335"/>
      <c r="C9" s="105"/>
      <c r="D9" s="105"/>
      <c r="E9" s="336"/>
      <c r="F9" s="333"/>
      <c r="G9" s="333"/>
      <c r="H9" s="336"/>
      <c r="I9" s="336"/>
      <c r="J9" s="336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</row>
    <row r="10" spans="1:26">
      <c r="A10" s="106"/>
      <c r="B10" s="107"/>
      <c r="C10" s="107"/>
      <c r="D10" s="107"/>
      <c r="E10" s="327"/>
      <c r="F10" s="332"/>
      <c r="G10" s="332"/>
      <c r="H10" s="327"/>
      <c r="I10" s="327"/>
      <c r="J10" s="327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</row>
    <row r="11" spans="1:26" ht="21" customHeight="1">
      <c r="A11" s="337" t="s">
        <v>64</v>
      </c>
      <c r="B11" s="340" t="s">
        <v>276</v>
      </c>
      <c r="C11" s="108" t="s">
        <v>288</v>
      </c>
      <c r="D11" s="109" t="s">
        <v>289</v>
      </c>
      <c r="E11" s="110" t="s">
        <v>11</v>
      </c>
      <c r="F11" s="110" t="s">
        <v>11</v>
      </c>
      <c r="G11" s="110" t="s">
        <v>11</v>
      </c>
      <c r="H11" s="110" t="s">
        <v>11</v>
      </c>
      <c r="I11" s="110" t="s">
        <v>11</v>
      </c>
      <c r="J11" s="110" t="s">
        <v>11</v>
      </c>
      <c r="K11" s="110" t="s">
        <v>11</v>
      </c>
      <c r="L11" s="110" t="s">
        <v>11</v>
      </c>
      <c r="M11" s="110" t="s">
        <v>11</v>
      </c>
      <c r="N11" s="110" t="s">
        <v>11</v>
      </c>
      <c r="O11" s="110" t="s">
        <v>11</v>
      </c>
      <c r="P11" s="110" t="s">
        <v>11</v>
      </c>
      <c r="Q11" s="110" t="s">
        <v>11</v>
      </c>
      <c r="R11" s="110" t="s">
        <v>11</v>
      </c>
      <c r="S11" s="110" t="s">
        <v>11</v>
      </c>
      <c r="T11" s="110" t="s">
        <v>11</v>
      </c>
      <c r="U11" s="110" t="s">
        <v>11</v>
      </c>
      <c r="V11" s="110" t="s">
        <v>11</v>
      </c>
      <c r="W11" s="110" t="s">
        <v>11</v>
      </c>
      <c r="X11" s="110" t="s">
        <v>11</v>
      </c>
      <c r="Y11" s="110" t="s">
        <v>406</v>
      </c>
      <c r="Z11" s="111" t="s">
        <v>406</v>
      </c>
    </row>
    <row r="12" spans="1:26" ht="21" customHeight="1">
      <c r="A12" s="338"/>
      <c r="B12" s="174"/>
      <c r="C12" s="108" t="s">
        <v>280</v>
      </c>
      <c r="D12" s="109" t="s">
        <v>281</v>
      </c>
      <c r="E12" s="110" t="s">
        <v>11</v>
      </c>
      <c r="F12" s="110" t="s">
        <v>11</v>
      </c>
      <c r="G12" s="110" t="s">
        <v>11</v>
      </c>
      <c r="H12" s="110" t="s">
        <v>11</v>
      </c>
      <c r="I12" s="110" t="s">
        <v>11</v>
      </c>
      <c r="J12" s="110" t="s">
        <v>11</v>
      </c>
      <c r="K12" s="110" t="s">
        <v>11</v>
      </c>
      <c r="L12" s="110" t="s">
        <v>11</v>
      </c>
      <c r="M12" s="110" t="s">
        <v>11</v>
      </c>
      <c r="N12" s="110" t="s">
        <v>11</v>
      </c>
      <c r="O12" s="110" t="s">
        <v>11</v>
      </c>
      <c r="P12" s="110" t="s">
        <v>11</v>
      </c>
      <c r="Q12" s="110" t="s">
        <v>11</v>
      </c>
      <c r="R12" s="110" t="s">
        <v>11</v>
      </c>
      <c r="S12" s="110" t="s">
        <v>11</v>
      </c>
      <c r="T12" s="110" t="s">
        <v>11</v>
      </c>
      <c r="U12" s="110" t="s">
        <v>11</v>
      </c>
      <c r="V12" s="110" t="s">
        <v>11</v>
      </c>
      <c r="W12" s="110" t="s">
        <v>11</v>
      </c>
      <c r="X12" s="110" t="s">
        <v>11</v>
      </c>
      <c r="Y12" s="110">
        <v>0</v>
      </c>
      <c r="Z12" s="111">
        <v>0</v>
      </c>
    </row>
    <row r="13" spans="1:26" ht="21" customHeight="1">
      <c r="A13" s="338"/>
      <c r="B13" s="174"/>
      <c r="C13" s="108" t="s">
        <v>286</v>
      </c>
      <c r="D13" s="109" t="s">
        <v>287</v>
      </c>
      <c r="E13" s="110" t="s">
        <v>11</v>
      </c>
      <c r="F13" s="110" t="s">
        <v>11</v>
      </c>
      <c r="G13" s="110" t="s">
        <v>11</v>
      </c>
      <c r="H13" s="110" t="s">
        <v>11</v>
      </c>
      <c r="I13" s="110" t="s">
        <v>11</v>
      </c>
      <c r="J13" s="110" t="s">
        <v>11</v>
      </c>
      <c r="K13" s="110" t="s">
        <v>11</v>
      </c>
      <c r="L13" s="110" t="s">
        <v>11</v>
      </c>
      <c r="M13" s="110" t="s">
        <v>11</v>
      </c>
      <c r="N13" s="110" t="s">
        <v>11</v>
      </c>
      <c r="O13" s="110" t="s">
        <v>11</v>
      </c>
      <c r="P13" s="110" t="s">
        <v>11</v>
      </c>
      <c r="Q13" s="110" t="s">
        <v>11</v>
      </c>
      <c r="R13" s="110" t="s">
        <v>11</v>
      </c>
      <c r="S13" s="110" t="s">
        <v>11</v>
      </c>
      <c r="T13" s="110" t="s">
        <v>11</v>
      </c>
      <c r="U13" s="110" t="s">
        <v>11</v>
      </c>
      <c r="V13" s="110" t="s">
        <v>11</v>
      </c>
      <c r="W13" s="110" t="s">
        <v>11</v>
      </c>
      <c r="X13" s="110" t="s">
        <v>11</v>
      </c>
      <c r="Y13" s="110">
        <v>0</v>
      </c>
      <c r="Z13" s="111">
        <v>0</v>
      </c>
    </row>
    <row r="14" spans="1:26" ht="39">
      <c r="A14" s="339"/>
      <c r="B14" s="328"/>
      <c r="C14" s="341" t="s">
        <v>407</v>
      </c>
      <c r="D14" s="342"/>
      <c r="E14" s="111" t="s">
        <v>11</v>
      </c>
      <c r="F14" s="111" t="s">
        <v>11</v>
      </c>
      <c r="G14" s="111" t="s">
        <v>11</v>
      </c>
      <c r="H14" s="111" t="s">
        <v>11</v>
      </c>
      <c r="I14" s="111" t="s">
        <v>11</v>
      </c>
      <c r="J14" s="111" t="s">
        <v>11</v>
      </c>
      <c r="K14" s="111" t="s">
        <v>11</v>
      </c>
      <c r="L14" s="111" t="s">
        <v>11</v>
      </c>
      <c r="M14" s="111" t="s">
        <v>11</v>
      </c>
      <c r="N14" s="111" t="s">
        <v>11</v>
      </c>
      <c r="O14" s="111" t="s">
        <v>11</v>
      </c>
      <c r="P14" s="111" t="s">
        <v>11</v>
      </c>
      <c r="Q14" s="111" t="s">
        <v>11</v>
      </c>
      <c r="R14" s="111" t="s">
        <v>11</v>
      </c>
      <c r="S14" s="111" t="s">
        <v>11</v>
      </c>
      <c r="T14" s="111" t="s">
        <v>11</v>
      </c>
      <c r="U14" s="111" t="s">
        <v>11</v>
      </c>
      <c r="V14" s="111" t="s">
        <v>11</v>
      </c>
      <c r="W14" s="111" t="s">
        <v>11</v>
      </c>
      <c r="X14" s="111" t="s">
        <v>11</v>
      </c>
      <c r="Y14" s="111" t="s">
        <v>406</v>
      </c>
      <c r="Z14" s="111" t="s">
        <v>406</v>
      </c>
    </row>
    <row r="15" spans="1:26" ht="21" customHeight="1">
      <c r="A15" s="337" t="s">
        <v>67</v>
      </c>
      <c r="B15" s="340" t="s">
        <v>294</v>
      </c>
      <c r="C15" s="108" t="s">
        <v>408</v>
      </c>
      <c r="D15" s="109" t="s">
        <v>409</v>
      </c>
      <c r="E15" s="110">
        <v>0</v>
      </c>
      <c r="F15" s="110" t="s">
        <v>11</v>
      </c>
      <c r="G15" s="110" t="s">
        <v>11</v>
      </c>
      <c r="H15" s="110" t="s">
        <v>11</v>
      </c>
      <c r="I15" s="110" t="s">
        <v>11</v>
      </c>
      <c r="J15" s="110" t="s">
        <v>11</v>
      </c>
      <c r="K15" s="110" t="s">
        <v>11</v>
      </c>
      <c r="L15" s="110" t="s">
        <v>11</v>
      </c>
      <c r="M15" s="110" t="s">
        <v>11</v>
      </c>
      <c r="N15" s="110" t="s">
        <v>11</v>
      </c>
      <c r="O15" s="110" t="s">
        <v>11</v>
      </c>
      <c r="P15" s="110" t="s">
        <v>11</v>
      </c>
      <c r="Q15" s="110" t="s">
        <v>11</v>
      </c>
      <c r="R15" s="110" t="s">
        <v>11</v>
      </c>
      <c r="S15" s="110" t="s">
        <v>11</v>
      </c>
      <c r="T15" s="110" t="s">
        <v>11</v>
      </c>
      <c r="U15" s="110" t="s">
        <v>11</v>
      </c>
      <c r="V15" s="110" t="s">
        <v>11</v>
      </c>
      <c r="W15" s="110" t="s">
        <v>11</v>
      </c>
      <c r="X15" s="110" t="s">
        <v>11</v>
      </c>
      <c r="Y15" s="110" t="s">
        <v>11</v>
      </c>
      <c r="Z15" s="111">
        <v>0</v>
      </c>
    </row>
    <row r="16" spans="1:26" ht="52.5" customHeight="1">
      <c r="A16" s="338"/>
      <c r="B16" s="174"/>
      <c r="C16" s="108" t="s">
        <v>410</v>
      </c>
      <c r="D16" s="109" t="s">
        <v>411</v>
      </c>
      <c r="E16" s="110">
        <v>0</v>
      </c>
      <c r="F16" s="110" t="s">
        <v>11</v>
      </c>
      <c r="G16" s="110" t="s">
        <v>11</v>
      </c>
      <c r="H16" s="110" t="s">
        <v>11</v>
      </c>
      <c r="I16" s="110" t="s">
        <v>11</v>
      </c>
      <c r="J16" s="110" t="s">
        <v>11</v>
      </c>
      <c r="K16" s="110" t="s">
        <v>11</v>
      </c>
      <c r="L16" s="110" t="s">
        <v>11</v>
      </c>
      <c r="M16" s="110" t="s">
        <v>11</v>
      </c>
      <c r="N16" s="110" t="s">
        <v>11</v>
      </c>
      <c r="O16" s="110" t="s">
        <v>11</v>
      </c>
      <c r="P16" s="110" t="s">
        <v>11</v>
      </c>
      <c r="Q16" s="110" t="s">
        <v>11</v>
      </c>
      <c r="R16" s="110" t="s">
        <v>11</v>
      </c>
      <c r="S16" s="110" t="s">
        <v>11</v>
      </c>
      <c r="T16" s="110" t="s">
        <v>11</v>
      </c>
      <c r="U16" s="110" t="s">
        <v>11</v>
      </c>
      <c r="V16" s="110" t="s">
        <v>11</v>
      </c>
      <c r="W16" s="110" t="s">
        <v>11</v>
      </c>
      <c r="X16" s="110" t="s">
        <v>11</v>
      </c>
      <c r="Y16" s="110" t="s">
        <v>11</v>
      </c>
      <c r="Z16" s="111">
        <v>0</v>
      </c>
    </row>
    <row r="17" spans="1:26" ht="73.5" customHeight="1">
      <c r="A17" s="338"/>
      <c r="B17" s="174"/>
      <c r="C17" s="108" t="s">
        <v>389</v>
      </c>
      <c r="D17" s="109" t="s">
        <v>390</v>
      </c>
      <c r="E17" s="110">
        <v>0</v>
      </c>
      <c r="F17" s="110" t="s">
        <v>11</v>
      </c>
      <c r="G17" s="110" t="s">
        <v>11</v>
      </c>
      <c r="H17" s="110" t="s">
        <v>11</v>
      </c>
      <c r="I17" s="110" t="s">
        <v>11</v>
      </c>
      <c r="J17" s="110" t="s">
        <v>11</v>
      </c>
      <c r="K17" s="110" t="s">
        <v>11</v>
      </c>
      <c r="L17" s="110" t="s">
        <v>11</v>
      </c>
      <c r="M17" s="110" t="s">
        <v>11</v>
      </c>
      <c r="N17" s="110" t="s">
        <v>11</v>
      </c>
      <c r="O17" s="110" t="s">
        <v>11</v>
      </c>
      <c r="P17" s="110" t="s">
        <v>11</v>
      </c>
      <c r="Q17" s="110" t="s">
        <v>11</v>
      </c>
      <c r="R17" s="110" t="s">
        <v>11</v>
      </c>
      <c r="S17" s="110" t="s">
        <v>11</v>
      </c>
      <c r="T17" s="110" t="s">
        <v>11</v>
      </c>
      <c r="U17" s="110" t="s">
        <v>11</v>
      </c>
      <c r="V17" s="110" t="s">
        <v>11</v>
      </c>
      <c r="W17" s="110" t="s">
        <v>11</v>
      </c>
      <c r="X17" s="110" t="s">
        <v>11</v>
      </c>
      <c r="Y17" s="110" t="s">
        <v>11</v>
      </c>
      <c r="Z17" s="111">
        <v>0</v>
      </c>
    </row>
    <row r="18" spans="1:26" ht="21" customHeight="1">
      <c r="A18" s="338"/>
      <c r="B18" s="174"/>
      <c r="C18" s="108" t="s">
        <v>387</v>
      </c>
      <c r="D18" s="109" t="s">
        <v>388</v>
      </c>
      <c r="E18" s="110">
        <v>0</v>
      </c>
      <c r="F18" s="110" t="s">
        <v>11</v>
      </c>
      <c r="G18" s="110" t="s">
        <v>11</v>
      </c>
      <c r="H18" s="110" t="s">
        <v>11</v>
      </c>
      <c r="I18" s="110" t="s">
        <v>11</v>
      </c>
      <c r="J18" s="110" t="s">
        <v>11</v>
      </c>
      <c r="K18" s="110" t="s">
        <v>11</v>
      </c>
      <c r="L18" s="110" t="s">
        <v>11</v>
      </c>
      <c r="M18" s="110" t="s">
        <v>11</v>
      </c>
      <c r="N18" s="110" t="s">
        <v>11</v>
      </c>
      <c r="O18" s="110" t="s">
        <v>11</v>
      </c>
      <c r="P18" s="110" t="s">
        <v>11</v>
      </c>
      <c r="Q18" s="110" t="s">
        <v>11</v>
      </c>
      <c r="R18" s="110" t="s">
        <v>11</v>
      </c>
      <c r="S18" s="110" t="s">
        <v>11</v>
      </c>
      <c r="T18" s="110" t="s">
        <v>11</v>
      </c>
      <c r="U18" s="110" t="s">
        <v>11</v>
      </c>
      <c r="V18" s="110" t="s">
        <v>11</v>
      </c>
      <c r="W18" s="110" t="s">
        <v>11</v>
      </c>
      <c r="X18" s="110" t="s">
        <v>11</v>
      </c>
      <c r="Y18" s="110" t="s">
        <v>11</v>
      </c>
      <c r="Z18" s="111">
        <v>0</v>
      </c>
    </row>
    <row r="19" spans="1:26">
      <c r="A19" s="339"/>
      <c r="B19" s="328"/>
      <c r="C19" s="341" t="s">
        <v>412</v>
      </c>
      <c r="D19" s="342"/>
      <c r="E19" s="111">
        <v>0</v>
      </c>
      <c r="F19" s="111" t="s">
        <v>11</v>
      </c>
      <c r="G19" s="111" t="s">
        <v>11</v>
      </c>
      <c r="H19" s="111" t="s">
        <v>11</v>
      </c>
      <c r="I19" s="111" t="s">
        <v>11</v>
      </c>
      <c r="J19" s="111" t="s">
        <v>11</v>
      </c>
      <c r="K19" s="111" t="s">
        <v>11</v>
      </c>
      <c r="L19" s="111" t="s">
        <v>11</v>
      </c>
      <c r="M19" s="111" t="s">
        <v>11</v>
      </c>
      <c r="N19" s="111" t="s">
        <v>11</v>
      </c>
      <c r="O19" s="111" t="s">
        <v>11</v>
      </c>
      <c r="P19" s="111" t="s">
        <v>11</v>
      </c>
      <c r="Q19" s="111" t="s">
        <v>11</v>
      </c>
      <c r="R19" s="111" t="s">
        <v>11</v>
      </c>
      <c r="S19" s="111" t="s">
        <v>11</v>
      </c>
      <c r="T19" s="111" t="s">
        <v>11</v>
      </c>
      <c r="U19" s="111" t="s">
        <v>11</v>
      </c>
      <c r="V19" s="111" t="s">
        <v>11</v>
      </c>
      <c r="W19" s="111" t="s">
        <v>11</v>
      </c>
      <c r="X19" s="111" t="s">
        <v>11</v>
      </c>
      <c r="Y19" s="111" t="s">
        <v>11</v>
      </c>
      <c r="Z19" s="111">
        <v>0</v>
      </c>
    </row>
    <row r="20" spans="1:26" ht="21" customHeight="1">
      <c r="A20" s="337" t="s">
        <v>70</v>
      </c>
      <c r="B20" s="340" t="s">
        <v>297</v>
      </c>
      <c r="C20" s="108" t="s">
        <v>304</v>
      </c>
      <c r="D20" s="109" t="s">
        <v>305</v>
      </c>
      <c r="E20" s="110">
        <v>0</v>
      </c>
      <c r="F20" s="110" t="s">
        <v>11</v>
      </c>
      <c r="G20" s="110" t="s">
        <v>11</v>
      </c>
      <c r="H20" s="110">
        <v>0</v>
      </c>
      <c r="I20" s="110" t="s">
        <v>11</v>
      </c>
      <c r="J20" s="110">
        <v>0</v>
      </c>
      <c r="K20" s="110" t="s">
        <v>11</v>
      </c>
      <c r="L20" s="110" t="s">
        <v>11</v>
      </c>
      <c r="M20" s="110" t="s">
        <v>11</v>
      </c>
      <c r="N20" s="110" t="s">
        <v>11</v>
      </c>
      <c r="O20" s="110" t="s">
        <v>11</v>
      </c>
      <c r="P20" s="110" t="s">
        <v>11</v>
      </c>
      <c r="Q20" s="110" t="s">
        <v>11</v>
      </c>
      <c r="R20" s="110" t="s">
        <v>11</v>
      </c>
      <c r="S20" s="110" t="s">
        <v>11</v>
      </c>
      <c r="T20" s="110" t="s">
        <v>11</v>
      </c>
      <c r="U20" s="110" t="s">
        <v>11</v>
      </c>
      <c r="V20" s="110" t="s">
        <v>11</v>
      </c>
      <c r="W20" s="110" t="s">
        <v>11</v>
      </c>
      <c r="X20" s="110" t="s">
        <v>11</v>
      </c>
      <c r="Y20" s="110" t="s">
        <v>11</v>
      </c>
      <c r="Z20" s="111">
        <v>0</v>
      </c>
    </row>
    <row r="21" spans="1:26">
      <c r="A21" s="338"/>
      <c r="B21" s="174"/>
      <c r="C21" s="108" t="s">
        <v>298</v>
      </c>
      <c r="D21" s="109" t="s">
        <v>299</v>
      </c>
      <c r="E21" s="110">
        <v>0</v>
      </c>
      <c r="F21" s="110" t="s">
        <v>11</v>
      </c>
      <c r="G21" s="110">
        <v>0</v>
      </c>
      <c r="H21" s="110" t="s">
        <v>11</v>
      </c>
      <c r="I21" s="110" t="s">
        <v>11</v>
      </c>
      <c r="J21" s="110">
        <v>0</v>
      </c>
      <c r="K21" s="110" t="s">
        <v>413</v>
      </c>
      <c r="L21" s="110">
        <v>0</v>
      </c>
      <c r="M21" s="110" t="s">
        <v>11</v>
      </c>
      <c r="N21" s="110">
        <v>0</v>
      </c>
      <c r="O21" s="110" t="s">
        <v>11</v>
      </c>
      <c r="P21" s="110">
        <v>0</v>
      </c>
      <c r="Q21" s="110" t="s">
        <v>11</v>
      </c>
      <c r="R21" s="110" t="s">
        <v>11</v>
      </c>
      <c r="S21" s="110" t="s">
        <v>11</v>
      </c>
      <c r="T21" s="110" t="s">
        <v>11</v>
      </c>
      <c r="U21" s="110" t="s">
        <v>11</v>
      </c>
      <c r="V21" s="110" t="s">
        <v>11</v>
      </c>
      <c r="W21" s="110" t="s">
        <v>11</v>
      </c>
      <c r="X21" s="110" t="s">
        <v>11</v>
      </c>
      <c r="Y21" s="110" t="s">
        <v>11</v>
      </c>
      <c r="Z21" s="111" t="s">
        <v>413</v>
      </c>
    </row>
    <row r="22" spans="1:26" ht="21" customHeight="1">
      <c r="A22" s="338"/>
      <c r="B22" s="174"/>
      <c r="C22" s="108" t="s">
        <v>306</v>
      </c>
      <c r="D22" s="109" t="s">
        <v>307</v>
      </c>
      <c r="E22" s="110" t="s">
        <v>11</v>
      </c>
      <c r="F22" s="110" t="s">
        <v>11</v>
      </c>
      <c r="G22" s="110" t="s">
        <v>11</v>
      </c>
      <c r="H22" s="110">
        <v>0</v>
      </c>
      <c r="I22" s="110" t="s">
        <v>11</v>
      </c>
      <c r="J22" s="110" t="s">
        <v>11</v>
      </c>
      <c r="K22" s="110" t="s">
        <v>18</v>
      </c>
      <c r="L22" s="110" t="s">
        <v>11</v>
      </c>
      <c r="M22" s="110" t="s">
        <v>11</v>
      </c>
      <c r="N22" s="110" t="s">
        <v>11</v>
      </c>
      <c r="O22" s="110" t="s">
        <v>11</v>
      </c>
      <c r="P22" s="110" t="s">
        <v>11</v>
      </c>
      <c r="Q22" s="110" t="s">
        <v>11</v>
      </c>
      <c r="R22" s="110" t="s">
        <v>11</v>
      </c>
      <c r="S22" s="110" t="s">
        <v>11</v>
      </c>
      <c r="T22" s="110" t="s">
        <v>11</v>
      </c>
      <c r="U22" s="110" t="s">
        <v>11</v>
      </c>
      <c r="V22" s="110" t="s">
        <v>11</v>
      </c>
      <c r="W22" s="110" t="s">
        <v>11</v>
      </c>
      <c r="X22" s="110" t="s">
        <v>11</v>
      </c>
      <c r="Y22" s="110" t="s">
        <v>11</v>
      </c>
      <c r="Z22" s="111">
        <v>0</v>
      </c>
    </row>
    <row r="23" spans="1:26" ht="21" customHeight="1">
      <c r="A23" s="338"/>
      <c r="B23" s="174"/>
      <c r="C23" s="108" t="s">
        <v>391</v>
      </c>
      <c r="D23" s="109" t="s">
        <v>392</v>
      </c>
      <c r="E23" s="110" t="s">
        <v>11</v>
      </c>
      <c r="F23" s="110" t="s">
        <v>11</v>
      </c>
      <c r="G23" s="110" t="s">
        <v>11</v>
      </c>
      <c r="H23" s="110" t="s">
        <v>11</v>
      </c>
      <c r="I23" s="110" t="s">
        <v>11</v>
      </c>
      <c r="J23" s="110" t="s">
        <v>11</v>
      </c>
      <c r="K23" s="110" t="s">
        <v>414</v>
      </c>
      <c r="L23" s="110" t="s">
        <v>11</v>
      </c>
      <c r="M23" s="110" t="s">
        <v>11</v>
      </c>
      <c r="N23" s="110" t="s">
        <v>11</v>
      </c>
      <c r="O23" s="110" t="s">
        <v>11</v>
      </c>
      <c r="P23" s="110" t="s">
        <v>11</v>
      </c>
      <c r="Q23" s="110" t="s">
        <v>11</v>
      </c>
      <c r="R23" s="110" t="s">
        <v>11</v>
      </c>
      <c r="S23" s="110" t="s">
        <v>11</v>
      </c>
      <c r="T23" s="110" t="s">
        <v>11</v>
      </c>
      <c r="U23" s="110" t="s">
        <v>11</v>
      </c>
      <c r="V23" s="110" t="s">
        <v>11</v>
      </c>
      <c r="W23" s="110" t="s">
        <v>11</v>
      </c>
      <c r="X23" s="110" t="s">
        <v>11</v>
      </c>
      <c r="Y23" s="110" t="s">
        <v>11</v>
      </c>
      <c r="Z23" s="111" t="s">
        <v>414</v>
      </c>
    </row>
    <row r="24" spans="1:26">
      <c r="A24" s="339"/>
      <c r="B24" s="328"/>
      <c r="C24" s="341" t="s">
        <v>415</v>
      </c>
      <c r="D24" s="342"/>
      <c r="E24" s="111">
        <v>0</v>
      </c>
      <c r="F24" s="111" t="s">
        <v>11</v>
      </c>
      <c r="G24" s="111">
        <v>0</v>
      </c>
      <c r="H24" s="111">
        <v>0</v>
      </c>
      <c r="I24" s="111" t="s">
        <v>11</v>
      </c>
      <c r="J24" s="111">
        <v>0</v>
      </c>
      <c r="K24" s="111" t="s">
        <v>416</v>
      </c>
      <c r="L24" s="111">
        <v>0</v>
      </c>
      <c r="M24" s="111" t="s">
        <v>11</v>
      </c>
      <c r="N24" s="111">
        <v>0</v>
      </c>
      <c r="O24" s="111" t="s">
        <v>11</v>
      </c>
      <c r="P24" s="111">
        <v>0</v>
      </c>
      <c r="Q24" s="111" t="s">
        <v>11</v>
      </c>
      <c r="R24" s="111" t="s">
        <v>11</v>
      </c>
      <c r="S24" s="111" t="s">
        <v>11</v>
      </c>
      <c r="T24" s="111" t="s">
        <v>11</v>
      </c>
      <c r="U24" s="111" t="s">
        <v>11</v>
      </c>
      <c r="V24" s="111" t="s">
        <v>11</v>
      </c>
      <c r="W24" s="111" t="s">
        <v>11</v>
      </c>
      <c r="X24" s="111" t="s">
        <v>11</v>
      </c>
      <c r="Y24" s="111" t="s">
        <v>11</v>
      </c>
      <c r="Z24" s="111" t="s">
        <v>416</v>
      </c>
    </row>
    <row r="25" spans="1:26">
      <c r="A25" s="337" t="s">
        <v>73</v>
      </c>
      <c r="B25" s="340" t="s">
        <v>308</v>
      </c>
      <c r="C25" s="108" t="s">
        <v>313</v>
      </c>
      <c r="D25" s="109" t="s">
        <v>314</v>
      </c>
      <c r="E25" s="110" t="s">
        <v>11</v>
      </c>
      <c r="F25" s="110" t="s">
        <v>11</v>
      </c>
      <c r="G25" s="110" t="s">
        <v>11</v>
      </c>
      <c r="H25" s="110" t="s">
        <v>11</v>
      </c>
      <c r="I25" s="110" t="s">
        <v>11</v>
      </c>
      <c r="J25" s="110">
        <v>0</v>
      </c>
      <c r="K25" s="110" t="s">
        <v>11</v>
      </c>
      <c r="L25" s="110" t="s">
        <v>11</v>
      </c>
      <c r="M25" s="110" t="s">
        <v>11</v>
      </c>
      <c r="N25" s="110" t="s">
        <v>11</v>
      </c>
      <c r="O25" s="110" t="s">
        <v>11</v>
      </c>
      <c r="P25" s="110" t="s">
        <v>11</v>
      </c>
      <c r="Q25" s="110" t="s">
        <v>11</v>
      </c>
      <c r="R25" s="110" t="s">
        <v>11</v>
      </c>
      <c r="S25" s="110" t="s">
        <v>11</v>
      </c>
      <c r="T25" s="110" t="s">
        <v>11</v>
      </c>
      <c r="U25" s="110" t="s">
        <v>11</v>
      </c>
      <c r="V25" s="110" t="s">
        <v>11</v>
      </c>
      <c r="W25" s="110" t="s">
        <v>11</v>
      </c>
      <c r="X25" s="110" t="s">
        <v>11</v>
      </c>
      <c r="Y25" s="110" t="s">
        <v>11</v>
      </c>
      <c r="Z25" s="111">
        <v>0</v>
      </c>
    </row>
    <row r="26" spans="1:26" ht="42" customHeight="1">
      <c r="A26" s="338"/>
      <c r="B26" s="174"/>
      <c r="C26" s="108" t="s">
        <v>309</v>
      </c>
      <c r="D26" s="109" t="s">
        <v>310</v>
      </c>
      <c r="E26" s="110">
        <v>0</v>
      </c>
      <c r="F26" s="110" t="s">
        <v>11</v>
      </c>
      <c r="G26" s="110" t="s">
        <v>11</v>
      </c>
      <c r="H26" s="110" t="s">
        <v>11</v>
      </c>
      <c r="I26" s="110" t="s">
        <v>417</v>
      </c>
      <c r="J26" s="110">
        <v>0</v>
      </c>
      <c r="K26" s="110" t="s">
        <v>11</v>
      </c>
      <c r="L26" s="110" t="s">
        <v>11</v>
      </c>
      <c r="M26" s="110" t="s">
        <v>11</v>
      </c>
      <c r="N26" s="110" t="s">
        <v>11</v>
      </c>
      <c r="O26" s="110" t="s">
        <v>11</v>
      </c>
      <c r="P26" s="110">
        <v>0</v>
      </c>
      <c r="Q26" s="110" t="s">
        <v>11</v>
      </c>
      <c r="R26" s="110" t="s">
        <v>11</v>
      </c>
      <c r="S26" s="110" t="s">
        <v>11</v>
      </c>
      <c r="T26" s="110" t="s">
        <v>11</v>
      </c>
      <c r="U26" s="110" t="s">
        <v>11</v>
      </c>
      <c r="V26" s="110" t="s">
        <v>11</v>
      </c>
      <c r="W26" s="110" t="s">
        <v>11</v>
      </c>
      <c r="X26" s="110" t="s">
        <v>11</v>
      </c>
      <c r="Y26" s="110" t="s">
        <v>11</v>
      </c>
      <c r="Z26" s="111" t="s">
        <v>417</v>
      </c>
    </row>
    <row r="27" spans="1:26">
      <c r="A27" s="339"/>
      <c r="B27" s="328"/>
      <c r="C27" s="341" t="s">
        <v>418</v>
      </c>
      <c r="D27" s="342"/>
      <c r="E27" s="111">
        <v>0</v>
      </c>
      <c r="F27" s="111" t="s">
        <v>11</v>
      </c>
      <c r="G27" s="111" t="s">
        <v>11</v>
      </c>
      <c r="H27" s="111" t="s">
        <v>11</v>
      </c>
      <c r="I27" s="111" t="s">
        <v>417</v>
      </c>
      <c r="J27" s="111">
        <v>0</v>
      </c>
      <c r="K27" s="111" t="s">
        <v>11</v>
      </c>
      <c r="L27" s="111" t="s">
        <v>11</v>
      </c>
      <c r="M27" s="111" t="s">
        <v>11</v>
      </c>
      <c r="N27" s="111" t="s">
        <v>11</v>
      </c>
      <c r="O27" s="111" t="s">
        <v>11</v>
      </c>
      <c r="P27" s="111">
        <v>0</v>
      </c>
      <c r="Q27" s="111" t="s">
        <v>11</v>
      </c>
      <c r="R27" s="111" t="s">
        <v>11</v>
      </c>
      <c r="S27" s="111" t="s">
        <v>11</v>
      </c>
      <c r="T27" s="111" t="s">
        <v>11</v>
      </c>
      <c r="U27" s="111" t="s">
        <v>11</v>
      </c>
      <c r="V27" s="111" t="s">
        <v>11</v>
      </c>
      <c r="W27" s="111" t="s">
        <v>11</v>
      </c>
      <c r="X27" s="111" t="s">
        <v>11</v>
      </c>
      <c r="Y27" s="111" t="s">
        <v>11</v>
      </c>
      <c r="Z27" s="111" t="s">
        <v>417</v>
      </c>
    </row>
    <row r="28" spans="1:26" ht="42" customHeight="1">
      <c r="A28" s="337" t="s">
        <v>76</v>
      </c>
      <c r="B28" s="340" t="s">
        <v>317</v>
      </c>
      <c r="C28" s="108" t="s">
        <v>324</v>
      </c>
      <c r="D28" s="109" t="s">
        <v>325</v>
      </c>
      <c r="E28" s="110" t="s">
        <v>419</v>
      </c>
      <c r="F28" s="110" t="s">
        <v>11</v>
      </c>
      <c r="G28" s="110" t="s">
        <v>11</v>
      </c>
      <c r="H28" s="110" t="s">
        <v>11</v>
      </c>
      <c r="I28" s="110" t="s">
        <v>11</v>
      </c>
      <c r="J28" s="110">
        <v>0</v>
      </c>
      <c r="K28" s="110" t="s">
        <v>11</v>
      </c>
      <c r="L28" s="110" t="s">
        <v>11</v>
      </c>
      <c r="M28" s="110" t="s">
        <v>11</v>
      </c>
      <c r="N28" s="110" t="s">
        <v>11</v>
      </c>
      <c r="O28" s="110" t="s">
        <v>11</v>
      </c>
      <c r="P28" s="110" t="s">
        <v>420</v>
      </c>
      <c r="Q28" s="110" t="s">
        <v>11</v>
      </c>
      <c r="R28" s="110" t="s">
        <v>11</v>
      </c>
      <c r="S28" s="110" t="s">
        <v>11</v>
      </c>
      <c r="T28" s="110" t="s">
        <v>11</v>
      </c>
      <c r="U28" s="110" t="s">
        <v>11</v>
      </c>
      <c r="V28" s="110" t="s">
        <v>11</v>
      </c>
      <c r="W28" s="110" t="s">
        <v>11</v>
      </c>
      <c r="X28" s="110" t="s">
        <v>11</v>
      </c>
      <c r="Y28" s="110" t="s">
        <v>11</v>
      </c>
      <c r="Z28" s="111" t="s">
        <v>421</v>
      </c>
    </row>
    <row r="29" spans="1:26" ht="42" customHeight="1">
      <c r="A29" s="338"/>
      <c r="B29" s="174"/>
      <c r="C29" s="108" t="s">
        <v>320</v>
      </c>
      <c r="D29" s="109" t="s">
        <v>321</v>
      </c>
      <c r="E29" s="110" t="s">
        <v>422</v>
      </c>
      <c r="F29" s="110" t="s">
        <v>11</v>
      </c>
      <c r="G29" s="110" t="s">
        <v>11</v>
      </c>
      <c r="H29" s="110" t="s">
        <v>11</v>
      </c>
      <c r="I29" s="110" t="s">
        <v>11</v>
      </c>
      <c r="J29" s="110" t="s">
        <v>11</v>
      </c>
      <c r="K29" s="110" t="s">
        <v>11</v>
      </c>
      <c r="L29" s="110" t="s">
        <v>11</v>
      </c>
      <c r="M29" s="110" t="s">
        <v>11</v>
      </c>
      <c r="N29" s="110" t="s">
        <v>11</v>
      </c>
      <c r="O29" s="110" t="s">
        <v>11</v>
      </c>
      <c r="P29" s="110" t="s">
        <v>11</v>
      </c>
      <c r="Q29" s="110" t="s">
        <v>11</v>
      </c>
      <c r="R29" s="110" t="s">
        <v>11</v>
      </c>
      <c r="S29" s="110" t="s">
        <v>11</v>
      </c>
      <c r="T29" s="110" t="s">
        <v>11</v>
      </c>
      <c r="U29" s="110" t="s">
        <v>11</v>
      </c>
      <c r="V29" s="110" t="s">
        <v>11</v>
      </c>
      <c r="W29" s="110" t="s">
        <v>11</v>
      </c>
      <c r="X29" s="110" t="s">
        <v>11</v>
      </c>
      <c r="Y29" s="110" t="s">
        <v>11</v>
      </c>
      <c r="Z29" s="111" t="s">
        <v>422</v>
      </c>
    </row>
    <row r="30" spans="1:26" ht="69.75" customHeight="1">
      <c r="A30" s="338"/>
      <c r="B30" s="174"/>
      <c r="C30" s="108" t="s">
        <v>322</v>
      </c>
      <c r="D30" s="109" t="s">
        <v>323</v>
      </c>
      <c r="E30" s="110">
        <v>0</v>
      </c>
      <c r="F30" s="110" t="s">
        <v>423</v>
      </c>
      <c r="G30" s="110" t="s">
        <v>424</v>
      </c>
      <c r="H30" s="110" t="s">
        <v>11</v>
      </c>
      <c r="I30" s="110" t="s">
        <v>425</v>
      </c>
      <c r="J30" s="110">
        <v>0</v>
      </c>
      <c r="K30" s="110" t="s">
        <v>426</v>
      </c>
      <c r="L30" s="110" t="s">
        <v>11</v>
      </c>
      <c r="M30" s="110">
        <v>0</v>
      </c>
      <c r="N30" s="110" t="s">
        <v>11</v>
      </c>
      <c r="O30" s="110">
        <v>0</v>
      </c>
      <c r="P30" s="110" t="s">
        <v>11</v>
      </c>
      <c r="Q30" s="110" t="s">
        <v>11</v>
      </c>
      <c r="R30" s="110" t="s">
        <v>11</v>
      </c>
      <c r="S30" s="110" t="s">
        <v>427</v>
      </c>
      <c r="T30" s="110">
        <v>0</v>
      </c>
      <c r="U30" s="110" t="s">
        <v>40</v>
      </c>
      <c r="V30" s="110" t="s">
        <v>11</v>
      </c>
      <c r="W30" s="110" t="s">
        <v>11</v>
      </c>
      <c r="X30" s="110">
        <v>0</v>
      </c>
      <c r="Y30" s="110" t="s">
        <v>11</v>
      </c>
      <c r="Z30" s="111" t="s">
        <v>428</v>
      </c>
    </row>
    <row r="31" spans="1:26" ht="42" customHeight="1">
      <c r="A31" s="338"/>
      <c r="B31" s="174"/>
      <c r="C31" s="108" t="s">
        <v>318</v>
      </c>
      <c r="D31" s="109" t="s">
        <v>319</v>
      </c>
      <c r="E31" s="110" t="s">
        <v>419</v>
      </c>
      <c r="F31" s="110" t="s">
        <v>11</v>
      </c>
      <c r="G31" s="110" t="s">
        <v>423</v>
      </c>
      <c r="H31" s="110" t="s">
        <v>11</v>
      </c>
      <c r="I31" s="110" t="s">
        <v>11</v>
      </c>
      <c r="J31" s="110">
        <v>0</v>
      </c>
      <c r="K31" s="110" t="s">
        <v>11</v>
      </c>
      <c r="L31" s="110" t="s">
        <v>11</v>
      </c>
      <c r="M31" s="110" t="s">
        <v>11</v>
      </c>
      <c r="N31" s="110" t="s">
        <v>11</v>
      </c>
      <c r="O31" s="110" t="s">
        <v>11</v>
      </c>
      <c r="P31" s="110" t="s">
        <v>429</v>
      </c>
      <c r="Q31" s="110" t="s">
        <v>11</v>
      </c>
      <c r="R31" s="110">
        <v>0</v>
      </c>
      <c r="S31" s="110" t="s">
        <v>11</v>
      </c>
      <c r="T31" s="110" t="s">
        <v>11</v>
      </c>
      <c r="U31" s="110" t="s">
        <v>11</v>
      </c>
      <c r="V31" s="110" t="s">
        <v>11</v>
      </c>
      <c r="W31" s="110" t="s">
        <v>11</v>
      </c>
      <c r="X31" s="110" t="s">
        <v>11</v>
      </c>
      <c r="Y31" s="110" t="s">
        <v>11</v>
      </c>
      <c r="Z31" s="111" t="s">
        <v>430</v>
      </c>
    </row>
    <row r="32" spans="1:26" ht="39">
      <c r="A32" s="339"/>
      <c r="B32" s="328"/>
      <c r="C32" s="341" t="s">
        <v>431</v>
      </c>
      <c r="D32" s="342"/>
      <c r="E32" s="111" t="s">
        <v>432</v>
      </c>
      <c r="F32" s="111" t="s">
        <v>423</v>
      </c>
      <c r="G32" s="111" t="s">
        <v>433</v>
      </c>
      <c r="H32" s="111" t="s">
        <v>11</v>
      </c>
      <c r="I32" s="111" t="s">
        <v>425</v>
      </c>
      <c r="J32" s="111">
        <v>0</v>
      </c>
      <c r="K32" s="111" t="s">
        <v>426</v>
      </c>
      <c r="L32" s="111" t="s">
        <v>11</v>
      </c>
      <c r="M32" s="111">
        <v>0</v>
      </c>
      <c r="N32" s="111" t="s">
        <v>11</v>
      </c>
      <c r="O32" s="111">
        <v>0</v>
      </c>
      <c r="P32" s="111" t="s">
        <v>434</v>
      </c>
      <c r="Q32" s="111" t="s">
        <v>11</v>
      </c>
      <c r="R32" s="111">
        <v>0</v>
      </c>
      <c r="S32" s="111" t="s">
        <v>427</v>
      </c>
      <c r="T32" s="111">
        <v>0</v>
      </c>
      <c r="U32" s="111" t="s">
        <v>40</v>
      </c>
      <c r="V32" s="111" t="s">
        <v>11</v>
      </c>
      <c r="W32" s="111" t="s">
        <v>11</v>
      </c>
      <c r="X32" s="111">
        <v>0</v>
      </c>
      <c r="Y32" s="111" t="s">
        <v>11</v>
      </c>
      <c r="Z32" s="111" t="s">
        <v>435</v>
      </c>
    </row>
    <row r="33" spans="1:26" ht="21" customHeight="1">
      <c r="A33" s="337" t="s">
        <v>79</v>
      </c>
      <c r="B33" s="340" t="s">
        <v>326</v>
      </c>
      <c r="C33" s="108" t="s">
        <v>333</v>
      </c>
      <c r="D33" s="109" t="s">
        <v>334</v>
      </c>
      <c r="E33" s="110" t="s">
        <v>11</v>
      </c>
      <c r="F33" s="110" t="s">
        <v>11</v>
      </c>
      <c r="G33" s="110" t="s">
        <v>11</v>
      </c>
      <c r="H33" s="110" t="s">
        <v>11</v>
      </c>
      <c r="I33" s="110" t="s">
        <v>11</v>
      </c>
      <c r="J33" s="110" t="s">
        <v>11</v>
      </c>
      <c r="K33" s="110">
        <v>0</v>
      </c>
      <c r="L33" s="110" t="s">
        <v>11</v>
      </c>
      <c r="M33" s="110" t="s">
        <v>11</v>
      </c>
      <c r="N33" s="110" t="s">
        <v>11</v>
      </c>
      <c r="O33" s="110" t="s">
        <v>11</v>
      </c>
      <c r="P33" s="110" t="s">
        <v>11</v>
      </c>
      <c r="Q33" s="110" t="s">
        <v>11</v>
      </c>
      <c r="R33" s="110" t="s">
        <v>11</v>
      </c>
      <c r="S33" s="110" t="s">
        <v>11</v>
      </c>
      <c r="T33" s="110" t="s">
        <v>11</v>
      </c>
      <c r="U33" s="110" t="s">
        <v>11</v>
      </c>
      <c r="V33" s="110" t="s">
        <v>11</v>
      </c>
      <c r="W33" s="110" t="s">
        <v>11</v>
      </c>
      <c r="X33" s="110" t="s">
        <v>11</v>
      </c>
      <c r="Y33" s="110" t="s">
        <v>11</v>
      </c>
      <c r="Z33" s="111">
        <v>0</v>
      </c>
    </row>
    <row r="34" spans="1:26" ht="21" customHeight="1">
      <c r="A34" s="338"/>
      <c r="B34" s="174"/>
      <c r="C34" s="108" t="s">
        <v>335</v>
      </c>
      <c r="D34" s="109" t="s">
        <v>336</v>
      </c>
      <c r="E34" s="110" t="s">
        <v>11</v>
      </c>
      <c r="F34" s="110" t="s">
        <v>11</v>
      </c>
      <c r="G34" s="110" t="s">
        <v>11</v>
      </c>
      <c r="H34" s="110" t="s">
        <v>11</v>
      </c>
      <c r="I34" s="110" t="s">
        <v>11</v>
      </c>
      <c r="J34" s="110" t="s">
        <v>11</v>
      </c>
      <c r="K34" s="110" t="s">
        <v>11</v>
      </c>
      <c r="L34" s="110" t="s">
        <v>11</v>
      </c>
      <c r="M34" s="110" t="s">
        <v>11</v>
      </c>
      <c r="N34" s="110" t="s">
        <v>11</v>
      </c>
      <c r="O34" s="110" t="s">
        <v>11</v>
      </c>
      <c r="P34" s="110" t="s">
        <v>11</v>
      </c>
      <c r="Q34" s="110" t="s">
        <v>11</v>
      </c>
      <c r="R34" s="110" t="s">
        <v>11</v>
      </c>
      <c r="S34" s="110" t="s">
        <v>11</v>
      </c>
      <c r="T34" s="110" t="s">
        <v>11</v>
      </c>
      <c r="U34" s="110" t="s">
        <v>11</v>
      </c>
      <c r="V34" s="110">
        <v>0</v>
      </c>
      <c r="W34" s="110" t="s">
        <v>11</v>
      </c>
      <c r="X34" s="110" t="s">
        <v>11</v>
      </c>
      <c r="Y34" s="110" t="s">
        <v>11</v>
      </c>
      <c r="Z34" s="111">
        <v>0</v>
      </c>
    </row>
    <row r="35" spans="1:26">
      <c r="A35" s="338"/>
      <c r="B35" s="174"/>
      <c r="C35" s="108" t="s">
        <v>341</v>
      </c>
      <c r="D35" s="109" t="s">
        <v>342</v>
      </c>
      <c r="E35" s="110" t="s">
        <v>11</v>
      </c>
      <c r="F35" s="110" t="s">
        <v>11</v>
      </c>
      <c r="G35" s="110" t="s">
        <v>11</v>
      </c>
      <c r="H35" s="110" t="s">
        <v>11</v>
      </c>
      <c r="I35" s="110" t="s">
        <v>11</v>
      </c>
      <c r="J35" s="110" t="s">
        <v>11</v>
      </c>
      <c r="K35" s="110" t="s">
        <v>11</v>
      </c>
      <c r="L35" s="110" t="s">
        <v>11</v>
      </c>
      <c r="M35" s="110" t="s">
        <v>11</v>
      </c>
      <c r="N35" s="110" t="s">
        <v>11</v>
      </c>
      <c r="O35" s="110" t="s">
        <v>11</v>
      </c>
      <c r="P35" s="110" t="s">
        <v>11</v>
      </c>
      <c r="Q35" s="110" t="s">
        <v>11</v>
      </c>
      <c r="R35" s="110" t="s">
        <v>11</v>
      </c>
      <c r="S35" s="110" t="s">
        <v>11</v>
      </c>
      <c r="T35" s="110" t="s">
        <v>11</v>
      </c>
      <c r="U35" s="110" t="s">
        <v>11</v>
      </c>
      <c r="V35" s="110" t="s">
        <v>11</v>
      </c>
      <c r="W35" s="110" t="s">
        <v>436</v>
      </c>
      <c r="X35" s="110" t="s">
        <v>11</v>
      </c>
      <c r="Y35" s="110" t="s">
        <v>11</v>
      </c>
      <c r="Z35" s="111" t="s">
        <v>436</v>
      </c>
    </row>
    <row r="36" spans="1:26" ht="21" customHeight="1">
      <c r="A36" s="338"/>
      <c r="B36" s="174"/>
      <c r="C36" s="108" t="s">
        <v>343</v>
      </c>
      <c r="D36" s="109" t="s">
        <v>344</v>
      </c>
      <c r="E36" s="110" t="s">
        <v>437</v>
      </c>
      <c r="F36" s="110" t="s">
        <v>11</v>
      </c>
      <c r="G36" s="110" t="s">
        <v>438</v>
      </c>
      <c r="H36" s="110" t="s">
        <v>11</v>
      </c>
      <c r="I36" s="110" t="s">
        <v>11</v>
      </c>
      <c r="J36" s="110" t="s">
        <v>11</v>
      </c>
      <c r="K36" s="110" t="s">
        <v>11</v>
      </c>
      <c r="L36" s="110" t="s">
        <v>11</v>
      </c>
      <c r="M36" s="110" t="s">
        <v>11</v>
      </c>
      <c r="N36" s="110" t="s">
        <v>11</v>
      </c>
      <c r="O36" s="110" t="s">
        <v>11</v>
      </c>
      <c r="P36" s="110" t="s">
        <v>438</v>
      </c>
      <c r="Q36" s="110" t="s">
        <v>11</v>
      </c>
      <c r="R36" s="110" t="s">
        <v>11</v>
      </c>
      <c r="S36" s="110" t="s">
        <v>11</v>
      </c>
      <c r="T36" s="110" t="s">
        <v>11</v>
      </c>
      <c r="U36" s="110" t="s">
        <v>11</v>
      </c>
      <c r="V36" s="110" t="s">
        <v>11</v>
      </c>
      <c r="W36" s="110" t="s">
        <v>11</v>
      </c>
      <c r="X36" s="110" t="s">
        <v>11</v>
      </c>
      <c r="Y36" s="110" t="s">
        <v>11</v>
      </c>
      <c r="Z36" s="111" t="s">
        <v>439</v>
      </c>
    </row>
    <row r="37" spans="1:26">
      <c r="A37" s="338"/>
      <c r="B37" s="174"/>
      <c r="C37" s="108" t="s">
        <v>395</v>
      </c>
      <c r="D37" s="109" t="s">
        <v>396</v>
      </c>
      <c r="E37" s="110" t="s">
        <v>11</v>
      </c>
      <c r="F37" s="110" t="s">
        <v>11</v>
      </c>
      <c r="G37" s="110" t="s">
        <v>11</v>
      </c>
      <c r="H37" s="110" t="s">
        <v>11</v>
      </c>
      <c r="I37" s="110" t="s">
        <v>436</v>
      </c>
      <c r="J37" s="110" t="s">
        <v>11</v>
      </c>
      <c r="K37" s="110" t="s">
        <v>11</v>
      </c>
      <c r="L37" s="110" t="s">
        <v>11</v>
      </c>
      <c r="M37" s="110" t="s">
        <v>11</v>
      </c>
      <c r="N37" s="110" t="s">
        <v>11</v>
      </c>
      <c r="O37" s="110" t="s">
        <v>11</v>
      </c>
      <c r="P37" s="110" t="s">
        <v>11</v>
      </c>
      <c r="Q37" s="110" t="s">
        <v>11</v>
      </c>
      <c r="R37" s="110" t="s">
        <v>11</v>
      </c>
      <c r="S37" s="110" t="s">
        <v>11</v>
      </c>
      <c r="T37" s="110" t="s">
        <v>11</v>
      </c>
      <c r="U37" s="110" t="s">
        <v>11</v>
      </c>
      <c r="V37" s="110" t="s">
        <v>11</v>
      </c>
      <c r="W37" s="110" t="s">
        <v>11</v>
      </c>
      <c r="X37" s="110" t="s">
        <v>11</v>
      </c>
      <c r="Y37" s="110" t="s">
        <v>11</v>
      </c>
      <c r="Z37" s="111" t="s">
        <v>436</v>
      </c>
    </row>
    <row r="38" spans="1:26" ht="42" customHeight="1">
      <c r="A38" s="338"/>
      <c r="B38" s="174"/>
      <c r="C38" s="108" t="s">
        <v>440</v>
      </c>
      <c r="D38" s="109" t="s">
        <v>441</v>
      </c>
      <c r="E38" s="110" t="s">
        <v>442</v>
      </c>
      <c r="F38" s="110" t="s">
        <v>11</v>
      </c>
      <c r="G38" s="110" t="s">
        <v>11</v>
      </c>
      <c r="H38" s="110" t="s">
        <v>11</v>
      </c>
      <c r="I38" s="110" t="s">
        <v>11</v>
      </c>
      <c r="J38" s="110" t="s">
        <v>11</v>
      </c>
      <c r="K38" s="110" t="s">
        <v>11</v>
      </c>
      <c r="L38" s="110" t="s">
        <v>11</v>
      </c>
      <c r="M38" s="110" t="s">
        <v>11</v>
      </c>
      <c r="N38" s="110" t="s">
        <v>11</v>
      </c>
      <c r="O38" s="110" t="s">
        <v>11</v>
      </c>
      <c r="P38" s="110" t="s">
        <v>11</v>
      </c>
      <c r="Q38" s="110" t="s">
        <v>11</v>
      </c>
      <c r="R38" s="110" t="s">
        <v>11</v>
      </c>
      <c r="S38" s="110" t="s">
        <v>11</v>
      </c>
      <c r="T38" s="110" t="s">
        <v>11</v>
      </c>
      <c r="U38" s="110" t="s">
        <v>11</v>
      </c>
      <c r="V38" s="110" t="s">
        <v>11</v>
      </c>
      <c r="W38" s="110" t="s">
        <v>11</v>
      </c>
      <c r="X38" s="110" t="s">
        <v>11</v>
      </c>
      <c r="Y38" s="110" t="s">
        <v>11</v>
      </c>
      <c r="Z38" s="111" t="s">
        <v>442</v>
      </c>
    </row>
    <row r="39" spans="1:26" ht="21" customHeight="1">
      <c r="A39" s="338"/>
      <c r="B39" s="174"/>
      <c r="C39" s="108" t="s">
        <v>331</v>
      </c>
      <c r="D39" s="109" t="s">
        <v>332</v>
      </c>
      <c r="E39" s="110" t="s">
        <v>443</v>
      </c>
      <c r="F39" s="110" t="s">
        <v>11</v>
      </c>
      <c r="G39" s="110" t="s">
        <v>11</v>
      </c>
      <c r="H39" s="110" t="s">
        <v>11</v>
      </c>
      <c r="I39" s="110" t="s">
        <v>11</v>
      </c>
      <c r="J39" s="110" t="s">
        <v>11</v>
      </c>
      <c r="K39" s="110" t="s">
        <v>90</v>
      </c>
      <c r="L39" s="110" t="s">
        <v>11</v>
      </c>
      <c r="M39" s="110" t="s">
        <v>11</v>
      </c>
      <c r="N39" s="110" t="s">
        <v>11</v>
      </c>
      <c r="O39" s="110" t="s">
        <v>11</v>
      </c>
      <c r="P39" s="110" t="s">
        <v>11</v>
      </c>
      <c r="Q39" s="110" t="s">
        <v>11</v>
      </c>
      <c r="R39" s="110" t="s">
        <v>11</v>
      </c>
      <c r="S39" s="110" t="s">
        <v>11</v>
      </c>
      <c r="T39" s="110" t="s">
        <v>11</v>
      </c>
      <c r="U39" s="110" t="s">
        <v>11</v>
      </c>
      <c r="V39" s="110" t="s">
        <v>11</v>
      </c>
      <c r="W39" s="110" t="s">
        <v>11</v>
      </c>
      <c r="X39" s="110" t="s">
        <v>11</v>
      </c>
      <c r="Y39" s="110" t="s">
        <v>11</v>
      </c>
      <c r="Z39" s="111" t="s">
        <v>444</v>
      </c>
    </row>
    <row r="40" spans="1:26" ht="21" customHeight="1">
      <c r="A40" s="338"/>
      <c r="B40" s="174"/>
      <c r="C40" s="108" t="s">
        <v>339</v>
      </c>
      <c r="D40" s="109" t="s">
        <v>340</v>
      </c>
      <c r="E40" s="110">
        <v>0</v>
      </c>
      <c r="F40" s="110" t="s">
        <v>11</v>
      </c>
      <c r="G40" s="110" t="s">
        <v>11</v>
      </c>
      <c r="H40" s="110" t="s">
        <v>11</v>
      </c>
      <c r="I40" s="110">
        <v>0</v>
      </c>
      <c r="J40" s="110" t="s">
        <v>11</v>
      </c>
      <c r="K40" s="110" t="s">
        <v>11</v>
      </c>
      <c r="L40" s="110" t="s">
        <v>11</v>
      </c>
      <c r="M40" s="110" t="s">
        <v>11</v>
      </c>
      <c r="N40" s="110" t="s">
        <v>11</v>
      </c>
      <c r="O40" s="110" t="s">
        <v>11</v>
      </c>
      <c r="P40" s="110" t="s">
        <v>11</v>
      </c>
      <c r="Q40" s="110" t="s">
        <v>11</v>
      </c>
      <c r="R40" s="110">
        <v>0</v>
      </c>
      <c r="S40" s="110" t="s">
        <v>11</v>
      </c>
      <c r="T40" s="110" t="s">
        <v>11</v>
      </c>
      <c r="U40" s="110" t="s">
        <v>11</v>
      </c>
      <c r="V40" s="110" t="s">
        <v>11</v>
      </c>
      <c r="W40" s="110" t="s">
        <v>11</v>
      </c>
      <c r="X40" s="110" t="s">
        <v>11</v>
      </c>
      <c r="Y40" s="110" t="s">
        <v>11</v>
      </c>
      <c r="Z40" s="111">
        <v>0</v>
      </c>
    </row>
    <row r="41" spans="1:26" ht="21" customHeight="1">
      <c r="A41" s="338"/>
      <c r="B41" s="174"/>
      <c r="C41" s="108" t="s">
        <v>329</v>
      </c>
      <c r="D41" s="109" t="s">
        <v>330</v>
      </c>
      <c r="E41" s="110" t="s">
        <v>11</v>
      </c>
      <c r="F41" s="110" t="s">
        <v>11</v>
      </c>
      <c r="G41" s="110" t="s">
        <v>11</v>
      </c>
      <c r="H41" s="110" t="s">
        <v>11</v>
      </c>
      <c r="I41" s="110" t="s">
        <v>11</v>
      </c>
      <c r="J41" s="110" t="s">
        <v>11</v>
      </c>
      <c r="K41" s="110" t="s">
        <v>11</v>
      </c>
      <c r="L41" s="110" t="s">
        <v>11</v>
      </c>
      <c r="M41" s="110" t="s">
        <v>11</v>
      </c>
      <c r="N41" s="110" t="s">
        <v>11</v>
      </c>
      <c r="O41" s="110" t="s">
        <v>11</v>
      </c>
      <c r="P41" s="110" t="s">
        <v>11</v>
      </c>
      <c r="Q41" s="110">
        <v>0</v>
      </c>
      <c r="R41" s="110" t="s">
        <v>11</v>
      </c>
      <c r="S41" s="110" t="s">
        <v>11</v>
      </c>
      <c r="T41" s="110" t="s">
        <v>11</v>
      </c>
      <c r="U41" s="110" t="s">
        <v>11</v>
      </c>
      <c r="V41" s="110" t="s">
        <v>11</v>
      </c>
      <c r="W41" s="110" t="s">
        <v>11</v>
      </c>
      <c r="X41" s="110" t="s">
        <v>11</v>
      </c>
      <c r="Y41" s="110" t="s">
        <v>11</v>
      </c>
      <c r="Z41" s="111">
        <v>0</v>
      </c>
    </row>
    <row r="42" spans="1:26" ht="21" customHeight="1">
      <c r="A42" s="338"/>
      <c r="B42" s="174"/>
      <c r="C42" s="108" t="s">
        <v>337</v>
      </c>
      <c r="D42" s="109" t="s">
        <v>338</v>
      </c>
      <c r="E42" s="110" t="s">
        <v>11</v>
      </c>
      <c r="F42" s="110" t="s">
        <v>11</v>
      </c>
      <c r="G42" s="110" t="s">
        <v>11</v>
      </c>
      <c r="H42" s="110" t="s">
        <v>11</v>
      </c>
      <c r="I42" s="110">
        <v>0</v>
      </c>
      <c r="J42" s="110" t="s">
        <v>11</v>
      </c>
      <c r="K42" s="110" t="s">
        <v>11</v>
      </c>
      <c r="L42" s="110" t="s">
        <v>11</v>
      </c>
      <c r="M42" s="110" t="s">
        <v>11</v>
      </c>
      <c r="N42" s="110" t="s">
        <v>11</v>
      </c>
      <c r="O42" s="110" t="s">
        <v>11</v>
      </c>
      <c r="P42" s="110" t="s">
        <v>11</v>
      </c>
      <c r="Q42" s="110" t="s">
        <v>11</v>
      </c>
      <c r="R42" s="110">
        <v>0</v>
      </c>
      <c r="S42" s="110" t="s">
        <v>11</v>
      </c>
      <c r="T42" s="110" t="s">
        <v>11</v>
      </c>
      <c r="U42" s="110" t="s">
        <v>11</v>
      </c>
      <c r="V42" s="110" t="s">
        <v>11</v>
      </c>
      <c r="W42" s="110" t="s">
        <v>11</v>
      </c>
      <c r="X42" s="110" t="s">
        <v>11</v>
      </c>
      <c r="Y42" s="110" t="s">
        <v>11</v>
      </c>
      <c r="Z42" s="111">
        <v>0</v>
      </c>
    </row>
    <row r="43" spans="1:26">
      <c r="A43" s="338"/>
      <c r="B43" s="174"/>
      <c r="C43" s="108" t="s">
        <v>345</v>
      </c>
      <c r="D43" s="109" t="s">
        <v>346</v>
      </c>
      <c r="E43" s="110">
        <v>0</v>
      </c>
      <c r="F43" s="110" t="s">
        <v>11</v>
      </c>
      <c r="G43" s="110" t="s">
        <v>11</v>
      </c>
      <c r="H43" s="110" t="s">
        <v>11</v>
      </c>
      <c r="I43" s="110" t="s">
        <v>11</v>
      </c>
      <c r="J43" s="110" t="s">
        <v>11</v>
      </c>
      <c r="K43" s="110" t="s">
        <v>11</v>
      </c>
      <c r="L43" s="110" t="s">
        <v>11</v>
      </c>
      <c r="M43" s="110" t="s">
        <v>11</v>
      </c>
      <c r="N43" s="110" t="s">
        <v>11</v>
      </c>
      <c r="O43" s="110" t="s">
        <v>11</v>
      </c>
      <c r="P43" s="110" t="s">
        <v>11</v>
      </c>
      <c r="Q43" s="110" t="s">
        <v>11</v>
      </c>
      <c r="R43" s="110" t="s">
        <v>11</v>
      </c>
      <c r="S43" s="110" t="s">
        <v>11</v>
      </c>
      <c r="T43" s="110" t="s">
        <v>11</v>
      </c>
      <c r="U43" s="110" t="s">
        <v>11</v>
      </c>
      <c r="V43" s="110" t="s">
        <v>11</v>
      </c>
      <c r="W43" s="110" t="s">
        <v>11</v>
      </c>
      <c r="X43" s="110" t="s">
        <v>11</v>
      </c>
      <c r="Y43" s="110" t="s">
        <v>11</v>
      </c>
      <c r="Z43" s="111">
        <v>0</v>
      </c>
    </row>
    <row r="44" spans="1:26">
      <c r="A44" s="338"/>
      <c r="B44" s="174"/>
      <c r="C44" s="108" t="s">
        <v>327</v>
      </c>
      <c r="D44" s="109" t="s">
        <v>328</v>
      </c>
      <c r="E44" s="110" t="s">
        <v>439</v>
      </c>
      <c r="F44" s="110" t="s">
        <v>11</v>
      </c>
      <c r="G44" s="110" t="s">
        <v>437</v>
      </c>
      <c r="H44" s="110" t="s">
        <v>11</v>
      </c>
      <c r="I44" s="110" t="s">
        <v>11</v>
      </c>
      <c r="J44" s="110" t="s">
        <v>437</v>
      </c>
      <c r="K44" s="110" t="s">
        <v>11</v>
      </c>
      <c r="L44" s="110" t="s">
        <v>11</v>
      </c>
      <c r="M44" s="110" t="s">
        <v>11</v>
      </c>
      <c r="N44" s="110" t="s">
        <v>11</v>
      </c>
      <c r="O44" s="110" t="s">
        <v>11</v>
      </c>
      <c r="P44" s="110" t="s">
        <v>11</v>
      </c>
      <c r="Q44" s="110" t="s">
        <v>11</v>
      </c>
      <c r="R44" s="110" t="s">
        <v>11</v>
      </c>
      <c r="S44" s="110" t="s">
        <v>11</v>
      </c>
      <c r="T44" s="110" t="s">
        <v>11</v>
      </c>
      <c r="U44" s="110" t="s">
        <v>11</v>
      </c>
      <c r="V44" s="110" t="s">
        <v>11</v>
      </c>
      <c r="W44" s="110" t="s">
        <v>11</v>
      </c>
      <c r="X44" s="110" t="s">
        <v>11</v>
      </c>
      <c r="Y44" s="110" t="s">
        <v>11</v>
      </c>
      <c r="Z44" s="111" t="s">
        <v>445</v>
      </c>
    </row>
    <row r="45" spans="1:26" ht="39">
      <c r="A45" s="339"/>
      <c r="B45" s="328"/>
      <c r="C45" s="341" t="s">
        <v>446</v>
      </c>
      <c r="D45" s="342"/>
      <c r="E45" s="111" t="s">
        <v>447</v>
      </c>
      <c r="F45" s="111" t="s">
        <v>11</v>
      </c>
      <c r="G45" s="111" t="s">
        <v>448</v>
      </c>
      <c r="H45" s="111" t="s">
        <v>11</v>
      </c>
      <c r="I45" s="111" t="s">
        <v>436</v>
      </c>
      <c r="J45" s="111" t="s">
        <v>437</v>
      </c>
      <c r="K45" s="111" t="s">
        <v>90</v>
      </c>
      <c r="L45" s="111" t="s">
        <v>11</v>
      </c>
      <c r="M45" s="111" t="s">
        <v>11</v>
      </c>
      <c r="N45" s="111" t="s">
        <v>11</v>
      </c>
      <c r="O45" s="111" t="s">
        <v>11</v>
      </c>
      <c r="P45" s="111" t="s">
        <v>438</v>
      </c>
      <c r="Q45" s="111">
        <v>0</v>
      </c>
      <c r="R45" s="111">
        <v>0</v>
      </c>
      <c r="S45" s="111" t="s">
        <v>11</v>
      </c>
      <c r="T45" s="111" t="s">
        <v>11</v>
      </c>
      <c r="U45" s="111" t="s">
        <v>11</v>
      </c>
      <c r="V45" s="111">
        <v>0</v>
      </c>
      <c r="W45" s="111" t="s">
        <v>436</v>
      </c>
      <c r="X45" s="111" t="s">
        <v>11</v>
      </c>
      <c r="Y45" s="111" t="s">
        <v>11</v>
      </c>
      <c r="Z45" s="111" t="s">
        <v>449</v>
      </c>
    </row>
    <row r="46" spans="1:26" ht="42" customHeight="1">
      <c r="A46" s="337" t="s">
        <v>82</v>
      </c>
      <c r="B46" s="340" t="s">
        <v>347</v>
      </c>
      <c r="C46" s="108" t="s">
        <v>350</v>
      </c>
      <c r="D46" s="109" t="s">
        <v>351</v>
      </c>
      <c r="E46" s="110" t="s">
        <v>442</v>
      </c>
      <c r="F46" s="110" t="s">
        <v>11</v>
      </c>
      <c r="G46" s="110" t="s">
        <v>11</v>
      </c>
      <c r="H46" s="110" t="s">
        <v>11</v>
      </c>
      <c r="I46" s="110" t="s">
        <v>11</v>
      </c>
      <c r="J46" s="110" t="s">
        <v>11</v>
      </c>
      <c r="K46" s="110" t="s">
        <v>11</v>
      </c>
      <c r="L46" s="110" t="s">
        <v>11</v>
      </c>
      <c r="M46" s="110" t="s">
        <v>11</v>
      </c>
      <c r="N46" s="110" t="s">
        <v>11</v>
      </c>
      <c r="O46" s="110" t="s">
        <v>11</v>
      </c>
      <c r="P46" s="110" t="s">
        <v>11</v>
      </c>
      <c r="Q46" s="110" t="s">
        <v>11</v>
      </c>
      <c r="R46" s="110" t="s">
        <v>11</v>
      </c>
      <c r="S46" s="110" t="s">
        <v>11</v>
      </c>
      <c r="T46" s="110" t="s">
        <v>11</v>
      </c>
      <c r="U46" s="110" t="s">
        <v>11</v>
      </c>
      <c r="V46" s="110" t="s">
        <v>11</v>
      </c>
      <c r="W46" s="110" t="s">
        <v>11</v>
      </c>
      <c r="X46" s="110" t="s">
        <v>11</v>
      </c>
      <c r="Y46" s="110" t="s">
        <v>11</v>
      </c>
      <c r="Z46" s="111" t="s">
        <v>442</v>
      </c>
    </row>
    <row r="47" spans="1:26">
      <c r="A47" s="338"/>
      <c r="B47" s="174"/>
      <c r="C47" s="108" t="s">
        <v>348</v>
      </c>
      <c r="D47" s="109" t="s">
        <v>349</v>
      </c>
      <c r="E47" s="110" t="s">
        <v>11</v>
      </c>
      <c r="F47" s="110" t="s">
        <v>11</v>
      </c>
      <c r="G47" s="110" t="s">
        <v>11</v>
      </c>
      <c r="H47" s="110" t="s">
        <v>11</v>
      </c>
      <c r="I47" s="110" t="s">
        <v>11</v>
      </c>
      <c r="J47" s="110">
        <v>0</v>
      </c>
      <c r="K47" s="110" t="s">
        <v>11</v>
      </c>
      <c r="L47" s="110" t="s">
        <v>11</v>
      </c>
      <c r="M47" s="110" t="s">
        <v>11</v>
      </c>
      <c r="N47" s="110" t="s">
        <v>11</v>
      </c>
      <c r="O47" s="110" t="s">
        <v>11</v>
      </c>
      <c r="P47" s="110" t="s">
        <v>450</v>
      </c>
      <c r="Q47" s="110" t="s">
        <v>11</v>
      </c>
      <c r="R47" s="110" t="s">
        <v>11</v>
      </c>
      <c r="S47" s="110" t="s">
        <v>11</v>
      </c>
      <c r="T47" s="110" t="s">
        <v>11</v>
      </c>
      <c r="U47" s="110" t="s">
        <v>11</v>
      </c>
      <c r="V47" s="110" t="s">
        <v>11</v>
      </c>
      <c r="W47" s="110" t="s">
        <v>11</v>
      </c>
      <c r="X47" s="110" t="s">
        <v>11</v>
      </c>
      <c r="Y47" s="110" t="s">
        <v>11</v>
      </c>
      <c r="Z47" s="111" t="s">
        <v>450</v>
      </c>
    </row>
    <row r="48" spans="1:26">
      <c r="A48" s="339"/>
      <c r="B48" s="328"/>
      <c r="C48" s="341" t="s">
        <v>451</v>
      </c>
      <c r="D48" s="342"/>
      <c r="E48" s="111" t="s">
        <v>442</v>
      </c>
      <c r="F48" s="111" t="s">
        <v>11</v>
      </c>
      <c r="G48" s="111" t="s">
        <v>11</v>
      </c>
      <c r="H48" s="111" t="s">
        <v>11</v>
      </c>
      <c r="I48" s="111" t="s">
        <v>11</v>
      </c>
      <c r="J48" s="111">
        <v>0</v>
      </c>
      <c r="K48" s="111" t="s">
        <v>11</v>
      </c>
      <c r="L48" s="111" t="s">
        <v>11</v>
      </c>
      <c r="M48" s="111" t="s">
        <v>11</v>
      </c>
      <c r="N48" s="111" t="s">
        <v>11</v>
      </c>
      <c r="O48" s="111" t="s">
        <v>11</v>
      </c>
      <c r="P48" s="111" t="s">
        <v>450</v>
      </c>
      <c r="Q48" s="111" t="s">
        <v>11</v>
      </c>
      <c r="R48" s="111" t="s">
        <v>11</v>
      </c>
      <c r="S48" s="111" t="s">
        <v>11</v>
      </c>
      <c r="T48" s="111" t="s">
        <v>11</v>
      </c>
      <c r="U48" s="111" t="s">
        <v>11</v>
      </c>
      <c r="V48" s="111" t="s">
        <v>11</v>
      </c>
      <c r="W48" s="111" t="s">
        <v>11</v>
      </c>
      <c r="X48" s="111" t="s">
        <v>11</v>
      </c>
      <c r="Y48" s="111" t="s">
        <v>11</v>
      </c>
      <c r="Z48" s="111" t="s">
        <v>452</v>
      </c>
    </row>
    <row r="49" spans="1:26" ht="48.75" customHeight="1">
      <c r="A49" s="337" t="s">
        <v>94</v>
      </c>
      <c r="B49" s="340" t="s">
        <v>365</v>
      </c>
      <c r="C49" s="108" t="s">
        <v>368</v>
      </c>
      <c r="D49" s="109" t="s">
        <v>369</v>
      </c>
      <c r="E49" s="110" t="s">
        <v>11</v>
      </c>
      <c r="F49" s="110" t="s">
        <v>11</v>
      </c>
      <c r="G49" s="110" t="s">
        <v>11</v>
      </c>
      <c r="H49" s="110" t="s">
        <v>11</v>
      </c>
      <c r="I49" s="110" t="s">
        <v>11</v>
      </c>
      <c r="J49" s="110" t="s">
        <v>11</v>
      </c>
      <c r="K49" s="110" t="s">
        <v>11</v>
      </c>
      <c r="L49" s="110" t="s">
        <v>11</v>
      </c>
      <c r="M49" s="110" t="s">
        <v>11</v>
      </c>
      <c r="N49" s="110" t="s">
        <v>11</v>
      </c>
      <c r="O49" s="110" t="s">
        <v>11</v>
      </c>
      <c r="P49" s="110" t="s">
        <v>11</v>
      </c>
      <c r="Q49" s="110">
        <v>0</v>
      </c>
      <c r="R49" s="110" t="s">
        <v>11</v>
      </c>
      <c r="S49" s="110" t="s">
        <v>11</v>
      </c>
      <c r="T49" s="110" t="s">
        <v>11</v>
      </c>
      <c r="U49" s="110" t="s">
        <v>11</v>
      </c>
      <c r="V49" s="110" t="s">
        <v>11</v>
      </c>
      <c r="W49" s="110" t="s">
        <v>11</v>
      </c>
      <c r="X49" s="110" t="s">
        <v>11</v>
      </c>
      <c r="Y49" s="110" t="s">
        <v>11</v>
      </c>
      <c r="Z49" s="111">
        <v>0</v>
      </c>
    </row>
    <row r="50" spans="1:26" ht="42" customHeight="1">
      <c r="A50" s="338"/>
      <c r="B50" s="174"/>
      <c r="C50" s="108" t="s">
        <v>366</v>
      </c>
      <c r="D50" s="109" t="s">
        <v>367</v>
      </c>
      <c r="E50" s="110" t="s">
        <v>11</v>
      </c>
      <c r="F50" s="110" t="s">
        <v>11</v>
      </c>
      <c r="G50" s="110" t="s">
        <v>11</v>
      </c>
      <c r="H50" s="110" t="s">
        <v>11</v>
      </c>
      <c r="I50" s="110" t="s">
        <v>11</v>
      </c>
      <c r="J50" s="110" t="s">
        <v>11</v>
      </c>
      <c r="K50" s="110">
        <v>0</v>
      </c>
      <c r="L50" s="110" t="s">
        <v>11</v>
      </c>
      <c r="M50" s="110" t="s">
        <v>11</v>
      </c>
      <c r="N50" s="110" t="s">
        <v>11</v>
      </c>
      <c r="O50" s="110" t="s">
        <v>11</v>
      </c>
      <c r="P50" s="110" t="s">
        <v>11</v>
      </c>
      <c r="Q50" s="110" t="s">
        <v>11</v>
      </c>
      <c r="R50" s="110" t="s">
        <v>11</v>
      </c>
      <c r="S50" s="110" t="s">
        <v>436</v>
      </c>
      <c r="T50" s="110" t="s">
        <v>11</v>
      </c>
      <c r="U50" s="110" t="s">
        <v>453</v>
      </c>
      <c r="V50" s="110" t="s">
        <v>11</v>
      </c>
      <c r="W50" s="110" t="s">
        <v>11</v>
      </c>
      <c r="X50" s="110" t="s">
        <v>11</v>
      </c>
      <c r="Y50" s="110" t="s">
        <v>11</v>
      </c>
      <c r="Z50" s="111" t="s">
        <v>454</v>
      </c>
    </row>
    <row r="51" spans="1:26" ht="21" customHeight="1">
      <c r="A51" s="338"/>
      <c r="B51" s="174"/>
      <c r="C51" s="108" t="s">
        <v>398</v>
      </c>
      <c r="D51" s="109" t="s">
        <v>399</v>
      </c>
      <c r="E51" s="110" t="s">
        <v>11</v>
      </c>
      <c r="F51" s="110" t="s">
        <v>11</v>
      </c>
      <c r="G51" s="110" t="s">
        <v>11</v>
      </c>
      <c r="H51" s="110" t="s">
        <v>11</v>
      </c>
      <c r="I51" s="110" t="s">
        <v>11</v>
      </c>
      <c r="J51" s="110" t="s">
        <v>11</v>
      </c>
      <c r="K51" s="110" t="s">
        <v>11</v>
      </c>
      <c r="L51" s="110" t="s">
        <v>11</v>
      </c>
      <c r="M51" s="110">
        <v>0</v>
      </c>
      <c r="N51" s="110" t="s">
        <v>11</v>
      </c>
      <c r="O51" s="110" t="s">
        <v>11</v>
      </c>
      <c r="P51" s="110" t="s">
        <v>11</v>
      </c>
      <c r="Q51" s="110" t="s">
        <v>11</v>
      </c>
      <c r="R51" s="110" t="s">
        <v>11</v>
      </c>
      <c r="S51" s="110">
        <v>0</v>
      </c>
      <c r="T51" s="110" t="s">
        <v>11</v>
      </c>
      <c r="U51" s="110" t="s">
        <v>11</v>
      </c>
      <c r="V51" s="110" t="s">
        <v>11</v>
      </c>
      <c r="W51" s="110" t="s">
        <v>11</v>
      </c>
      <c r="X51" s="110" t="s">
        <v>11</v>
      </c>
      <c r="Y51" s="110" t="s">
        <v>11</v>
      </c>
      <c r="Z51" s="111">
        <v>0</v>
      </c>
    </row>
    <row r="52" spans="1:26" ht="39">
      <c r="A52" s="339"/>
      <c r="B52" s="328"/>
      <c r="C52" s="341" t="s">
        <v>455</v>
      </c>
      <c r="D52" s="342"/>
      <c r="E52" s="111" t="s">
        <v>11</v>
      </c>
      <c r="F52" s="111" t="s">
        <v>11</v>
      </c>
      <c r="G52" s="111" t="s">
        <v>11</v>
      </c>
      <c r="H52" s="111" t="s">
        <v>11</v>
      </c>
      <c r="I52" s="111" t="s">
        <v>11</v>
      </c>
      <c r="J52" s="111" t="s">
        <v>11</v>
      </c>
      <c r="K52" s="111">
        <v>0</v>
      </c>
      <c r="L52" s="111" t="s">
        <v>11</v>
      </c>
      <c r="M52" s="111">
        <v>0</v>
      </c>
      <c r="N52" s="111" t="s">
        <v>11</v>
      </c>
      <c r="O52" s="111" t="s">
        <v>11</v>
      </c>
      <c r="P52" s="111" t="s">
        <v>11</v>
      </c>
      <c r="Q52" s="111">
        <v>0</v>
      </c>
      <c r="R52" s="111" t="s">
        <v>11</v>
      </c>
      <c r="S52" s="111" t="s">
        <v>436</v>
      </c>
      <c r="T52" s="111" t="s">
        <v>11</v>
      </c>
      <c r="U52" s="111" t="s">
        <v>453</v>
      </c>
      <c r="V52" s="111" t="s">
        <v>11</v>
      </c>
      <c r="W52" s="111" t="s">
        <v>11</v>
      </c>
      <c r="X52" s="111" t="s">
        <v>11</v>
      </c>
      <c r="Y52" s="111" t="s">
        <v>11</v>
      </c>
      <c r="Z52" s="111" t="s">
        <v>454</v>
      </c>
    </row>
    <row r="53" spans="1:26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</sheetData>
  <mergeCells count="62">
    <mergeCell ref="A46:A48"/>
    <mergeCell ref="B46:B48"/>
    <mergeCell ref="C48:D48"/>
    <mergeCell ref="C52:D52"/>
    <mergeCell ref="A49:A52"/>
    <mergeCell ref="B49:B52"/>
    <mergeCell ref="A28:A32"/>
    <mergeCell ref="B28:B32"/>
    <mergeCell ref="C32:D32"/>
    <mergeCell ref="A33:A45"/>
    <mergeCell ref="B33:B45"/>
    <mergeCell ref="C45:D45"/>
    <mergeCell ref="A25:A27"/>
    <mergeCell ref="B25:B27"/>
    <mergeCell ref="C27:D27"/>
    <mergeCell ref="C24:D24"/>
    <mergeCell ref="A20:A24"/>
    <mergeCell ref="B20:B24"/>
    <mergeCell ref="A11:A14"/>
    <mergeCell ref="B11:B14"/>
    <mergeCell ref="U8:U10"/>
    <mergeCell ref="C14:D14"/>
    <mergeCell ref="A15:A19"/>
    <mergeCell ref="B15:B19"/>
    <mergeCell ref="C19:D19"/>
    <mergeCell ref="N8:N10"/>
    <mergeCell ref="O8:O10"/>
    <mergeCell ref="Y8:Y10"/>
    <mergeCell ref="P8:P10"/>
    <mergeCell ref="Q8:Q10"/>
    <mergeCell ref="R8:R10"/>
    <mergeCell ref="S8:S10"/>
    <mergeCell ref="T8:T10"/>
    <mergeCell ref="S6:S7"/>
    <mergeCell ref="T6:U7"/>
    <mergeCell ref="V8:V10"/>
    <mergeCell ref="W8:W10"/>
    <mergeCell ref="X8:X10"/>
    <mergeCell ref="L6:M7"/>
    <mergeCell ref="N6:O7"/>
    <mergeCell ref="P6:R7"/>
    <mergeCell ref="I8:I10"/>
    <mergeCell ref="J8:J10"/>
    <mergeCell ref="K8:K10"/>
    <mergeCell ref="L8:L10"/>
    <mergeCell ref="M8:M10"/>
    <mergeCell ref="E6:G7"/>
    <mergeCell ref="H6:I7"/>
    <mergeCell ref="J6:K7"/>
    <mergeCell ref="A1:Z1"/>
    <mergeCell ref="A2:Z2"/>
    <mergeCell ref="A3:Z3"/>
    <mergeCell ref="A4:Z4"/>
    <mergeCell ref="V6:V7"/>
    <mergeCell ref="W6:X7"/>
    <mergeCell ref="Y6:Y7"/>
    <mergeCell ref="Z6:Z10"/>
    <mergeCell ref="A7:B9"/>
    <mergeCell ref="E8:E10"/>
    <mergeCell ref="F8:F10"/>
    <mergeCell ref="G8:G10"/>
    <mergeCell ref="H8:H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landscape" verticalDpi="0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67" workbookViewId="0">
      <selection activeCell="F79" sqref="F79"/>
    </sheetView>
  </sheetViews>
  <sheetFormatPr defaultRowHeight="21"/>
  <cols>
    <col min="1" max="1" width="34.375" style="4" customWidth="1"/>
    <col min="2" max="2" width="17.25" style="4" customWidth="1"/>
    <col min="3" max="4" width="14.25" style="4" customWidth="1"/>
    <col min="5" max="5" width="13.375" style="4" customWidth="1"/>
    <col min="6" max="16384" width="9" style="4"/>
  </cols>
  <sheetData>
    <row r="1" spans="1:4">
      <c r="A1" s="170" t="s">
        <v>0</v>
      </c>
      <c r="B1" s="177"/>
      <c r="C1" s="177"/>
      <c r="D1" s="177"/>
    </row>
    <row r="2" spans="1:4">
      <c r="A2" s="169" t="s">
        <v>103</v>
      </c>
      <c r="B2" s="177"/>
      <c r="C2" s="177"/>
      <c r="D2" s="177"/>
    </row>
    <row r="3" spans="1:4">
      <c r="A3" s="169" t="s">
        <v>104</v>
      </c>
      <c r="B3" s="177"/>
      <c r="C3" s="177"/>
      <c r="D3" s="177"/>
    </row>
    <row r="4" spans="1:4">
      <c r="A4" s="169" t="s">
        <v>105</v>
      </c>
      <c r="B4" s="177"/>
      <c r="C4" s="177"/>
      <c r="D4" s="177"/>
    </row>
    <row r="5" spans="1:4">
      <c r="A5" s="6" t="s">
        <v>4</v>
      </c>
      <c r="B5" s="6" t="s">
        <v>5</v>
      </c>
      <c r="C5" s="6" t="s">
        <v>106</v>
      </c>
      <c r="D5" s="6" t="s">
        <v>107</v>
      </c>
    </row>
    <row r="6" spans="1:4" ht="21" customHeight="1">
      <c r="A6" s="20" t="s">
        <v>108</v>
      </c>
      <c r="B6" s="22" t="s">
        <v>109</v>
      </c>
      <c r="C6" s="49">
        <v>65735.67</v>
      </c>
      <c r="D6" s="49">
        <v>0</v>
      </c>
    </row>
    <row r="7" spans="1:4" ht="21" customHeight="1">
      <c r="A7" s="20" t="s">
        <v>110</v>
      </c>
      <c r="B7" s="22" t="s">
        <v>109</v>
      </c>
      <c r="C7" s="49">
        <v>9138533</v>
      </c>
      <c r="D7" s="49">
        <v>0</v>
      </c>
    </row>
    <row r="8" spans="1:4" ht="21" customHeight="1">
      <c r="A8" s="20" t="s">
        <v>111</v>
      </c>
      <c r="B8" s="22" t="s">
        <v>109</v>
      </c>
      <c r="C8" s="49">
        <v>103426.24000000001</v>
      </c>
      <c r="D8" s="49">
        <v>0</v>
      </c>
    </row>
    <row r="9" spans="1:4" ht="21" customHeight="1">
      <c r="A9" s="20" t="s">
        <v>112</v>
      </c>
      <c r="B9" s="22" t="s">
        <v>109</v>
      </c>
      <c r="C9" s="49">
        <v>3626.25</v>
      </c>
      <c r="D9" s="49">
        <v>0</v>
      </c>
    </row>
    <row r="10" spans="1:4" ht="21" customHeight="1">
      <c r="A10" s="20" t="s">
        <v>113</v>
      </c>
      <c r="B10" s="22" t="s">
        <v>109</v>
      </c>
      <c r="C10" s="49">
        <v>15806.03</v>
      </c>
      <c r="D10" s="49">
        <v>0</v>
      </c>
    </row>
    <row r="11" spans="1:4" ht="21" customHeight="1">
      <c r="A11" s="20" t="s">
        <v>114</v>
      </c>
      <c r="B11" s="22" t="s">
        <v>109</v>
      </c>
      <c r="C11" s="49">
        <v>10212135.01</v>
      </c>
      <c r="D11" s="49">
        <v>0</v>
      </c>
    </row>
    <row r="12" spans="1:4" ht="21" customHeight="1">
      <c r="A12" s="20" t="s">
        <v>115</v>
      </c>
      <c r="B12" s="22" t="s">
        <v>109</v>
      </c>
      <c r="C12" s="49">
        <v>13170038.73</v>
      </c>
      <c r="D12" s="49">
        <v>0</v>
      </c>
    </row>
    <row r="13" spans="1:4" ht="21" customHeight="1">
      <c r="A13" s="20" t="s">
        <v>116</v>
      </c>
      <c r="B13" s="22" t="s">
        <v>117</v>
      </c>
      <c r="C13" s="49">
        <v>22744762.789999999</v>
      </c>
      <c r="D13" s="49">
        <v>0</v>
      </c>
    </row>
    <row r="14" spans="1:4" ht="21" customHeight="1">
      <c r="A14" s="20" t="s">
        <v>118</v>
      </c>
      <c r="B14" s="22" t="s">
        <v>117</v>
      </c>
      <c r="C14" s="49">
        <v>803964.19</v>
      </c>
      <c r="D14" s="49">
        <v>0</v>
      </c>
    </row>
    <row r="15" spans="1:4" ht="21" customHeight="1">
      <c r="A15" s="20" t="s">
        <v>96</v>
      </c>
      <c r="B15" s="22" t="s">
        <v>119</v>
      </c>
      <c r="C15" s="49">
        <v>3218195.69</v>
      </c>
      <c r="D15" s="49">
        <v>0</v>
      </c>
    </row>
    <row r="16" spans="1:4" ht="21" customHeight="1">
      <c r="A16" s="20" t="s">
        <v>38</v>
      </c>
      <c r="B16" s="22" t="s">
        <v>120</v>
      </c>
      <c r="C16" s="49">
        <v>567840.44999999995</v>
      </c>
      <c r="D16" s="49">
        <v>0</v>
      </c>
    </row>
    <row r="17" spans="1:4" ht="21" customHeight="1">
      <c r="A17" s="20" t="s">
        <v>41</v>
      </c>
      <c r="B17" s="22" t="s">
        <v>121</v>
      </c>
      <c r="C17" s="49">
        <v>531573</v>
      </c>
      <c r="D17" s="49">
        <v>0</v>
      </c>
    </row>
    <row r="18" spans="1:4" ht="21" customHeight="1">
      <c r="A18" s="20" t="s">
        <v>98</v>
      </c>
      <c r="B18" s="22" t="s">
        <v>122</v>
      </c>
      <c r="C18" s="49">
        <v>0</v>
      </c>
      <c r="D18" s="49">
        <v>800126.05</v>
      </c>
    </row>
    <row r="19" spans="1:4" ht="21" customHeight="1">
      <c r="A19" s="20" t="s">
        <v>45</v>
      </c>
      <c r="B19" s="22" t="s">
        <v>123</v>
      </c>
      <c r="C19" s="49">
        <v>0</v>
      </c>
      <c r="D19" s="49">
        <v>15161.02</v>
      </c>
    </row>
    <row r="20" spans="1:4" ht="46.5" customHeight="1">
      <c r="A20" s="20" t="s">
        <v>47</v>
      </c>
      <c r="B20" s="22" t="s">
        <v>124</v>
      </c>
      <c r="C20" s="49">
        <v>0</v>
      </c>
      <c r="D20" s="49">
        <v>3693.2</v>
      </c>
    </row>
    <row r="21" spans="1:4" ht="21" customHeight="1">
      <c r="A21" s="20" t="s">
        <v>49</v>
      </c>
      <c r="B21" s="22" t="s">
        <v>125</v>
      </c>
      <c r="C21" s="49">
        <v>0</v>
      </c>
      <c r="D21" s="49">
        <v>1499477</v>
      </c>
    </row>
    <row r="22" spans="1:4" ht="21" customHeight="1">
      <c r="A22" s="20" t="s">
        <v>51</v>
      </c>
      <c r="B22" s="22" t="s">
        <v>126</v>
      </c>
      <c r="C22" s="49">
        <v>0</v>
      </c>
      <c r="D22" s="49">
        <v>28797</v>
      </c>
    </row>
    <row r="23" spans="1:4" ht="21" customHeight="1">
      <c r="A23" s="20" t="s">
        <v>127</v>
      </c>
      <c r="B23" s="22" t="s">
        <v>128</v>
      </c>
      <c r="C23" s="49">
        <v>0</v>
      </c>
      <c r="D23" s="49">
        <v>561573</v>
      </c>
    </row>
    <row r="24" spans="1:4" ht="41.25" customHeight="1">
      <c r="A24" s="20" t="s">
        <v>129</v>
      </c>
      <c r="B24" s="22" t="s">
        <v>130</v>
      </c>
      <c r="C24" s="49">
        <v>0</v>
      </c>
      <c r="D24" s="49">
        <v>60000</v>
      </c>
    </row>
    <row r="25" spans="1:4" ht="21" customHeight="1">
      <c r="A25" s="20" t="s">
        <v>131</v>
      </c>
      <c r="B25" s="22" t="s">
        <v>130</v>
      </c>
      <c r="C25" s="49">
        <v>0</v>
      </c>
      <c r="D25" s="49">
        <v>500</v>
      </c>
    </row>
    <row r="26" spans="1:4" ht="21" customHeight="1">
      <c r="A26" s="20" t="s">
        <v>132</v>
      </c>
      <c r="B26" s="22" t="s">
        <v>130</v>
      </c>
      <c r="C26" s="49">
        <v>0</v>
      </c>
      <c r="D26" s="49">
        <v>438526.98</v>
      </c>
    </row>
    <row r="27" spans="1:4" ht="21" customHeight="1">
      <c r="A27" s="20" t="s">
        <v>133</v>
      </c>
      <c r="B27" s="22" t="s">
        <v>130</v>
      </c>
      <c r="C27" s="49">
        <v>0</v>
      </c>
      <c r="D27" s="49">
        <v>952091.03</v>
      </c>
    </row>
    <row r="28" spans="1:4" ht="21" customHeight="1">
      <c r="A28" s="20" t="s">
        <v>134</v>
      </c>
      <c r="B28" s="22" t="s">
        <v>130</v>
      </c>
      <c r="C28" s="49">
        <v>0</v>
      </c>
      <c r="D28" s="49">
        <v>65735.67</v>
      </c>
    </row>
    <row r="29" spans="1:4" ht="21" customHeight="1">
      <c r="A29" s="20" t="s">
        <v>59</v>
      </c>
      <c r="B29" s="22" t="s">
        <v>135</v>
      </c>
      <c r="C29" s="49">
        <v>0</v>
      </c>
      <c r="D29" s="49">
        <v>16664287.9</v>
      </c>
    </row>
    <row r="30" spans="1:4" ht="21" customHeight="1">
      <c r="A30" s="20" t="s">
        <v>136</v>
      </c>
      <c r="B30" s="22" t="s">
        <v>137</v>
      </c>
      <c r="C30" s="49">
        <v>0</v>
      </c>
      <c r="D30" s="49">
        <v>22853116.41</v>
      </c>
    </row>
    <row r="31" spans="1:4" ht="21" customHeight="1">
      <c r="A31" s="20" t="s">
        <v>138</v>
      </c>
      <c r="B31" s="22" t="s">
        <v>139</v>
      </c>
      <c r="C31" s="49">
        <v>0</v>
      </c>
      <c r="D31" s="49">
        <v>512260</v>
      </c>
    </row>
    <row r="32" spans="1:4" ht="21" customHeight="1">
      <c r="A32" s="20" t="s">
        <v>140</v>
      </c>
      <c r="B32" s="22" t="s">
        <v>141</v>
      </c>
      <c r="C32" s="49">
        <v>0</v>
      </c>
      <c r="D32" s="49">
        <f>33022.76+581.4</f>
        <v>33604.160000000003</v>
      </c>
    </row>
    <row r="33" spans="1:4" ht="21" customHeight="1">
      <c r="A33" s="20" t="s">
        <v>142</v>
      </c>
      <c r="B33" s="22" t="s">
        <v>143</v>
      </c>
      <c r="C33" s="49">
        <v>0</v>
      </c>
      <c r="D33" s="49">
        <v>162184</v>
      </c>
    </row>
    <row r="34" spans="1:4" ht="21" customHeight="1">
      <c r="A34" s="20" t="s">
        <v>144</v>
      </c>
      <c r="B34" s="22" t="s">
        <v>145</v>
      </c>
      <c r="C34" s="49">
        <v>0</v>
      </c>
      <c r="D34" s="49">
        <v>3598.7</v>
      </c>
    </row>
    <row r="35" spans="1:4" ht="21" customHeight="1">
      <c r="A35" s="20" t="s">
        <v>146</v>
      </c>
      <c r="B35" s="22" t="s">
        <v>147</v>
      </c>
      <c r="C35" s="49">
        <v>0</v>
      </c>
      <c r="D35" s="49">
        <v>2512</v>
      </c>
    </row>
    <row r="36" spans="1:4" ht="21" customHeight="1">
      <c r="A36" s="20" t="s">
        <v>148</v>
      </c>
      <c r="B36" s="22" t="s">
        <v>149</v>
      </c>
      <c r="C36" s="49">
        <v>0</v>
      </c>
      <c r="D36" s="49">
        <v>99320</v>
      </c>
    </row>
    <row r="37" spans="1:4" ht="45.75" customHeight="1">
      <c r="A37" s="20" t="s">
        <v>150</v>
      </c>
      <c r="B37" s="22" t="s">
        <v>151</v>
      </c>
      <c r="C37" s="49">
        <v>0</v>
      </c>
      <c r="D37" s="49">
        <v>490</v>
      </c>
    </row>
    <row r="38" spans="1:4" ht="21" customHeight="1">
      <c r="A38" s="20" t="s">
        <v>152</v>
      </c>
      <c r="B38" s="22" t="s">
        <v>153</v>
      </c>
      <c r="C38" s="49">
        <v>0</v>
      </c>
      <c r="D38" s="49">
        <v>2440</v>
      </c>
    </row>
    <row r="39" spans="1:4" ht="21" customHeight="1">
      <c r="A39" s="20" t="s">
        <v>154</v>
      </c>
      <c r="B39" s="22" t="s">
        <v>155</v>
      </c>
      <c r="C39" s="49">
        <v>0</v>
      </c>
      <c r="D39" s="49">
        <v>80</v>
      </c>
    </row>
    <row r="40" spans="1:4" ht="47.25" customHeight="1">
      <c r="A40" s="20" t="s">
        <v>156</v>
      </c>
      <c r="B40" s="22" t="s">
        <v>157</v>
      </c>
      <c r="C40" s="49">
        <v>0</v>
      </c>
      <c r="D40" s="49">
        <v>7200</v>
      </c>
    </row>
    <row r="41" spans="1:4" ht="21" customHeight="1">
      <c r="A41" s="20" t="s">
        <v>158</v>
      </c>
      <c r="B41" s="22" t="s">
        <v>159</v>
      </c>
      <c r="C41" s="49">
        <v>0</v>
      </c>
      <c r="D41" s="49">
        <v>138</v>
      </c>
    </row>
    <row r="42" spans="1:4" ht="21" customHeight="1">
      <c r="A42" s="20" t="s">
        <v>160</v>
      </c>
      <c r="B42" s="22" t="s">
        <v>161</v>
      </c>
      <c r="C42" s="49">
        <v>0</v>
      </c>
      <c r="D42" s="49">
        <v>5150</v>
      </c>
    </row>
    <row r="43" spans="1:4" ht="21" customHeight="1">
      <c r="A43" s="20" t="s">
        <v>162</v>
      </c>
      <c r="B43" s="22" t="s">
        <v>163</v>
      </c>
      <c r="C43" s="49">
        <v>0</v>
      </c>
      <c r="D43" s="49">
        <v>55875</v>
      </c>
    </row>
    <row r="44" spans="1:4" ht="45" customHeight="1">
      <c r="A44" s="20" t="s">
        <v>164</v>
      </c>
      <c r="B44" s="22" t="s">
        <v>165</v>
      </c>
      <c r="C44" s="49">
        <v>0</v>
      </c>
      <c r="D44" s="49">
        <v>10000</v>
      </c>
    </row>
    <row r="45" spans="1:4" ht="43.5" customHeight="1">
      <c r="A45" s="20" t="s">
        <v>166</v>
      </c>
      <c r="B45" s="22" t="s">
        <v>167</v>
      </c>
      <c r="C45" s="49">
        <v>0</v>
      </c>
      <c r="D45" s="49">
        <v>9200</v>
      </c>
    </row>
    <row r="46" spans="1:4" ht="21" customHeight="1">
      <c r="A46" s="20" t="s">
        <v>168</v>
      </c>
      <c r="B46" s="22" t="s">
        <v>169</v>
      </c>
      <c r="C46" s="49">
        <v>0</v>
      </c>
      <c r="D46" s="49">
        <v>558</v>
      </c>
    </row>
    <row r="47" spans="1:4" ht="45" customHeight="1">
      <c r="A47" s="20" t="s">
        <v>170</v>
      </c>
      <c r="B47" s="22" t="s">
        <v>171</v>
      </c>
      <c r="C47" s="49">
        <v>0</v>
      </c>
      <c r="D47" s="49">
        <v>1300</v>
      </c>
    </row>
    <row r="48" spans="1:4" ht="21" customHeight="1">
      <c r="A48" s="20" t="s">
        <v>172</v>
      </c>
      <c r="B48" s="22" t="s">
        <v>173</v>
      </c>
      <c r="C48" s="49">
        <v>0</v>
      </c>
      <c r="D48" s="49">
        <v>640</v>
      </c>
    </row>
    <row r="49" spans="1:4" ht="21" customHeight="1">
      <c r="A49" s="20" t="s">
        <v>174</v>
      </c>
      <c r="B49" s="22" t="s">
        <v>175</v>
      </c>
      <c r="C49" s="49">
        <v>0</v>
      </c>
      <c r="D49" s="49">
        <v>3000</v>
      </c>
    </row>
    <row r="50" spans="1:4" ht="21" customHeight="1">
      <c r="A50" s="20" t="s">
        <v>176</v>
      </c>
      <c r="B50" s="22" t="s">
        <v>177</v>
      </c>
      <c r="C50" s="49">
        <v>0</v>
      </c>
      <c r="D50" s="49">
        <v>355932.47</v>
      </c>
    </row>
    <row r="51" spans="1:4" ht="21" customHeight="1">
      <c r="A51" s="20" t="s">
        <v>178</v>
      </c>
      <c r="B51" s="22" t="s">
        <v>179</v>
      </c>
      <c r="C51" s="49">
        <v>0</v>
      </c>
      <c r="D51" s="49">
        <v>1010</v>
      </c>
    </row>
    <row r="52" spans="1:4" ht="21" customHeight="1">
      <c r="A52" s="20" t="s">
        <v>180</v>
      </c>
      <c r="B52" s="22" t="s">
        <v>181</v>
      </c>
      <c r="C52" s="49">
        <v>0</v>
      </c>
      <c r="D52" s="49">
        <v>8900</v>
      </c>
    </row>
    <row r="53" spans="1:4" ht="21" customHeight="1">
      <c r="A53" s="20" t="s">
        <v>182</v>
      </c>
      <c r="B53" s="22" t="s">
        <v>183</v>
      </c>
      <c r="C53" s="49">
        <v>0</v>
      </c>
      <c r="D53" s="49">
        <v>20200</v>
      </c>
    </row>
    <row r="54" spans="1:4" ht="21" customHeight="1">
      <c r="A54" s="20" t="s">
        <v>184</v>
      </c>
      <c r="B54" s="22" t="s">
        <v>185</v>
      </c>
      <c r="C54" s="49">
        <v>0</v>
      </c>
      <c r="D54" s="49">
        <v>477585.29</v>
      </c>
    </row>
    <row r="55" spans="1:4" ht="21" customHeight="1">
      <c r="A55" s="20" t="s">
        <v>186</v>
      </c>
      <c r="B55" s="22" t="s">
        <v>187</v>
      </c>
      <c r="C55" s="49">
        <v>0</v>
      </c>
      <c r="D55" s="49">
        <v>8482548.4800000004</v>
      </c>
    </row>
    <row r="56" spans="1:4" ht="21" customHeight="1">
      <c r="A56" s="20" t="s">
        <v>188</v>
      </c>
      <c r="B56" s="22" t="s">
        <v>189</v>
      </c>
      <c r="C56" s="49">
        <v>0</v>
      </c>
      <c r="D56" s="49">
        <v>4965908.6399999997</v>
      </c>
    </row>
    <row r="57" spans="1:4" ht="21" customHeight="1">
      <c r="A57" s="20" t="s">
        <v>190</v>
      </c>
      <c r="B57" s="22" t="s">
        <v>191</v>
      </c>
      <c r="C57" s="49">
        <v>0</v>
      </c>
      <c r="D57" s="49">
        <v>120424.36</v>
      </c>
    </row>
    <row r="58" spans="1:4" ht="21" customHeight="1">
      <c r="A58" s="20" t="s">
        <v>192</v>
      </c>
      <c r="B58" s="22" t="s">
        <v>193</v>
      </c>
      <c r="C58" s="49">
        <v>0</v>
      </c>
      <c r="D58" s="49">
        <v>9793414.9600000009</v>
      </c>
    </row>
    <row r="59" spans="1:4" ht="21" customHeight="1">
      <c r="A59" s="20" t="s">
        <v>194</v>
      </c>
      <c r="B59" s="22" t="s">
        <v>195</v>
      </c>
      <c r="C59" s="49">
        <v>0</v>
      </c>
      <c r="D59" s="49">
        <v>86672.52</v>
      </c>
    </row>
    <row r="60" spans="1:4" ht="21" customHeight="1">
      <c r="A60" s="20" t="s">
        <v>196</v>
      </c>
      <c r="B60" s="22" t="s">
        <v>197</v>
      </c>
      <c r="C60" s="49">
        <v>0</v>
      </c>
      <c r="D60" s="49">
        <v>69875.899999999994</v>
      </c>
    </row>
    <row r="61" spans="1:4" ht="45.75" customHeight="1">
      <c r="A61" s="20" t="s">
        <v>198</v>
      </c>
      <c r="B61" s="22" t="s">
        <v>199</v>
      </c>
      <c r="C61" s="49">
        <v>0</v>
      </c>
      <c r="D61" s="49">
        <v>1652087</v>
      </c>
    </row>
    <row r="62" spans="1:4" ht="42.75" customHeight="1">
      <c r="A62" s="20" t="s">
        <v>200</v>
      </c>
      <c r="B62" s="22" t="s">
        <v>201</v>
      </c>
      <c r="C62" s="49">
        <v>0</v>
      </c>
      <c r="D62" s="49">
        <v>36802292.149999999</v>
      </c>
    </row>
    <row r="63" spans="1:4">
      <c r="A63" s="20" t="s">
        <v>64</v>
      </c>
      <c r="B63" s="22" t="s">
        <v>202</v>
      </c>
      <c r="C63" s="49">
        <v>13616622</v>
      </c>
      <c r="D63" s="49">
        <v>0</v>
      </c>
    </row>
    <row r="64" spans="1:4" ht="21" customHeight="1">
      <c r="A64" s="20" t="s">
        <v>67</v>
      </c>
      <c r="B64" s="22" t="s">
        <v>203</v>
      </c>
      <c r="C64" s="49">
        <v>892800</v>
      </c>
      <c r="D64" s="49">
        <v>0</v>
      </c>
    </row>
    <row r="65" spans="1:5" ht="21" customHeight="1">
      <c r="A65" s="20" t="s">
        <v>70</v>
      </c>
      <c r="B65" s="22" t="s">
        <v>204</v>
      </c>
      <c r="C65" s="49">
        <v>13537548</v>
      </c>
      <c r="D65" s="49">
        <v>0</v>
      </c>
    </row>
    <row r="66" spans="1:5" ht="21" customHeight="1">
      <c r="A66" s="20" t="s">
        <v>73</v>
      </c>
      <c r="B66" s="22" t="s">
        <v>205</v>
      </c>
      <c r="C66" s="49">
        <v>151825</v>
      </c>
      <c r="D66" s="49">
        <v>0</v>
      </c>
    </row>
    <row r="67" spans="1:5">
      <c r="A67" s="20" t="s">
        <v>76</v>
      </c>
      <c r="B67" s="22" t="s">
        <v>206</v>
      </c>
      <c r="C67" s="49">
        <v>7711246.4400000004</v>
      </c>
      <c r="D67" s="49">
        <v>0</v>
      </c>
    </row>
    <row r="68" spans="1:5">
      <c r="A68" s="20" t="s">
        <v>79</v>
      </c>
      <c r="B68" s="22" t="s">
        <v>207</v>
      </c>
      <c r="C68" s="49">
        <v>3502037.4</v>
      </c>
      <c r="D68" s="49">
        <v>0</v>
      </c>
    </row>
    <row r="69" spans="1:5" ht="21" customHeight="1">
      <c r="A69" s="20" t="s">
        <v>82</v>
      </c>
      <c r="B69" s="22" t="s">
        <v>208</v>
      </c>
      <c r="C69" s="49">
        <v>651877.72</v>
      </c>
      <c r="D69" s="49">
        <v>0</v>
      </c>
    </row>
    <row r="70" spans="1:5">
      <c r="A70" s="20" t="s">
        <v>85</v>
      </c>
      <c r="B70" s="22" t="s">
        <v>209</v>
      </c>
      <c r="C70" s="49">
        <v>2684340</v>
      </c>
      <c r="D70" s="49">
        <v>0</v>
      </c>
    </row>
    <row r="71" spans="1:5">
      <c r="A71" s="20" t="s">
        <v>94</v>
      </c>
      <c r="B71" s="22" t="s">
        <v>210</v>
      </c>
      <c r="C71" s="49">
        <v>4365553.28</v>
      </c>
      <c r="D71" s="49">
        <v>0</v>
      </c>
    </row>
    <row r="72" spans="1:5">
      <c r="A72" s="175" t="s">
        <v>37</v>
      </c>
      <c r="B72" s="176"/>
      <c r="C72" s="50">
        <f>SUM(C6:C71)</f>
        <v>107689486.89</v>
      </c>
      <c r="D72" s="50">
        <f>SUM(D6:D71)</f>
        <v>107689486.88999999</v>
      </c>
      <c r="E72" s="164"/>
    </row>
    <row r="73" spans="1:5">
      <c r="E73" s="164"/>
    </row>
    <row r="74" spans="1:5" customFormat="1" ht="27" customHeight="1">
      <c r="A74" s="115"/>
      <c r="C74" s="115"/>
      <c r="D74" s="115"/>
    </row>
    <row r="75" spans="1:5" customFormat="1" ht="27" customHeight="1">
      <c r="B75" s="115"/>
      <c r="C75" s="115"/>
      <c r="D75" s="115"/>
    </row>
    <row r="76" spans="1:5" customFormat="1" ht="27" customHeight="1">
      <c r="B76" s="115"/>
      <c r="C76" s="115"/>
      <c r="D76" s="115"/>
    </row>
  </sheetData>
  <mergeCells count="5">
    <mergeCell ref="A72:B72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&amp;Rหน้าที่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14" sqref="A14:B14"/>
    </sheetView>
  </sheetViews>
  <sheetFormatPr defaultRowHeight="21"/>
  <cols>
    <col min="1" max="1" width="19" style="144" customWidth="1"/>
    <col min="2" max="2" width="9.5" style="144" customWidth="1"/>
    <col min="3" max="3" width="15.625" style="144" customWidth="1"/>
    <col min="4" max="4" width="11.125" style="144" customWidth="1"/>
    <col min="5" max="5" width="15.625" style="144" customWidth="1"/>
    <col min="6" max="6" width="14.5" style="144" customWidth="1"/>
    <col min="7" max="7" width="23" style="144" customWidth="1"/>
    <col min="8" max="8" width="9.625" style="144" bestFit="1" customWidth="1"/>
    <col min="9" max="16384" width="9" style="144"/>
  </cols>
  <sheetData>
    <row r="1" spans="1:6">
      <c r="A1" s="182" t="s">
        <v>0</v>
      </c>
      <c r="B1" s="183"/>
      <c r="C1" s="183"/>
      <c r="D1" s="183"/>
      <c r="E1" s="183"/>
      <c r="F1" s="183"/>
    </row>
    <row r="2" spans="1:6">
      <c r="A2" s="184" t="s">
        <v>586</v>
      </c>
      <c r="B2" s="183"/>
      <c r="C2" s="183"/>
      <c r="D2" s="183"/>
      <c r="E2" s="183"/>
      <c r="F2" s="183"/>
    </row>
    <row r="3" spans="1:6">
      <c r="B3" s="145" t="s">
        <v>11</v>
      </c>
      <c r="C3" s="146"/>
      <c r="D3" s="146"/>
      <c r="E3" s="147" t="s">
        <v>603</v>
      </c>
    </row>
    <row r="4" spans="1:6">
      <c r="B4" s="145" t="s">
        <v>11</v>
      </c>
      <c r="C4" s="146"/>
      <c r="D4" s="146"/>
      <c r="E4" s="28" t="s">
        <v>604</v>
      </c>
    </row>
    <row r="5" spans="1:6">
      <c r="A5" s="171" t="s">
        <v>4</v>
      </c>
      <c r="B5" s="172"/>
      <c r="C5" s="172"/>
      <c r="D5" s="172"/>
      <c r="E5" s="172"/>
      <c r="F5" s="116" t="s">
        <v>589</v>
      </c>
    </row>
    <row r="6" spans="1:6">
      <c r="A6" s="181" t="s">
        <v>607</v>
      </c>
      <c r="B6" s="172"/>
      <c r="C6" s="172"/>
      <c r="D6" s="172"/>
      <c r="E6" s="172"/>
      <c r="F6" s="148">
        <v>10486207.68</v>
      </c>
    </row>
    <row r="7" spans="1:6">
      <c r="A7" s="181" t="s">
        <v>590</v>
      </c>
      <c r="B7" s="172"/>
      <c r="C7" s="172"/>
      <c r="D7" s="172"/>
      <c r="E7" s="172"/>
      <c r="F7" s="20" t="s">
        <v>11</v>
      </c>
    </row>
    <row r="8" spans="1:6">
      <c r="A8" s="185" t="s">
        <v>474</v>
      </c>
      <c r="B8" s="186"/>
      <c r="C8" s="185" t="s">
        <v>591</v>
      </c>
      <c r="D8" s="186"/>
      <c r="E8" s="149" t="s">
        <v>6</v>
      </c>
      <c r="F8" s="20" t="s">
        <v>11</v>
      </c>
    </row>
    <row r="9" spans="1:6">
      <c r="A9" s="187"/>
      <c r="B9" s="188"/>
      <c r="C9" s="178"/>
      <c r="D9" s="180"/>
      <c r="E9" s="150"/>
      <c r="F9" s="20"/>
    </row>
    <row r="10" spans="1:6">
      <c r="A10" s="187"/>
      <c r="B10" s="189"/>
      <c r="C10" s="179"/>
      <c r="D10" s="179"/>
      <c r="E10" s="151"/>
      <c r="F10" s="20"/>
    </row>
    <row r="11" spans="1:6">
      <c r="A11" s="190" t="s">
        <v>37</v>
      </c>
      <c r="B11" s="172"/>
      <c r="C11" s="172"/>
      <c r="D11" s="172"/>
      <c r="E11" s="172"/>
      <c r="F11" s="148">
        <f>SUM(E9:E10)</f>
        <v>0</v>
      </c>
    </row>
    <row r="12" spans="1:6">
      <c r="A12" s="181" t="s">
        <v>594</v>
      </c>
      <c r="B12" s="172"/>
      <c r="C12" s="172"/>
      <c r="D12" s="172"/>
      <c r="E12" s="172"/>
      <c r="F12" s="20" t="s">
        <v>11</v>
      </c>
    </row>
    <row r="13" spans="1:6">
      <c r="A13" s="185" t="s">
        <v>595</v>
      </c>
      <c r="B13" s="186"/>
      <c r="C13" s="185" t="s">
        <v>596</v>
      </c>
      <c r="D13" s="186"/>
      <c r="E13" s="149" t="s">
        <v>6</v>
      </c>
      <c r="F13" s="20" t="s">
        <v>11</v>
      </c>
    </row>
    <row r="14" spans="1:6">
      <c r="A14" s="178" t="s">
        <v>605</v>
      </c>
      <c r="B14" s="180"/>
      <c r="C14" s="187" t="s">
        <v>615</v>
      </c>
      <c r="D14" s="188"/>
      <c r="E14" s="150">
        <v>-500</v>
      </c>
      <c r="F14" s="20" t="s">
        <v>11</v>
      </c>
    </row>
    <row r="15" spans="1:6">
      <c r="A15" s="178" t="s">
        <v>605</v>
      </c>
      <c r="B15" s="180"/>
      <c r="C15" s="178">
        <v>12072018</v>
      </c>
      <c r="D15" s="180"/>
      <c r="E15" s="151">
        <v>-42704.47</v>
      </c>
      <c r="F15" s="20"/>
    </row>
    <row r="16" spans="1:6">
      <c r="A16" s="178" t="s">
        <v>605</v>
      </c>
      <c r="B16" s="180"/>
      <c r="C16" s="178">
        <v>16072018</v>
      </c>
      <c r="D16" s="179"/>
      <c r="E16" s="151">
        <v>-58.2</v>
      </c>
      <c r="F16" s="20"/>
    </row>
    <row r="17" spans="1:8">
      <c r="A17" s="178" t="s">
        <v>605</v>
      </c>
      <c r="B17" s="180"/>
      <c r="C17" s="178">
        <v>19072018</v>
      </c>
      <c r="D17" s="179"/>
      <c r="E17" s="151">
        <v>-230160</v>
      </c>
      <c r="F17" s="20"/>
    </row>
    <row r="18" spans="1:8">
      <c r="A18" s="178" t="s">
        <v>605</v>
      </c>
      <c r="B18" s="180"/>
      <c r="C18" s="178">
        <v>31072518</v>
      </c>
      <c r="D18" s="179"/>
      <c r="E18" s="151">
        <v>-650</v>
      </c>
      <c r="F18" s="20"/>
    </row>
    <row r="19" spans="1:8">
      <c r="A19" s="190" t="s">
        <v>37</v>
      </c>
      <c r="B19" s="172"/>
      <c r="C19" s="172"/>
      <c r="D19" s="172"/>
      <c r="E19" s="172"/>
      <c r="F19" s="148">
        <f>SUM(E14:E18)</f>
        <v>-274072.67</v>
      </c>
    </row>
    <row r="20" spans="1:8">
      <c r="A20" s="181" t="s">
        <v>608</v>
      </c>
      <c r="B20" s="172"/>
      <c r="C20" s="172"/>
      <c r="D20" s="172"/>
      <c r="E20" s="172"/>
      <c r="F20" s="148">
        <f>+F6+F11+F19</f>
        <v>10212135.01</v>
      </c>
      <c r="H20" s="158"/>
    </row>
    <row r="21" spans="1:8">
      <c r="A21" s="152"/>
      <c r="B21" s="153"/>
      <c r="C21" s="153"/>
      <c r="D21" s="153"/>
      <c r="E21" s="153"/>
      <c r="F21" s="154"/>
    </row>
    <row r="22" spans="1:8">
      <c r="A22" s="155"/>
      <c r="B22" s="156"/>
      <c r="C22" s="156"/>
      <c r="D22" s="156"/>
      <c r="E22" s="156"/>
      <c r="F22" s="157"/>
    </row>
    <row r="23" spans="1:8">
      <c r="A23" s="191" t="s">
        <v>597</v>
      </c>
      <c r="B23" s="192"/>
      <c r="C23" s="193"/>
      <c r="D23" s="191" t="s">
        <v>598</v>
      </c>
      <c r="E23" s="192"/>
      <c r="F23" s="194"/>
    </row>
    <row r="24" spans="1:8">
      <c r="A24" s="197" t="s">
        <v>609</v>
      </c>
      <c r="B24" s="183"/>
      <c r="C24" s="198"/>
      <c r="D24" s="197" t="s">
        <v>611</v>
      </c>
      <c r="E24" s="183"/>
      <c r="F24" s="199"/>
    </row>
    <row r="25" spans="1:8">
      <c r="A25" s="200" t="s">
        <v>599</v>
      </c>
      <c r="B25" s="201"/>
      <c r="C25" s="202"/>
      <c r="D25" s="200" t="s">
        <v>600</v>
      </c>
      <c r="E25" s="201"/>
      <c r="F25" s="202"/>
    </row>
    <row r="26" spans="1:8">
      <c r="A26" s="200" t="s">
        <v>601</v>
      </c>
      <c r="B26" s="201"/>
      <c r="C26" s="202"/>
      <c r="D26" s="200" t="s">
        <v>602</v>
      </c>
      <c r="E26" s="201"/>
      <c r="F26" s="202"/>
    </row>
    <row r="27" spans="1:8">
      <c r="A27" s="195" t="s">
        <v>610</v>
      </c>
      <c r="B27" s="196"/>
      <c r="C27" s="176"/>
      <c r="D27" s="195" t="s">
        <v>612</v>
      </c>
      <c r="E27" s="196"/>
      <c r="F27" s="176"/>
    </row>
  </sheetData>
  <mergeCells count="37">
    <mergeCell ref="A19:E19"/>
    <mergeCell ref="A20:E20"/>
    <mergeCell ref="A23:C23"/>
    <mergeCell ref="D23:F23"/>
    <mergeCell ref="A27:C27"/>
    <mergeCell ref="D27:F27"/>
    <mergeCell ref="A24:C24"/>
    <mergeCell ref="D24:F24"/>
    <mergeCell ref="A25:C25"/>
    <mergeCell ref="D25:F25"/>
    <mergeCell ref="A26:C26"/>
    <mergeCell ref="D26:F26"/>
    <mergeCell ref="A11:E11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1:F1"/>
    <mergeCell ref="A2:F2"/>
    <mergeCell ref="A5:E5"/>
    <mergeCell ref="A6:E6"/>
    <mergeCell ref="A7:E7"/>
    <mergeCell ref="C16:D16"/>
    <mergeCell ref="A16:B16"/>
    <mergeCell ref="A18:B18"/>
    <mergeCell ref="C18:D18"/>
    <mergeCell ref="A12:E12"/>
    <mergeCell ref="A15:B15"/>
    <mergeCell ref="C15:D15"/>
    <mergeCell ref="A17:B17"/>
    <mergeCell ref="C17:D17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26" sqref="D26"/>
    </sheetView>
  </sheetViews>
  <sheetFormatPr defaultRowHeight="21"/>
  <cols>
    <col min="1" max="1" width="19" style="144" customWidth="1"/>
    <col min="2" max="2" width="9.5" style="144" customWidth="1"/>
    <col min="3" max="3" width="15.625" style="144" customWidth="1"/>
    <col min="4" max="4" width="11.125" style="144" customWidth="1"/>
    <col min="5" max="5" width="15.625" style="144" customWidth="1"/>
    <col min="6" max="6" width="14.5" style="144" customWidth="1"/>
    <col min="7" max="8" width="23" style="144" customWidth="1"/>
    <col min="9" max="16384" width="9" style="144"/>
  </cols>
  <sheetData>
    <row r="1" spans="1:7">
      <c r="A1" s="182" t="s">
        <v>0</v>
      </c>
      <c r="B1" s="183"/>
      <c r="C1" s="183"/>
      <c r="D1" s="183"/>
      <c r="E1" s="183"/>
      <c r="F1" s="183"/>
    </row>
    <row r="2" spans="1:7">
      <c r="A2" s="184" t="s">
        <v>586</v>
      </c>
      <c r="B2" s="183"/>
      <c r="C2" s="183"/>
      <c r="D2" s="183"/>
      <c r="E2" s="183"/>
      <c r="F2" s="183"/>
    </row>
    <row r="3" spans="1:7">
      <c r="B3" s="145" t="s">
        <v>11</v>
      </c>
      <c r="C3" s="146"/>
      <c r="D3" s="146"/>
      <c r="E3" s="147" t="s">
        <v>603</v>
      </c>
      <c r="G3" s="27"/>
    </row>
    <row r="4" spans="1:7">
      <c r="B4" s="145" t="s">
        <v>11</v>
      </c>
      <c r="C4" s="146"/>
      <c r="D4" s="146"/>
      <c r="E4" s="28" t="s">
        <v>606</v>
      </c>
      <c r="G4" s="27"/>
    </row>
    <row r="5" spans="1:7">
      <c r="A5" s="171" t="s">
        <v>4</v>
      </c>
      <c r="B5" s="172"/>
      <c r="C5" s="172"/>
      <c r="D5" s="172"/>
      <c r="E5" s="172"/>
      <c r="F5" s="116" t="s">
        <v>589</v>
      </c>
    </row>
    <row r="6" spans="1:7">
      <c r="A6" s="181" t="s">
        <v>613</v>
      </c>
      <c r="B6" s="172"/>
      <c r="C6" s="172"/>
      <c r="D6" s="172"/>
      <c r="E6" s="172"/>
      <c r="F6" s="148">
        <v>13270159.640000001</v>
      </c>
    </row>
    <row r="7" spans="1:7">
      <c r="A7" s="181" t="s">
        <v>590</v>
      </c>
      <c r="B7" s="172"/>
      <c r="C7" s="172"/>
      <c r="D7" s="172"/>
      <c r="E7" s="172"/>
      <c r="F7" s="20" t="s">
        <v>11</v>
      </c>
    </row>
    <row r="8" spans="1:7">
      <c r="A8" s="185" t="s">
        <v>474</v>
      </c>
      <c r="B8" s="186"/>
      <c r="C8" s="185" t="s">
        <v>591</v>
      </c>
      <c r="D8" s="186"/>
      <c r="E8" s="149" t="s">
        <v>6</v>
      </c>
      <c r="F8" s="20" t="s">
        <v>11</v>
      </c>
    </row>
    <row r="9" spans="1:7">
      <c r="A9" s="187" t="s">
        <v>593</v>
      </c>
      <c r="B9" s="189"/>
      <c r="C9" s="179">
        <v>10038614</v>
      </c>
      <c r="D9" s="179"/>
      <c r="E9" s="151">
        <v>-200</v>
      </c>
      <c r="F9" s="20"/>
    </row>
    <row r="10" spans="1:7">
      <c r="A10" s="187" t="s">
        <v>614</v>
      </c>
      <c r="B10" s="189"/>
      <c r="C10" s="179">
        <v>10038636</v>
      </c>
      <c r="D10" s="179"/>
      <c r="E10" s="151">
        <v>-53000</v>
      </c>
      <c r="F10" s="20"/>
    </row>
    <row r="11" spans="1:7">
      <c r="A11" s="190" t="s">
        <v>37</v>
      </c>
      <c r="B11" s="172"/>
      <c r="C11" s="172"/>
      <c r="D11" s="172"/>
      <c r="E11" s="172"/>
      <c r="F11" s="148">
        <f>SUM(E9:E10)</f>
        <v>-53200</v>
      </c>
    </row>
    <row r="12" spans="1:7">
      <c r="A12" s="181" t="s">
        <v>594</v>
      </c>
      <c r="B12" s="172"/>
      <c r="C12" s="172"/>
      <c r="D12" s="172"/>
      <c r="E12" s="172"/>
      <c r="F12" s="20" t="s">
        <v>11</v>
      </c>
    </row>
    <row r="13" spans="1:7">
      <c r="A13" s="185" t="s">
        <v>595</v>
      </c>
      <c r="B13" s="186"/>
      <c r="C13" s="185" t="s">
        <v>596</v>
      </c>
      <c r="D13" s="186"/>
      <c r="E13" s="149" t="s">
        <v>6</v>
      </c>
      <c r="F13" s="20" t="s">
        <v>11</v>
      </c>
    </row>
    <row r="14" spans="1:7">
      <c r="A14" s="178" t="s">
        <v>605</v>
      </c>
      <c r="B14" s="180"/>
      <c r="C14" s="178">
        <v>25062561</v>
      </c>
      <c r="D14" s="180"/>
      <c r="E14" s="150">
        <v>-46920.91</v>
      </c>
      <c r="F14" s="20" t="s">
        <v>11</v>
      </c>
    </row>
    <row r="15" spans="1:7">
      <c r="A15" s="178"/>
      <c r="B15" s="180"/>
      <c r="C15" s="178"/>
      <c r="D15" s="180"/>
      <c r="E15" s="151"/>
      <c r="F15" s="20"/>
    </row>
    <row r="16" spans="1:7">
      <c r="A16" s="185"/>
      <c r="B16" s="203"/>
      <c r="C16" s="203"/>
      <c r="D16" s="203"/>
      <c r="E16" s="151"/>
      <c r="F16" s="20"/>
    </row>
    <row r="17" spans="1:8">
      <c r="A17" s="190" t="s">
        <v>37</v>
      </c>
      <c r="B17" s="172"/>
      <c r="C17" s="172"/>
      <c r="D17" s="172"/>
      <c r="E17" s="172"/>
      <c r="F17" s="148">
        <f>SUM(E14:E15)</f>
        <v>-46920.91</v>
      </c>
    </row>
    <row r="18" spans="1:8">
      <c r="A18" s="181" t="s">
        <v>608</v>
      </c>
      <c r="B18" s="172"/>
      <c r="C18" s="172"/>
      <c r="D18" s="172"/>
      <c r="E18" s="172"/>
      <c r="F18" s="148">
        <f>+F6+F11+F17</f>
        <v>13170038.73</v>
      </c>
      <c r="H18" s="158"/>
    </row>
    <row r="19" spans="1:8">
      <c r="A19" s="152"/>
      <c r="B19" s="153"/>
      <c r="C19" s="153"/>
      <c r="D19" s="153"/>
      <c r="E19" s="153"/>
      <c r="F19" s="154"/>
    </row>
    <row r="20" spans="1:8">
      <c r="A20" s="155"/>
      <c r="B20" s="156"/>
      <c r="C20" s="156"/>
      <c r="D20" s="156"/>
      <c r="E20" s="156"/>
      <c r="F20" s="157"/>
    </row>
    <row r="21" spans="1:8">
      <c r="A21" s="191" t="s">
        <v>597</v>
      </c>
      <c r="B21" s="192"/>
      <c r="C21" s="193"/>
      <c r="D21" s="191" t="s">
        <v>598</v>
      </c>
      <c r="E21" s="192"/>
      <c r="F21" s="194"/>
    </row>
    <row r="22" spans="1:8">
      <c r="A22" s="197" t="s">
        <v>616</v>
      </c>
      <c r="B22" s="183"/>
      <c r="C22" s="198"/>
      <c r="D22" s="197" t="s">
        <v>618</v>
      </c>
      <c r="E22" s="183"/>
      <c r="F22" s="199"/>
    </row>
    <row r="23" spans="1:8">
      <c r="A23" s="200" t="s">
        <v>599</v>
      </c>
      <c r="B23" s="201"/>
      <c r="C23" s="202"/>
      <c r="D23" s="200" t="s">
        <v>600</v>
      </c>
      <c r="E23" s="201"/>
      <c r="F23" s="202"/>
    </row>
    <row r="24" spans="1:8">
      <c r="A24" s="200" t="s">
        <v>601</v>
      </c>
      <c r="B24" s="201"/>
      <c r="C24" s="202"/>
      <c r="D24" s="200" t="s">
        <v>602</v>
      </c>
      <c r="E24" s="201"/>
      <c r="F24" s="202"/>
    </row>
    <row r="25" spans="1:8">
      <c r="A25" s="195" t="s">
        <v>617</v>
      </c>
      <c r="B25" s="196"/>
      <c r="C25" s="176"/>
      <c r="D25" s="195" t="s">
        <v>619</v>
      </c>
      <c r="E25" s="196"/>
      <c r="F25" s="176"/>
    </row>
  </sheetData>
  <mergeCells count="33">
    <mergeCell ref="A25:C25"/>
    <mergeCell ref="D25:F25"/>
    <mergeCell ref="A22:C22"/>
    <mergeCell ref="D22:F22"/>
    <mergeCell ref="A23:C23"/>
    <mergeCell ref="D23:F23"/>
    <mergeCell ref="A24:C24"/>
    <mergeCell ref="D24:F24"/>
    <mergeCell ref="A16:B16"/>
    <mergeCell ref="C16:D16"/>
    <mergeCell ref="A17:E17"/>
    <mergeCell ref="A18:E18"/>
    <mergeCell ref="A21:C21"/>
    <mergeCell ref="D21:F21"/>
    <mergeCell ref="A13:B13"/>
    <mergeCell ref="C13:D13"/>
    <mergeCell ref="A14:B14"/>
    <mergeCell ref="C14:D14"/>
    <mergeCell ref="A15:B15"/>
    <mergeCell ref="C15:D15"/>
    <mergeCell ref="A12:E12"/>
    <mergeCell ref="A1:F1"/>
    <mergeCell ref="A2:F2"/>
    <mergeCell ref="A5:E5"/>
    <mergeCell ref="A6:E6"/>
    <mergeCell ref="A7:E7"/>
    <mergeCell ref="A8:B8"/>
    <mergeCell ref="C8:D8"/>
    <mergeCell ref="A9:B9"/>
    <mergeCell ref="C9:D9"/>
    <mergeCell ref="A10:B10"/>
    <mergeCell ref="C10:D10"/>
    <mergeCell ref="A11:E11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opLeftCell="A25" workbookViewId="0">
      <selection sqref="A1:F41"/>
    </sheetView>
  </sheetViews>
  <sheetFormatPr defaultRowHeight="18.75"/>
  <cols>
    <col min="1" max="1" width="19" style="131" customWidth="1"/>
    <col min="2" max="2" width="9.5" style="131" customWidth="1"/>
    <col min="3" max="3" width="15.625" style="131" customWidth="1"/>
    <col min="4" max="4" width="11.125" style="131" customWidth="1"/>
    <col min="5" max="5" width="15.625" style="131" customWidth="1"/>
    <col min="6" max="6" width="15.375" style="131" customWidth="1"/>
    <col min="7" max="8" width="23" style="131" customWidth="1"/>
    <col min="9" max="16384" width="9" style="131"/>
  </cols>
  <sheetData>
    <row r="1" spans="1:6">
      <c r="A1" s="208" t="s">
        <v>0</v>
      </c>
      <c r="B1" s="209"/>
      <c r="C1" s="209"/>
      <c r="D1" s="209"/>
      <c r="E1" s="209"/>
      <c r="F1" s="209"/>
    </row>
    <row r="2" spans="1:6">
      <c r="A2" s="210" t="s">
        <v>586</v>
      </c>
      <c r="B2" s="209"/>
      <c r="C2" s="209"/>
      <c r="D2" s="209"/>
      <c r="E2" s="209"/>
      <c r="F2" s="209"/>
    </row>
    <row r="3" spans="1:6">
      <c r="B3" s="132" t="s">
        <v>11</v>
      </c>
      <c r="C3" s="133"/>
      <c r="D3" s="133"/>
      <c r="E3" s="211" t="s">
        <v>587</v>
      </c>
      <c r="F3" s="211"/>
    </row>
    <row r="4" spans="1:6">
      <c r="B4" s="132" t="s">
        <v>11</v>
      </c>
      <c r="C4" s="133"/>
      <c r="D4" s="133"/>
      <c r="E4" s="211">
        <v>14502441019</v>
      </c>
      <c r="F4" s="211"/>
    </row>
    <row r="5" spans="1:6">
      <c r="A5" s="212" t="s">
        <v>4</v>
      </c>
      <c r="B5" s="213"/>
      <c r="C5" s="213"/>
      <c r="D5" s="213"/>
      <c r="E5" s="213"/>
      <c r="F5" s="117" t="s">
        <v>589</v>
      </c>
    </row>
    <row r="6" spans="1:6">
      <c r="A6" s="214" t="s">
        <v>613</v>
      </c>
      <c r="B6" s="213"/>
      <c r="C6" s="213"/>
      <c r="D6" s="213"/>
      <c r="E6" s="213"/>
      <c r="F6" s="134">
        <v>10230178.1</v>
      </c>
    </row>
    <row r="7" spans="1:6">
      <c r="A7" s="214" t="s">
        <v>590</v>
      </c>
      <c r="B7" s="213"/>
      <c r="C7" s="213"/>
      <c r="D7" s="213"/>
      <c r="E7" s="213"/>
      <c r="F7" s="135" t="s">
        <v>11</v>
      </c>
    </row>
    <row r="8" spans="1:6">
      <c r="A8" s="215" t="s">
        <v>474</v>
      </c>
      <c r="B8" s="216"/>
      <c r="C8" s="215" t="s">
        <v>591</v>
      </c>
      <c r="D8" s="216"/>
      <c r="E8" s="136" t="s">
        <v>6</v>
      </c>
      <c r="F8" s="135" t="s">
        <v>11</v>
      </c>
    </row>
    <row r="9" spans="1:6">
      <c r="A9" s="204" t="s">
        <v>592</v>
      </c>
      <c r="B9" s="205"/>
      <c r="C9" s="206">
        <v>26915295</v>
      </c>
      <c r="D9" s="207"/>
      <c r="E9" s="137">
        <v>-345</v>
      </c>
      <c r="F9" s="135"/>
    </row>
    <row r="10" spans="1:6">
      <c r="A10" s="204" t="s">
        <v>593</v>
      </c>
      <c r="B10" s="205"/>
      <c r="C10" s="206">
        <v>26915300</v>
      </c>
      <c r="D10" s="207"/>
      <c r="E10" s="137">
        <v>-1800</v>
      </c>
      <c r="F10" s="135"/>
    </row>
    <row r="11" spans="1:6">
      <c r="A11" s="204" t="s">
        <v>620</v>
      </c>
      <c r="B11" s="205"/>
      <c r="C11" s="206">
        <v>26915334</v>
      </c>
      <c r="D11" s="207"/>
      <c r="E11" s="137">
        <v>-56400</v>
      </c>
      <c r="F11" s="135"/>
    </row>
    <row r="12" spans="1:6">
      <c r="A12" s="204" t="s">
        <v>621</v>
      </c>
      <c r="B12" s="205"/>
      <c r="C12" s="206">
        <v>26915335</v>
      </c>
      <c r="D12" s="207"/>
      <c r="E12" s="137">
        <v>-66000</v>
      </c>
      <c r="F12" s="135"/>
    </row>
    <row r="13" spans="1:6">
      <c r="A13" s="204" t="s">
        <v>620</v>
      </c>
      <c r="B13" s="205"/>
      <c r="C13" s="206">
        <v>26915336</v>
      </c>
      <c r="D13" s="207"/>
      <c r="E13" s="137">
        <v>-30000</v>
      </c>
      <c r="F13" s="135"/>
    </row>
    <row r="14" spans="1:6">
      <c r="A14" s="204" t="s">
        <v>620</v>
      </c>
      <c r="B14" s="205"/>
      <c r="C14" s="206">
        <v>26915337</v>
      </c>
      <c r="D14" s="207"/>
      <c r="E14" s="137">
        <v>-79200</v>
      </c>
      <c r="F14" s="135"/>
    </row>
    <row r="15" spans="1:6">
      <c r="A15" s="204" t="s">
        <v>622</v>
      </c>
      <c r="B15" s="205"/>
      <c r="C15" s="206">
        <v>26915339</v>
      </c>
      <c r="D15" s="207"/>
      <c r="E15" s="137">
        <v>-18300</v>
      </c>
      <c r="F15" s="135"/>
    </row>
    <row r="16" spans="1:6">
      <c r="A16" s="204" t="s">
        <v>623</v>
      </c>
      <c r="B16" s="205"/>
      <c r="C16" s="206">
        <v>26915345</v>
      </c>
      <c r="D16" s="207"/>
      <c r="E16" s="137">
        <v>-21780</v>
      </c>
      <c r="F16" s="135"/>
    </row>
    <row r="17" spans="1:7">
      <c r="A17" s="204" t="s">
        <v>623</v>
      </c>
      <c r="B17" s="205"/>
      <c r="C17" s="206">
        <v>26915347</v>
      </c>
      <c r="D17" s="207"/>
      <c r="E17" s="137">
        <v>-162000</v>
      </c>
      <c r="F17" s="135"/>
    </row>
    <row r="18" spans="1:7">
      <c r="A18" s="204" t="s">
        <v>623</v>
      </c>
      <c r="B18" s="205"/>
      <c r="C18" s="206">
        <v>26915348</v>
      </c>
      <c r="D18" s="207"/>
      <c r="E18" s="137">
        <v>-198000</v>
      </c>
      <c r="F18" s="135"/>
    </row>
    <row r="19" spans="1:7">
      <c r="A19" s="204" t="s">
        <v>623</v>
      </c>
      <c r="B19" s="205"/>
      <c r="C19" s="206">
        <v>26915349</v>
      </c>
      <c r="D19" s="207"/>
      <c r="E19" s="137">
        <v>-108000</v>
      </c>
      <c r="F19" s="135"/>
    </row>
    <row r="20" spans="1:7">
      <c r="A20" s="204" t="s">
        <v>623</v>
      </c>
      <c r="B20" s="205"/>
      <c r="C20" s="206">
        <v>26915350</v>
      </c>
      <c r="D20" s="207"/>
      <c r="E20" s="137">
        <v>-27000</v>
      </c>
      <c r="F20" s="135"/>
      <c r="G20" s="138">
        <f>SUM(E10:E24)</f>
        <v>-1091300</v>
      </c>
    </row>
    <row r="21" spans="1:7">
      <c r="A21" s="204" t="s">
        <v>623</v>
      </c>
      <c r="B21" s="205"/>
      <c r="C21" s="206">
        <v>26915351</v>
      </c>
      <c r="D21" s="207"/>
      <c r="E21" s="137">
        <v>-138000</v>
      </c>
      <c r="F21" s="135"/>
    </row>
    <row r="22" spans="1:7">
      <c r="A22" s="204" t="s">
        <v>623</v>
      </c>
      <c r="B22" s="205"/>
      <c r="C22" s="206">
        <v>26915352</v>
      </c>
      <c r="D22" s="207"/>
      <c r="E22" s="137">
        <v>-100000</v>
      </c>
      <c r="F22" s="135"/>
    </row>
    <row r="23" spans="1:7">
      <c r="A23" s="204" t="s">
        <v>623</v>
      </c>
      <c r="B23" s="205"/>
      <c r="C23" s="204" t="s">
        <v>624</v>
      </c>
      <c r="D23" s="205"/>
      <c r="E23" s="137">
        <v>-67000</v>
      </c>
      <c r="F23" s="135"/>
    </row>
    <row r="24" spans="1:7">
      <c r="A24" s="204" t="s">
        <v>623</v>
      </c>
      <c r="B24" s="205"/>
      <c r="C24" s="206">
        <v>25615354</v>
      </c>
      <c r="D24" s="207"/>
      <c r="E24" s="137">
        <v>-17820</v>
      </c>
      <c r="F24" s="135"/>
    </row>
    <row r="25" spans="1:7">
      <c r="A25" s="217" t="s">
        <v>37</v>
      </c>
      <c r="B25" s="213"/>
      <c r="C25" s="213"/>
      <c r="D25" s="213"/>
      <c r="E25" s="213"/>
      <c r="F25" s="134">
        <f>SUM(E9:E24)</f>
        <v>-1091645</v>
      </c>
    </row>
    <row r="26" spans="1:7">
      <c r="A26" s="214" t="s">
        <v>594</v>
      </c>
      <c r="B26" s="213"/>
      <c r="C26" s="213"/>
      <c r="D26" s="213"/>
      <c r="E26" s="213"/>
      <c r="F26" s="135" t="s">
        <v>11</v>
      </c>
    </row>
    <row r="27" spans="1:7">
      <c r="A27" s="215" t="s">
        <v>595</v>
      </c>
      <c r="B27" s="216"/>
      <c r="C27" s="215" t="s">
        <v>596</v>
      </c>
      <c r="D27" s="218"/>
      <c r="E27" s="136" t="s">
        <v>6</v>
      </c>
      <c r="F27" s="135" t="s">
        <v>11</v>
      </c>
    </row>
    <row r="28" spans="1:7">
      <c r="A28" s="215" t="s">
        <v>625</v>
      </c>
      <c r="B28" s="219"/>
      <c r="C28" s="219">
        <v>26915343</v>
      </c>
      <c r="D28" s="219"/>
      <c r="E28" s="139">
        <v>-0.1</v>
      </c>
      <c r="F28" s="135"/>
    </row>
    <row r="29" spans="1:7">
      <c r="A29" s="215"/>
      <c r="B29" s="219"/>
      <c r="C29" s="219"/>
      <c r="D29" s="219"/>
      <c r="E29" s="139"/>
      <c r="F29" s="135"/>
    </row>
    <row r="30" spans="1:7">
      <c r="A30" s="215"/>
      <c r="B30" s="219"/>
      <c r="C30" s="219"/>
      <c r="D30" s="219"/>
      <c r="E30" s="139"/>
      <c r="F30" s="135"/>
    </row>
    <row r="31" spans="1:7">
      <c r="A31" s="217" t="s">
        <v>37</v>
      </c>
      <c r="B31" s="213"/>
      <c r="C31" s="213"/>
      <c r="D31" s="213"/>
      <c r="E31" s="213"/>
      <c r="F31" s="140">
        <f>SUM(E28:E30)</f>
        <v>-0.1</v>
      </c>
    </row>
    <row r="32" spans="1:7">
      <c r="A32" s="214" t="s">
        <v>608</v>
      </c>
      <c r="B32" s="213"/>
      <c r="C32" s="213"/>
      <c r="D32" s="213"/>
      <c r="E32" s="213"/>
      <c r="F32" s="134">
        <f>+F6+F25+F31</f>
        <v>9138533</v>
      </c>
    </row>
    <row r="33" spans="1:6">
      <c r="A33" s="141"/>
      <c r="F33" s="142"/>
    </row>
    <row r="34" spans="1:6">
      <c r="A34" s="141"/>
      <c r="F34" s="142"/>
    </row>
    <row r="35" spans="1:6">
      <c r="A35" s="226" t="s">
        <v>597</v>
      </c>
      <c r="B35" s="227"/>
      <c r="C35" s="228"/>
      <c r="D35" s="226" t="s">
        <v>598</v>
      </c>
      <c r="E35" s="227"/>
      <c r="F35" s="229"/>
    </row>
    <row r="36" spans="1:6">
      <c r="A36" s="230" t="s">
        <v>626</v>
      </c>
      <c r="B36" s="209"/>
      <c r="C36" s="231"/>
      <c r="D36" s="230" t="s">
        <v>627</v>
      </c>
      <c r="E36" s="209"/>
      <c r="F36" s="232"/>
    </row>
    <row r="37" spans="1:6">
      <c r="A37" s="220" t="s">
        <v>599</v>
      </c>
      <c r="B37" s="221"/>
      <c r="C37" s="222"/>
      <c r="D37" s="220" t="s">
        <v>600</v>
      </c>
      <c r="E37" s="221"/>
      <c r="F37" s="222"/>
    </row>
    <row r="38" spans="1:6">
      <c r="A38" s="220" t="s">
        <v>601</v>
      </c>
      <c r="B38" s="221"/>
      <c r="C38" s="222"/>
      <c r="D38" s="220" t="s">
        <v>602</v>
      </c>
      <c r="E38" s="221"/>
      <c r="F38" s="222"/>
    </row>
    <row r="39" spans="1:6">
      <c r="A39" s="223" t="s">
        <v>617</v>
      </c>
      <c r="B39" s="224"/>
      <c r="C39" s="225"/>
      <c r="D39" s="223" t="s">
        <v>628</v>
      </c>
      <c r="E39" s="224"/>
      <c r="F39" s="225"/>
    </row>
  </sheetData>
  <mergeCells count="63">
    <mergeCell ref="A38:C38"/>
    <mergeCell ref="D38:F38"/>
    <mergeCell ref="A39:C39"/>
    <mergeCell ref="D39:F39"/>
    <mergeCell ref="A35:C35"/>
    <mergeCell ref="D35:F35"/>
    <mergeCell ref="A36:C36"/>
    <mergeCell ref="D36:F36"/>
    <mergeCell ref="A37:C37"/>
    <mergeCell ref="D37:F37"/>
    <mergeCell ref="A32:E32"/>
    <mergeCell ref="A25:E25"/>
    <mergeCell ref="A26:E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  <mergeCell ref="A21:B21"/>
    <mergeCell ref="C21:D21"/>
    <mergeCell ref="A22:B22"/>
    <mergeCell ref="C22:D22"/>
    <mergeCell ref="A24:B24"/>
    <mergeCell ref="C24:D24"/>
    <mergeCell ref="A23:B23"/>
    <mergeCell ref="C23:D23"/>
    <mergeCell ref="A17:B17"/>
    <mergeCell ref="C17:D17"/>
    <mergeCell ref="A19:B19"/>
    <mergeCell ref="C19:D19"/>
    <mergeCell ref="A20:B20"/>
    <mergeCell ref="C20:D20"/>
    <mergeCell ref="A18:B18"/>
    <mergeCell ref="C18:D18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</mergeCells>
  <pageMargins left="0.7" right="0.7" top="0.75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opLeftCell="A4" workbookViewId="0">
      <selection activeCell="E32" sqref="E32"/>
    </sheetView>
  </sheetViews>
  <sheetFormatPr defaultRowHeight="18.75"/>
  <cols>
    <col min="1" max="1" width="19" style="131" customWidth="1"/>
    <col min="2" max="2" width="9.5" style="131" customWidth="1"/>
    <col min="3" max="3" width="15.625" style="131" customWidth="1"/>
    <col min="4" max="4" width="11.125" style="131" customWidth="1"/>
    <col min="5" max="5" width="15.625" style="131" customWidth="1"/>
    <col min="6" max="6" width="15.375" style="131" customWidth="1"/>
    <col min="7" max="8" width="23" style="131" customWidth="1"/>
    <col min="9" max="16384" width="9" style="131"/>
  </cols>
  <sheetData>
    <row r="1" spans="1:6">
      <c r="A1" s="208" t="s">
        <v>0</v>
      </c>
      <c r="B1" s="209"/>
      <c r="C1" s="209"/>
      <c r="D1" s="209"/>
      <c r="E1" s="209"/>
      <c r="F1" s="209"/>
    </row>
    <row r="2" spans="1:6">
      <c r="A2" s="210" t="s">
        <v>586</v>
      </c>
      <c r="B2" s="209"/>
      <c r="C2" s="209"/>
      <c r="D2" s="209"/>
      <c r="E2" s="209"/>
      <c r="F2" s="209"/>
    </row>
    <row r="3" spans="1:6">
      <c r="B3" s="132" t="s">
        <v>11</v>
      </c>
      <c r="C3" s="133"/>
      <c r="D3" s="133"/>
      <c r="E3" s="211" t="s">
        <v>587</v>
      </c>
      <c r="F3" s="211"/>
    </row>
    <row r="4" spans="1:6">
      <c r="B4" s="132" t="s">
        <v>11</v>
      </c>
      <c r="C4" s="133"/>
      <c r="D4" s="133"/>
      <c r="E4" s="211" t="s">
        <v>588</v>
      </c>
      <c r="F4" s="211"/>
    </row>
    <row r="5" spans="1:6">
      <c r="A5" s="212" t="s">
        <v>4</v>
      </c>
      <c r="B5" s="213"/>
      <c r="C5" s="213"/>
      <c r="D5" s="213"/>
      <c r="E5" s="213"/>
      <c r="F5" s="130" t="s">
        <v>589</v>
      </c>
    </row>
    <row r="6" spans="1:6">
      <c r="A6" s="214" t="s">
        <v>645</v>
      </c>
      <c r="B6" s="213"/>
      <c r="C6" s="213"/>
      <c r="D6" s="213"/>
      <c r="E6" s="213"/>
      <c r="F6" s="134">
        <v>96535.67</v>
      </c>
    </row>
    <row r="7" spans="1:6">
      <c r="A7" s="214" t="s">
        <v>590</v>
      </c>
      <c r="B7" s="213"/>
      <c r="C7" s="213"/>
      <c r="D7" s="213"/>
      <c r="E7" s="213"/>
      <c r="F7" s="135" t="s">
        <v>11</v>
      </c>
    </row>
    <row r="8" spans="1:6">
      <c r="A8" s="215" t="s">
        <v>474</v>
      </c>
      <c r="B8" s="216"/>
      <c r="C8" s="215" t="s">
        <v>591</v>
      </c>
      <c r="D8" s="216"/>
      <c r="E8" s="136" t="s">
        <v>6</v>
      </c>
      <c r="F8" s="135" t="s">
        <v>11</v>
      </c>
    </row>
    <row r="9" spans="1:6">
      <c r="A9" s="204" t="s">
        <v>643</v>
      </c>
      <c r="B9" s="205"/>
      <c r="C9" s="206">
        <v>13436893</v>
      </c>
      <c r="D9" s="207"/>
      <c r="E9" s="137">
        <v>-400</v>
      </c>
      <c r="F9" s="135"/>
    </row>
    <row r="10" spans="1:6">
      <c r="A10" s="204" t="s">
        <v>644</v>
      </c>
      <c r="B10" s="205"/>
      <c r="C10" s="206">
        <v>23464145</v>
      </c>
      <c r="D10" s="207"/>
      <c r="E10" s="137">
        <v>-30000</v>
      </c>
      <c r="F10" s="135"/>
    </row>
    <row r="11" spans="1:6">
      <c r="A11" s="204" t="s">
        <v>644</v>
      </c>
      <c r="B11" s="205"/>
      <c r="C11" s="206">
        <v>23464153</v>
      </c>
      <c r="D11" s="207"/>
      <c r="E11" s="137">
        <v>-400</v>
      </c>
      <c r="F11" s="135"/>
    </row>
    <row r="12" spans="1:6">
      <c r="A12" s="204"/>
      <c r="B12" s="205"/>
      <c r="C12" s="206"/>
      <c r="D12" s="207"/>
      <c r="E12" s="137"/>
      <c r="F12" s="135"/>
    </row>
    <row r="13" spans="1:6">
      <c r="A13" s="204"/>
      <c r="B13" s="205"/>
      <c r="C13" s="206"/>
      <c r="D13" s="207"/>
      <c r="E13" s="137"/>
      <c r="F13" s="135"/>
    </row>
    <row r="14" spans="1:6">
      <c r="A14" s="217" t="s">
        <v>37</v>
      </c>
      <c r="B14" s="213"/>
      <c r="C14" s="213"/>
      <c r="D14" s="213"/>
      <c r="E14" s="213"/>
      <c r="F14" s="134">
        <f>SUM(E9:E13)</f>
        <v>-30800</v>
      </c>
    </row>
    <row r="15" spans="1:6">
      <c r="A15" s="214" t="s">
        <v>594</v>
      </c>
      <c r="B15" s="213"/>
      <c r="C15" s="213"/>
      <c r="D15" s="213"/>
      <c r="E15" s="213"/>
      <c r="F15" s="135" t="s">
        <v>11</v>
      </c>
    </row>
    <row r="16" spans="1:6">
      <c r="A16" s="215" t="s">
        <v>595</v>
      </c>
      <c r="B16" s="216"/>
      <c r="C16" s="215" t="s">
        <v>596</v>
      </c>
      <c r="D16" s="216"/>
      <c r="E16" s="136" t="s">
        <v>6</v>
      </c>
      <c r="F16" s="135" t="s">
        <v>11</v>
      </c>
    </row>
    <row r="17" spans="1:6">
      <c r="A17" s="215"/>
      <c r="B17" s="219"/>
      <c r="C17" s="219"/>
      <c r="D17" s="219"/>
      <c r="E17" s="139"/>
      <c r="F17" s="135"/>
    </row>
    <row r="18" spans="1:6">
      <c r="A18" s="217" t="s">
        <v>37</v>
      </c>
      <c r="B18" s="213"/>
      <c r="C18" s="213"/>
      <c r="D18" s="213"/>
      <c r="E18" s="213"/>
      <c r="F18" s="140">
        <v>0</v>
      </c>
    </row>
    <row r="19" spans="1:6">
      <c r="A19" s="214" t="s">
        <v>608</v>
      </c>
      <c r="B19" s="213"/>
      <c r="C19" s="213"/>
      <c r="D19" s="213"/>
      <c r="E19" s="213"/>
      <c r="F19" s="134">
        <f>+F6+F14+F18</f>
        <v>65735.67</v>
      </c>
    </row>
    <row r="20" spans="1:6">
      <c r="A20" s="141"/>
      <c r="F20" s="143"/>
    </row>
    <row r="21" spans="1:6">
      <c r="A21" s="141"/>
      <c r="F21" s="143"/>
    </row>
    <row r="22" spans="1:6">
      <c r="A22" s="226" t="s">
        <v>597</v>
      </c>
      <c r="B22" s="227"/>
      <c r="C22" s="228"/>
      <c r="D22" s="226" t="s">
        <v>598</v>
      </c>
      <c r="E22" s="227"/>
      <c r="F22" s="229"/>
    </row>
    <row r="23" spans="1:6">
      <c r="A23" s="230" t="s">
        <v>646</v>
      </c>
      <c r="B23" s="209"/>
      <c r="C23" s="231"/>
      <c r="D23" s="230" t="s">
        <v>647</v>
      </c>
      <c r="E23" s="209"/>
      <c r="F23" s="232"/>
    </row>
    <row r="24" spans="1:6">
      <c r="A24" s="220" t="s">
        <v>599</v>
      </c>
      <c r="B24" s="221"/>
      <c r="C24" s="222"/>
      <c r="D24" s="220" t="s">
        <v>600</v>
      </c>
      <c r="E24" s="221"/>
      <c r="F24" s="222"/>
    </row>
    <row r="25" spans="1:6">
      <c r="A25" s="220" t="s">
        <v>601</v>
      </c>
      <c r="B25" s="221"/>
      <c r="C25" s="222"/>
      <c r="D25" s="220" t="s">
        <v>602</v>
      </c>
      <c r="E25" s="221"/>
      <c r="F25" s="222"/>
    </row>
    <row r="26" spans="1:6">
      <c r="A26" s="223" t="s">
        <v>628</v>
      </c>
      <c r="B26" s="224"/>
      <c r="C26" s="225"/>
      <c r="D26" s="223" t="s">
        <v>619</v>
      </c>
      <c r="E26" s="224"/>
      <c r="F26" s="225"/>
    </row>
  </sheetData>
  <mergeCells count="37"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E14"/>
    <mergeCell ref="A15:E15"/>
    <mergeCell ref="A16:B16"/>
    <mergeCell ref="C16:D16"/>
    <mergeCell ref="A17:B17"/>
    <mergeCell ref="C17:D17"/>
    <mergeCell ref="A18:E18"/>
    <mergeCell ref="A19:E19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topLeftCell="P67" workbookViewId="0">
      <selection sqref="A1:AA73"/>
    </sheetView>
  </sheetViews>
  <sheetFormatPr defaultColWidth="13" defaultRowHeight="21"/>
  <cols>
    <col min="1" max="1" width="3" style="4" customWidth="1"/>
    <col min="2" max="2" width="13" style="4"/>
    <col min="3" max="3" width="9.625" style="4" customWidth="1"/>
    <col min="4" max="4" width="15" style="4" customWidth="1"/>
    <col min="5" max="5" width="9.5" style="4" customWidth="1"/>
    <col min="6" max="6" width="13.875" style="4" customWidth="1"/>
    <col min="7" max="16384" width="13" style="4"/>
  </cols>
  <sheetData>
    <row r="1" spans="1:27" ht="21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21" customHeight="1">
      <c r="A2" s="182" t="s">
        <v>211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21" customHeight="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2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51"/>
      <c r="B5" s="52"/>
      <c r="C5" s="52"/>
      <c r="D5" s="52"/>
      <c r="E5" s="52"/>
      <c r="F5" s="248" t="s">
        <v>224</v>
      </c>
      <c r="G5" s="235" t="s">
        <v>213</v>
      </c>
      <c r="H5" s="236"/>
      <c r="I5" s="193"/>
      <c r="J5" s="235" t="s">
        <v>214</v>
      </c>
      <c r="K5" s="193"/>
      <c r="L5" s="235" t="s">
        <v>215</v>
      </c>
      <c r="M5" s="193"/>
      <c r="N5" s="235" t="s">
        <v>216</v>
      </c>
      <c r="O5" s="193"/>
      <c r="P5" s="235" t="s">
        <v>217</v>
      </c>
      <c r="Q5" s="235" t="s">
        <v>218</v>
      </c>
      <c r="R5" s="236"/>
      <c r="S5" s="193"/>
      <c r="T5" s="235" t="s">
        <v>219</v>
      </c>
      <c r="U5" s="235" t="s">
        <v>220</v>
      </c>
      <c r="V5" s="236"/>
      <c r="W5" s="193"/>
      <c r="X5" s="235" t="s">
        <v>221</v>
      </c>
      <c r="Y5" s="235" t="s">
        <v>222</v>
      </c>
      <c r="Z5" s="235" t="s">
        <v>223</v>
      </c>
      <c r="AA5" s="171" t="s">
        <v>37</v>
      </c>
    </row>
    <row r="6" spans="1:27">
      <c r="A6" s="53"/>
      <c r="B6" s="54"/>
      <c r="C6" s="54"/>
      <c r="D6" s="54"/>
      <c r="E6" s="54"/>
      <c r="F6" s="249"/>
      <c r="G6" s="237"/>
      <c r="H6" s="238"/>
      <c r="I6" s="239"/>
      <c r="J6" s="237"/>
      <c r="K6" s="239"/>
      <c r="L6" s="237"/>
      <c r="M6" s="239"/>
      <c r="N6" s="237"/>
      <c r="O6" s="239"/>
      <c r="P6" s="245"/>
      <c r="Q6" s="237"/>
      <c r="R6" s="238"/>
      <c r="S6" s="239"/>
      <c r="T6" s="245"/>
      <c r="U6" s="237"/>
      <c r="V6" s="238"/>
      <c r="W6" s="239"/>
      <c r="X6" s="245"/>
      <c r="Y6" s="245"/>
      <c r="Z6" s="245"/>
      <c r="AA6" s="244"/>
    </row>
    <row r="7" spans="1:27">
      <c r="A7" s="53"/>
      <c r="B7" s="54"/>
      <c r="C7" s="54"/>
      <c r="D7" s="54"/>
      <c r="E7" s="54"/>
      <c r="F7" s="249"/>
      <c r="G7" s="240" t="s">
        <v>225</v>
      </c>
      <c r="H7" s="241"/>
      <c r="I7" s="242"/>
      <c r="J7" s="240" t="s">
        <v>226</v>
      </c>
      <c r="K7" s="242"/>
      <c r="L7" s="240" t="s">
        <v>227</v>
      </c>
      <c r="M7" s="242"/>
      <c r="N7" s="240" t="s">
        <v>228</v>
      </c>
      <c r="O7" s="242"/>
      <c r="P7" s="55" t="s">
        <v>229</v>
      </c>
      <c r="Q7" s="240" t="s">
        <v>230</v>
      </c>
      <c r="R7" s="241"/>
      <c r="S7" s="242"/>
      <c r="T7" s="55" t="s">
        <v>231</v>
      </c>
      <c r="U7" s="240" t="s">
        <v>232</v>
      </c>
      <c r="V7" s="241"/>
      <c r="W7" s="242"/>
      <c r="X7" s="55" t="s">
        <v>233</v>
      </c>
      <c r="Y7" s="55" t="s">
        <v>234</v>
      </c>
      <c r="Z7" s="55" t="s">
        <v>235</v>
      </c>
      <c r="AA7" s="244"/>
    </row>
    <row r="8" spans="1:27">
      <c r="A8" s="53"/>
      <c r="B8" s="54"/>
      <c r="C8" s="54"/>
      <c r="D8" s="54"/>
      <c r="E8" s="54"/>
      <c r="F8" s="54"/>
      <c r="G8" s="243" t="s">
        <v>236</v>
      </c>
      <c r="H8" s="243" t="s">
        <v>237</v>
      </c>
      <c r="I8" s="243" t="s">
        <v>238</v>
      </c>
      <c r="J8" s="243" t="s">
        <v>239</v>
      </c>
      <c r="K8" s="243" t="s">
        <v>240</v>
      </c>
      <c r="L8" s="243" t="s">
        <v>241</v>
      </c>
      <c r="M8" s="243" t="s">
        <v>242</v>
      </c>
      <c r="N8" s="243" t="s">
        <v>243</v>
      </c>
      <c r="O8" s="243" t="s">
        <v>244</v>
      </c>
      <c r="P8" s="243" t="s">
        <v>245</v>
      </c>
      <c r="Q8" s="243" t="s">
        <v>246</v>
      </c>
      <c r="R8" s="243" t="s">
        <v>247</v>
      </c>
      <c r="S8" s="243" t="s">
        <v>248</v>
      </c>
      <c r="T8" s="243" t="s">
        <v>249</v>
      </c>
      <c r="U8" s="243" t="s">
        <v>250</v>
      </c>
      <c r="V8" s="243" t="s">
        <v>251</v>
      </c>
      <c r="W8" s="243" t="s">
        <v>252</v>
      </c>
      <c r="X8" s="243" t="s">
        <v>253</v>
      </c>
      <c r="Y8" s="243" t="s">
        <v>254</v>
      </c>
      <c r="Z8" s="243" t="s">
        <v>64</v>
      </c>
      <c r="AA8" s="244"/>
    </row>
    <row r="9" spans="1:27">
      <c r="A9" s="53"/>
      <c r="B9" s="54"/>
      <c r="C9" s="54"/>
      <c r="D9" s="54"/>
      <c r="E9" s="54"/>
      <c r="F9" s="54"/>
      <c r="G9" s="244"/>
      <c r="H9" s="246"/>
      <c r="I9" s="244"/>
      <c r="J9" s="246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</row>
    <row r="10" spans="1:27">
      <c r="A10" s="233" t="s">
        <v>255</v>
      </c>
      <c r="B10" s="234"/>
      <c r="C10" s="234"/>
      <c r="D10" s="54"/>
      <c r="E10" s="54"/>
      <c r="F10" s="54"/>
      <c r="G10" s="244"/>
      <c r="H10" s="246"/>
      <c r="I10" s="244"/>
      <c r="J10" s="246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</row>
    <row r="11" spans="1:27">
      <c r="A11" s="53"/>
      <c r="B11" s="54"/>
      <c r="C11" s="54"/>
      <c r="D11" s="54"/>
      <c r="E11" s="54"/>
      <c r="F11" s="54"/>
      <c r="G11" s="245"/>
      <c r="H11" s="237"/>
      <c r="I11" s="245"/>
      <c r="J11" s="237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4"/>
    </row>
    <row r="12" spans="1:27">
      <c r="A12" s="56"/>
      <c r="B12" s="57"/>
      <c r="C12" s="57"/>
      <c r="D12" s="57"/>
      <c r="E12" s="57"/>
      <c r="F12" s="57"/>
      <c r="G12" s="58" t="s">
        <v>256</v>
      </c>
      <c r="H12" s="58" t="s">
        <v>257</v>
      </c>
      <c r="I12" s="58" t="s">
        <v>258</v>
      </c>
      <c r="J12" s="58" t="s">
        <v>259</v>
      </c>
      <c r="K12" s="58" t="s">
        <v>260</v>
      </c>
      <c r="L12" s="58" t="s">
        <v>261</v>
      </c>
      <c r="M12" s="58" t="s">
        <v>262</v>
      </c>
      <c r="N12" s="58" t="s">
        <v>263</v>
      </c>
      <c r="O12" s="58" t="s">
        <v>264</v>
      </c>
      <c r="P12" s="58" t="s">
        <v>265</v>
      </c>
      <c r="Q12" s="58" t="s">
        <v>266</v>
      </c>
      <c r="R12" s="58" t="s">
        <v>267</v>
      </c>
      <c r="S12" s="58" t="s">
        <v>268</v>
      </c>
      <c r="T12" s="58" t="s">
        <v>269</v>
      </c>
      <c r="U12" s="58" t="s">
        <v>270</v>
      </c>
      <c r="V12" s="58" t="s">
        <v>271</v>
      </c>
      <c r="W12" s="58" t="s">
        <v>272</v>
      </c>
      <c r="X12" s="58" t="s">
        <v>273</v>
      </c>
      <c r="Y12" s="58" t="s">
        <v>274</v>
      </c>
      <c r="Z12" s="58" t="s">
        <v>275</v>
      </c>
      <c r="AA12" s="247"/>
    </row>
    <row r="13" spans="1:27" ht="42">
      <c r="A13" s="251" t="s">
        <v>11</v>
      </c>
      <c r="B13" s="254" t="s">
        <v>64</v>
      </c>
      <c r="C13" s="256" t="s">
        <v>276</v>
      </c>
      <c r="D13" s="59" t="s">
        <v>277</v>
      </c>
      <c r="E13" s="64" t="s">
        <v>278</v>
      </c>
      <c r="F13" s="63" t="s">
        <v>279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28704</v>
      </c>
      <c r="AA13" s="60">
        <v>28704</v>
      </c>
    </row>
    <row r="14" spans="1:27">
      <c r="A14" s="252"/>
      <c r="B14" s="257"/>
      <c r="C14" s="177"/>
      <c r="D14" s="59" t="s">
        <v>280</v>
      </c>
      <c r="E14" s="64" t="s">
        <v>281</v>
      </c>
      <c r="F14" s="63" t="s">
        <v>279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884200</v>
      </c>
      <c r="AA14" s="60">
        <v>884200</v>
      </c>
    </row>
    <row r="15" spans="1:27">
      <c r="A15" s="252"/>
      <c r="B15" s="257"/>
      <c r="C15" s="177"/>
      <c r="D15" s="59" t="s">
        <v>282</v>
      </c>
      <c r="E15" s="64" t="s">
        <v>283</v>
      </c>
      <c r="F15" s="63" t="s">
        <v>279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403200</v>
      </c>
      <c r="AA15" s="60">
        <v>403200</v>
      </c>
    </row>
    <row r="16" spans="1:27">
      <c r="A16" s="252"/>
      <c r="B16" s="257"/>
      <c r="C16" s="177"/>
      <c r="D16" s="59" t="s">
        <v>284</v>
      </c>
      <c r="E16" s="64" t="s">
        <v>285</v>
      </c>
      <c r="F16" s="63" t="s">
        <v>279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5500</v>
      </c>
      <c r="AA16" s="60">
        <v>5500</v>
      </c>
    </row>
    <row r="17" spans="1:27" ht="42">
      <c r="A17" s="252"/>
      <c r="B17" s="257"/>
      <c r="C17" s="177"/>
      <c r="D17" s="59" t="s">
        <v>286</v>
      </c>
      <c r="E17" s="64" t="s">
        <v>287</v>
      </c>
      <c r="F17" s="63" t="s">
        <v>279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</row>
    <row r="18" spans="1:27">
      <c r="A18" s="252"/>
      <c r="B18" s="257"/>
      <c r="C18" s="177"/>
      <c r="D18" s="59" t="s">
        <v>288</v>
      </c>
      <c r="E18" s="64" t="s">
        <v>289</v>
      </c>
      <c r="F18" s="63" t="s">
        <v>279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63450</v>
      </c>
      <c r="AA18" s="60">
        <v>63450</v>
      </c>
    </row>
    <row r="19" spans="1:27" ht="84">
      <c r="A19" s="252"/>
      <c r="B19" s="257"/>
      <c r="C19" s="177"/>
      <c r="D19" s="59" t="s">
        <v>290</v>
      </c>
      <c r="E19" s="64" t="s">
        <v>291</v>
      </c>
      <c r="F19" s="63" t="s">
        <v>279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</row>
    <row r="20" spans="1:27">
      <c r="A20" s="252"/>
      <c r="B20" s="255"/>
      <c r="C20" s="196"/>
      <c r="E20" s="19"/>
      <c r="F20" s="65" t="s">
        <v>292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1385054</v>
      </c>
      <c r="AA20" s="61">
        <v>1385054</v>
      </c>
    </row>
    <row r="21" spans="1:27">
      <c r="A21" s="253"/>
      <c r="B21" s="250" t="s">
        <v>293</v>
      </c>
      <c r="C21" s="172"/>
      <c r="D21" s="172"/>
      <c r="E21" s="172"/>
      <c r="F21" s="172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13616622</v>
      </c>
      <c r="AA21" s="61">
        <v>13616622</v>
      </c>
    </row>
    <row r="22" spans="1:27" ht="63">
      <c r="A22" s="251" t="s">
        <v>11</v>
      </c>
      <c r="B22" s="254" t="s">
        <v>67</v>
      </c>
      <c r="C22" s="256" t="s">
        <v>294</v>
      </c>
      <c r="D22" s="59" t="s">
        <v>295</v>
      </c>
      <c r="E22" s="64" t="s">
        <v>296</v>
      </c>
      <c r="F22" s="63" t="s">
        <v>279</v>
      </c>
      <c r="G22" s="60">
        <v>89280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89280</v>
      </c>
    </row>
    <row r="23" spans="1:27">
      <c r="A23" s="252"/>
      <c r="B23" s="255"/>
      <c r="C23" s="196"/>
      <c r="E23" s="19"/>
      <c r="F23" s="65" t="s">
        <v>292</v>
      </c>
      <c r="G23" s="61">
        <v>89280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89280</v>
      </c>
    </row>
    <row r="24" spans="1:27">
      <c r="A24" s="253"/>
      <c r="B24" s="250" t="s">
        <v>293</v>
      </c>
      <c r="C24" s="172"/>
      <c r="D24" s="172"/>
      <c r="E24" s="172"/>
      <c r="F24" s="172"/>
      <c r="G24" s="61">
        <v>892800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892800</v>
      </c>
    </row>
    <row r="25" spans="1:27">
      <c r="A25" s="251" t="s">
        <v>11</v>
      </c>
      <c r="B25" s="254" t="s">
        <v>70</v>
      </c>
      <c r="C25" s="256" t="s">
        <v>297</v>
      </c>
      <c r="D25" s="59" t="s">
        <v>298</v>
      </c>
      <c r="E25" s="64" t="s">
        <v>299</v>
      </c>
      <c r="F25" s="63" t="s">
        <v>279</v>
      </c>
      <c r="G25" s="60">
        <v>266130</v>
      </c>
      <c r="H25" s="60">
        <v>23550</v>
      </c>
      <c r="I25" s="60">
        <v>128470</v>
      </c>
      <c r="J25" s="60">
        <v>18790</v>
      </c>
      <c r="K25" s="60">
        <v>0</v>
      </c>
      <c r="L25" s="60">
        <v>61010</v>
      </c>
      <c r="M25" s="60">
        <v>134260</v>
      </c>
      <c r="N25" s="60">
        <v>0</v>
      </c>
      <c r="O25" s="60">
        <v>0</v>
      </c>
      <c r="P25" s="60">
        <v>41500</v>
      </c>
      <c r="Q25" s="60">
        <v>50040</v>
      </c>
      <c r="R25" s="60">
        <v>19200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742950</v>
      </c>
    </row>
    <row r="26" spans="1:27" ht="42">
      <c r="A26" s="252"/>
      <c r="B26" s="257"/>
      <c r="C26" s="177"/>
      <c r="D26" s="59" t="s">
        <v>300</v>
      </c>
      <c r="E26" s="64" t="s">
        <v>301</v>
      </c>
      <c r="F26" s="63" t="s">
        <v>279</v>
      </c>
      <c r="G26" s="60">
        <v>0</v>
      </c>
      <c r="H26" s="60">
        <v>0</v>
      </c>
      <c r="I26" s="60">
        <v>55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55</v>
      </c>
    </row>
    <row r="27" spans="1:27">
      <c r="A27" s="252"/>
      <c r="B27" s="257"/>
      <c r="C27" s="177"/>
      <c r="D27" s="59" t="s">
        <v>302</v>
      </c>
      <c r="E27" s="64" t="s">
        <v>303</v>
      </c>
      <c r="F27" s="63" t="s">
        <v>279</v>
      </c>
      <c r="G27" s="60">
        <v>24000</v>
      </c>
      <c r="H27" s="60">
        <v>0</v>
      </c>
      <c r="I27" s="60">
        <v>3500</v>
      </c>
      <c r="J27" s="60">
        <v>0</v>
      </c>
      <c r="K27" s="60">
        <v>0</v>
      </c>
      <c r="L27" s="60">
        <v>3500</v>
      </c>
      <c r="M27" s="60">
        <v>0</v>
      </c>
      <c r="N27" s="60">
        <v>0</v>
      </c>
      <c r="O27" s="60">
        <v>0</v>
      </c>
      <c r="P27" s="60">
        <v>0</v>
      </c>
      <c r="Q27" s="60">
        <v>3500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34500</v>
      </c>
    </row>
    <row r="28" spans="1:27" ht="42">
      <c r="A28" s="252"/>
      <c r="B28" s="257"/>
      <c r="C28" s="177"/>
      <c r="D28" s="59" t="s">
        <v>304</v>
      </c>
      <c r="E28" s="64" t="s">
        <v>305</v>
      </c>
      <c r="F28" s="63" t="s">
        <v>279</v>
      </c>
      <c r="G28" s="60">
        <v>82334</v>
      </c>
      <c r="H28" s="60">
        <v>19040</v>
      </c>
      <c r="I28" s="60">
        <v>62490</v>
      </c>
      <c r="J28" s="60">
        <v>41920</v>
      </c>
      <c r="K28" s="60">
        <v>0</v>
      </c>
      <c r="L28" s="60">
        <v>33800</v>
      </c>
      <c r="M28" s="60">
        <v>122920</v>
      </c>
      <c r="N28" s="60">
        <v>71420</v>
      </c>
      <c r="O28" s="60">
        <v>0</v>
      </c>
      <c r="P28" s="60">
        <v>17420</v>
      </c>
      <c r="Q28" s="60">
        <v>54330</v>
      </c>
      <c r="R28" s="60">
        <v>11870</v>
      </c>
      <c r="S28" s="60">
        <v>0</v>
      </c>
      <c r="T28" s="60">
        <v>0</v>
      </c>
      <c r="U28" s="60">
        <v>0</v>
      </c>
      <c r="V28" s="60">
        <v>0</v>
      </c>
      <c r="W28" s="60">
        <v>15000</v>
      </c>
      <c r="X28" s="60">
        <v>0</v>
      </c>
      <c r="Y28" s="60">
        <v>11550</v>
      </c>
      <c r="Z28" s="60">
        <v>0</v>
      </c>
      <c r="AA28" s="60">
        <v>544094</v>
      </c>
    </row>
    <row r="29" spans="1:27" ht="42">
      <c r="A29" s="252"/>
      <c r="B29" s="257"/>
      <c r="C29" s="177"/>
      <c r="D29" s="59" t="s">
        <v>306</v>
      </c>
      <c r="E29" s="64" t="s">
        <v>307</v>
      </c>
      <c r="F29" s="63" t="s">
        <v>279</v>
      </c>
      <c r="G29" s="60">
        <v>4543</v>
      </c>
      <c r="H29" s="60">
        <v>0</v>
      </c>
      <c r="I29" s="60">
        <v>2000</v>
      </c>
      <c r="J29" s="60">
        <v>5925</v>
      </c>
      <c r="K29" s="60">
        <v>0</v>
      </c>
      <c r="L29" s="60">
        <v>3000</v>
      </c>
      <c r="M29" s="60">
        <v>15495</v>
      </c>
      <c r="N29" s="60">
        <v>6000</v>
      </c>
      <c r="O29" s="60">
        <v>0</v>
      </c>
      <c r="P29" s="60">
        <v>0</v>
      </c>
      <c r="Q29" s="60">
        <v>8255</v>
      </c>
      <c r="R29" s="60">
        <v>1415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1735</v>
      </c>
      <c r="Z29" s="60">
        <v>0</v>
      </c>
      <c r="AA29" s="60">
        <v>48368</v>
      </c>
    </row>
    <row r="30" spans="1:27">
      <c r="A30" s="252"/>
      <c r="B30" s="255"/>
      <c r="C30" s="196"/>
      <c r="E30" s="19"/>
      <c r="F30" s="65" t="s">
        <v>292</v>
      </c>
      <c r="G30" s="61">
        <v>377007</v>
      </c>
      <c r="H30" s="61">
        <v>42590</v>
      </c>
      <c r="I30" s="61">
        <v>196515</v>
      </c>
      <c r="J30" s="61">
        <v>66635</v>
      </c>
      <c r="K30" s="61">
        <v>0</v>
      </c>
      <c r="L30" s="61">
        <v>101310</v>
      </c>
      <c r="M30" s="61">
        <v>272675</v>
      </c>
      <c r="N30" s="61">
        <v>77420</v>
      </c>
      <c r="O30" s="61">
        <v>0</v>
      </c>
      <c r="P30" s="61">
        <v>58920</v>
      </c>
      <c r="Q30" s="61">
        <v>116125</v>
      </c>
      <c r="R30" s="61">
        <v>32485</v>
      </c>
      <c r="S30" s="61">
        <v>0</v>
      </c>
      <c r="T30" s="61">
        <v>0</v>
      </c>
      <c r="U30" s="61">
        <v>0</v>
      </c>
      <c r="V30" s="61">
        <v>0</v>
      </c>
      <c r="W30" s="61">
        <v>15000</v>
      </c>
      <c r="X30" s="61">
        <v>0</v>
      </c>
      <c r="Y30" s="61">
        <v>13285</v>
      </c>
      <c r="Z30" s="61">
        <v>0</v>
      </c>
      <c r="AA30" s="61">
        <v>1369967</v>
      </c>
    </row>
    <row r="31" spans="1:27">
      <c r="A31" s="253"/>
      <c r="B31" s="250" t="s">
        <v>293</v>
      </c>
      <c r="C31" s="172"/>
      <c r="D31" s="172"/>
      <c r="E31" s="172"/>
      <c r="F31" s="172"/>
      <c r="G31" s="61">
        <v>3871032</v>
      </c>
      <c r="H31" s="61">
        <v>423080</v>
      </c>
      <c r="I31" s="61">
        <v>1920430</v>
      </c>
      <c r="J31" s="61">
        <v>555780</v>
      </c>
      <c r="K31" s="61">
        <v>0</v>
      </c>
      <c r="L31" s="61">
        <v>888284</v>
      </c>
      <c r="M31" s="61">
        <v>2771933</v>
      </c>
      <c r="N31" s="61">
        <v>774200</v>
      </c>
      <c r="O31" s="61">
        <v>0</v>
      </c>
      <c r="P31" s="61">
        <v>584640</v>
      </c>
      <c r="Q31" s="61">
        <v>1145029</v>
      </c>
      <c r="R31" s="61">
        <v>320290</v>
      </c>
      <c r="S31" s="61">
        <v>0</v>
      </c>
      <c r="T31" s="61">
        <v>0</v>
      </c>
      <c r="U31" s="61">
        <v>0</v>
      </c>
      <c r="V31" s="61">
        <v>0</v>
      </c>
      <c r="W31" s="61">
        <v>150000</v>
      </c>
      <c r="X31" s="61">
        <v>0</v>
      </c>
      <c r="Y31" s="61">
        <v>132850</v>
      </c>
      <c r="Z31" s="61">
        <v>0</v>
      </c>
      <c r="AA31" s="61">
        <v>13537548</v>
      </c>
    </row>
    <row r="32" spans="1:27" ht="105">
      <c r="A32" s="251" t="s">
        <v>11</v>
      </c>
      <c r="B32" s="254" t="s">
        <v>73</v>
      </c>
      <c r="C32" s="256" t="s">
        <v>308</v>
      </c>
      <c r="D32" s="59" t="s">
        <v>309</v>
      </c>
      <c r="E32" s="64" t="s">
        <v>310</v>
      </c>
      <c r="F32" s="63" t="s">
        <v>279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</row>
    <row r="33" spans="1:27">
      <c r="A33" s="252"/>
      <c r="B33" s="257"/>
      <c r="C33" s="177"/>
      <c r="D33" s="59" t="s">
        <v>311</v>
      </c>
      <c r="E33" s="64" t="s">
        <v>312</v>
      </c>
      <c r="F33" s="63" t="s">
        <v>279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</row>
    <row r="34" spans="1:27">
      <c r="A34" s="252"/>
      <c r="B34" s="257"/>
      <c r="C34" s="177"/>
      <c r="D34" s="59" t="s">
        <v>313</v>
      </c>
      <c r="E34" s="64" t="s">
        <v>314</v>
      </c>
      <c r="F34" s="63" t="s">
        <v>279</v>
      </c>
      <c r="G34" s="60">
        <v>2500</v>
      </c>
      <c r="H34" s="60">
        <v>0</v>
      </c>
      <c r="I34" s="60">
        <v>2400</v>
      </c>
      <c r="J34" s="60">
        <v>0</v>
      </c>
      <c r="K34" s="60">
        <v>0</v>
      </c>
      <c r="L34" s="60">
        <v>4950</v>
      </c>
      <c r="M34" s="60">
        <v>0</v>
      </c>
      <c r="N34" s="60">
        <v>0</v>
      </c>
      <c r="O34" s="60">
        <v>0</v>
      </c>
      <c r="P34" s="60">
        <v>0</v>
      </c>
      <c r="Q34" s="60">
        <v>3500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13350</v>
      </c>
    </row>
    <row r="35" spans="1:27" ht="42">
      <c r="A35" s="252"/>
      <c r="B35" s="257"/>
      <c r="C35" s="177"/>
      <c r="D35" s="59" t="s">
        <v>315</v>
      </c>
      <c r="E35" s="64" t="s">
        <v>316</v>
      </c>
      <c r="F35" s="63" t="s">
        <v>279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</row>
    <row r="36" spans="1:27">
      <c r="A36" s="252"/>
      <c r="B36" s="255"/>
      <c r="C36" s="196"/>
      <c r="E36" s="19"/>
      <c r="F36" s="65" t="s">
        <v>292</v>
      </c>
      <c r="G36" s="61">
        <v>2500</v>
      </c>
      <c r="H36" s="61">
        <v>0</v>
      </c>
      <c r="I36" s="61">
        <v>2400</v>
      </c>
      <c r="J36" s="61">
        <v>0</v>
      </c>
      <c r="K36" s="61">
        <v>0</v>
      </c>
      <c r="L36" s="61">
        <v>4950</v>
      </c>
      <c r="M36" s="61">
        <v>0</v>
      </c>
      <c r="N36" s="61">
        <v>0</v>
      </c>
      <c r="O36" s="61">
        <v>0</v>
      </c>
      <c r="P36" s="61">
        <v>0</v>
      </c>
      <c r="Q36" s="61">
        <v>3500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13350</v>
      </c>
    </row>
    <row r="37" spans="1:27">
      <c r="A37" s="253"/>
      <c r="B37" s="250" t="s">
        <v>293</v>
      </c>
      <c r="C37" s="172"/>
      <c r="D37" s="172"/>
      <c r="E37" s="172"/>
      <c r="F37" s="172"/>
      <c r="G37" s="61">
        <v>31425</v>
      </c>
      <c r="H37" s="61">
        <v>0</v>
      </c>
      <c r="I37" s="61">
        <v>38600</v>
      </c>
      <c r="J37" s="61">
        <v>0</v>
      </c>
      <c r="K37" s="61">
        <v>35400</v>
      </c>
      <c r="L37" s="61">
        <v>33150</v>
      </c>
      <c r="M37" s="61">
        <v>0</v>
      </c>
      <c r="N37" s="61">
        <v>0</v>
      </c>
      <c r="O37" s="61">
        <v>0</v>
      </c>
      <c r="P37" s="61">
        <v>0</v>
      </c>
      <c r="Q37" s="61">
        <v>13250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151825</v>
      </c>
    </row>
    <row r="38" spans="1:27" ht="42">
      <c r="A38" s="251" t="s">
        <v>11</v>
      </c>
      <c r="B38" s="254" t="s">
        <v>76</v>
      </c>
      <c r="C38" s="256" t="s">
        <v>317</v>
      </c>
      <c r="D38" s="59" t="s">
        <v>318</v>
      </c>
      <c r="E38" s="64" t="s">
        <v>319</v>
      </c>
      <c r="F38" s="63" t="s">
        <v>279</v>
      </c>
      <c r="G38" s="60">
        <v>149787.6</v>
      </c>
      <c r="H38" s="60">
        <v>0</v>
      </c>
      <c r="I38" s="60">
        <v>10000</v>
      </c>
      <c r="J38" s="60">
        <v>0</v>
      </c>
      <c r="K38" s="60">
        <v>0</v>
      </c>
      <c r="L38" s="60">
        <v>17349</v>
      </c>
      <c r="M38" s="60">
        <v>0</v>
      </c>
      <c r="N38" s="60">
        <v>0</v>
      </c>
      <c r="O38" s="60">
        <v>0</v>
      </c>
      <c r="P38" s="60">
        <v>0</v>
      </c>
      <c r="Q38" s="60">
        <v>36000</v>
      </c>
      <c r="R38" s="60">
        <v>0</v>
      </c>
      <c r="S38" s="60">
        <v>102940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316076.59999999998</v>
      </c>
    </row>
    <row r="39" spans="1:27" ht="63">
      <c r="A39" s="252"/>
      <c r="B39" s="257"/>
      <c r="C39" s="177"/>
      <c r="D39" s="59" t="s">
        <v>320</v>
      </c>
      <c r="E39" s="64" t="s">
        <v>321</v>
      </c>
      <c r="F39" s="63" t="s">
        <v>279</v>
      </c>
      <c r="G39" s="60">
        <v>1250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1250</v>
      </c>
    </row>
    <row r="40" spans="1:27" ht="105">
      <c r="A40" s="252"/>
      <c r="B40" s="257"/>
      <c r="C40" s="177"/>
      <c r="D40" s="59" t="s">
        <v>322</v>
      </c>
      <c r="E40" s="64" t="s">
        <v>323</v>
      </c>
      <c r="F40" s="63" t="s">
        <v>279</v>
      </c>
      <c r="G40" s="60">
        <v>18000</v>
      </c>
      <c r="H40" s="60">
        <v>0</v>
      </c>
      <c r="I40" s="60">
        <v>2270</v>
      </c>
      <c r="J40" s="60">
        <v>0</v>
      </c>
      <c r="K40" s="60">
        <v>0</v>
      </c>
      <c r="L40" s="60">
        <v>8684</v>
      </c>
      <c r="M40" s="60">
        <v>648432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677386</v>
      </c>
    </row>
    <row r="41" spans="1:27" ht="42">
      <c r="A41" s="252"/>
      <c r="B41" s="257"/>
      <c r="C41" s="177"/>
      <c r="D41" s="59" t="s">
        <v>324</v>
      </c>
      <c r="E41" s="64" t="s">
        <v>325</v>
      </c>
      <c r="F41" s="63" t="s">
        <v>279</v>
      </c>
      <c r="G41" s="60">
        <v>60760</v>
      </c>
      <c r="H41" s="60">
        <v>0</v>
      </c>
      <c r="I41" s="60">
        <v>13600</v>
      </c>
      <c r="J41" s="60">
        <v>0</v>
      </c>
      <c r="K41" s="60">
        <v>0</v>
      </c>
      <c r="L41" s="60">
        <v>0</v>
      </c>
      <c r="M41" s="60">
        <v>5400</v>
      </c>
      <c r="N41" s="60">
        <v>0</v>
      </c>
      <c r="O41" s="60">
        <v>0</v>
      </c>
      <c r="P41" s="60">
        <v>0</v>
      </c>
      <c r="Q41" s="60">
        <v>2761.67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82521.67</v>
      </c>
    </row>
    <row r="42" spans="1:27">
      <c r="A42" s="252"/>
      <c r="B42" s="255"/>
      <c r="C42" s="196"/>
      <c r="E42" s="19"/>
      <c r="F42" s="65" t="s">
        <v>292</v>
      </c>
      <c r="G42" s="61">
        <v>229797.6</v>
      </c>
      <c r="H42" s="61">
        <v>0</v>
      </c>
      <c r="I42" s="61">
        <v>25870</v>
      </c>
      <c r="J42" s="61">
        <v>0</v>
      </c>
      <c r="K42" s="61">
        <v>0</v>
      </c>
      <c r="L42" s="61">
        <v>26033</v>
      </c>
      <c r="M42" s="61">
        <v>653832</v>
      </c>
      <c r="N42" s="61">
        <v>0</v>
      </c>
      <c r="O42" s="61">
        <v>0</v>
      </c>
      <c r="P42" s="61">
        <v>0</v>
      </c>
      <c r="Q42" s="61">
        <v>38761.67</v>
      </c>
      <c r="R42" s="61">
        <v>0</v>
      </c>
      <c r="S42" s="61">
        <v>102940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1077234.27</v>
      </c>
    </row>
    <row r="43" spans="1:27">
      <c r="A43" s="253"/>
      <c r="B43" s="250" t="s">
        <v>293</v>
      </c>
      <c r="C43" s="172"/>
      <c r="D43" s="172"/>
      <c r="E43" s="172"/>
      <c r="F43" s="172"/>
      <c r="G43" s="61">
        <v>1156924.53</v>
      </c>
      <c r="H43" s="61">
        <v>0</v>
      </c>
      <c r="I43" s="61">
        <v>200541</v>
      </c>
      <c r="J43" s="61">
        <v>0</v>
      </c>
      <c r="K43" s="61">
        <v>11700</v>
      </c>
      <c r="L43" s="61">
        <v>102693</v>
      </c>
      <c r="M43" s="61">
        <v>1844892</v>
      </c>
      <c r="N43" s="61">
        <v>0</v>
      </c>
      <c r="O43" s="61">
        <v>161240</v>
      </c>
      <c r="P43" s="61">
        <v>0</v>
      </c>
      <c r="Q43" s="61">
        <v>2536147.69</v>
      </c>
      <c r="R43" s="61">
        <v>578.22</v>
      </c>
      <c r="S43" s="61">
        <v>698530</v>
      </c>
      <c r="T43" s="61">
        <v>29770</v>
      </c>
      <c r="U43" s="61">
        <v>339940</v>
      </c>
      <c r="V43" s="61">
        <v>623970</v>
      </c>
      <c r="W43" s="61">
        <v>4320</v>
      </c>
      <c r="X43" s="61">
        <v>0</v>
      </c>
      <c r="Y43" s="61">
        <v>0</v>
      </c>
      <c r="Z43" s="61">
        <v>0</v>
      </c>
      <c r="AA43" s="61">
        <v>7711246.4400000004</v>
      </c>
    </row>
    <row r="44" spans="1:27">
      <c r="A44" s="251" t="s">
        <v>11</v>
      </c>
      <c r="B44" s="254" t="s">
        <v>79</v>
      </c>
      <c r="C44" s="256" t="s">
        <v>326</v>
      </c>
      <c r="D44" s="59" t="s">
        <v>327</v>
      </c>
      <c r="E44" s="64" t="s">
        <v>328</v>
      </c>
      <c r="F44" s="63" t="s">
        <v>279</v>
      </c>
      <c r="G44" s="60">
        <v>4500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4500</v>
      </c>
    </row>
    <row r="45" spans="1:27">
      <c r="A45" s="252"/>
      <c r="B45" s="257"/>
      <c r="C45" s="177"/>
      <c r="D45" s="59" t="s">
        <v>329</v>
      </c>
      <c r="E45" s="64" t="s">
        <v>330</v>
      </c>
      <c r="F45" s="63" t="s">
        <v>279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71850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71850</v>
      </c>
    </row>
    <row r="46" spans="1:27" ht="42">
      <c r="A46" s="252"/>
      <c r="B46" s="257"/>
      <c r="C46" s="177"/>
      <c r="D46" s="59" t="s">
        <v>331</v>
      </c>
      <c r="E46" s="64" t="s">
        <v>332</v>
      </c>
      <c r="F46" s="63" t="s">
        <v>279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</row>
    <row r="47" spans="1:27">
      <c r="A47" s="252"/>
      <c r="B47" s="257"/>
      <c r="C47" s="177"/>
      <c r="D47" s="59" t="s">
        <v>333</v>
      </c>
      <c r="E47" s="64" t="s">
        <v>334</v>
      </c>
      <c r="F47" s="63" t="s">
        <v>279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</row>
    <row r="48" spans="1:27">
      <c r="A48" s="252"/>
      <c r="B48" s="257"/>
      <c r="C48" s="177"/>
      <c r="D48" s="59" t="s">
        <v>335</v>
      </c>
      <c r="E48" s="64" t="s">
        <v>336</v>
      </c>
      <c r="F48" s="63" t="s">
        <v>279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</row>
    <row r="49" spans="1:27" ht="42">
      <c r="A49" s="252"/>
      <c r="B49" s="257"/>
      <c r="C49" s="177"/>
      <c r="D49" s="59" t="s">
        <v>337</v>
      </c>
      <c r="E49" s="64" t="s">
        <v>338</v>
      </c>
      <c r="F49" s="63" t="s">
        <v>279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22000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22000</v>
      </c>
    </row>
    <row r="50" spans="1:27" ht="42">
      <c r="A50" s="252"/>
      <c r="B50" s="257"/>
      <c r="C50" s="177"/>
      <c r="D50" s="59" t="s">
        <v>339</v>
      </c>
      <c r="E50" s="64" t="s">
        <v>340</v>
      </c>
      <c r="F50" s="63" t="s">
        <v>279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</row>
    <row r="51" spans="1:27">
      <c r="A51" s="252"/>
      <c r="B51" s="257"/>
      <c r="C51" s="177"/>
      <c r="D51" s="59" t="s">
        <v>341</v>
      </c>
      <c r="E51" s="64" t="s">
        <v>342</v>
      </c>
      <c r="F51" s="63" t="s">
        <v>279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</row>
    <row r="52" spans="1:27">
      <c r="A52" s="252"/>
      <c r="B52" s="257"/>
      <c r="C52" s="177"/>
      <c r="D52" s="59" t="s">
        <v>343</v>
      </c>
      <c r="E52" s="64" t="s">
        <v>344</v>
      </c>
      <c r="F52" s="63" t="s">
        <v>279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</row>
    <row r="53" spans="1:27">
      <c r="A53" s="252"/>
      <c r="B53" s="257"/>
      <c r="C53" s="177"/>
      <c r="D53" s="59" t="s">
        <v>345</v>
      </c>
      <c r="E53" s="64" t="s">
        <v>346</v>
      </c>
      <c r="F53" s="63" t="s">
        <v>279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</row>
    <row r="54" spans="1:27">
      <c r="A54" s="252"/>
      <c r="B54" s="255"/>
      <c r="C54" s="196"/>
      <c r="E54" s="19"/>
      <c r="F54" s="65" t="s">
        <v>292</v>
      </c>
      <c r="G54" s="61">
        <v>4500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22000</v>
      </c>
      <c r="R54" s="61">
        <v>71850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98350</v>
      </c>
    </row>
    <row r="55" spans="1:27">
      <c r="A55" s="253"/>
      <c r="B55" s="250" t="s">
        <v>293</v>
      </c>
      <c r="C55" s="172"/>
      <c r="D55" s="172"/>
      <c r="E55" s="172"/>
      <c r="F55" s="172"/>
      <c r="G55" s="61">
        <v>675496.4</v>
      </c>
      <c r="H55" s="61">
        <v>0</v>
      </c>
      <c r="I55" s="61">
        <v>137000</v>
      </c>
      <c r="J55" s="61">
        <v>0</v>
      </c>
      <c r="K55" s="61">
        <v>130256</v>
      </c>
      <c r="L55" s="61">
        <v>150000</v>
      </c>
      <c r="M55" s="61">
        <v>1383437.6</v>
      </c>
      <c r="N55" s="61">
        <v>0</v>
      </c>
      <c r="O55" s="61">
        <v>0</v>
      </c>
      <c r="P55" s="61">
        <v>0</v>
      </c>
      <c r="Q55" s="61">
        <v>231042.45</v>
      </c>
      <c r="R55" s="61">
        <v>278460</v>
      </c>
      <c r="S55" s="61">
        <v>173475.95</v>
      </c>
      <c r="T55" s="61">
        <v>0</v>
      </c>
      <c r="U55" s="61">
        <v>0</v>
      </c>
      <c r="V55" s="61">
        <v>0</v>
      </c>
      <c r="W55" s="61">
        <v>0</v>
      </c>
      <c r="X55" s="61">
        <v>332869</v>
      </c>
      <c r="Y55" s="61">
        <v>10000</v>
      </c>
      <c r="Z55" s="61">
        <v>0</v>
      </c>
      <c r="AA55" s="61">
        <v>3502037.4</v>
      </c>
    </row>
    <row r="56" spans="1:27">
      <c r="A56" s="251" t="s">
        <v>11</v>
      </c>
      <c r="B56" s="254" t="s">
        <v>82</v>
      </c>
      <c r="C56" s="256" t="s">
        <v>347</v>
      </c>
      <c r="D56" s="59" t="s">
        <v>348</v>
      </c>
      <c r="E56" s="64" t="s">
        <v>349</v>
      </c>
      <c r="F56" s="63" t="s">
        <v>279</v>
      </c>
      <c r="G56" s="60">
        <v>75050.850000000006</v>
      </c>
      <c r="H56" s="60">
        <v>0</v>
      </c>
      <c r="I56" s="60">
        <v>0</v>
      </c>
      <c r="J56" s="60">
        <v>0</v>
      </c>
      <c r="K56" s="60">
        <v>0</v>
      </c>
      <c r="L56" s="60">
        <v>8595.83</v>
      </c>
      <c r="M56" s="60">
        <v>0</v>
      </c>
      <c r="N56" s="60">
        <v>0</v>
      </c>
      <c r="O56" s="60">
        <v>0</v>
      </c>
      <c r="P56" s="60">
        <v>0</v>
      </c>
      <c r="Q56" s="60">
        <v>25177.46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108824.14</v>
      </c>
    </row>
    <row r="57" spans="1:27" ht="42">
      <c r="A57" s="252"/>
      <c r="B57" s="257"/>
      <c r="C57" s="177"/>
      <c r="D57" s="59" t="s">
        <v>350</v>
      </c>
      <c r="E57" s="64" t="s">
        <v>351</v>
      </c>
      <c r="F57" s="63" t="s">
        <v>279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</row>
    <row r="58" spans="1:27">
      <c r="A58" s="252"/>
      <c r="B58" s="257"/>
      <c r="C58" s="177"/>
      <c r="D58" s="59" t="s">
        <v>352</v>
      </c>
      <c r="E58" s="64" t="s">
        <v>353</v>
      </c>
      <c r="F58" s="63" t="s">
        <v>279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</row>
    <row r="59" spans="1:27">
      <c r="A59" s="252"/>
      <c r="B59" s="257"/>
      <c r="C59" s="177"/>
      <c r="D59" s="59" t="s">
        <v>354</v>
      </c>
      <c r="E59" s="64" t="s">
        <v>355</v>
      </c>
      <c r="F59" s="63" t="s">
        <v>279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</row>
    <row r="60" spans="1:27" ht="42">
      <c r="A60" s="252"/>
      <c r="B60" s="257"/>
      <c r="C60" s="177"/>
      <c r="D60" s="59" t="s">
        <v>356</v>
      </c>
      <c r="E60" s="64" t="s">
        <v>357</v>
      </c>
      <c r="F60" s="63" t="s">
        <v>279</v>
      </c>
      <c r="G60" s="60">
        <v>14549.86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14549.86</v>
      </c>
    </row>
    <row r="61" spans="1:27">
      <c r="A61" s="252"/>
      <c r="B61" s="255"/>
      <c r="C61" s="196"/>
      <c r="E61" s="19"/>
      <c r="F61" s="65" t="s">
        <v>292</v>
      </c>
      <c r="G61" s="61">
        <v>89600.71</v>
      </c>
      <c r="H61" s="61">
        <v>0</v>
      </c>
      <c r="I61" s="61">
        <v>0</v>
      </c>
      <c r="J61" s="61">
        <v>0</v>
      </c>
      <c r="K61" s="61">
        <v>0</v>
      </c>
      <c r="L61" s="61">
        <v>8595.83</v>
      </c>
      <c r="M61" s="61">
        <v>0</v>
      </c>
      <c r="N61" s="61">
        <v>0</v>
      </c>
      <c r="O61" s="61">
        <v>0</v>
      </c>
      <c r="P61" s="61">
        <v>0</v>
      </c>
      <c r="Q61" s="61">
        <v>25177.46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123374</v>
      </c>
    </row>
    <row r="62" spans="1:27">
      <c r="A62" s="253"/>
      <c r="B62" s="250" t="s">
        <v>293</v>
      </c>
      <c r="C62" s="172"/>
      <c r="D62" s="172"/>
      <c r="E62" s="172"/>
      <c r="F62" s="172"/>
      <c r="G62" s="61">
        <v>463871.66</v>
      </c>
      <c r="H62" s="61">
        <v>0</v>
      </c>
      <c r="I62" s="61">
        <v>0</v>
      </c>
      <c r="J62" s="61">
        <v>0</v>
      </c>
      <c r="K62" s="61">
        <v>0</v>
      </c>
      <c r="L62" s="61">
        <v>70585.95</v>
      </c>
      <c r="M62" s="61">
        <v>0</v>
      </c>
      <c r="N62" s="61">
        <v>0</v>
      </c>
      <c r="O62" s="61">
        <v>0</v>
      </c>
      <c r="P62" s="61">
        <v>0</v>
      </c>
      <c r="Q62" s="61">
        <v>117420.11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651877.72</v>
      </c>
    </row>
    <row r="63" spans="1:27">
      <c r="A63" s="251" t="s">
        <v>11</v>
      </c>
      <c r="B63" s="254" t="s">
        <v>85</v>
      </c>
      <c r="C63" s="256" t="s">
        <v>358</v>
      </c>
      <c r="D63" s="59" t="s">
        <v>359</v>
      </c>
      <c r="E63" s="64" t="s">
        <v>360</v>
      </c>
      <c r="F63" s="63" t="s">
        <v>279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</row>
    <row r="64" spans="1:27" ht="63">
      <c r="A64" s="252"/>
      <c r="B64" s="257"/>
      <c r="C64" s="177"/>
      <c r="D64" s="59" t="s">
        <v>361</v>
      </c>
      <c r="E64" s="64" t="s">
        <v>362</v>
      </c>
      <c r="F64" s="63" t="s">
        <v>279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</row>
    <row r="65" spans="1:27">
      <c r="A65" s="252"/>
      <c r="B65" s="257"/>
      <c r="C65" s="177"/>
      <c r="D65" s="59" t="s">
        <v>363</v>
      </c>
      <c r="E65" s="64" t="s">
        <v>364</v>
      </c>
      <c r="F65" s="63" t="s">
        <v>279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</row>
    <row r="66" spans="1:27">
      <c r="A66" s="252"/>
      <c r="B66" s="255"/>
      <c r="C66" s="196"/>
      <c r="E66" s="19"/>
      <c r="F66" s="65" t="s">
        <v>292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</row>
    <row r="67" spans="1:27">
      <c r="A67" s="253"/>
      <c r="B67" s="250" t="s">
        <v>293</v>
      </c>
      <c r="C67" s="172"/>
      <c r="D67" s="172"/>
      <c r="E67" s="172"/>
      <c r="F67" s="172"/>
      <c r="G67" s="61">
        <v>1285000</v>
      </c>
      <c r="H67" s="61">
        <v>0</v>
      </c>
      <c r="I67" s="61">
        <v>22100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1377240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2684340</v>
      </c>
    </row>
    <row r="68" spans="1:27" ht="42">
      <c r="A68" s="251" t="s">
        <v>11</v>
      </c>
      <c r="B68" s="254" t="s">
        <v>94</v>
      </c>
      <c r="C68" s="256" t="s">
        <v>365</v>
      </c>
      <c r="D68" s="59" t="s">
        <v>366</v>
      </c>
      <c r="E68" s="64" t="s">
        <v>367</v>
      </c>
      <c r="F68" s="63" t="s">
        <v>279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800000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30000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830000</v>
      </c>
    </row>
    <row r="69" spans="1:27" ht="63">
      <c r="A69" s="252"/>
      <c r="B69" s="257"/>
      <c r="C69" s="177"/>
      <c r="D69" s="59" t="s">
        <v>368</v>
      </c>
      <c r="E69" s="64" t="s">
        <v>369</v>
      </c>
      <c r="F69" s="63" t="s">
        <v>279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</row>
    <row r="70" spans="1:27">
      <c r="A70" s="252"/>
      <c r="B70" s="255"/>
      <c r="C70" s="196"/>
      <c r="E70" s="19"/>
      <c r="F70" s="65" t="s">
        <v>292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800000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30000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830000</v>
      </c>
    </row>
    <row r="71" spans="1:27">
      <c r="A71" s="253"/>
      <c r="B71" s="250" t="s">
        <v>293</v>
      </c>
      <c r="C71" s="172"/>
      <c r="D71" s="172"/>
      <c r="E71" s="172"/>
      <c r="F71" s="172"/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3414500</v>
      </c>
      <c r="N71" s="61">
        <v>0</v>
      </c>
      <c r="O71" s="61">
        <v>0</v>
      </c>
      <c r="P71" s="61">
        <v>0</v>
      </c>
      <c r="Q71" s="61">
        <v>0</v>
      </c>
      <c r="R71" s="61">
        <v>846053.28</v>
      </c>
      <c r="S71" s="61">
        <v>0</v>
      </c>
      <c r="T71" s="61">
        <v>105000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4365553.28</v>
      </c>
    </row>
    <row r="72" spans="1:27">
      <c r="A72" s="62" t="s">
        <v>11</v>
      </c>
      <c r="B72" s="250" t="s">
        <v>370</v>
      </c>
      <c r="C72" s="172"/>
      <c r="D72" s="172"/>
      <c r="E72" s="172"/>
      <c r="F72" s="172"/>
      <c r="G72" s="61">
        <v>792685.31</v>
      </c>
      <c r="H72" s="61">
        <v>42590</v>
      </c>
      <c r="I72" s="61">
        <v>224785</v>
      </c>
      <c r="J72" s="61">
        <v>66635</v>
      </c>
      <c r="K72" s="61">
        <v>0</v>
      </c>
      <c r="L72" s="61">
        <v>140888.82999999999</v>
      </c>
      <c r="M72" s="61">
        <v>1726507</v>
      </c>
      <c r="N72" s="61">
        <v>77420</v>
      </c>
      <c r="O72" s="61">
        <v>0</v>
      </c>
      <c r="P72" s="61">
        <v>58920</v>
      </c>
      <c r="Q72" s="61">
        <v>205564.13</v>
      </c>
      <c r="R72" s="61">
        <v>104335</v>
      </c>
      <c r="S72" s="61">
        <v>102940</v>
      </c>
      <c r="T72" s="61">
        <v>30000</v>
      </c>
      <c r="U72" s="61">
        <v>0</v>
      </c>
      <c r="V72" s="61">
        <v>0</v>
      </c>
      <c r="W72" s="61">
        <v>15000</v>
      </c>
      <c r="X72" s="61">
        <v>0</v>
      </c>
      <c r="Y72" s="61">
        <v>13285</v>
      </c>
      <c r="Z72" s="61">
        <v>1385054</v>
      </c>
      <c r="AA72" s="61">
        <v>4986609.2699999996</v>
      </c>
    </row>
    <row r="73" spans="1:27">
      <c r="A73" s="62" t="s">
        <v>11</v>
      </c>
      <c r="B73" s="250" t="s">
        <v>371</v>
      </c>
      <c r="C73" s="172"/>
      <c r="D73" s="172"/>
      <c r="E73" s="172"/>
      <c r="F73" s="172"/>
      <c r="G73" s="61">
        <v>8376549.5899999999</v>
      </c>
      <c r="H73" s="61">
        <v>423080</v>
      </c>
      <c r="I73" s="61">
        <v>2318671</v>
      </c>
      <c r="J73" s="61">
        <v>555780</v>
      </c>
      <c r="K73" s="61">
        <v>177356</v>
      </c>
      <c r="L73" s="61">
        <v>1244712.95</v>
      </c>
      <c r="M73" s="61">
        <v>9414762.5999999996</v>
      </c>
      <c r="N73" s="61">
        <v>774200</v>
      </c>
      <c r="O73" s="61">
        <v>161240</v>
      </c>
      <c r="P73" s="61">
        <v>584640</v>
      </c>
      <c r="Q73" s="61">
        <v>5420129.25</v>
      </c>
      <c r="R73" s="61">
        <v>1445381.5</v>
      </c>
      <c r="S73" s="61">
        <v>872005.95</v>
      </c>
      <c r="T73" s="61">
        <v>134770</v>
      </c>
      <c r="U73" s="61">
        <v>339940</v>
      </c>
      <c r="V73" s="61">
        <v>623970</v>
      </c>
      <c r="W73" s="61">
        <v>154320</v>
      </c>
      <c r="X73" s="61">
        <v>332869</v>
      </c>
      <c r="Y73" s="61">
        <v>142850</v>
      </c>
      <c r="Z73" s="61">
        <v>13616622</v>
      </c>
      <c r="AA73" s="61">
        <v>47113849.840000004</v>
      </c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</sheetData>
  <mergeCells count="81">
    <mergeCell ref="B72:F72"/>
    <mergeCell ref="B73:F73"/>
    <mergeCell ref="B71:F71"/>
    <mergeCell ref="A68:A71"/>
    <mergeCell ref="B68:B70"/>
    <mergeCell ref="C68:C70"/>
    <mergeCell ref="A63:A67"/>
    <mergeCell ref="B63:B66"/>
    <mergeCell ref="C63:C66"/>
    <mergeCell ref="B67:F67"/>
    <mergeCell ref="A56:A62"/>
    <mergeCell ref="B56:B61"/>
    <mergeCell ref="C56:C61"/>
    <mergeCell ref="B62:F62"/>
    <mergeCell ref="B55:F55"/>
    <mergeCell ref="A44:A55"/>
    <mergeCell ref="B44:B54"/>
    <mergeCell ref="C44:C54"/>
    <mergeCell ref="B43:F43"/>
    <mergeCell ref="A38:A43"/>
    <mergeCell ref="B38:B42"/>
    <mergeCell ref="C38:C42"/>
    <mergeCell ref="A32:A37"/>
    <mergeCell ref="B32:B36"/>
    <mergeCell ref="C32:C36"/>
    <mergeCell ref="B37:F37"/>
    <mergeCell ref="A25:A31"/>
    <mergeCell ref="B25:B30"/>
    <mergeCell ref="C25:C30"/>
    <mergeCell ref="B31:F31"/>
    <mergeCell ref="B21:F21"/>
    <mergeCell ref="A22:A24"/>
    <mergeCell ref="B22:B23"/>
    <mergeCell ref="C22:C23"/>
    <mergeCell ref="B24:F24"/>
    <mergeCell ref="A13:A21"/>
    <mergeCell ref="B13:B20"/>
    <mergeCell ref="C13:C20"/>
    <mergeCell ref="Q8:Q11"/>
    <mergeCell ref="L7:M7"/>
    <mergeCell ref="N7:O7"/>
    <mergeCell ref="Q7:S7"/>
    <mergeCell ref="U7:W7"/>
    <mergeCell ref="R8:R11"/>
    <mergeCell ref="S8:S11"/>
    <mergeCell ref="T8:T11"/>
    <mergeCell ref="U8:U11"/>
    <mergeCell ref="V8:V11"/>
    <mergeCell ref="W8:W11"/>
    <mergeCell ref="Z8:Z11"/>
    <mergeCell ref="G8:G11"/>
    <mergeCell ref="H8:H11"/>
    <mergeCell ref="F5:F7"/>
    <mergeCell ref="U5:W6"/>
    <mergeCell ref="X5:X6"/>
    <mergeCell ref="L5:M6"/>
    <mergeCell ref="N5:O6"/>
    <mergeCell ref="P5:P6"/>
    <mergeCell ref="Q5:S6"/>
    <mergeCell ref="T5:T6"/>
    <mergeCell ref="L8:L11"/>
    <mergeCell ref="M8:M11"/>
    <mergeCell ref="N8:N11"/>
    <mergeCell ref="O8:O11"/>
    <mergeCell ref="P8:P11"/>
    <mergeCell ref="A10:C10"/>
    <mergeCell ref="A1:AA1"/>
    <mergeCell ref="A2:AA2"/>
    <mergeCell ref="A3:AA3"/>
    <mergeCell ref="G5:I6"/>
    <mergeCell ref="J5:K6"/>
    <mergeCell ref="G7:I7"/>
    <mergeCell ref="J7:K7"/>
    <mergeCell ref="I8:I11"/>
    <mergeCell ref="J8:J11"/>
    <mergeCell ref="K8:K11"/>
    <mergeCell ref="Y5:Y6"/>
    <mergeCell ref="Z5:Z6"/>
    <mergeCell ref="AA5:AA12"/>
    <mergeCell ref="X8:X11"/>
    <mergeCell ref="Y8:Y1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40" orientation="landscape" verticalDpi="0" r:id="rId1"/>
  <headerFooter>
    <oddHeader>&amp;Rหน้าที่ &amp;P จาก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topLeftCell="A25" workbookViewId="0">
      <selection activeCell="C49" sqref="C49:C50"/>
    </sheetView>
  </sheetViews>
  <sheetFormatPr defaultRowHeight="18.75"/>
  <cols>
    <col min="1" max="1" width="21.75" style="2" customWidth="1"/>
    <col min="2" max="2" width="43.125" style="2" customWidth="1"/>
    <col min="3" max="3" width="12.5" style="168" customWidth="1"/>
    <col min="4" max="5" width="11.375" style="168" customWidth="1"/>
    <col min="6" max="16384" width="9" style="2"/>
  </cols>
  <sheetData>
    <row r="1" spans="1:5" ht="18.75" customHeight="1">
      <c r="A1" s="210" t="s">
        <v>0</v>
      </c>
      <c r="B1" s="210"/>
      <c r="C1" s="210"/>
      <c r="D1" s="210"/>
      <c r="E1" s="210"/>
    </row>
    <row r="2" spans="1:5" ht="18.75" customHeight="1">
      <c r="A2" s="208" t="s">
        <v>567</v>
      </c>
      <c r="B2" s="208"/>
      <c r="C2" s="208"/>
      <c r="D2" s="208"/>
      <c r="E2" s="208"/>
    </row>
    <row r="3" spans="1:5" ht="18.75" customHeight="1">
      <c r="A3" s="210" t="s">
        <v>568</v>
      </c>
      <c r="B3" s="210"/>
      <c r="C3" s="210"/>
      <c r="D3" s="210"/>
      <c r="E3" s="210"/>
    </row>
    <row r="4" spans="1:5" ht="18.75" customHeight="1">
      <c r="A4" s="210" t="s">
        <v>569</v>
      </c>
      <c r="B4" s="210"/>
      <c r="C4" s="210"/>
      <c r="D4" s="210"/>
      <c r="E4" s="210"/>
    </row>
    <row r="5" spans="1:5" ht="18.75" customHeight="1">
      <c r="A5" s="113" t="s">
        <v>570</v>
      </c>
      <c r="B5" s="113" t="s">
        <v>571</v>
      </c>
      <c r="C5" s="166" t="s">
        <v>572</v>
      </c>
      <c r="D5" s="166" t="s">
        <v>573</v>
      </c>
      <c r="E5" s="166" t="s">
        <v>574</v>
      </c>
    </row>
    <row r="6" spans="1:5" ht="18.75" customHeight="1">
      <c r="A6" s="81" t="s">
        <v>19</v>
      </c>
      <c r="B6" s="81" t="s">
        <v>138</v>
      </c>
      <c r="C6" s="165">
        <v>170000</v>
      </c>
      <c r="D6" s="165">
        <v>4035</v>
      </c>
      <c r="E6" s="165">
        <v>342260</v>
      </c>
    </row>
    <row r="7" spans="1:5" ht="18.75" customHeight="1">
      <c r="A7" s="81"/>
      <c r="B7" s="81" t="s">
        <v>140</v>
      </c>
      <c r="C7" s="165">
        <v>40000</v>
      </c>
      <c r="D7" s="165">
        <f>689.74+581.4</f>
        <v>1271.1399999999999</v>
      </c>
      <c r="E7" s="165">
        <f>+D7-C7</f>
        <v>-38728.86</v>
      </c>
    </row>
    <row r="8" spans="1:5">
      <c r="A8" s="81"/>
      <c r="B8" s="81" t="s">
        <v>142</v>
      </c>
      <c r="C8" s="165">
        <v>13000</v>
      </c>
      <c r="D8" s="165">
        <v>0</v>
      </c>
      <c r="E8" s="165">
        <v>149184</v>
      </c>
    </row>
    <row r="9" spans="1:5">
      <c r="A9" s="258" t="s">
        <v>575</v>
      </c>
      <c r="B9" s="213"/>
      <c r="C9" s="167">
        <f>SUM(C6:C8)</f>
        <v>223000</v>
      </c>
      <c r="D9" s="167">
        <f t="shared" ref="D9:E9" si="0">SUM(D6:D8)</f>
        <v>5306.1399999999994</v>
      </c>
      <c r="E9" s="167">
        <f t="shared" si="0"/>
        <v>452715.14</v>
      </c>
    </row>
    <row r="10" spans="1:5" ht="18.75" customHeight="1">
      <c r="A10" s="81" t="s">
        <v>22</v>
      </c>
      <c r="B10" s="81" t="s">
        <v>144</v>
      </c>
      <c r="C10" s="165">
        <v>500</v>
      </c>
      <c r="D10" s="165">
        <v>0</v>
      </c>
      <c r="E10" s="165">
        <v>3098.7</v>
      </c>
    </row>
    <row r="11" spans="1:5" ht="18.75" customHeight="1">
      <c r="A11" s="81"/>
      <c r="B11" s="81" t="s">
        <v>146</v>
      </c>
      <c r="C11" s="165">
        <v>3000</v>
      </c>
      <c r="D11" s="165">
        <v>0</v>
      </c>
      <c r="E11" s="165">
        <v>-488</v>
      </c>
    </row>
    <row r="12" spans="1:5" ht="18.75" customHeight="1">
      <c r="A12" s="81"/>
      <c r="B12" s="81" t="s">
        <v>148</v>
      </c>
      <c r="C12" s="165">
        <v>82000</v>
      </c>
      <c r="D12" s="165">
        <v>2020</v>
      </c>
      <c r="E12" s="165">
        <v>17320</v>
      </c>
    </row>
    <row r="13" spans="1:5" ht="18.75" customHeight="1">
      <c r="A13" s="81"/>
      <c r="B13" s="81" t="s">
        <v>576</v>
      </c>
      <c r="C13" s="165">
        <v>0</v>
      </c>
      <c r="D13" s="165">
        <v>0</v>
      </c>
      <c r="E13" s="165">
        <v>0</v>
      </c>
    </row>
    <row r="14" spans="1:5" ht="39" customHeight="1">
      <c r="A14" s="81"/>
      <c r="B14" s="81" t="s">
        <v>150</v>
      </c>
      <c r="C14" s="165">
        <v>500</v>
      </c>
      <c r="D14" s="165">
        <v>60</v>
      </c>
      <c r="E14" s="165">
        <v>-10</v>
      </c>
    </row>
    <row r="15" spans="1:5" ht="18.75" customHeight="1">
      <c r="A15" s="81"/>
      <c r="B15" s="81" t="s">
        <v>152</v>
      </c>
      <c r="C15" s="165">
        <v>3000</v>
      </c>
      <c r="D15" s="165">
        <v>230</v>
      </c>
      <c r="E15" s="165">
        <v>-560</v>
      </c>
    </row>
    <row r="16" spans="1:5" ht="18.75" customHeight="1">
      <c r="A16" s="81"/>
      <c r="B16" s="81" t="s">
        <v>154</v>
      </c>
      <c r="C16" s="165">
        <v>0</v>
      </c>
      <c r="D16" s="165">
        <v>0</v>
      </c>
      <c r="E16" s="165">
        <v>80</v>
      </c>
    </row>
    <row r="17" spans="1:5" ht="18.75" customHeight="1">
      <c r="A17" s="81"/>
      <c r="B17" s="81" t="s">
        <v>156</v>
      </c>
      <c r="C17" s="165">
        <v>0</v>
      </c>
      <c r="D17" s="165">
        <v>0</v>
      </c>
      <c r="E17" s="165">
        <v>7200</v>
      </c>
    </row>
    <row r="18" spans="1:5" ht="18.75" customHeight="1">
      <c r="A18" s="81"/>
      <c r="B18" s="81" t="s">
        <v>158</v>
      </c>
      <c r="C18" s="165">
        <v>10000</v>
      </c>
      <c r="D18" s="165">
        <v>0</v>
      </c>
      <c r="E18" s="165">
        <v>-9862</v>
      </c>
    </row>
    <row r="19" spans="1:5" ht="18.75" customHeight="1">
      <c r="A19" s="81"/>
      <c r="B19" s="81" t="s">
        <v>160</v>
      </c>
      <c r="C19" s="165">
        <v>5000</v>
      </c>
      <c r="D19" s="165">
        <v>0</v>
      </c>
      <c r="E19" s="165">
        <v>150</v>
      </c>
    </row>
    <row r="20" spans="1:5" ht="18.75" customHeight="1">
      <c r="A20" s="81"/>
      <c r="B20" s="81" t="s">
        <v>162</v>
      </c>
      <c r="C20" s="165">
        <v>22000</v>
      </c>
      <c r="D20" s="165">
        <v>0</v>
      </c>
      <c r="E20" s="165">
        <v>33875</v>
      </c>
    </row>
    <row r="21" spans="1:5" ht="18.75" customHeight="1">
      <c r="A21" s="81"/>
      <c r="B21" s="81" t="s">
        <v>164</v>
      </c>
      <c r="C21" s="165">
        <v>5000</v>
      </c>
      <c r="D21" s="165">
        <v>0</v>
      </c>
      <c r="E21" s="165">
        <v>5000</v>
      </c>
    </row>
    <row r="22" spans="1:5" ht="18.75" customHeight="1">
      <c r="A22" s="81"/>
      <c r="B22" s="81" t="s">
        <v>166</v>
      </c>
      <c r="C22" s="165">
        <v>10000</v>
      </c>
      <c r="D22" s="165">
        <v>0</v>
      </c>
      <c r="E22" s="165">
        <v>-800</v>
      </c>
    </row>
    <row r="23" spans="1:5" ht="18.75" customHeight="1">
      <c r="A23" s="81"/>
      <c r="B23" s="81" t="s">
        <v>168</v>
      </c>
      <c r="C23" s="165">
        <v>300</v>
      </c>
      <c r="D23" s="165">
        <v>0</v>
      </c>
      <c r="E23" s="165">
        <v>258</v>
      </c>
    </row>
    <row r="24" spans="1:5" ht="18.75" customHeight="1">
      <c r="A24" s="81"/>
      <c r="B24" s="81" t="s">
        <v>170</v>
      </c>
      <c r="C24" s="165">
        <v>1000</v>
      </c>
      <c r="D24" s="165">
        <v>60</v>
      </c>
      <c r="E24" s="165">
        <v>300</v>
      </c>
    </row>
    <row r="25" spans="1:5" ht="18.75" customHeight="1">
      <c r="A25" s="81"/>
      <c r="B25" s="81" t="s">
        <v>172</v>
      </c>
      <c r="C25" s="165">
        <v>3700</v>
      </c>
      <c r="D25" s="165">
        <v>150</v>
      </c>
      <c r="E25" s="165">
        <v>-3060</v>
      </c>
    </row>
    <row r="26" spans="1:5">
      <c r="A26" s="258" t="s">
        <v>577</v>
      </c>
      <c r="B26" s="213"/>
      <c r="C26" s="167">
        <f>SUM(C10:C25)</f>
        <v>146000</v>
      </c>
      <c r="D26" s="167">
        <f t="shared" ref="D26:E26" si="1">SUM(D10:D25)</f>
        <v>2520</v>
      </c>
      <c r="E26" s="167">
        <f t="shared" si="1"/>
        <v>52501.7</v>
      </c>
    </row>
    <row r="27" spans="1:5" ht="18.75" customHeight="1">
      <c r="A27" s="81" t="s">
        <v>25</v>
      </c>
      <c r="B27" s="81" t="s">
        <v>174</v>
      </c>
      <c r="C27" s="165">
        <v>0</v>
      </c>
      <c r="D27" s="165">
        <v>3000</v>
      </c>
      <c r="E27" s="165">
        <v>3000</v>
      </c>
    </row>
    <row r="28" spans="1:5">
      <c r="A28" s="81"/>
      <c r="B28" s="81" t="s">
        <v>176</v>
      </c>
      <c r="C28" s="165">
        <v>260000</v>
      </c>
      <c r="D28" s="165">
        <v>51494.79</v>
      </c>
      <c r="E28" s="165">
        <v>95932.47</v>
      </c>
    </row>
    <row r="29" spans="1:5">
      <c r="A29" s="258" t="s">
        <v>578</v>
      </c>
      <c r="B29" s="213"/>
      <c r="C29" s="167">
        <f>SUM(C27:C28)</f>
        <v>260000</v>
      </c>
      <c r="D29" s="167">
        <f t="shared" ref="D29:E29" si="2">SUM(D27:D28)</f>
        <v>54494.79</v>
      </c>
      <c r="E29" s="167">
        <f t="shared" si="2"/>
        <v>98932.47</v>
      </c>
    </row>
    <row r="30" spans="1:5" ht="18.75" customHeight="1">
      <c r="A30" s="81" t="s">
        <v>28</v>
      </c>
      <c r="B30" s="81" t="s">
        <v>178</v>
      </c>
      <c r="C30" s="165">
        <v>0</v>
      </c>
      <c r="D30" s="165">
        <v>0</v>
      </c>
      <c r="E30" s="165">
        <v>1010</v>
      </c>
    </row>
    <row r="31" spans="1:5" ht="18.75" customHeight="1">
      <c r="A31" s="81"/>
      <c r="B31" s="81" t="s">
        <v>180</v>
      </c>
      <c r="C31" s="165">
        <v>130000</v>
      </c>
      <c r="D31" s="165">
        <v>0</v>
      </c>
      <c r="E31" s="165">
        <v>-121100</v>
      </c>
    </row>
    <row r="32" spans="1:5" ht="18.75" customHeight="1">
      <c r="A32" s="81"/>
      <c r="B32" s="81" t="s">
        <v>182</v>
      </c>
      <c r="C32" s="165">
        <v>200000</v>
      </c>
      <c r="D32" s="165">
        <v>0</v>
      </c>
      <c r="E32" s="165">
        <v>-179800</v>
      </c>
    </row>
    <row r="33" spans="1:5" ht="18.75" customHeight="1">
      <c r="A33" s="258" t="s">
        <v>579</v>
      </c>
      <c r="B33" s="213"/>
      <c r="C33" s="167">
        <f>SUM(C30:C32)</f>
        <v>330000</v>
      </c>
      <c r="D33" s="167">
        <f t="shared" ref="D33:E33" si="3">SUM(D30:D32)</f>
        <v>0</v>
      </c>
      <c r="E33" s="167">
        <f t="shared" si="3"/>
        <v>-299890</v>
      </c>
    </row>
    <row r="34" spans="1:5" ht="18.75" customHeight="1">
      <c r="A34" s="81" t="s">
        <v>31</v>
      </c>
      <c r="B34" s="81" t="s">
        <v>184</v>
      </c>
      <c r="C34" s="165">
        <v>600000</v>
      </c>
      <c r="D34" s="165">
        <v>0</v>
      </c>
      <c r="E34" s="165">
        <v>-122414.71</v>
      </c>
    </row>
    <row r="35" spans="1:5" ht="18.75" customHeight="1">
      <c r="A35" s="81"/>
      <c r="B35" s="81" t="s">
        <v>186</v>
      </c>
      <c r="C35" s="165">
        <v>9300000</v>
      </c>
      <c r="D35" s="165">
        <v>0</v>
      </c>
      <c r="E35" s="165">
        <v>-817451.52000000002</v>
      </c>
    </row>
    <row r="36" spans="1:5" ht="18.75" customHeight="1">
      <c r="A36" s="81"/>
      <c r="B36" s="81" t="s">
        <v>188</v>
      </c>
      <c r="C36" s="165">
        <v>5940000</v>
      </c>
      <c r="D36" s="165">
        <v>424996.33</v>
      </c>
      <c r="E36" s="165">
        <v>-974091.36</v>
      </c>
    </row>
    <row r="37" spans="1:5" ht="18.75" customHeight="1">
      <c r="A37" s="81"/>
      <c r="B37" s="81" t="s">
        <v>190</v>
      </c>
      <c r="C37" s="165">
        <v>180000</v>
      </c>
      <c r="D37" s="165">
        <v>0</v>
      </c>
      <c r="E37" s="165">
        <v>-59575.64</v>
      </c>
    </row>
    <row r="38" spans="1:5" ht="18.75" customHeight="1">
      <c r="A38" s="81"/>
      <c r="B38" s="81" t="s">
        <v>580</v>
      </c>
      <c r="C38" s="165">
        <v>3100000</v>
      </c>
      <c r="D38" s="165">
        <v>0</v>
      </c>
      <c r="E38" s="165">
        <v>-3100000</v>
      </c>
    </row>
    <row r="39" spans="1:5" ht="18.75" customHeight="1">
      <c r="A39" s="81"/>
      <c r="B39" s="81" t="s">
        <v>192</v>
      </c>
      <c r="C39" s="165">
        <v>5500000</v>
      </c>
      <c r="D39" s="165">
        <v>985459.67</v>
      </c>
      <c r="E39" s="165">
        <v>4293414.96</v>
      </c>
    </row>
    <row r="40" spans="1:5" ht="18.75" customHeight="1">
      <c r="A40" s="81"/>
      <c r="B40" s="81" t="s">
        <v>581</v>
      </c>
      <c r="C40" s="165">
        <v>10000</v>
      </c>
      <c r="D40" s="165">
        <v>0</v>
      </c>
      <c r="E40" s="165">
        <v>-10000</v>
      </c>
    </row>
    <row r="41" spans="1:5" ht="18.75" customHeight="1">
      <c r="A41" s="81"/>
      <c r="B41" s="81" t="s">
        <v>194</v>
      </c>
      <c r="C41" s="165">
        <v>105000</v>
      </c>
      <c r="D41" s="165">
        <v>28843.24</v>
      </c>
      <c r="E41" s="165">
        <v>-18327.48</v>
      </c>
    </row>
    <row r="42" spans="1:5" ht="18.75" customHeight="1">
      <c r="A42" s="81"/>
      <c r="B42" s="81" t="s">
        <v>196</v>
      </c>
      <c r="C42" s="165">
        <v>100000</v>
      </c>
      <c r="D42" s="165">
        <v>0</v>
      </c>
      <c r="E42" s="165">
        <v>-30124.1</v>
      </c>
    </row>
    <row r="43" spans="1:5" ht="18.75" customHeight="1">
      <c r="A43" s="81"/>
      <c r="B43" s="81" t="s">
        <v>198</v>
      </c>
      <c r="C43" s="165">
        <v>2800000</v>
      </c>
      <c r="D43" s="165">
        <v>0</v>
      </c>
      <c r="E43" s="165">
        <v>-1147913</v>
      </c>
    </row>
    <row r="44" spans="1:5" ht="18.75" customHeight="1">
      <c r="A44" s="258" t="s">
        <v>582</v>
      </c>
      <c r="B44" s="213"/>
      <c r="C44" s="167">
        <f>SUM(C34:C43)</f>
        <v>27635000</v>
      </c>
      <c r="D44" s="167">
        <f t="shared" ref="D44:E44" si="4">SUM(D34:D43)</f>
        <v>1439299.24</v>
      </c>
      <c r="E44" s="167">
        <f t="shared" si="4"/>
        <v>-1986482.8499999996</v>
      </c>
    </row>
    <row r="45" spans="1:5" ht="18.75" customHeight="1">
      <c r="A45" s="81" t="s">
        <v>34</v>
      </c>
      <c r="B45" s="81" t="s">
        <v>200</v>
      </c>
      <c r="C45" s="165">
        <v>38861000</v>
      </c>
      <c r="D45" s="165">
        <v>5201164</v>
      </c>
      <c r="E45" s="165">
        <v>-2058707.85</v>
      </c>
    </row>
    <row r="46" spans="1:5" ht="18.75" customHeight="1">
      <c r="A46" s="258" t="s">
        <v>583</v>
      </c>
      <c r="B46" s="213"/>
      <c r="C46" s="167">
        <f>+C45</f>
        <v>38861000</v>
      </c>
      <c r="D46" s="167">
        <f t="shared" ref="D46:E46" si="5">+D45</f>
        <v>5201164</v>
      </c>
      <c r="E46" s="167">
        <f t="shared" si="5"/>
        <v>-2058707.85</v>
      </c>
    </row>
    <row r="47" spans="1:5" ht="18.75" customHeight="1">
      <c r="A47" s="258" t="s">
        <v>584</v>
      </c>
      <c r="B47" s="213"/>
      <c r="C47" s="167">
        <f>+C46+C44+C33+C29+C26+C9</f>
        <v>67455000</v>
      </c>
      <c r="D47" s="167">
        <f t="shared" ref="D47:E47" si="6">+D46+D44+D33+D29+D26+D9</f>
        <v>6702784.1699999999</v>
      </c>
      <c r="E47" s="167">
        <f t="shared" si="6"/>
        <v>-3740931.3899999992</v>
      </c>
    </row>
  </sheetData>
  <mergeCells count="11">
    <mergeCell ref="A47:B47"/>
    <mergeCell ref="A1:E1"/>
    <mergeCell ref="A2:E2"/>
    <mergeCell ref="A3:E3"/>
    <mergeCell ref="A4:E4"/>
    <mergeCell ref="A33:B33"/>
    <mergeCell ref="A29:B29"/>
    <mergeCell ref="A26:B26"/>
    <mergeCell ref="A9:B9"/>
    <mergeCell ref="A46:B46"/>
    <mergeCell ref="A44:B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topLeftCell="A43" workbookViewId="0">
      <selection activeCell="C36" sqref="C36"/>
    </sheetView>
  </sheetViews>
  <sheetFormatPr defaultRowHeight="19.5"/>
  <cols>
    <col min="1" max="1" width="13.25" style="101" customWidth="1"/>
    <col min="2" max="2" width="27" style="101" customWidth="1"/>
    <col min="3" max="3" width="16.875" style="101" customWidth="1"/>
    <col min="4" max="4" width="25.75" style="101" customWidth="1"/>
    <col min="5" max="16384" width="9" style="101"/>
  </cols>
  <sheetData>
    <row r="1" spans="1:7" ht="21" customHeight="1">
      <c r="A1" s="264" t="s">
        <v>0</v>
      </c>
      <c r="B1" s="264"/>
      <c r="C1" s="264"/>
      <c r="D1" s="264"/>
      <c r="E1" s="264"/>
      <c r="F1" s="118"/>
      <c r="G1" s="118"/>
    </row>
    <row r="2" spans="1:7" ht="21" customHeight="1">
      <c r="A2" s="259" t="s">
        <v>585</v>
      </c>
      <c r="B2" s="259"/>
      <c r="C2" s="259"/>
      <c r="D2" s="259"/>
      <c r="E2" s="259"/>
      <c r="F2" s="118"/>
      <c r="G2" s="118"/>
    </row>
    <row r="3" spans="1:7" ht="21" customHeight="1">
      <c r="A3" s="263" t="s">
        <v>471</v>
      </c>
      <c r="B3" s="263"/>
      <c r="C3" s="263"/>
      <c r="D3" s="263"/>
      <c r="E3" s="263"/>
      <c r="F3" s="118"/>
      <c r="G3" s="118"/>
    </row>
    <row r="4" spans="1:7" ht="21" customHeight="1">
      <c r="A4" s="263" t="s">
        <v>472</v>
      </c>
      <c r="B4" s="263"/>
      <c r="C4" s="263"/>
      <c r="D4" s="263"/>
      <c r="E4" s="263"/>
      <c r="F4" s="118"/>
      <c r="G4" s="118"/>
    </row>
    <row r="5" spans="1:7">
      <c r="A5" s="114"/>
      <c r="B5" s="114"/>
      <c r="C5" s="114"/>
      <c r="D5" s="262" t="s">
        <v>473</v>
      </c>
      <c r="E5" s="262"/>
      <c r="F5" s="114"/>
      <c r="G5" s="114"/>
    </row>
    <row r="6" spans="1:7" ht="21" customHeight="1">
      <c r="A6" s="119" t="s">
        <v>474</v>
      </c>
      <c r="B6" s="120" t="s">
        <v>475</v>
      </c>
      <c r="C6" s="121" t="s">
        <v>476</v>
      </c>
      <c r="D6" s="121" t="s">
        <v>477</v>
      </c>
      <c r="E6" s="122" t="s">
        <v>478</v>
      </c>
      <c r="F6" s="114"/>
      <c r="G6" s="114"/>
    </row>
    <row r="7" spans="1:7">
      <c r="A7" s="123"/>
      <c r="B7" s="124" t="s">
        <v>479</v>
      </c>
      <c r="C7" s="124" t="s">
        <v>11</v>
      </c>
      <c r="D7" s="124" t="s">
        <v>11</v>
      </c>
      <c r="E7" s="125">
        <v>14861.71</v>
      </c>
      <c r="F7" s="114"/>
      <c r="G7" s="114"/>
    </row>
    <row r="8" spans="1:7" ht="21" customHeight="1">
      <c r="A8" s="126">
        <v>43284</v>
      </c>
      <c r="B8" s="124" t="s">
        <v>480</v>
      </c>
      <c r="C8" s="124" t="s">
        <v>481</v>
      </c>
      <c r="D8" s="124" t="s">
        <v>482</v>
      </c>
      <c r="E8" s="125">
        <v>75</v>
      </c>
      <c r="F8" s="114"/>
      <c r="G8" s="114"/>
    </row>
    <row r="9" spans="1:7" ht="21" customHeight="1">
      <c r="A9" s="126">
        <v>43284</v>
      </c>
      <c r="B9" s="124" t="s">
        <v>483</v>
      </c>
      <c r="C9" s="124" t="s">
        <v>484</v>
      </c>
      <c r="D9" s="124" t="s">
        <v>485</v>
      </c>
      <c r="E9" s="125">
        <v>75</v>
      </c>
      <c r="F9" s="114"/>
      <c r="G9" s="114"/>
    </row>
    <row r="10" spans="1:7" ht="21" customHeight="1">
      <c r="A10" s="126">
        <v>43284</v>
      </c>
      <c r="B10" s="124" t="s">
        <v>486</v>
      </c>
      <c r="C10" s="124" t="s">
        <v>487</v>
      </c>
      <c r="D10" s="124" t="s">
        <v>488</v>
      </c>
      <c r="E10" s="125">
        <v>75</v>
      </c>
      <c r="F10" s="114"/>
      <c r="G10" s="114"/>
    </row>
    <row r="11" spans="1:7" ht="21" customHeight="1">
      <c r="A11" s="126">
        <v>43284</v>
      </c>
      <c r="B11" s="124" t="s">
        <v>489</v>
      </c>
      <c r="C11" s="124" t="s">
        <v>490</v>
      </c>
      <c r="D11" s="124" t="s">
        <v>491</v>
      </c>
      <c r="E11" s="125">
        <v>75</v>
      </c>
      <c r="F11" s="114"/>
      <c r="G11" s="114"/>
    </row>
    <row r="12" spans="1:7" ht="21" customHeight="1">
      <c r="A12" s="126">
        <v>43284</v>
      </c>
      <c r="B12" s="124" t="s">
        <v>492</v>
      </c>
      <c r="C12" s="124" t="s">
        <v>493</v>
      </c>
      <c r="D12" s="124" t="s">
        <v>494</v>
      </c>
      <c r="E12" s="125">
        <v>75</v>
      </c>
    </row>
    <row r="13" spans="1:7" ht="21" customHeight="1">
      <c r="A13" s="126">
        <v>43284</v>
      </c>
      <c r="B13" s="124" t="s">
        <v>495</v>
      </c>
      <c r="C13" s="124" t="s">
        <v>496</v>
      </c>
      <c r="D13" s="124" t="s">
        <v>497</v>
      </c>
      <c r="E13" s="125">
        <v>75</v>
      </c>
    </row>
    <row r="14" spans="1:7" ht="21" customHeight="1">
      <c r="A14" s="126">
        <v>43284</v>
      </c>
      <c r="B14" s="124" t="s">
        <v>498</v>
      </c>
      <c r="C14" s="159" t="s">
        <v>630</v>
      </c>
      <c r="D14" s="124" t="s">
        <v>499</v>
      </c>
      <c r="E14" s="125">
        <v>67.86</v>
      </c>
    </row>
    <row r="15" spans="1:7" ht="21" customHeight="1">
      <c r="A15" s="126">
        <v>43284</v>
      </c>
      <c r="B15" s="124" t="s">
        <v>500</v>
      </c>
      <c r="C15" s="124" t="s">
        <v>501</v>
      </c>
      <c r="D15" s="124" t="s">
        <v>502</v>
      </c>
      <c r="E15" s="125">
        <v>75</v>
      </c>
    </row>
    <row r="16" spans="1:7" ht="21" customHeight="1">
      <c r="A16" s="126">
        <v>43284</v>
      </c>
      <c r="B16" s="124" t="s">
        <v>503</v>
      </c>
      <c r="C16" s="159" t="s">
        <v>629</v>
      </c>
      <c r="D16" s="124" t="s">
        <v>504</v>
      </c>
      <c r="E16" s="125">
        <v>127.1</v>
      </c>
    </row>
    <row r="17" spans="1:5" ht="21" customHeight="1">
      <c r="A17" s="126">
        <v>43284</v>
      </c>
      <c r="B17" s="124" t="s">
        <v>505</v>
      </c>
      <c r="C17" s="124" t="s">
        <v>506</v>
      </c>
      <c r="D17" s="124" t="s">
        <v>507</v>
      </c>
      <c r="E17" s="125">
        <v>75</v>
      </c>
    </row>
    <row r="18" spans="1:5" ht="21" customHeight="1">
      <c r="A18" s="126">
        <v>43284</v>
      </c>
      <c r="B18" s="124" t="s">
        <v>508</v>
      </c>
      <c r="C18" s="124" t="s">
        <v>509</v>
      </c>
      <c r="D18" s="124" t="s">
        <v>510</v>
      </c>
      <c r="E18" s="125">
        <v>75</v>
      </c>
    </row>
    <row r="19" spans="1:5" ht="21" customHeight="1">
      <c r="A19" s="126">
        <v>43284</v>
      </c>
      <c r="B19" s="124" t="s">
        <v>511</v>
      </c>
      <c r="C19" s="124" t="s">
        <v>512</v>
      </c>
      <c r="D19" s="124" t="s">
        <v>513</v>
      </c>
      <c r="E19" s="125">
        <v>75</v>
      </c>
    </row>
    <row r="20" spans="1:5" ht="21" customHeight="1">
      <c r="A20" s="126">
        <v>43284</v>
      </c>
      <c r="B20" s="124" t="s">
        <v>514</v>
      </c>
      <c r="C20" s="124" t="s">
        <v>515</v>
      </c>
      <c r="D20" s="124" t="s">
        <v>516</v>
      </c>
      <c r="E20" s="125">
        <v>75</v>
      </c>
    </row>
    <row r="21" spans="1:5" ht="21" customHeight="1">
      <c r="A21" s="126">
        <v>43284</v>
      </c>
      <c r="B21" s="124" t="s">
        <v>517</v>
      </c>
      <c r="C21" s="124" t="s">
        <v>518</v>
      </c>
      <c r="D21" s="124" t="s">
        <v>519</v>
      </c>
      <c r="E21" s="125">
        <v>75</v>
      </c>
    </row>
    <row r="22" spans="1:5" ht="21" customHeight="1">
      <c r="A22" s="126">
        <v>43284</v>
      </c>
      <c r="B22" s="124" t="s">
        <v>520</v>
      </c>
      <c r="C22" s="159" t="s">
        <v>631</v>
      </c>
      <c r="D22" s="124" t="s">
        <v>521</v>
      </c>
      <c r="E22" s="125">
        <v>25.81</v>
      </c>
    </row>
    <row r="23" spans="1:5" ht="21" customHeight="1">
      <c r="A23" s="126">
        <v>43284</v>
      </c>
      <c r="B23" s="124" t="s">
        <v>522</v>
      </c>
      <c r="C23" s="124" t="s">
        <v>523</v>
      </c>
      <c r="D23" s="124" t="s">
        <v>524</v>
      </c>
      <c r="E23" s="125">
        <v>75</v>
      </c>
    </row>
    <row r="24" spans="1:5" ht="21" customHeight="1">
      <c r="A24" s="126">
        <v>43284</v>
      </c>
      <c r="B24" s="124" t="s">
        <v>525</v>
      </c>
      <c r="C24" s="124" t="s">
        <v>526</v>
      </c>
      <c r="D24" s="124" t="s">
        <v>527</v>
      </c>
      <c r="E24" s="125">
        <v>75</v>
      </c>
    </row>
    <row r="25" spans="1:5" ht="21" customHeight="1">
      <c r="A25" s="126">
        <v>43284</v>
      </c>
      <c r="B25" s="124" t="s">
        <v>528</v>
      </c>
      <c r="C25" s="124" t="s">
        <v>529</v>
      </c>
      <c r="D25" s="124" t="s">
        <v>530</v>
      </c>
      <c r="E25" s="125">
        <v>75</v>
      </c>
    </row>
    <row r="26" spans="1:5" ht="21" customHeight="1">
      <c r="A26" s="126">
        <v>43284</v>
      </c>
      <c r="B26" s="124" t="s">
        <v>531</v>
      </c>
      <c r="C26" s="124" t="s">
        <v>532</v>
      </c>
      <c r="D26" s="124" t="s">
        <v>533</v>
      </c>
      <c r="E26" s="125">
        <v>75</v>
      </c>
    </row>
    <row r="27" spans="1:5" ht="21" customHeight="1">
      <c r="A27" s="126">
        <v>43284</v>
      </c>
      <c r="B27" s="124" t="s">
        <v>534</v>
      </c>
      <c r="C27" s="124" t="s">
        <v>535</v>
      </c>
      <c r="D27" s="124" t="s">
        <v>536</v>
      </c>
      <c r="E27" s="125">
        <v>75</v>
      </c>
    </row>
    <row r="28" spans="1:5" ht="21" customHeight="1">
      <c r="A28" s="126">
        <v>43284</v>
      </c>
      <c r="B28" s="124" t="s">
        <v>537</v>
      </c>
      <c r="C28" s="124" t="s">
        <v>538</v>
      </c>
      <c r="D28" s="124" t="s">
        <v>539</v>
      </c>
      <c r="E28" s="125">
        <v>75</v>
      </c>
    </row>
    <row r="29" spans="1:5" ht="21" customHeight="1">
      <c r="A29" s="126">
        <v>43284</v>
      </c>
      <c r="B29" s="124" t="s">
        <v>540</v>
      </c>
      <c r="C29" s="124" t="s">
        <v>541</v>
      </c>
      <c r="D29" s="124" t="s">
        <v>542</v>
      </c>
      <c r="E29" s="125">
        <v>25</v>
      </c>
    </row>
    <row r="30" spans="1:5" ht="21" customHeight="1">
      <c r="A30" s="126">
        <v>43284</v>
      </c>
      <c r="B30" s="124" t="s">
        <v>543</v>
      </c>
      <c r="C30" s="159" t="s">
        <v>632</v>
      </c>
      <c r="D30" s="124" t="s">
        <v>544</v>
      </c>
      <c r="E30" s="125">
        <v>4121.5</v>
      </c>
    </row>
    <row r="31" spans="1:5" ht="21" customHeight="1">
      <c r="A31" s="126">
        <v>43285</v>
      </c>
      <c r="B31" s="124" t="s">
        <v>545</v>
      </c>
      <c r="C31" s="159" t="s">
        <v>633</v>
      </c>
      <c r="D31" s="124" t="s">
        <v>546</v>
      </c>
      <c r="E31" s="125">
        <v>4500</v>
      </c>
    </row>
    <row r="32" spans="1:5" ht="21" customHeight="1">
      <c r="A32" s="126">
        <v>43291</v>
      </c>
      <c r="B32" s="124" t="s">
        <v>547</v>
      </c>
      <c r="C32" s="159" t="s">
        <v>642</v>
      </c>
      <c r="D32" s="124" t="s">
        <v>548</v>
      </c>
      <c r="E32" s="125">
        <v>-14861.71</v>
      </c>
    </row>
    <row r="33" spans="1:5" ht="21" customHeight="1">
      <c r="A33" s="126">
        <v>43294</v>
      </c>
      <c r="B33" s="124" t="s">
        <v>549</v>
      </c>
      <c r="C33" s="159" t="s">
        <v>634</v>
      </c>
      <c r="D33" s="124" t="s">
        <v>550</v>
      </c>
      <c r="E33" s="125">
        <v>120.03</v>
      </c>
    </row>
    <row r="34" spans="1:5" ht="21" customHeight="1">
      <c r="A34" s="126">
        <v>43294</v>
      </c>
      <c r="B34" s="124" t="s">
        <v>551</v>
      </c>
      <c r="C34" s="159" t="s">
        <v>635</v>
      </c>
      <c r="D34" s="124" t="s">
        <v>552</v>
      </c>
      <c r="E34" s="125">
        <v>718.5</v>
      </c>
    </row>
    <row r="35" spans="1:5" ht="21" customHeight="1">
      <c r="A35" s="126">
        <v>43297</v>
      </c>
      <c r="B35" s="124" t="s">
        <v>553</v>
      </c>
      <c r="C35" s="159" t="s">
        <v>648</v>
      </c>
      <c r="D35" s="124" t="s">
        <v>554</v>
      </c>
      <c r="E35" s="125">
        <v>500</v>
      </c>
    </row>
    <row r="36" spans="1:5" ht="21" customHeight="1">
      <c r="A36" s="126">
        <v>43297</v>
      </c>
      <c r="B36" s="124" t="s">
        <v>555</v>
      </c>
      <c r="C36" s="159" t="s">
        <v>636</v>
      </c>
      <c r="D36" s="124" t="s">
        <v>556</v>
      </c>
      <c r="E36" s="125">
        <v>207.2</v>
      </c>
    </row>
    <row r="37" spans="1:5" ht="21" customHeight="1">
      <c r="A37" s="126">
        <v>43297</v>
      </c>
      <c r="B37" s="124" t="s">
        <v>555</v>
      </c>
      <c r="C37" s="159" t="s">
        <v>636</v>
      </c>
      <c r="D37" s="124" t="s">
        <v>557</v>
      </c>
      <c r="E37" s="125">
        <v>42.06</v>
      </c>
    </row>
    <row r="38" spans="1:5" ht="21" customHeight="1">
      <c r="A38" s="126">
        <v>43298</v>
      </c>
      <c r="B38" s="124" t="s">
        <v>498</v>
      </c>
      <c r="C38" s="159" t="s">
        <v>630</v>
      </c>
      <c r="D38" s="124" t="s">
        <v>558</v>
      </c>
      <c r="E38" s="125">
        <v>68.12</v>
      </c>
    </row>
    <row r="39" spans="1:5" ht="21" customHeight="1">
      <c r="A39" s="126">
        <v>43301</v>
      </c>
      <c r="B39" s="159" t="s">
        <v>640</v>
      </c>
      <c r="C39" s="159" t="s">
        <v>641</v>
      </c>
      <c r="D39" s="124" t="s">
        <v>559</v>
      </c>
      <c r="E39" s="125">
        <v>300</v>
      </c>
    </row>
    <row r="40" spans="1:5" ht="21" customHeight="1">
      <c r="A40" s="126">
        <v>43305</v>
      </c>
      <c r="B40" s="124" t="s">
        <v>560</v>
      </c>
      <c r="C40" s="159" t="s">
        <v>637</v>
      </c>
      <c r="D40" s="124" t="s">
        <v>561</v>
      </c>
      <c r="E40" s="125">
        <v>157</v>
      </c>
    </row>
    <row r="41" spans="1:5" ht="21" customHeight="1">
      <c r="A41" s="126">
        <v>43305</v>
      </c>
      <c r="B41" s="124" t="s">
        <v>560</v>
      </c>
      <c r="C41" s="159" t="s">
        <v>637</v>
      </c>
      <c r="D41" s="124" t="s">
        <v>562</v>
      </c>
      <c r="E41" s="125">
        <v>152.9</v>
      </c>
    </row>
    <row r="42" spans="1:5" ht="21" customHeight="1">
      <c r="A42" s="126">
        <v>43305</v>
      </c>
      <c r="B42" s="124" t="s">
        <v>563</v>
      </c>
      <c r="C42" s="159" t="s">
        <v>638</v>
      </c>
      <c r="D42" s="124" t="s">
        <v>564</v>
      </c>
      <c r="E42" s="125">
        <v>220</v>
      </c>
    </row>
    <row r="43" spans="1:5" ht="21" customHeight="1">
      <c r="A43" s="126">
        <v>43305</v>
      </c>
      <c r="B43" s="124" t="s">
        <v>565</v>
      </c>
      <c r="C43" s="159" t="s">
        <v>639</v>
      </c>
      <c r="D43" s="124" t="s">
        <v>566</v>
      </c>
      <c r="E43" s="125">
        <v>2457.94</v>
      </c>
    </row>
    <row r="44" spans="1:5">
      <c r="A44" s="127" t="s">
        <v>11</v>
      </c>
      <c r="B44" s="128" t="s">
        <v>11</v>
      </c>
      <c r="C44" s="260" t="s">
        <v>37</v>
      </c>
      <c r="D44" s="261"/>
      <c r="E44" s="129">
        <v>15161.02</v>
      </c>
    </row>
    <row r="45" spans="1:5">
      <c r="A45" s="114"/>
      <c r="B45" s="114"/>
      <c r="C45" s="114"/>
      <c r="D45" s="114"/>
      <c r="E45" s="114"/>
    </row>
  </sheetData>
  <mergeCells count="6">
    <mergeCell ref="A2:E2"/>
    <mergeCell ref="C44:D44"/>
    <mergeCell ref="D5:E5"/>
    <mergeCell ref="A4:E4"/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รับ-จ่าย</vt:lpstr>
      <vt:lpstr>งบทดลอง</vt:lpstr>
      <vt:lpstr>3140191731</vt:lpstr>
      <vt:lpstr>8620365932</vt:lpstr>
      <vt:lpstr>014502441019</vt:lpstr>
      <vt:lpstr>014502277492</vt:lpstr>
      <vt:lpstr>กระทบยอดเงินรายรับ</vt:lpstr>
      <vt:lpstr>รับจริง</vt:lpstr>
      <vt:lpstr>ภาษีหัก ณ ที่จ่าย</vt:lpstr>
      <vt:lpstr>กระทบยอดคงเหลือ</vt:lpstr>
      <vt:lpstr>กระทบยอดเงินสะสม</vt:lpstr>
      <vt:lpstr>กระทบยอดคงเหลือทุกแหล่ง</vt:lpstr>
      <vt:lpstr>เศรษฐกิจชุมชน</vt:lpstr>
      <vt:lpstr>กระทบยอดโอนงน</vt:lpstr>
      <vt:lpstr>กระทบยอดคงเหลือ!Print_Titles</vt:lpstr>
      <vt:lpstr>กระทบยอดคงเหลือทุกแหล่ง!Print_Titles</vt:lpstr>
      <vt:lpstr>กระทบยอดเงินรายรับ!Print_Titles</vt:lpstr>
      <vt:lpstr>กระทบยอดโอนงน!Print_Titles</vt:lpstr>
      <vt:lpstr>งบทดลอง!Print_Titles</vt:lpstr>
      <vt:lpstr>'ภาษีหัก ณ ที่จ่าย'!Print_Titles</vt:lpstr>
      <vt:lpstr>'รับ-จ่าย'!Print_Titles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2018-08-07T08:21:48Z</cp:lastPrinted>
  <dcterms:created xsi:type="dcterms:W3CDTF">2018-08-01T04:46:15Z</dcterms:created>
  <dcterms:modified xsi:type="dcterms:W3CDTF">2018-08-10T03:37:53Z</dcterms:modified>
</cp:coreProperties>
</file>