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</sheets>
  <definedNames/>
  <calcPr fullCalcOnLoad="1"/>
</workbook>
</file>

<file path=xl/sharedStrings.xml><?xml version="1.0" encoding="utf-8"?>
<sst xmlns="http://schemas.openxmlformats.org/spreadsheetml/2006/main" count="697" uniqueCount="311">
  <si>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</si>
  <si>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</si>
  <si>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</si>
  <si>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</si>
  <si>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</si>
  <si>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</si>
  <si>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</si>
  <si>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</si>
  <si>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</si>
  <si>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</si>
  <si>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</si>
  <si>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</si>
  <si>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</si>
  <si>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</si>
  <si>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</si>
  <si>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</si>
  <si>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</si>
  <si>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</si>
  <si>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</si>
  <si>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</si>
  <si>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</si>
  <si>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</si>
  <si>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</si>
  <si>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</si>
  <si>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</si>
  <si>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</si>
  <si>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</si>
  <si>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</si>
  <si>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</si>
  <si>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</si>
  <si>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</si>
  <si>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</si>
  <si>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</si>
  <si>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</si>
  <si>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</si>
  <si>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</si>
  <si>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</si>
  <si>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</si>
  <si>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</si>
  <si>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</si>
  <si>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</si>
  <si>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</si>
  <si>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</si>
  <si>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</si>
  <si>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</si>
  <si>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</si>
  <si>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</si>
  <si>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</si>
  <si>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</si>
  <si>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</si>
  <si>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</si>
  <si>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</si>
  <si>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</si>
  <si>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</si>
  <si>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</si>
  <si>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</si>
  <si>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</si>
  <si>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</si>
  <si>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</si>
  <si>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</si>
  <si>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</si>
  <si>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</si>
  <si>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</si>
  <si>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</si>
  <si>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</si>
  <si>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</si>
  <si>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</si>
  <si>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</si>
  <si>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</si>
  <si>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</si>
  <si>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</si>
  <si>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</si>
  <si>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</si>
  <si>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</si>
  <si>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</si>
  <si>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</si>
  <si>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</si>
  <si>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</si>
  <si>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</si>
  <si>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</si>
  <si>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</si>
  <si>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</si>
  <si>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</si>
  <si>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</si>
  <si>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</si>
  <si>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</si>
  <si>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</si>
  <si>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</si>
  <si>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</si>
  <si>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</si>
  <si>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</si>
  <si>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</si>
  <si>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</si>
  <si>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</si>
  <si>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</si>
  <si>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</si>
  <si>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</si>
  <si>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</si>
  <si>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</si>
  <si>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</si>
  <si>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</si>
  <si>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</si>
  <si>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</si>
  <si>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</si>
  <si>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</si>
  <si>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</si>
  <si>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</si>
  <si>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</si>
  <si>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</si>
  <si>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หมวดเงินอุดหนุนทั่วไป</t>
  </si>
  <si>
    <t>โอนเลือกทำ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</si>
  <si>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</si>
  <si>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</si>
  <si>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</si>
  <si>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</si>
  <si>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</si>
  <si>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</si>
  <si>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</si>
  <si>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</si>
  <si>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</si>
  <si>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</si>
  <si>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</si>
  <si>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</si>
  <si>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</si>
  <si>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</si>
  <si>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</si>
  <si>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</si>
  <si>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</si>
  <si>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</si>
  <si>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</si>
  <si>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</si>
  <si>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</si>
  <si>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</si>
  <si>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</si>
  <si>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</si>
  <si>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</si>
  <si>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</si>
  <si>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</si>
  <si>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</si>
  <si>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</si>
  <si>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</si>
  <si>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</si>
  <si>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</si>
  <si>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</si>
  <si>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</si>
  <si>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เงินเดือน (ฝ่ายการเมือง)</t>
  </si>
  <si>
    <t>เงินอุดหนุนทั่วไป</t>
  </si>
  <si>
    <t xml:space="preserve">          บัญชีรายจ่ายค้างจ่าย</t>
  </si>
  <si>
    <t>บัญชีเงินเกินบัญชี</t>
  </si>
  <si>
    <t xml:space="preserve">                  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</si>
  <si>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</si>
  <si>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</si>
  <si>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</si>
  <si>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</si>
  <si>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</si>
  <si>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</si>
  <si>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</si>
  <si>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</si>
  <si>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2.ภาษีมูลค่าเพิ่มตามพ.ร.บ.กำหนดแผนฯ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</si>
  <si>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</si>
  <si>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</si>
  <si>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</si>
  <si>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</si>
  <si>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</si>
  <si>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</si>
  <si>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เงินทุนโครงการเศรษฐกิจชุมชนฯ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</si>
  <si>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</si>
  <si>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</si>
  <si>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</si>
  <si>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 xml:space="preserve">     บัญชีรายจ่ายค้างจ่าย (หมายเหตุ3)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</si>
  <si>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</si>
  <si>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</si>
  <si>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</si>
  <si>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</si>
  <si>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>บัญชีรายจ่ายค้างจ่าย-หมายเหตุ 3</t>
  </si>
  <si>
    <t>เงินขาดบัญชี</t>
  </si>
  <si>
    <t>บัญชีเงินขาดบัญชี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</si>
  <si>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</si>
  <si>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</si>
  <si>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</si>
  <si>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</si>
  <si>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</si>
  <si>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</si>
  <si>
    <t>41100000</t>
  </si>
  <si>
    <t>41100001</t>
  </si>
  <si>
    <t>41100002</t>
  </si>
  <si>
    <t>41100003</t>
  </si>
  <si>
    <t>41200000</t>
  </si>
  <si>
    <t>41210004</t>
  </si>
  <si>
    <t>41210029</t>
  </si>
  <si>
    <t>41220010</t>
  </si>
  <si>
    <t>41230003</t>
  </si>
  <si>
    <t>41300000</t>
  </si>
  <si>
    <t>41300003</t>
  </si>
  <si>
    <t>41400000</t>
  </si>
  <si>
    <t>41500000</t>
  </si>
  <si>
    <t>41500004</t>
  </si>
  <si>
    <t>41599999</t>
  </si>
  <si>
    <t>41600000</t>
  </si>
  <si>
    <t>42100000</t>
  </si>
  <si>
    <t>1.เงินภาษีและค่าธรรมเนียมรถยนต์และล้อเลื่อน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</si>
  <si>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</si>
  <si>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</si>
  <si>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</si>
  <si>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</si>
  <si>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</si>
  <si>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</si>
  <si>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</si>
  <si>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</si>
  <si>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</si>
  <si>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43000000</t>
  </si>
  <si>
    <t>43100000</t>
  </si>
  <si>
    <t>43100002</t>
  </si>
  <si>
    <t>รายได้จัดเก็บเอง</t>
  </si>
  <si>
    <t>42000000</t>
  </si>
  <si>
    <t>11011000</t>
  </si>
  <si>
    <t>11012001</t>
  </si>
  <si>
    <t>11012002</t>
  </si>
  <si>
    <t>11012003</t>
  </si>
  <si>
    <t>11041000</t>
  </si>
  <si>
    <t>รายได้จากรัฐบาลค้างรับ</t>
  </si>
  <si>
    <t>11042000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</si>
  <si>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</si>
  <si>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</si>
  <si>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</si>
  <si>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</si>
  <si>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</si>
  <si>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</si>
  <si>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</si>
  <si>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</si>
  <si>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</si>
  <si>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</si>
  <si>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</si>
  <si>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</si>
  <si>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</si>
  <si>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</si>
  <si>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</si>
  <si>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</si>
  <si>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เงินรับฝาก-เงินทุนโครงการเศรษฐกิจชุมชนฯ</t>
  </si>
  <si>
    <t>เงินรับฝาก-เงินค้ำประกันสัญญา</t>
  </si>
  <si>
    <t>เงินรับฝาก-ส่วนลดในการจัดเก็บภาษีบำรุงท้องที่ 6%</t>
  </si>
  <si>
    <t xml:space="preserve">     รายจ่ายอื่น</t>
  </si>
  <si>
    <r>
      <t xml:space="preserve">รายรับ </t>
    </r>
    <r>
      <rPr>
        <b/>
        <sz val="15"/>
        <rFont val="TH SarabunPSK"/>
        <family val="2"/>
      </rPr>
      <t xml:space="preserve"> (หมายเหตุ 1)</t>
    </r>
  </si>
  <si>
    <t>3.ภาษีมูลค่าเพิ่ม 1 ใน 9</t>
  </si>
  <si>
    <t xml:space="preserve">เงินสะสม </t>
  </si>
  <si>
    <t>41210010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</si>
  <si>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</si>
  <si>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</si>
  <si>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</si>
  <si>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งานบริหารทั่วไปเกี่ยวกับเคหะและชุมชน</t>
  </si>
  <si>
    <t>แผนงานเคหะและชุมชน งานไฟฟ้าถนน หมวดค่าที่ดินและสิ่งก่อสร้าง ประเภทอาคารต่างๆ (โครงการปรับปรุงศาลาประชาคมประจำหมู่บ้าน บ้านโคกสมบูรณ์ หมู่ 4)</t>
  </si>
  <si>
    <r>
      <t>เงินรับฝาก</t>
    </r>
    <r>
      <rPr>
        <b/>
        <sz val="16"/>
        <rFont val="TH SarabunPSK"/>
        <family val="2"/>
      </rPr>
      <t xml:space="preserve"> (หมายเหตุ 2)</t>
    </r>
  </si>
  <si>
    <t>เงินรับฝาก-เงินเดือน/ค่าตอบแทนครูผดด.เหลือจ่ายปี 57-59</t>
  </si>
  <si>
    <t>เงินรับฝาก-เงินเดือน/ค่าจ้างครูผดด.เหลือจ่ายปี 57-59</t>
  </si>
  <si>
    <t xml:space="preserve">     รายได้จากรัฐบาลค้างรับ</t>
  </si>
  <si>
    <t>2.ค่าธรรมเนียมการแจ้งสถานที่จำหน่ายหรือสะสมอาหาร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</si>
  <si>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</si>
  <si>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</si>
  <si>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</si>
  <si>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เงินรับฝาก-ค่ารักษาพยาบาลพนักงานส่วนท้องถิ่น</t>
  </si>
  <si>
    <r>
      <t>รายละเอียด</t>
    </r>
    <r>
      <rPr>
        <sz val="14"/>
        <rFont val="TH SarabunPSK"/>
        <family val="2"/>
      </rPr>
      <t xml:space="preserve">  เงินฝากระหว่างทาง</t>
    </r>
  </si>
  <si>
    <t>41230005</t>
  </si>
  <si>
    <t>5.ค่าใบอนุญาตจำหน่ายสินค้าในที่หรือทางสาธารณะ</t>
  </si>
  <si>
    <t xml:space="preserve">                     </t>
  </si>
  <si>
    <t xml:space="preserve">       (นางสายสมร   ธรรมสัตย์)                           (นางชุติกาญจน์   คงสุข)                                         (นายบุญเชบ   ทองคำ)</t>
  </si>
  <si>
    <t xml:space="preserve">         ผู้อำนวยการกองคลัง                           ปลัดองค์การบริหารส่วนตำบลศรีสุข                      นายกองค์การบริหารส่วนตำบลศรีสุข</t>
  </si>
  <si>
    <t xml:space="preserve">         (นางสายสมร   ธรรมสัตย์)                   (นางชุติกาญจน์   คงสุข)                          (นายบุญเชบ   ทองคำ)</t>
  </si>
  <si>
    <t xml:space="preserve">            ผู้อำนวยการกองคลัง                ปลัดองค์การบริหารส่วนตำบลศรีสุข          นายกองค์การบริหารส่วนตำบลศรีสุข</t>
  </si>
  <si>
    <t xml:space="preserve">       (นางสายสมร   ธรรมสัตย์)                          (นางชุติกาญจน์   คงสุข)                                   (นายบุญเชบ   ทองคำ)</t>
  </si>
  <si>
    <t xml:space="preserve">         ผู้อำนวยการกองคลัง                     ปลัดองค์การบริหารส่วนตำบลศรีสุข                  นายกองค์การบริหารส่วนตำบลศรีสุข</t>
  </si>
  <si>
    <t xml:space="preserve">                          (นางสายสมร   ธรรมสัตย์)                               (นางชุติกาญจน์   คงสุข)                                       (นายบุญเชบ   ทองคำ)</t>
  </si>
  <si>
    <t xml:space="preserve">                             ผู้อำนวยการกองคลัง                          ปลัดองค์การบริหารส่วนตำบลศรีสุข                          นายกองค์การบริหารส่วนตำบลศรีสุข</t>
  </si>
  <si>
    <t xml:space="preserve">         ผู้อำนวยการกองคลัง                      ปลัดองค์การบริหารส่วนตำบลศรีสุข                  นายกองค์การบริหารส่วนตำบลศรีสุข</t>
  </si>
  <si>
    <t xml:space="preserve">         ผู้อำนวยการกองคลัง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</si>
  <si>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(นางสายสมร   ธรรมสัตย์)                        (นางชุติกาญจน์   คงสุข)                                    (นายบุญเชบ   ทองคำ)</t>
  </si>
  <si>
    <t>10093834</t>
  </si>
  <si>
    <t>4 พ.ค. 2561</t>
  </si>
  <si>
    <t>10093857</t>
  </si>
  <si>
    <t>28 มี.ค. 2561</t>
  </si>
  <si>
    <t>ณ วันที่  30 มิถุนายน  2561</t>
  </si>
  <si>
    <t>รายละเอียดเงินรับฝาก  ประจำเดือน มิถุนายน  2561</t>
  </si>
  <si>
    <t>เพียงวันที่  30 มิถุนายน  2561</t>
  </si>
  <si>
    <t xml:space="preserve">                       ปีงบประมาณ 2561  ประจำเดือน มิถุนายน พ.ศ. 2561</t>
  </si>
  <si>
    <t>รายละเอียดประกอบงบทดลองและรายงานรับ-จ่ายเงินสด ประจำเดือน มิถุนายน  2561</t>
  </si>
  <si>
    <t>ยอดคงเหลือตามรายงานธนาคาร ณ วันที่ 30 มิถุนายน  2561</t>
  </si>
  <si>
    <t>ยอดคงเหลือตามบัญชี ณ วันที่  30 มิถุนายน  2561</t>
  </si>
  <si>
    <t xml:space="preserve">          ลงชื่อ.........................................................วันที่ 30 มิ.ย. 61</t>
  </si>
  <si>
    <t xml:space="preserve">        ลงชื่อ.......................................................วันที่  30 มิ.ย. 61</t>
  </si>
  <si>
    <t xml:space="preserve">         ลงชื่อ..........................................................วันที่ 30 มิ.ย. 61</t>
  </si>
  <si>
    <t xml:space="preserve">         ลงชื่อ.....................................................วันที่ 30 มิ.ย. 61</t>
  </si>
  <si>
    <t>ยอดคงเหลือตามบัญชี ณ วันที่ 30 มิถุนายน  2561</t>
  </si>
  <si>
    <t xml:space="preserve">         ลงชื่อ.........................................................วันที่ 30 มิ.ย. 61</t>
  </si>
  <si>
    <t xml:space="preserve">         ลงชื่อ...................................................วันที่ 30 มิ.ย. 61</t>
  </si>
  <si>
    <t xml:space="preserve">       ลงชื่อ........................................................วันที่ 30 มิ.ย. 61</t>
  </si>
  <si>
    <t>ยอดคงเหลือตามรายงานธนาคาร ณ วันที่  30 มิถุนายน  2561</t>
  </si>
  <si>
    <t xml:space="preserve">            ลงชื่อ.......................................................วันที่ 30 มิ.ย. 61</t>
  </si>
  <si>
    <t xml:space="preserve">       ลงชื่อ.......................................................วันที่ 30 มิ.ย. 61</t>
  </si>
  <si>
    <t xml:space="preserve">        ลงชื่อ.......................................................วันที่ 30 มิ.ย. 61</t>
  </si>
  <si>
    <t xml:space="preserve">           ลงชื่อ.......................................................วันที่  30 มิ.ย. 61</t>
  </si>
  <si>
    <t>12 มิ.ย. 2561</t>
  </si>
  <si>
    <t>13 มิ.ย. 2561</t>
  </si>
  <si>
    <t>14 มิ.ย. 2561</t>
  </si>
  <si>
    <t>26462172</t>
  </si>
  <si>
    <t>26462176</t>
  </si>
  <si>
    <t>26462179</t>
  </si>
  <si>
    <t>26462184</t>
  </si>
  <si>
    <t>26462225</t>
  </si>
  <si>
    <t>26 มิ.ย. 2561</t>
  </si>
  <si>
    <t>27 มิ.ย. 2561</t>
  </si>
  <si>
    <t>10113925</t>
  </si>
  <si>
    <t>10113954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</si>
</sst>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b/>
      <u val="single"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3" fontId="5" fillId="0" borderId="2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7" xfId="17" applyFont="1" applyBorder="1" applyAlignment="1">
      <alignment/>
    </xf>
    <xf numFmtId="43" fontId="4" fillId="0" borderId="0" xfId="17" applyFont="1" applyAlignment="1">
      <alignment/>
    </xf>
    <xf numFmtId="49" fontId="5" fillId="0" borderId="0" xfId="0" applyNumberFormat="1" applyFont="1" applyAlignment="1">
      <alignment horizontal="center"/>
    </xf>
    <xf numFmtId="43" fontId="4" fillId="0" borderId="0" xfId="17" applyFont="1" applyBorder="1" applyAlignment="1">
      <alignment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8" xfId="17" applyFont="1" applyBorder="1" applyAlignment="1">
      <alignment/>
    </xf>
    <xf numFmtId="0" fontId="5" fillId="0" borderId="9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7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5" fillId="0" borderId="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4" xfId="17" applyFont="1" applyBorder="1" applyAlignment="1">
      <alignment vertical="center"/>
    </xf>
    <xf numFmtId="43" fontId="5" fillId="0" borderId="4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3" fontId="5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7" applyFont="1" applyAlignment="1">
      <alignment vertical="center"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0" xfId="17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3" fontId="9" fillId="0" borderId="4" xfId="17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9" fillId="0" borderId="2" xfId="17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4" xfId="17" applyFont="1" applyBorder="1" applyAlignment="1">
      <alignment vertical="center"/>
    </xf>
    <xf numFmtId="43" fontId="9" fillId="0" borderId="4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5" fillId="0" borderId="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9" fillId="0" borderId="7" xfId="17" applyFont="1" applyBorder="1" applyAlignment="1">
      <alignment vertical="center"/>
    </xf>
    <xf numFmtId="43" fontId="4" fillId="0" borderId="2" xfId="17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5" fillId="0" borderId="3" xfId="17" applyNumberFormat="1" applyFont="1" applyBorder="1" applyAlignment="1">
      <alignment horizontal="center" vertical="center"/>
    </xf>
    <xf numFmtId="43" fontId="9" fillId="0" borderId="3" xfId="17" applyFont="1" applyBorder="1" applyAlignment="1">
      <alignment vertical="center"/>
    </xf>
    <xf numFmtId="43" fontId="5" fillId="0" borderId="3" xfId="17" applyFont="1" applyBorder="1" applyAlignment="1">
      <alignment horizontal="right" vertical="center"/>
    </xf>
    <xf numFmtId="43" fontId="4" fillId="0" borderId="3" xfId="17" applyFont="1" applyBorder="1" applyAlignment="1">
      <alignment vertical="center"/>
    </xf>
    <xf numFmtId="43" fontId="5" fillId="0" borderId="3" xfId="17" applyFont="1" applyBorder="1" applyAlignment="1">
      <alignment/>
    </xf>
    <xf numFmtId="43" fontId="4" fillId="0" borderId="3" xfId="17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3" fontId="4" fillId="0" borderId="3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0" fillId="0" borderId="4" xfId="17" applyFont="1" applyBorder="1" applyAlignment="1">
      <alignment/>
    </xf>
    <xf numFmtId="43" fontId="10" fillId="0" borderId="3" xfId="17" applyFont="1" applyBorder="1" applyAlignment="1">
      <alignment/>
    </xf>
    <xf numFmtId="43" fontId="9" fillId="0" borderId="3" xfId="17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17" applyFont="1" applyBorder="1" applyAlignment="1">
      <alignment vertical="center"/>
    </xf>
    <xf numFmtId="43" fontId="10" fillId="0" borderId="2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3" fontId="10" fillId="0" borderId="4" xfId="17" applyFont="1" applyBorder="1" applyAlignment="1">
      <alignment vertical="center"/>
    </xf>
    <xf numFmtId="43" fontId="10" fillId="0" borderId="3" xfId="17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3" fontId="10" fillId="0" borderId="4" xfId="17" applyFont="1" applyBorder="1" applyAlignment="1">
      <alignment horizontal="right" vertical="center"/>
    </xf>
    <xf numFmtId="43" fontId="9" fillId="0" borderId="12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5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3" fontId="10" fillId="0" borderId="10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10" fillId="0" borderId="7" xfId="17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10" fillId="0" borderId="4" xfId="17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10" fillId="0" borderId="3" xfId="17" applyFont="1" applyFill="1" applyBorder="1" applyAlignment="1">
      <alignment vertical="center"/>
    </xf>
    <xf numFmtId="43" fontId="10" fillId="0" borderId="0" xfId="17" applyFont="1" applyBorder="1" applyAlignment="1">
      <alignment vertical="center"/>
    </xf>
    <xf numFmtId="43" fontId="10" fillId="0" borderId="0" xfId="17" applyFont="1" applyAlignment="1">
      <alignment vertical="center"/>
    </xf>
    <xf numFmtId="43" fontId="9" fillId="0" borderId="12" xfId="17" applyFont="1" applyBorder="1" applyAlignment="1">
      <alignment vertical="center"/>
    </xf>
    <xf numFmtId="43" fontId="9" fillId="0" borderId="0" xfId="17" applyFont="1" applyAlignment="1">
      <alignment/>
    </xf>
    <xf numFmtId="43" fontId="10" fillId="0" borderId="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3" fontId="12" fillId="0" borderId="0" xfId="17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82486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81650" y="82486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686425" y="85344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1066800</xdr:colOff>
      <xdr:row>33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581650" y="85344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39</xdr:row>
      <xdr:rowOff>171450</xdr:rowOff>
    </xdr:from>
    <xdr:to>
      <xdr:col>7</xdr:col>
      <xdr:colOff>933450</xdr:colOff>
      <xdr:row>39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86625" y="1163955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7</xdr:col>
      <xdr:colOff>209550</xdr:colOff>
      <xdr:row>1</xdr:row>
      <xdr:rowOff>76200</xdr:rowOff>
    </xdr:from>
    <xdr:to>
      <xdr:col>7</xdr:col>
      <xdr:colOff>1019175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524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161925</xdr:rowOff>
    </xdr:from>
    <xdr:to>
      <xdr:col>3</xdr:col>
      <xdr:colOff>923925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304800"/>
          <a:ext cx="847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3</xdr:col>
      <xdr:colOff>114300</xdr:colOff>
      <xdr:row>1</xdr:row>
      <xdr:rowOff>409575</xdr:rowOff>
    </xdr:from>
    <xdr:to>
      <xdr:col>3</xdr:col>
      <xdr:colOff>962025</xdr:colOff>
      <xdr:row>3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552450"/>
          <a:ext cx="847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3</xdr:col>
      <xdr:colOff>47625</xdr:colOff>
      <xdr:row>36</xdr:row>
      <xdr:rowOff>114300</xdr:rowOff>
    </xdr:from>
    <xdr:to>
      <xdr:col>3</xdr:col>
      <xdr:colOff>895350</xdr:colOff>
      <xdr:row>37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00700" y="106013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29718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580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7</xdr:row>
      <xdr:rowOff>19050</xdr:rowOff>
    </xdr:from>
    <xdr:to>
      <xdr:col>6</xdr:col>
      <xdr:colOff>152400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38625" y="187642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4257675" y="21240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285750</xdr:rowOff>
    </xdr:from>
    <xdr:to>
      <xdr:col>6</xdr:col>
      <xdr:colOff>314325</xdr:colOff>
      <xdr:row>31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81915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295275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295775" y="60198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3242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696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47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133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81438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22</xdr:row>
      <xdr:rowOff>9525</xdr:rowOff>
    </xdr:from>
    <xdr:to>
      <xdr:col>6</xdr:col>
      <xdr:colOff>266700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606742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1243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58190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80962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7054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210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6</xdr:row>
      <xdr:rowOff>304800</xdr:rowOff>
    </xdr:from>
    <xdr:to>
      <xdr:col>6</xdr:col>
      <xdr:colOff>171450</xdr:colOff>
      <xdr:row>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4276725" y="1933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7247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54387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11" sqref="B11"/>
    </sheetView>
  </sheetViews>
  <sheetFormatPr defaultColWidth="9.140625" defaultRowHeight="24.75" customHeight="1"/>
  <cols>
    <col min="1" max="1" width="2.421875" style="2" customWidth="1"/>
    <col min="2" max="2" width="52.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2.25" customHeight="1"/>
    <row r="2" spans="2:6" ht="20.25" customHeight="1">
      <c r="B2" s="181" t="s">
        <v>2</v>
      </c>
      <c r="C2" s="181"/>
      <c r="D2" s="181"/>
      <c r="E2" s="181"/>
      <c r="F2" s="1"/>
    </row>
    <row r="3" spans="2:6" ht="14.25" customHeight="1">
      <c r="B3" s="181" t="s">
        <v>3</v>
      </c>
      <c r="C3" s="181"/>
      <c r="D3" s="181"/>
      <c r="E3" s="181"/>
      <c r="F3" s="1"/>
    </row>
    <row r="4" spans="2:6" ht="16.5" customHeight="1">
      <c r="B4" s="182" t="s">
        <v>279</v>
      </c>
      <c r="C4" s="182"/>
      <c r="D4" s="182"/>
      <c r="E4" s="182"/>
      <c r="F4" s="3"/>
    </row>
    <row r="5" spans="2:6" ht="24" customHeight="1">
      <c r="B5" s="36" t="s">
        <v>4</v>
      </c>
      <c r="C5" s="36" t="s">
        <v>5</v>
      </c>
      <c r="D5" s="36" t="s">
        <v>6</v>
      </c>
      <c r="E5" s="36" t="s">
        <v>7</v>
      </c>
      <c r="F5" s="4"/>
    </row>
    <row r="6" spans="2:6" ht="20.25" customHeight="1">
      <c r="B6" s="5" t="s">
        <v>8</v>
      </c>
      <c r="C6" s="6" t="s">
        <v>215</v>
      </c>
      <c r="D6" s="7">
        <v>0</v>
      </c>
      <c r="E6" s="7"/>
      <c r="F6" s="8"/>
    </row>
    <row r="7" spans="2:6" ht="21" customHeight="1">
      <c r="B7" s="9" t="s">
        <v>112</v>
      </c>
      <c r="C7" s="10" t="s">
        <v>216</v>
      </c>
      <c r="D7" s="11">
        <v>1263748.58</v>
      </c>
      <c r="E7" s="11"/>
      <c r="F7" s="8"/>
    </row>
    <row r="8" spans="2:7" ht="22.5" customHeight="1">
      <c r="B8" s="9" t="s">
        <v>113</v>
      </c>
      <c r="C8" s="10" t="s">
        <v>216</v>
      </c>
      <c r="D8" s="11">
        <v>183371.49</v>
      </c>
      <c r="E8" s="11"/>
      <c r="F8" s="8"/>
      <c r="G8" s="16">
        <f>SUM(D6:D13)</f>
        <v>21631659.159999996</v>
      </c>
    </row>
    <row r="9" spans="2:6" ht="22.5" customHeight="1">
      <c r="B9" s="9" t="s">
        <v>119</v>
      </c>
      <c r="C9" s="10" t="s">
        <v>217</v>
      </c>
      <c r="D9" s="11">
        <v>438467.67</v>
      </c>
      <c r="E9" s="11"/>
      <c r="F9" s="8"/>
    </row>
    <row r="10" spans="2:6" ht="21" customHeight="1">
      <c r="B10" s="9" t="s">
        <v>129</v>
      </c>
      <c r="C10" s="10" t="s">
        <v>218</v>
      </c>
      <c r="D10" s="11">
        <v>0</v>
      </c>
      <c r="E10" s="11"/>
      <c r="F10" s="8"/>
    </row>
    <row r="11" spans="2:6" ht="24.75" customHeight="1">
      <c r="B11" s="9" t="s">
        <v>103</v>
      </c>
      <c r="C11" s="10" t="s">
        <v>216</v>
      </c>
      <c r="D11" s="11">
        <v>16199280.43</v>
      </c>
      <c r="E11" s="11"/>
      <c r="F11" s="8"/>
    </row>
    <row r="12" spans="2:6" ht="20.25" customHeight="1">
      <c r="B12" s="9" t="s">
        <v>102</v>
      </c>
      <c r="C12" s="10" t="s">
        <v>218</v>
      </c>
      <c r="D12" s="11">
        <v>0</v>
      </c>
      <c r="E12" s="11"/>
      <c r="F12" s="8"/>
    </row>
    <row r="13" spans="2:7" ht="22.5" customHeight="1">
      <c r="B13" s="9" t="s">
        <v>151</v>
      </c>
      <c r="C13" s="10" t="s">
        <v>217</v>
      </c>
      <c r="D13" s="11">
        <v>3546790.99</v>
      </c>
      <c r="E13" s="11"/>
      <c r="F13" s="8"/>
      <c r="G13" s="8"/>
    </row>
    <row r="14" spans="2:6" s="55" customFormat="1" ht="20.25" customHeight="1">
      <c r="B14" s="63" t="s">
        <v>171</v>
      </c>
      <c r="C14" s="72" t="s">
        <v>219</v>
      </c>
      <c r="D14" s="57">
        <v>146400</v>
      </c>
      <c r="E14" s="57"/>
      <c r="F14" s="60"/>
    </row>
    <row r="15" spans="2:6" s="55" customFormat="1" ht="22.5" customHeight="1">
      <c r="B15" s="63" t="s">
        <v>220</v>
      </c>
      <c r="C15" s="73" t="s">
        <v>221</v>
      </c>
      <c r="D15" s="57">
        <v>0</v>
      </c>
      <c r="E15" s="57"/>
      <c r="F15" s="60"/>
    </row>
    <row r="16" spans="2:6" s="55" customFormat="1" ht="22.5" customHeight="1">
      <c r="B16" s="63" t="s">
        <v>172</v>
      </c>
      <c r="C16" s="56">
        <v>11045000</v>
      </c>
      <c r="D16" s="57">
        <v>773000</v>
      </c>
      <c r="E16" s="57"/>
      <c r="F16" s="60"/>
    </row>
    <row r="17" spans="2:6" s="55" customFormat="1" ht="22.5" customHeight="1">
      <c r="B17" s="63" t="s">
        <v>168</v>
      </c>
      <c r="C17" s="56">
        <v>19040000</v>
      </c>
      <c r="D17" s="57">
        <v>0</v>
      </c>
      <c r="E17" s="57" t="s">
        <v>96</v>
      </c>
      <c r="F17" s="60"/>
    </row>
    <row r="18" spans="2:6" s="55" customFormat="1" ht="22.5" customHeight="1">
      <c r="B18" s="63" t="s">
        <v>9</v>
      </c>
      <c r="C18" s="72" t="s">
        <v>227</v>
      </c>
      <c r="D18" s="57">
        <v>7364139.55</v>
      </c>
      <c r="E18" s="57"/>
      <c r="F18" s="60"/>
    </row>
    <row r="19" spans="2:6" s="55" customFormat="1" ht="22.5" customHeight="1">
      <c r="B19" s="63" t="s">
        <v>145</v>
      </c>
      <c r="C19" s="72" t="s">
        <v>228</v>
      </c>
      <c r="D19" s="57">
        <v>1618740</v>
      </c>
      <c r="E19" s="57"/>
      <c r="F19" s="60"/>
    </row>
    <row r="20" spans="2:6" s="55" customFormat="1" ht="22.5" customHeight="1">
      <c r="B20" s="62" t="s">
        <v>144</v>
      </c>
      <c r="C20" s="61" t="s">
        <v>229</v>
      </c>
      <c r="D20" s="57">
        <v>5108129</v>
      </c>
      <c r="E20" s="57"/>
      <c r="F20" s="60"/>
    </row>
    <row r="21" spans="2:6" s="55" customFormat="1" ht="22.5" customHeight="1">
      <c r="B21" s="62" t="s">
        <v>10</v>
      </c>
      <c r="C21" s="61" t="s">
        <v>230</v>
      </c>
      <c r="D21" s="57">
        <v>214020</v>
      </c>
      <c r="E21" s="57"/>
      <c r="F21" s="60"/>
    </row>
    <row r="22" spans="2:6" s="55" customFormat="1" ht="21" customHeight="1">
      <c r="B22" s="62" t="s">
        <v>11</v>
      </c>
      <c r="C22" s="61" t="s">
        <v>231</v>
      </c>
      <c r="D22" s="57">
        <v>3754035</v>
      </c>
      <c r="E22" s="57"/>
      <c r="F22" s="60"/>
    </row>
    <row r="23" spans="2:6" s="55" customFormat="1" ht="20.25" customHeight="1">
      <c r="B23" s="62" t="s">
        <v>12</v>
      </c>
      <c r="C23" s="61" t="s">
        <v>232</v>
      </c>
      <c r="D23" s="57">
        <v>930280.5</v>
      </c>
      <c r="E23" s="57"/>
      <c r="F23" s="60"/>
    </row>
    <row r="24" spans="2:6" s="55" customFormat="1" ht="21" customHeight="1">
      <c r="B24" s="62" t="s">
        <v>13</v>
      </c>
      <c r="C24" s="61" t="s">
        <v>233</v>
      </c>
      <c r="D24" s="57">
        <v>255790.81</v>
      </c>
      <c r="E24" s="57"/>
      <c r="F24" s="60"/>
    </row>
    <row r="25" spans="2:6" s="55" customFormat="1" ht="21" customHeight="1">
      <c r="B25" s="62" t="s">
        <v>14</v>
      </c>
      <c r="C25" s="61" t="s">
        <v>234</v>
      </c>
      <c r="D25" s="57">
        <v>454900</v>
      </c>
      <c r="E25" s="57"/>
      <c r="F25" s="60"/>
    </row>
    <row r="26" spans="2:7" s="55" customFormat="1" ht="19.5" customHeight="1">
      <c r="B26" s="62" t="s">
        <v>15</v>
      </c>
      <c r="C26" s="61" t="s">
        <v>235</v>
      </c>
      <c r="D26" s="57">
        <v>1508000</v>
      </c>
      <c r="E26" s="57"/>
      <c r="F26" s="60"/>
      <c r="G26" s="59"/>
    </row>
    <row r="27" spans="2:7" s="55" customFormat="1" ht="20.25" customHeight="1">
      <c r="B27" s="62" t="s">
        <v>16</v>
      </c>
      <c r="C27" s="61" t="s">
        <v>236</v>
      </c>
      <c r="D27" s="57">
        <v>0</v>
      </c>
      <c r="E27" s="57"/>
      <c r="F27" s="60"/>
      <c r="G27" s="59"/>
    </row>
    <row r="28" spans="2:7" s="55" customFormat="1" ht="19.5" customHeight="1">
      <c r="B28" s="62" t="s">
        <v>44</v>
      </c>
      <c r="C28" s="61" t="s">
        <v>237</v>
      </c>
      <c r="D28" s="57">
        <v>1220000</v>
      </c>
      <c r="E28" s="57"/>
      <c r="F28" s="60"/>
      <c r="G28" s="59"/>
    </row>
    <row r="29" spans="2:7" s="55" customFormat="1" ht="9.75" customHeight="1">
      <c r="B29" s="62"/>
      <c r="C29" s="61"/>
      <c r="D29" s="57"/>
      <c r="E29" s="57"/>
      <c r="F29" s="60"/>
      <c r="G29" s="59"/>
    </row>
    <row r="30" spans="2:8" ht="22.5" customHeight="1">
      <c r="B30" s="9" t="s">
        <v>17</v>
      </c>
      <c r="C30" s="10" t="s">
        <v>226</v>
      </c>
      <c r="D30" s="11"/>
      <c r="E30" s="11">
        <v>23505394.38</v>
      </c>
      <c r="F30" s="8"/>
      <c r="G30" s="16"/>
      <c r="H30" s="16"/>
    </row>
    <row r="31" spans="2:8" ht="22.5" customHeight="1">
      <c r="B31" s="9" t="s">
        <v>18</v>
      </c>
      <c r="C31" s="10" t="s">
        <v>223</v>
      </c>
      <c r="D31" s="11"/>
      <c r="E31" s="11">
        <v>1223397.71</v>
      </c>
      <c r="F31" s="8"/>
      <c r="G31" s="19"/>
      <c r="H31" s="17"/>
    </row>
    <row r="32" spans="2:7" ht="22.5" customHeight="1">
      <c r="B32" s="9" t="s">
        <v>19</v>
      </c>
      <c r="C32" s="10" t="s">
        <v>224</v>
      </c>
      <c r="D32" s="11"/>
      <c r="E32" s="11">
        <v>11980141.13</v>
      </c>
      <c r="F32" s="8"/>
      <c r="G32" s="16"/>
    </row>
    <row r="33" spans="2:7" s="55" customFormat="1" ht="22.5" customHeight="1">
      <c r="B33" s="62" t="s">
        <v>20</v>
      </c>
      <c r="C33" s="61" t="s">
        <v>225</v>
      </c>
      <c r="D33" s="57"/>
      <c r="E33" s="57">
        <v>8163546.8</v>
      </c>
      <c r="F33" s="60"/>
      <c r="G33" s="59"/>
    </row>
    <row r="34" spans="2:6" s="55" customFormat="1" ht="23.25" customHeight="1">
      <c r="B34" s="62" t="s">
        <v>147</v>
      </c>
      <c r="C34" s="61" t="s">
        <v>222</v>
      </c>
      <c r="D34" s="57"/>
      <c r="E34" s="57">
        <v>106614</v>
      </c>
      <c r="F34" s="60"/>
    </row>
    <row r="35" spans="2:7" s="25" customFormat="1" ht="21.75" customHeight="1">
      <c r="B35" s="183" t="s">
        <v>1</v>
      </c>
      <c r="C35" s="184"/>
      <c r="D35" s="28">
        <f>SUM(D6:D32)</f>
        <v>44979094.019999996</v>
      </c>
      <c r="E35" s="28">
        <f>SUM(E30:E34)</f>
        <v>44979094.019999996</v>
      </c>
      <c r="F35" s="31"/>
      <c r="G35" s="37">
        <f>SUM(D35-E35)</f>
        <v>0</v>
      </c>
    </row>
    <row r="36" spans="3:4" ht="15.75" customHeight="1">
      <c r="C36" s="19"/>
      <c r="D36" s="2" t="s">
        <v>149</v>
      </c>
    </row>
    <row r="37" spans="1:5" s="25" customFormat="1" ht="22.5" customHeight="1">
      <c r="A37" s="175"/>
      <c r="B37" s="175"/>
      <c r="C37" s="31"/>
      <c r="D37" s="31"/>
      <c r="E37" s="31"/>
    </row>
    <row r="38" spans="1:5" ht="19.5" customHeight="1">
      <c r="A38" s="20" t="s">
        <v>264</v>
      </c>
      <c r="B38" s="15"/>
      <c r="D38" s="175"/>
      <c r="E38" s="175"/>
    </row>
    <row r="39" spans="1:5" ht="21.75" customHeight="1">
      <c r="A39" s="20" t="s">
        <v>265</v>
      </c>
      <c r="B39" s="15"/>
      <c r="D39" s="175"/>
      <c r="E39" s="175"/>
    </row>
    <row r="40" spans="1:5" ht="21.75" customHeight="1">
      <c r="A40" s="20"/>
      <c r="B40" s="15"/>
      <c r="D40" s="175"/>
      <c r="E40" s="175"/>
    </row>
  </sheetData>
  <mergeCells count="4">
    <mergeCell ref="B2:E2"/>
    <mergeCell ref="B3:E3"/>
    <mergeCell ref="B4:E4"/>
    <mergeCell ref="B35:C35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5">
      <selection activeCell="D32" sqref="D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30" customHeight="1">
      <c r="A2" s="25" t="s">
        <v>2</v>
      </c>
      <c r="D2" s="39"/>
      <c r="E2" s="25"/>
    </row>
    <row r="3" spans="1:5" ht="20.25" customHeight="1">
      <c r="A3" s="25"/>
      <c r="D3" s="39" t="s">
        <v>95</v>
      </c>
      <c r="E3" s="25"/>
    </row>
    <row r="4" spans="1:5" ht="23.25" customHeight="1">
      <c r="A4" s="25"/>
      <c r="B4" s="40" t="s">
        <v>81</v>
      </c>
      <c r="D4" s="39" t="s">
        <v>120</v>
      </c>
      <c r="E4" s="26"/>
    </row>
    <row r="5" spans="1:7" ht="22.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284</v>
      </c>
      <c r="D7" s="12"/>
      <c r="F7" s="29">
        <v>438467.67</v>
      </c>
    </row>
    <row r="8" spans="1:6" ht="24.75" customHeight="1">
      <c r="A8" s="25" t="s">
        <v>125</v>
      </c>
      <c r="C8" s="2" t="s">
        <v>96</v>
      </c>
      <c r="D8" s="12"/>
      <c r="F8" s="34">
        <f>SUM(C10)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19.5" customHeight="1">
      <c r="A12" s="15" t="s">
        <v>85</v>
      </c>
      <c r="B12" s="15" t="s">
        <v>85</v>
      </c>
      <c r="C12" s="15" t="s">
        <v>85</v>
      </c>
      <c r="D12" s="12"/>
      <c r="F12" s="3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1" customHeight="1">
      <c r="A15" s="33" t="s">
        <v>86</v>
      </c>
      <c r="B15" s="33" t="s">
        <v>87</v>
      </c>
      <c r="C15" s="33" t="s">
        <v>84</v>
      </c>
      <c r="D15" s="12"/>
    </row>
    <row r="16" spans="1:4" ht="19.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8.7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/>
      <c r="B19" s="15"/>
      <c r="C19" s="15"/>
      <c r="D19" s="12"/>
    </row>
    <row r="20" spans="1:6" ht="24.75" customHeight="1">
      <c r="A20" s="25" t="s">
        <v>128</v>
      </c>
      <c r="D20" s="12"/>
      <c r="F20" s="34">
        <f>SUM(C23)</f>
        <v>0</v>
      </c>
    </row>
    <row r="21" spans="1:4" ht="24.75" customHeight="1">
      <c r="A21" s="35" t="s">
        <v>88</v>
      </c>
      <c r="D21" s="12"/>
    </row>
    <row r="22" spans="1:4" ht="23.25" customHeight="1">
      <c r="A22" s="33" t="s">
        <v>82</v>
      </c>
      <c r="B22" s="33" t="s">
        <v>83</v>
      </c>
      <c r="C22" s="33" t="s">
        <v>84</v>
      </c>
      <c r="D22" s="12"/>
    </row>
    <row r="23" spans="1:4" ht="24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SUM(F7+F8-F14-F20)</f>
        <v>438467.67</v>
      </c>
    </row>
    <row r="28" spans="1:6" ht="19.5" customHeight="1">
      <c r="A28" s="15"/>
      <c r="B28" s="15"/>
      <c r="C28" s="15"/>
      <c r="D28" s="12" t="s">
        <v>96</v>
      </c>
      <c r="F28" s="34"/>
    </row>
    <row r="29" spans="1:7" ht="24.75" customHeight="1">
      <c r="A29" s="44" t="s">
        <v>290</v>
      </c>
      <c r="B29" s="38"/>
      <c r="C29" s="38"/>
      <c r="D29" s="45"/>
      <c r="E29" s="18"/>
      <c r="F29" s="46">
        <v>438467.67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3" ht="20.25" customHeight="1">
      <c r="A31" s="13" t="s">
        <v>90</v>
      </c>
      <c r="B31" s="13"/>
      <c r="C31" s="12"/>
    </row>
    <row r="32" spans="1:4" ht="24.75" customHeight="1">
      <c r="A32" s="13" t="s">
        <v>286</v>
      </c>
      <c r="B32" s="13"/>
      <c r="C32" s="12"/>
      <c r="D32" s="13" t="s">
        <v>293</v>
      </c>
    </row>
    <row r="33" spans="1:4" ht="24.75" customHeight="1">
      <c r="A33" s="13" t="s">
        <v>135</v>
      </c>
      <c r="B33" s="13"/>
      <c r="C33" s="12"/>
      <c r="D33" s="13" t="s">
        <v>136</v>
      </c>
    </row>
    <row r="34" spans="1:4" ht="24.75" customHeight="1">
      <c r="A34" s="13" t="s">
        <v>181</v>
      </c>
      <c r="B34" s="13"/>
      <c r="C34" s="12"/>
      <c r="D34" s="13" t="s">
        <v>177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5">
      <selection activeCell="D32" sqref="D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97</v>
      </c>
      <c r="E3" s="25"/>
    </row>
    <row r="4" spans="1:5" ht="24.75" customHeight="1">
      <c r="A4" s="25"/>
      <c r="B4" s="40" t="s">
        <v>81</v>
      </c>
      <c r="D4" s="39" t="s">
        <v>150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294</v>
      </c>
      <c r="D7" s="12"/>
      <c r="F7" s="29">
        <v>3546790.77</v>
      </c>
    </row>
    <row r="8" spans="1:6" ht="24.75" customHeight="1">
      <c r="A8" s="2" t="s">
        <v>98</v>
      </c>
      <c r="D8" s="12"/>
      <c r="F8" s="34">
        <f>SUM(C10:C11)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3.5" customHeight="1">
      <c r="A19" s="15"/>
      <c r="B19" s="15"/>
      <c r="C19" s="15"/>
      <c r="D19" s="12"/>
    </row>
    <row r="20" spans="1:6" ht="24.75" customHeight="1">
      <c r="A20" s="25" t="s">
        <v>122</v>
      </c>
      <c r="D20" s="12"/>
      <c r="F20" s="34">
        <f>SUM(C23:C24)</f>
        <v>0</v>
      </c>
    </row>
    <row r="21" spans="1:4" ht="24.75" customHeight="1">
      <c r="A21" s="35" t="s">
        <v>260</v>
      </c>
      <c r="D21" s="12"/>
    </row>
    <row r="22" spans="1:4" ht="19.5" customHeight="1">
      <c r="A22" s="33" t="s">
        <v>82</v>
      </c>
      <c r="B22" s="33" t="s">
        <v>83</v>
      </c>
      <c r="C22" s="33" t="s">
        <v>84</v>
      </c>
      <c r="D22" s="12"/>
    </row>
    <row r="23" spans="1:4" ht="19.5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SUM(F7-F8-F20)</f>
        <v>3546790.77</v>
      </c>
    </row>
    <row r="28" spans="1:6" ht="19.5" customHeight="1">
      <c r="A28" s="15"/>
      <c r="B28" s="15"/>
      <c r="C28" s="15"/>
      <c r="D28" s="12"/>
      <c r="F28" s="34"/>
    </row>
    <row r="29" spans="1:7" ht="24.75" customHeight="1">
      <c r="A29" s="44" t="s">
        <v>290</v>
      </c>
      <c r="B29" s="38"/>
      <c r="C29" s="38"/>
      <c r="D29" s="45"/>
      <c r="E29" s="18"/>
      <c r="F29" s="46">
        <v>3546790.77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4" ht="18.75" customHeight="1">
      <c r="A31" s="13" t="s">
        <v>99</v>
      </c>
      <c r="B31" s="13"/>
      <c r="C31" s="12"/>
      <c r="D31" s="2" t="s">
        <v>91</v>
      </c>
    </row>
    <row r="32" spans="1:4" ht="24.75" customHeight="1">
      <c r="A32" s="13" t="s">
        <v>295</v>
      </c>
      <c r="B32" s="13"/>
      <c r="C32" s="12"/>
      <c r="D32" s="13" t="s">
        <v>296</v>
      </c>
    </row>
    <row r="33" spans="1:4" ht="24.75" customHeight="1">
      <c r="A33" s="13" t="s">
        <v>100</v>
      </c>
      <c r="B33" s="13"/>
      <c r="C33" s="12"/>
      <c r="D33" s="13" t="s">
        <v>100</v>
      </c>
    </row>
    <row r="34" spans="1:4" ht="24.75" customHeight="1">
      <c r="A34" s="13" t="s">
        <v>182</v>
      </c>
      <c r="B34" s="13"/>
      <c r="C34" s="12"/>
      <c r="D34" s="13" t="s">
        <v>182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0">
      <selection activeCell="D26" sqref="D2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105</v>
      </c>
      <c r="E3" s="25"/>
    </row>
    <row r="4" spans="1:5" ht="24.75" customHeight="1">
      <c r="A4" s="25"/>
      <c r="B4" s="40" t="s">
        <v>81</v>
      </c>
      <c r="D4" s="39" t="s">
        <v>115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284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290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295</v>
      </c>
      <c r="B33" s="13"/>
      <c r="C33" s="12"/>
      <c r="D33" s="13" t="s">
        <v>297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106</v>
      </c>
      <c r="E3" s="25"/>
    </row>
    <row r="4" spans="1:5" ht="24.75" customHeight="1">
      <c r="A4" s="25"/>
      <c r="B4" s="40" t="s">
        <v>81</v>
      </c>
      <c r="D4" s="39" t="s">
        <v>107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294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290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298</v>
      </c>
      <c r="B33" s="13"/>
      <c r="C33" s="12"/>
      <c r="D33" s="13" t="s">
        <v>297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0">
      <selection activeCell="C16" sqref="C16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8.28125" style="2" customWidth="1"/>
    <col min="6" max="6" width="0.9921875" style="2" customWidth="1"/>
    <col min="7" max="7" width="2.7109375" style="2" customWidth="1"/>
    <col min="8" max="16384" width="9.140625" style="2" customWidth="1"/>
  </cols>
  <sheetData>
    <row r="2" spans="2:5" ht="34.5" customHeight="1">
      <c r="B2" s="185" t="s">
        <v>280</v>
      </c>
      <c r="C2" s="185"/>
      <c r="D2" s="185"/>
      <c r="E2" s="185"/>
    </row>
    <row r="3" spans="3:5" ht="19.5" customHeight="1">
      <c r="C3" s="21"/>
      <c r="D3" s="21"/>
      <c r="E3" s="21"/>
    </row>
    <row r="4" spans="3:5" s="53" customFormat="1" ht="27.75" customHeight="1">
      <c r="C4" s="53" t="s">
        <v>238</v>
      </c>
      <c r="D4" s="82">
        <v>956371.49</v>
      </c>
      <c r="E4" s="82"/>
    </row>
    <row r="5" spans="3:5" s="53" customFormat="1" ht="27.75" customHeight="1">
      <c r="C5" s="53" t="s">
        <v>239</v>
      </c>
      <c r="D5" s="82">
        <v>248035</v>
      </c>
      <c r="E5" s="82"/>
    </row>
    <row r="6" spans="3:5" s="53" customFormat="1" ht="27.75" customHeight="1">
      <c r="C6" s="53" t="s">
        <v>240</v>
      </c>
      <c r="D6" s="82">
        <v>2633.22</v>
      </c>
      <c r="E6" s="82"/>
    </row>
    <row r="7" spans="3:5" s="53" customFormat="1" ht="27.75" customHeight="1">
      <c r="C7" s="53" t="s">
        <v>253</v>
      </c>
      <c r="D7" s="82">
        <v>16358</v>
      </c>
      <c r="E7" s="82"/>
    </row>
    <row r="8" spans="3:5" s="53" customFormat="1" ht="27.75" customHeight="1">
      <c r="C8" s="53" t="s">
        <v>259</v>
      </c>
      <c r="D8" s="82">
        <v>0</v>
      </c>
      <c r="E8" s="82"/>
    </row>
    <row r="9" spans="4:5" s="53" customFormat="1" ht="27.75" customHeight="1">
      <c r="D9" s="82"/>
      <c r="E9" s="82"/>
    </row>
    <row r="10" spans="4:5" s="53" customFormat="1" ht="27.75" customHeight="1">
      <c r="D10" s="82"/>
      <c r="E10" s="82"/>
    </row>
    <row r="11" spans="4:5" s="53" customFormat="1" ht="27.75" customHeight="1">
      <c r="D11" s="82"/>
      <c r="E11" s="82"/>
    </row>
    <row r="12" spans="4:5" s="53" customFormat="1" ht="27.75" customHeight="1">
      <c r="D12" s="82"/>
      <c r="E12" s="82"/>
    </row>
    <row r="13" spans="4:5" s="75" customFormat="1" ht="19.5" customHeight="1">
      <c r="D13" s="76"/>
      <c r="E13" s="76"/>
    </row>
    <row r="14" s="75" customFormat="1" ht="19.5" customHeight="1"/>
    <row r="15" spans="3:5" s="77" customFormat="1" ht="36" customHeight="1">
      <c r="C15" s="78" t="s">
        <v>1</v>
      </c>
      <c r="D15" s="79">
        <f>SUM(D4:D14)</f>
        <v>1223397.71</v>
      </c>
      <c r="E15" s="79"/>
    </row>
    <row r="16" spans="3:5" s="25" customFormat="1" ht="30" customHeight="1">
      <c r="C16" s="21"/>
      <c r="D16" s="37"/>
      <c r="E16" s="37"/>
    </row>
    <row r="17" spans="3:5" s="25" customFormat="1" ht="36" customHeight="1">
      <c r="C17" s="21"/>
      <c r="D17" s="37"/>
      <c r="E17" s="37"/>
    </row>
    <row r="18" spans="1:5" s="77" customFormat="1" ht="37.5" customHeight="1">
      <c r="A18" s="177" t="s">
        <v>263</v>
      </c>
      <c r="B18" s="179"/>
      <c r="C18" s="179"/>
      <c r="D18" s="178"/>
      <c r="E18" s="178"/>
    </row>
    <row r="19" spans="1:5" s="75" customFormat="1" ht="22.5" customHeight="1">
      <c r="A19" s="80" t="s">
        <v>266</v>
      </c>
      <c r="B19" s="81"/>
      <c r="D19" s="177"/>
      <c r="E19" s="177"/>
    </row>
    <row r="20" spans="1:5" s="75" customFormat="1" ht="21.75" customHeight="1">
      <c r="A20" s="80" t="s">
        <v>267</v>
      </c>
      <c r="B20" s="81"/>
      <c r="D20" s="177"/>
      <c r="E20" s="177"/>
    </row>
    <row r="21" spans="1:5" s="75" customFormat="1" ht="21.75" customHeight="1">
      <c r="A21" s="80"/>
      <c r="B21" s="81"/>
      <c r="D21" s="177"/>
      <c r="E21" s="177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25">
      <selection activeCell="B31" sqref="B31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53" customFormat="1" ht="19.5" customHeight="1">
      <c r="B2" s="186" t="s">
        <v>21</v>
      </c>
      <c r="C2" s="186"/>
      <c r="D2" s="186"/>
    </row>
    <row r="3" spans="2:4" s="53" customFormat="1" ht="19.5" customHeight="1">
      <c r="B3" s="186" t="s">
        <v>22</v>
      </c>
      <c r="C3" s="186"/>
      <c r="D3" s="186"/>
    </row>
    <row r="4" spans="2:4" s="53" customFormat="1" ht="18.75" customHeight="1">
      <c r="B4" s="186" t="s">
        <v>281</v>
      </c>
      <c r="C4" s="186"/>
      <c r="D4" s="186"/>
    </row>
    <row r="5" spans="2:4" s="166" customFormat="1" ht="25.5" customHeight="1">
      <c r="B5" s="165" t="s">
        <v>4</v>
      </c>
      <c r="C5" s="165" t="s">
        <v>23</v>
      </c>
      <c r="D5" s="165" t="s">
        <v>24</v>
      </c>
    </row>
    <row r="6" spans="2:4" s="64" customFormat="1" ht="19.5" customHeight="1">
      <c r="B6" s="167" t="s">
        <v>25</v>
      </c>
      <c r="C6" s="123"/>
      <c r="D6" s="123"/>
    </row>
    <row r="7" spans="2:4" s="64" customFormat="1" ht="21" customHeight="1">
      <c r="B7" s="127" t="s">
        <v>26</v>
      </c>
      <c r="C7" s="131">
        <v>1629938.16</v>
      </c>
      <c r="D7" s="131">
        <v>23505394.38</v>
      </c>
    </row>
    <row r="8" spans="2:4" s="64" customFormat="1" ht="21" customHeight="1">
      <c r="B8" s="127" t="s">
        <v>116</v>
      </c>
      <c r="C8" s="131">
        <v>16500.92</v>
      </c>
      <c r="D8" s="131">
        <v>196153.19</v>
      </c>
    </row>
    <row r="9" spans="2:4" s="64" customFormat="1" ht="21.75" customHeight="1">
      <c r="B9" s="127" t="s">
        <v>101</v>
      </c>
      <c r="C9" s="131">
        <v>0</v>
      </c>
      <c r="D9" s="131">
        <v>0</v>
      </c>
    </row>
    <row r="10" spans="2:4" s="64" customFormat="1" ht="21" customHeight="1">
      <c r="B10" s="127" t="s">
        <v>176</v>
      </c>
      <c r="C10" s="131">
        <v>0</v>
      </c>
      <c r="D10" s="131">
        <v>0</v>
      </c>
    </row>
    <row r="11" spans="2:4" s="64" customFormat="1" ht="21" customHeight="1">
      <c r="B11" s="127" t="s">
        <v>174</v>
      </c>
      <c r="C11" s="131">
        <v>0</v>
      </c>
      <c r="D11" s="131">
        <v>0</v>
      </c>
    </row>
    <row r="12" spans="2:4" s="64" customFormat="1" ht="23.25" customHeight="1">
      <c r="B12" s="127" t="s">
        <v>172</v>
      </c>
      <c r="C12" s="131">
        <v>0</v>
      </c>
      <c r="D12" s="131">
        <v>60000</v>
      </c>
    </row>
    <row r="13" spans="2:4" s="64" customFormat="1" ht="22.5" customHeight="1">
      <c r="B13" s="127" t="s">
        <v>171</v>
      </c>
      <c r="C13" s="131">
        <v>147670</v>
      </c>
      <c r="D13" s="131">
        <v>960900</v>
      </c>
    </row>
    <row r="14" spans="2:4" s="64" customFormat="1" ht="21" customHeight="1">
      <c r="B14" s="127" t="s">
        <v>244</v>
      </c>
      <c r="C14" s="131">
        <v>0</v>
      </c>
      <c r="D14" s="131">
        <v>0</v>
      </c>
    </row>
    <row r="15" spans="2:4" s="64" customFormat="1" ht="21" customHeight="1">
      <c r="B15" s="127" t="s">
        <v>220</v>
      </c>
      <c r="C15" s="131">
        <v>0</v>
      </c>
      <c r="D15" s="131">
        <v>670007.71</v>
      </c>
    </row>
    <row r="16" spans="2:4" s="64" customFormat="1" ht="23.25" customHeight="1">
      <c r="B16" s="127" t="s">
        <v>168</v>
      </c>
      <c r="C16" s="131">
        <v>0</v>
      </c>
      <c r="D16" s="131">
        <v>0</v>
      </c>
    </row>
    <row r="17" spans="2:4" s="64" customFormat="1" ht="24.75" customHeight="1">
      <c r="B17" s="52" t="s">
        <v>1</v>
      </c>
      <c r="C17" s="146">
        <f>SUM(C7:C16)</f>
        <v>1794109.0799999998</v>
      </c>
      <c r="D17" s="146">
        <f>SUM(D7:D16)</f>
        <v>25392455.28</v>
      </c>
    </row>
    <row r="18" spans="2:4" s="64" customFormat="1" ht="19.5" customHeight="1">
      <c r="B18" s="167" t="s">
        <v>27</v>
      </c>
      <c r="C18" s="123"/>
      <c r="D18" s="123"/>
    </row>
    <row r="19" spans="2:4" s="64" customFormat="1" ht="21" customHeight="1">
      <c r="B19" s="127" t="s">
        <v>28</v>
      </c>
      <c r="C19" s="131">
        <v>4726465.52</v>
      </c>
      <c r="D19" s="131">
        <v>22428034.86</v>
      </c>
    </row>
    <row r="20" spans="2:4" s="64" customFormat="1" ht="21" customHeight="1">
      <c r="B20" s="127" t="s">
        <v>29</v>
      </c>
      <c r="C20" s="131">
        <v>16490.48</v>
      </c>
      <c r="D20" s="131">
        <v>116228.52</v>
      </c>
    </row>
    <row r="21" spans="2:4" s="64" customFormat="1" ht="21.75" customHeight="1">
      <c r="B21" s="127" t="s">
        <v>118</v>
      </c>
      <c r="C21" s="131">
        <v>0</v>
      </c>
      <c r="D21" s="131">
        <v>0</v>
      </c>
    </row>
    <row r="22" spans="2:4" s="64" customFormat="1" ht="21" customHeight="1">
      <c r="B22" s="127" t="s">
        <v>148</v>
      </c>
      <c r="C22" s="131">
        <v>0</v>
      </c>
      <c r="D22" s="131">
        <v>0</v>
      </c>
    </row>
    <row r="23" spans="2:4" s="64" customFormat="1" ht="21" customHeight="1">
      <c r="B23" s="127" t="s">
        <v>174</v>
      </c>
      <c r="C23" s="131">
        <v>0</v>
      </c>
      <c r="D23" s="131">
        <v>1423732</v>
      </c>
    </row>
    <row r="24" spans="2:4" s="64" customFormat="1" ht="21.75" customHeight="1">
      <c r="B24" s="127" t="s">
        <v>172</v>
      </c>
      <c r="C24" s="131">
        <v>0</v>
      </c>
      <c r="D24" s="131">
        <v>0</v>
      </c>
    </row>
    <row r="25" spans="2:4" s="64" customFormat="1" ht="19.5" customHeight="1">
      <c r="B25" s="127" t="s">
        <v>175</v>
      </c>
      <c r="C25" s="131">
        <v>0</v>
      </c>
      <c r="D25" s="131">
        <v>0</v>
      </c>
    </row>
    <row r="26" spans="2:4" s="64" customFormat="1" ht="19.5" customHeight="1">
      <c r="B26" s="127" t="s">
        <v>171</v>
      </c>
      <c r="C26" s="131">
        <v>232750</v>
      </c>
      <c r="D26" s="131">
        <v>1107300</v>
      </c>
    </row>
    <row r="27" spans="2:4" s="64" customFormat="1" ht="20.25" customHeight="1">
      <c r="B27" s="127" t="s">
        <v>220</v>
      </c>
      <c r="C27" s="131">
        <v>0</v>
      </c>
      <c r="D27" s="131">
        <v>0</v>
      </c>
    </row>
    <row r="28" spans="2:4" s="64" customFormat="1" ht="22.5" customHeight="1">
      <c r="B28" s="127" t="s">
        <v>168</v>
      </c>
      <c r="C28" s="131">
        <v>0</v>
      </c>
      <c r="D28" s="131">
        <v>0</v>
      </c>
    </row>
    <row r="29" spans="2:4" s="64" customFormat="1" ht="24.75" customHeight="1">
      <c r="B29" s="52" t="s">
        <v>1</v>
      </c>
      <c r="C29" s="146">
        <f>SUM(C19:C28)</f>
        <v>4975706</v>
      </c>
      <c r="D29" s="146">
        <f>SUM(D19:D28)</f>
        <v>25075295.38</v>
      </c>
    </row>
    <row r="30" spans="2:4" s="95" customFormat="1" ht="25.5" customHeight="1">
      <c r="B30" s="52" t="s">
        <v>30</v>
      </c>
      <c r="C30" s="168">
        <f>SUM(C17-C29)</f>
        <v>-3181596.92</v>
      </c>
      <c r="D30" s="168">
        <f>SUM(D17-D29)</f>
        <v>317159.90000000224</v>
      </c>
    </row>
    <row r="31" ht="24.75" customHeight="1"/>
    <row r="32" ht="24.75" customHeight="1"/>
    <row r="33" spans="1:5" s="25" customFormat="1" ht="37.5" customHeight="1">
      <c r="A33" s="175"/>
      <c r="B33" s="175"/>
      <c r="C33" s="31"/>
      <c r="D33" s="31"/>
      <c r="E33" s="108"/>
    </row>
    <row r="34" spans="1:5" s="53" customFormat="1" ht="22.5" customHeight="1">
      <c r="A34" s="111" t="s">
        <v>268</v>
      </c>
      <c r="B34" s="112"/>
      <c r="D34" s="112"/>
      <c r="E34" s="116"/>
    </row>
    <row r="35" spans="1:5" s="53" customFormat="1" ht="21.75" customHeight="1">
      <c r="A35" s="111" t="s">
        <v>269</v>
      </c>
      <c r="B35" s="112"/>
      <c r="D35" s="112"/>
      <c r="E35" s="116"/>
    </row>
    <row r="36" spans="1:5" s="53" customFormat="1" ht="21.75" customHeight="1">
      <c r="A36" s="111"/>
      <c r="B36" s="112"/>
      <c r="D36" s="112"/>
      <c r="E36" s="116"/>
    </row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7"/>
  <sheetViews>
    <sheetView view="pageBreakPreview" zoomScaleSheetLayoutView="100" workbookViewId="0" topLeftCell="A21">
      <selection activeCell="F29" sqref="F29"/>
    </sheetView>
  </sheetViews>
  <sheetFormatPr defaultColWidth="9.140625" defaultRowHeight="22.5" customHeight="1"/>
  <cols>
    <col min="1" max="1" width="2.28125" style="2" customWidth="1"/>
    <col min="2" max="2" width="14.8515625" style="2" customWidth="1"/>
    <col min="3" max="3" width="12.7109375" style="2" customWidth="1"/>
    <col min="4" max="4" width="15.00390625" style="2" customWidth="1"/>
    <col min="5" max="5" width="15.140625" style="2" customWidth="1"/>
    <col min="6" max="6" width="35.421875" style="2" customWidth="1"/>
    <col min="7" max="7" width="10.57421875" style="2" customWidth="1"/>
    <col min="8" max="8" width="15.28125" style="2" customWidth="1"/>
    <col min="9" max="9" width="16.57421875" style="2" customWidth="1"/>
    <col min="10" max="10" width="14.7109375" style="2" customWidth="1"/>
    <col min="11" max="11" width="13.57421875" style="2" customWidth="1"/>
    <col min="12" max="12" width="13.8515625" style="2" customWidth="1"/>
    <col min="13" max="16384" width="9.140625" style="2" customWidth="1"/>
  </cols>
  <sheetData>
    <row r="1" ht="6" customHeight="1"/>
    <row r="2" spans="2:8" ht="21" customHeight="1">
      <c r="B2" s="187" t="s">
        <v>2</v>
      </c>
      <c r="C2" s="187"/>
      <c r="D2" s="187"/>
      <c r="E2" s="187"/>
      <c r="F2" s="187"/>
      <c r="G2" s="187"/>
      <c r="H2" s="187"/>
    </row>
    <row r="3" spans="2:8" ht="18.75" customHeight="1">
      <c r="B3" s="187" t="s">
        <v>31</v>
      </c>
      <c r="C3" s="187"/>
      <c r="D3" s="187"/>
      <c r="E3" s="187"/>
      <c r="F3" s="187"/>
      <c r="G3" s="187"/>
      <c r="H3" s="187"/>
    </row>
    <row r="4" spans="2:8" ht="18" customHeight="1">
      <c r="B4" s="187" t="s">
        <v>152</v>
      </c>
      <c r="C4" s="187"/>
      <c r="D4" s="187"/>
      <c r="E4" s="187"/>
      <c r="F4" s="187"/>
      <c r="G4" s="187"/>
      <c r="H4" s="187"/>
    </row>
    <row r="5" spans="2:8" s="64" customFormat="1" ht="19.5" customHeight="1">
      <c r="B5" s="95"/>
      <c r="C5" s="95"/>
      <c r="D5" s="95"/>
      <c r="E5" s="95"/>
      <c r="F5" s="95" t="s">
        <v>282</v>
      </c>
      <c r="H5" s="95"/>
    </row>
    <row r="6" spans="2:8" s="64" customFormat="1" ht="22.5" customHeight="1">
      <c r="B6" s="188" t="s">
        <v>32</v>
      </c>
      <c r="C6" s="189"/>
      <c r="D6" s="189"/>
      <c r="E6" s="189"/>
      <c r="F6" s="190" t="s">
        <v>4</v>
      </c>
      <c r="G6" s="193" t="s">
        <v>33</v>
      </c>
      <c r="H6" s="193" t="s">
        <v>156</v>
      </c>
    </row>
    <row r="7" spans="2:8" s="64" customFormat="1" ht="48.75" customHeight="1">
      <c r="B7" s="122" t="s">
        <v>34</v>
      </c>
      <c r="C7" s="71" t="s">
        <v>154</v>
      </c>
      <c r="D7" s="122" t="s">
        <v>1</v>
      </c>
      <c r="E7" s="122" t="s">
        <v>35</v>
      </c>
      <c r="F7" s="191"/>
      <c r="G7" s="194"/>
      <c r="H7" s="194"/>
    </row>
    <row r="8" spans="2:8" s="64" customFormat="1" ht="27" customHeight="1">
      <c r="B8" s="109" t="s">
        <v>153</v>
      </c>
      <c r="C8" s="49" t="s">
        <v>155</v>
      </c>
      <c r="D8" s="109" t="s">
        <v>153</v>
      </c>
      <c r="E8" s="109" t="s">
        <v>153</v>
      </c>
      <c r="F8" s="192"/>
      <c r="G8" s="195"/>
      <c r="H8" s="195"/>
    </row>
    <row r="9" spans="2:8" s="64" customFormat="1" ht="24" customHeight="1">
      <c r="B9" s="123"/>
      <c r="C9" s="124"/>
      <c r="D9" s="124"/>
      <c r="E9" s="125">
        <v>21314499.26</v>
      </c>
      <c r="F9" s="88" t="s">
        <v>37</v>
      </c>
      <c r="G9" s="89"/>
      <c r="H9" s="126">
        <v>24813256.08</v>
      </c>
    </row>
    <row r="10" spans="2:8" s="64" customFormat="1" ht="27" customHeight="1">
      <c r="B10" s="127"/>
      <c r="C10" s="128"/>
      <c r="D10" s="128"/>
      <c r="E10" s="128"/>
      <c r="F10" s="129" t="s">
        <v>242</v>
      </c>
      <c r="G10" s="130"/>
      <c r="H10" s="127"/>
    </row>
    <row r="11" spans="2:8" s="64" customFormat="1" ht="22.5" customHeight="1">
      <c r="B11" s="131">
        <v>84000</v>
      </c>
      <c r="C11" s="132">
        <v>0</v>
      </c>
      <c r="D11" s="132">
        <f>SUM(B11:C11)</f>
        <v>84000</v>
      </c>
      <c r="E11" s="132">
        <v>86384.13</v>
      </c>
      <c r="F11" s="127" t="s">
        <v>38</v>
      </c>
      <c r="G11" s="133" t="s">
        <v>183</v>
      </c>
      <c r="H11" s="131">
        <v>763.56</v>
      </c>
    </row>
    <row r="12" spans="2:8" s="64" customFormat="1" ht="22.5" customHeight="1">
      <c r="B12" s="131">
        <v>70000</v>
      </c>
      <c r="C12" s="132">
        <v>0</v>
      </c>
      <c r="D12" s="132">
        <f aca="true" t="shared" si="0" ref="D12:D18">SUM(B12:C12)</f>
        <v>70000</v>
      </c>
      <c r="E12" s="132">
        <v>34759.2</v>
      </c>
      <c r="F12" s="127" t="s">
        <v>39</v>
      </c>
      <c r="G12" s="133" t="s">
        <v>187</v>
      </c>
      <c r="H12" s="131">
        <v>6488</v>
      </c>
    </row>
    <row r="13" spans="2:8" s="64" customFormat="1" ht="22.5" customHeight="1">
      <c r="B13" s="131">
        <v>180000</v>
      </c>
      <c r="C13" s="132">
        <v>0</v>
      </c>
      <c r="D13" s="132">
        <f t="shared" si="0"/>
        <v>180000</v>
      </c>
      <c r="E13" s="132">
        <v>156110.62</v>
      </c>
      <c r="F13" s="127" t="s">
        <v>40</v>
      </c>
      <c r="G13" s="133" t="s">
        <v>192</v>
      </c>
      <c r="H13" s="134">
        <v>64732.94</v>
      </c>
    </row>
    <row r="14" spans="2:8" s="64" customFormat="1" ht="22.5" customHeight="1">
      <c r="B14" s="131">
        <v>0</v>
      </c>
      <c r="C14" s="132">
        <v>0</v>
      </c>
      <c r="D14" s="132">
        <f t="shared" si="0"/>
        <v>0</v>
      </c>
      <c r="E14" s="132">
        <f>SUM(H14)</f>
        <v>0</v>
      </c>
      <c r="F14" s="127" t="s">
        <v>79</v>
      </c>
      <c r="G14" s="133" t="s">
        <v>194</v>
      </c>
      <c r="H14" s="131">
        <v>0</v>
      </c>
    </row>
    <row r="15" spans="2:8" s="64" customFormat="1" ht="22.5" customHeight="1">
      <c r="B15" s="131">
        <v>55000</v>
      </c>
      <c r="C15" s="132">
        <v>0</v>
      </c>
      <c r="D15" s="132">
        <f t="shared" si="0"/>
        <v>55000</v>
      </c>
      <c r="E15" s="132">
        <v>38067.95</v>
      </c>
      <c r="F15" s="127" t="s">
        <v>41</v>
      </c>
      <c r="G15" s="133" t="s">
        <v>195</v>
      </c>
      <c r="H15" s="131">
        <v>3470</v>
      </c>
    </row>
    <row r="16" spans="2:8" s="64" customFormat="1" ht="22.5" customHeight="1">
      <c r="B16" s="131">
        <v>0</v>
      </c>
      <c r="C16" s="132">
        <v>0</v>
      </c>
      <c r="D16" s="132">
        <f t="shared" si="0"/>
        <v>0</v>
      </c>
      <c r="E16" s="132">
        <v>0</v>
      </c>
      <c r="F16" s="127" t="s">
        <v>42</v>
      </c>
      <c r="G16" s="133" t="s">
        <v>198</v>
      </c>
      <c r="H16" s="131">
        <v>0</v>
      </c>
    </row>
    <row r="17" spans="2:8" s="64" customFormat="1" ht="22.5" customHeight="1">
      <c r="B17" s="131">
        <v>14890000</v>
      </c>
      <c r="C17" s="132">
        <v>0</v>
      </c>
      <c r="D17" s="132">
        <f t="shared" si="0"/>
        <v>14890000</v>
      </c>
      <c r="E17" s="132">
        <v>10986452.48</v>
      </c>
      <c r="F17" s="127" t="s">
        <v>43</v>
      </c>
      <c r="G17" s="130">
        <v>42100000</v>
      </c>
      <c r="H17" s="131">
        <v>1224120.66</v>
      </c>
    </row>
    <row r="18" spans="2:8" s="64" customFormat="1" ht="22.5" customHeight="1">
      <c r="B18" s="131">
        <v>19721000</v>
      </c>
      <c r="C18" s="132">
        <v>0</v>
      </c>
      <c r="D18" s="132">
        <f t="shared" si="0"/>
        <v>19721000</v>
      </c>
      <c r="E18" s="132">
        <v>12203620</v>
      </c>
      <c r="F18" s="127" t="s">
        <v>146</v>
      </c>
      <c r="G18" s="130">
        <v>43100000</v>
      </c>
      <c r="H18" s="131">
        <v>330363</v>
      </c>
    </row>
    <row r="19" spans="2:8" s="64" customFormat="1" ht="22.5" customHeight="1">
      <c r="B19" s="131">
        <v>0</v>
      </c>
      <c r="C19" s="132">
        <v>0</v>
      </c>
      <c r="D19" s="132">
        <f>SUM(C19+E19)</f>
        <v>0</v>
      </c>
      <c r="E19" s="132">
        <v>0</v>
      </c>
      <c r="F19" s="127"/>
      <c r="G19" s="130"/>
      <c r="H19" s="131">
        <v>0</v>
      </c>
    </row>
    <row r="20" spans="2:8" s="64" customFormat="1" ht="22.5" customHeight="1">
      <c r="B20" s="131">
        <v>0</v>
      </c>
      <c r="C20" s="132">
        <v>0</v>
      </c>
      <c r="D20" s="132">
        <f>SUM(C20+E20)</f>
        <v>0</v>
      </c>
      <c r="E20" s="132">
        <v>0</v>
      </c>
      <c r="F20" s="127"/>
      <c r="G20" s="130"/>
      <c r="H20" s="131">
        <v>0</v>
      </c>
    </row>
    <row r="21" spans="2:9" s="95" customFormat="1" ht="24" customHeight="1" thickBot="1">
      <c r="B21" s="135">
        <f>SUM(B11:B20)</f>
        <v>35000000</v>
      </c>
      <c r="C21" s="135">
        <f>SUM(C11:C20)</f>
        <v>0</v>
      </c>
      <c r="D21" s="135">
        <f>SUM(D11:D20)</f>
        <v>35000000</v>
      </c>
      <c r="E21" s="135">
        <f>SUM(E11:E20)</f>
        <v>23505394.380000003</v>
      </c>
      <c r="F21" s="97"/>
      <c r="G21" s="151"/>
      <c r="H21" s="135">
        <f>SUM(H11:H20)</f>
        <v>1629938.16</v>
      </c>
      <c r="I21" s="136"/>
    </row>
    <row r="22" spans="5:8" s="64" customFormat="1" ht="26.25" customHeight="1" thickTop="1">
      <c r="E22" s="137">
        <v>196153.19</v>
      </c>
      <c r="F22" s="127" t="s">
        <v>45</v>
      </c>
      <c r="G22" s="130">
        <v>21040000</v>
      </c>
      <c r="H22" s="131">
        <v>16500.92</v>
      </c>
    </row>
    <row r="23" spans="5:8" s="64" customFormat="1" ht="23.25" customHeight="1">
      <c r="E23" s="138">
        <v>0</v>
      </c>
      <c r="F23" s="139" t="s">
        <v>166</v>
      </c>
      <c r="G23" s="130">
        <v>21010000</v>
      </c>
      <c r="H23" s="131">
        <v>0</v>
      </c>
    </row>
    <row r="24" spans="5:8" s="64" customFormat="1" ht="24.75" customHeight="1">
      <c r="E24" s="138">
        <v>60000</v>
      </c>
      <c r="F24" s="139" t="s">
        <v>172</v>
      </c>
      <c r="G24" s="130">
        <v>11045000</v>
      </c>
      <c r="H24" s="131">
        <v>0</v>
      </c>
    </row>
    <row r="25" spans="5:8" s="64" customFormat="1" ht="20.25" customHeight="1">
      <c r="E25" s="138">
        <v>960900</v>
      </c>
      <c r="F25" s="139" t="s">
        <v>171</v>
      </c>
      <c r="G25" s="130">
        <v>11041000</v>
      </c>
      <c r="H25" s="131">
        <v>147670</v>
      </c>
    </row>
    <row r="26" spans="5:8" s="64" customFormat="1" ht="21" customHeight="1">
      <c r="E26" s="138">
        <v>0</v>
      </c>
      <c r="F26" s="139" t="s">
        <v>101</v>
      </c>
      <c r="G26" s="130">
        <v>31000000</v>
      </c>
      <c r="H26" s="131">
        <v>0</v>
      </c>
    </row>
    <row r="27" spans="5:8" s="64" customFormat="1" ht="21.75" customHeight="1">
      <c r="E27" s="138">
        <v>670007.71</v>
      </c>
      <c r="F27" s="64" t="s">
        <v>220</v>
      </c>
      <c r="G27" s="130">
        <v>11042000</v>
      </c>
      <c r="H27" s="131">
        <v>0</v>
      </c>
    </row>
    <row r="28" spans="5:8" s="64" customFormat="1" ht="23.25" customHeight="1">
      <c r="E28" s="138">
        <v>0</v>
      </c>
      <c r="F28" s="64" t="s">
        <v>168</v>
      </c>
      <c r="G28" s="130">
        <v>19040000</v>
      </c>
      <c r="H28" s="131">
        <v>0</v>
      </c>
    </row>
    <row r="29" spans="5:8" s="64" customFormat="1" ht="20.25" customHeight="1">
      <c r="E29" s="138"/>
      <c r="F29" s="139"/>
      <c r="G29" s="130"/>
      <c r="H29" s="131"/>
    </row>
    <row r="30" spans="5:8" s="64" customFormat="1" ht="18.75" customHeight="1">
      <c r="E30" s="138"/>
      <c r="F30" s="139"/>
      <c r="G30" s="130"/>
      <c r="H30" s="131"/>
    </row>
    <row r="31" spans="5:8" s="64" customFormat="1" ht="6" customHeight="1">
      <c r="E31" s="141"/>
      <c r="F31" s="139"/>
      <c r="G31" s="142"/>
      <c r="H31" s="131"/>
    </row>
    <row r="32" spans="5:10" s="64" customFormat="1" ht="27" customHeight="1">
      <c r="E32" s="143">
        <f>SUM(E22:E30)</f>
        <v>1887060.9</v>
      </c>
      <c r="F32" s="144"/>
      <c r="G32" s="145"/>
      <c r="H32" s="146">
        <f>SUM(H22:H30)</f>
        <v>164170.91999999998</v>
      </c>
      <c r="J32" s="64">
        <v>115620</v>
      </c>
    </row>
    <row r="33" spans="5:10" s="64" customFormat="1" ht="25.5" customHeight="1">
      <c r="E33" s="146">
        <f>SUM(E32,E21)</f>
        <v>25392455.28</v>
      </c>
      <c r="F33" s="147" t="s">
        <v>46</v>
      </c>
      <c r="G33" s="140"/>
      <c r="H33" s="146">
        <f>SUM(H32,H21)</f>
        <v>1794109.0799999998</v>
      </c>
      <c r="J33" s="64">
        <v>129480</v>
      </c>
    </row>
    <row r="34" spans="5:10" s="95" customFormat="1" ht="27" customHeight="1" thickBot="1">
      <c r="E34" s="148">
        <f>SUM(E9,E33)</f>
        <v>46706954.54000001</v>
      </c>
      <c r="H34" s="148">
        <f>SUM(H9,H33)</f>
        <v>26607365.159999996</v>
      </c>
      <c r="J34" s="95">
        <v>279570</v>
      </c>
    </row>
    <row r="35" spans="5:8" s="95" customFormat="1" ht="33" customHeight="1">
      <c r="E35" s="149"/>
      <c r="H35" s="149"/>
    </row>
    <row r="36" spans="3:5" s="25" customFormat="1" ht="37.5" customHeight="1">
      <c r="C36" s="31"/>
      <c r="D36" s="31"/>
      <c r="E36" s="176"/>
    </row>
    <row r="37" spans="1:5" s="53" customFormat="1" ht="22.5" customHeight="1">
      <c r="A37" s="111" t="s">
        <v>270</v>
      </c>
      <c r="B37" s="112"/>
      <c r="D37" s="112"/>
      <c r="E37" s="116"/>
    </row>
    <row r="38" spans="1:5" s="53" customFormat="1" ht="21.75" customHeight="1">
      <c r="A38" s="111" t="s">
        <v>271</v>
      </c>
      <c r="B38" s="112"/>
      <c r="D38" s="112"/>
      <c r="E38" s="116"/>
    </row>
    <row r="39" spans="1:5" s="53" customFormat="1" ht="21.75" customHeight="1">
      <c r="A39" s="111"/>
      <c r="B39" s="112"/>
      <c r="D39" s="112"/>
      <c r="E39" s="174"/>
    </row>
    <row r="40" spans="2:7" ht="32.25" customHeight="1">
      <c r="B40" s="20"/>
      <c r="C40" s="20"/>
      <c r="D40" s="20"/>
      <c r="E40" s="15"/>
      <c r="G40" s="15"/>
    </row>
    <row r="41" ht="12" customHeight="1"/>
    <row r="42" spans="2:8" ht="25.5" customHeight="1">
      <c r="B42" s="188" t="s">
        <v>32</v>
      </c>
      <c r="C42" s="189"/>
      <c r="D42" s="189"/>
      <c r="E42" s="196"/>
      <c r="F42" s="190" t="s">
        <v>4</v>
      </c>
      <c r="G42" s="190" t="s">
        <v>33</v>
      </c>
      <c r="H42" s="193" t="s">
        <v>156</v>
      </c>
    </row>
    <row r="43" spans="2:8" ht="55.5" customHeight="1">
      <c r="B43" s="122" t="s">
        <v>34</v>
      </c>
      <c r="C43" s="71" t="s">
        <v>154</v>
      </c>
      <c r="D43" s="122" t="s">
        <v>1</v>
      </c>
      <c r="E43" s="122" t="s">
        <v>35</v>
      </c>
      <c r="F43" s="191"/>
      <c r="G43" s="191"/>
      <c r="H43" s="194"/>
    </row>
    <row r="44" spans="2:8" ht="21.75" customHeight="1">
      <c r="B44" s="109" t="s">
        <v>153</v>
      </c>
      <c r="C44" s="49" t="s">
        <v>155</v>
      </c>
      <c r="D44" s="109" t="s">
        <v>153</v>
      </c>
      <c r="E44" s="109" t="s">
        <v>153</v>
      </c>
      <c r="F44" s="192"/>
      <c r="G44" s="192"/>
      <c r="H44" s="195"/>
    </row>
    <row r="45" spans="2:8" s="53" customFormat="1" ht="28.5" customHeight="1">
      <c r="B45" s="152"/>
      <c r="C45" s="152"/>
      <c r="D45" s="152"/>
      <c r="E45" s="152"/>
      <c r="F45" s="153" t="s">
        <v>27</v>
      </c>
      <c r="G45" s="154"/>
      <c r="H45" s="155"/>
    </row>
    <row r="46" spans="2:8" s="64" customFormat="1" ht="24" customHeight="1">
      <c r="B46" s="156">
        <v>10064000</v>
      </c>
      <c r="C46" s="156">
        <v>0</v>
      </c>
      <c r="D46" s="156">
        <f>SUM(B46:C46)</f>
        <v>10064000</v>
      </c>
      <c r="E46" s="131">
        <v>7364139.55</v>
      </c>
      <c r="F46" s="64" t="s">
        <v>47</v>
      </c>
      <c r="G46" s="157">
        <v>51100000</v>
      </c>
      <c r="H46" s="131">
        <v>980301.54</v>
      </c>
    </row>
    <row r="47" spans="2:8" s="64" customFormat="1" ht="24" customHeight="1">
      <c r="B47" s="156">
        <v>2233000</v>
      </c>
      <c r="C47" s="156">
        <v>0</v>
      </c>
      <c r="D47" s="156">
        <f aca="true" t="shared" si="1" ref="D47:D56">SUM(B47:C47)</f>
        <v>2233000</v>
      </c>
      <c r="E47" s="131">
        <v>1618740</v>
      </c>
      <c r="F47" s="64" t="s">
        <v>143</v>
      </c>
      <c r="G47" s="157">
        <v>52100000</v>
      </c>
      <c r="H47" s="131">
        <v>178260</v>
      </c>
    </row>
    <row r="48" spans="2:9" s="64" customFormat="1" ht="24" customHeight="1">
      <c r="B48" s="156">
        <v>9306000</v>
      </c>
      <c r="C48" s="156">
        <v>0</v>
      </c>
      <c r="D48" s="156">
        <f t="shared" si="1"/>
        <v>9306000</v>
      </c>
      <c r="E48" s="131">
        <v>5108129</v>
      </c>
      <c r="F48" s="64" t="s">
        <v>142</v>
      </c>
      <c r="G48" s="157">
        <v>52200000</v>
      </c>
      <c r="H48" s="134">
        <v>590882</v>
      </c>
      <c r="I48" s="137">
        <f>SUM(H47:H48)</f>
        <v>769142</v>
      </c>
    </row>
    <row r="49" spans="2:9" s="64" customFormat="1" ht="24" customHeight="1">
      <c r="B49" s="156">
        <v>926000</v>
      </c>
      <c r="C49" s="156">
        <v>0</v>
      </c>
      <c r="D49" s="156">
        <f t="shared" si="1"/>
        <v>926000</v>
      </c>
      <c r="E49" s="131">
        <v>214020</v>
      </c>
      <c r="F49" s="64" t="s">
        <v>48</v>
      </c>
      <c r="G49" s="157">
        <v>53100000</v>
      </c>
      <c r="H49" s="131">
        <v>10500</v>
      </c>
      <c r="I49" s="137">
        <f>SUM(H49:H52)</f>
        <v>564021.98</v>
      </c>
    </row>
    <row r="50" spans="2:10" s="64" customFormat="1" ht="24" customHeight="1">
      <c r="B50" s="156">
        <v>5468600</v>
      </c>
      <c r="C50" s="156">
        <v>0</v>
      </c>
      <c r="D50" s="156">
        <f t="shared" si="1"/>
        <v>5468600</v>
      </c>
      <c r="E50" s="131">
        <v>3754035</v>
      </c>
      <c r="F50" s="64" t="s">
        <v>49</v>
      </c>
      <c r="G50" s="157">
        <v>53200000</v>
      </c>
      <c r="H50" s="131">
        <v>363710</v>
      </c>
      <c r="I50" s="158"/>
      <c r="J50" s="139"/>
    </row>
    <row r="51" spans="2:10" s="64" customFormat="1" ht="24" customHeight="1">
      <c r="B51" s="156">
        <v>1799000</v>
      </c>
      <c r="C51" s="156">
        <v>0</v>
      </c>
      <c r="D51" s="156">
        <f t="shared" si="1"/>
        <v>1799000</v>
      </c>
      <c r="E51" s="131">
        <v>930280.5</v>
      </c>
      <c r="F51" s="64" t="s">
        <v>50</v>
      </c>
      <c r="G51" s="157">
        <v>53300000</v>
      </c>
      <c r="H51" s="131">
        <v>139330.32</v>
      </c>
      <c r="I51" s="137"/>
      <c r="J51" s="159"/>
    </row>
    <row r="52" spans="2:11" s="64" customFormat="1" ht="24" customHeight="1">
      <c r="B52" s="156">
        <v>461000</v>
      </c>
      <c r="C52" s="156">
        <v>0</v>
      </c>
      <c r="D52" s="156">
        <f t="shared" si="1"/>
        <v>461000</v>
      </c>
      <c r="E52" s="131">
        <v>255790.81</v>
      </c>
      <c r="F52" s="64" t="s">
        <v>51</v>
      </c>
      <c r="G52" s="157">
        <v>53400000</v>
      </c>
      <c r="H52" s="131">
        <v>50481.66</v>
      </c>
      <c r="I52" s="137">
        <v>15600</v>
      </c>
      <c r="J52" s="137"/>
      <c r="K52" s="160"/>
    </row>
    <row r="53" spans="2:11" s="64" customFormat="1" ht="21.75" customHeight="1">
      <c r="B53" s="156">
        <v>678400</v>
      </c>
      <c r="C53" s="156">
        <v>0</v>
      </c>
      <c r="D53" s="156">
        <f t="shared" si="1"/>
        <v>678400</v>
      </c>
      <c r="E53" s="131">
        <v>454900</v>
      </c>
      <c r="F53" s="64" t="s">
        <v>53</v>
      </c>
      <c r="G53" s="157">
        <v>54100000</v>
      </c>
      <c r="H53" s="131">
        <v>0</v>
      </c>
      <c r="I53" s="160">
        <v>258742</v>
      </c>
      <c r="J53" s="137">
        <v>150000</v>
      </c>
      <c r="K53" s="160"/>
    </row>
    <row r="54" spans="2:11" s="64" customFormat="1" ht="21.75" customHeight="1">
      <c r="B54" s="156">
        <v>2944000</v>
      </c>
      <c r="C54" s="156">
        <v>0</v>
      </c>
      <c r="D54" s="156">
        <f t="shared" si="1"/>
        <v>2944000</v>
      </c>
      <c r="E54" s="131">
        <v>1508000</v>
      </c>
      <c r="F54" s="64" t="s">
        <v>54</v>
      </c>
      <c r="G54" s="157">
        <v>54200000</v>
      </c>
      <c r="H54" s="131">
        <v>1508000</v>
      </c>
      <c r="I54" s="137">
        <v>188461</v>
      </c>
      <c r="J54" s="160">
        <v>5967</v>
      </c>
      <c r="K54" s="160"/>
    </row>
    <row r="55" spans="2:10" s="64" customFormat="1" ht="22.5" customHeight="1">
      <c r="B55" s="156">
        <v>50000</v>
      </c>
      <c r="C55" s="156">
        <v>0</v>
      </c>
      <c r="D55" s="156">
        <f t="shared" si="1"/>
        <v>50000</v>
      </c>
      <c r="E55" s="131">
        <v>0</v>
      </c>
      <c r="F55" s="64" t="s">
        <v>241</v>
      </c>
      <c r="G55" s="157">
        <v>55100000</v>
      </c>
      <c r="H55" s="131">
        <v>0</v>
      </c>
      <c r="I55" s="137">
        <v>23554.05</v>
      </c>
      <c r="J55" s="137">
        <f>SUM(I52:I55)</f>
        <v>486357.05</v>
      </c>
    </row>
    <row r="56" spans="2:10" s="64" customFormat="1" ht="20.25" customHeight="1">
      <c r="B56" s="156">
        <v>1070000</v>
      </c>
      <c r="C56" s="156">
        <v>0</v>
      </c>
      <c r="D56" s="156">
        <f t="shared" si="1"/>
        <v>1070000</v>
      </c>
      <c r="E56" s="131">
        <v>1220000</v>
      </c>
      <c r="F56" s="64" t="s">
        <v>52</v>
      </c>
      <c r="G56" s="157">
        <v>56100000</v>
      </c>
      <c r="H56" s="131">
        <v>905000</v>
      </c>
      <c r="I56" s="137"/>
      <c r="J56" s="137">
        <f>SUM(J53:J55)</f>
        <v>642324.05</v>
      </c>
    </row>
    <row r="57" spans="2:10" s="64" customFormat="1" ht="24" customHeight="1">
      <c r="B57" s="156"/>
      <c r="C57" s="156"/>
      <c r="D57" s="156"/>
      <c r="E57" s="131"/>
      <c r="F57" s="127"/>
      <c r="G57" s="157"/>
      <c r="H57" s="131"/>
      <c r="I57" s="137"/>
      <c r="J57" s="137"/>
    </row>
    <row r="58" spans="2:10" s="64" customFormat="1" ht="21" customHeight="1">
      <c r="B58" s="156"/>
      <c r="C58" s="156"/>
      <c r="D58" s="156"/>
      <c r="E58" s="131"/>
      <c r="F58" s="127"/>
      <c r="G58" s="157"/>
      <c r="H58" s="131"/>
      <c r="I58" s="137"/>
      <c r="J58" s="137"/>
    </row>
    <row r="59" spans="2:12" s="87" customFormat="1" ht="24" customHeight="1" thickBot="1">
      <c r="B59" s="135">
        <f>SUM(B46:B58)</f>
        <v>35000000</v>
      </c>
      <c r="C59" s="135">
        <f>SUM(C46:C58)</f>
        <v>0</v>
      </c>
      <c r="D59" s="135">
        <f>SUM(D46:D58)</f>
        <v>35000000</v>
      </c>
      <c r="E59" s="135">
        <f>SUM(E46:E58)</f>
        <v>22428034.86</v>
      </c>
      <c r="F59" s="95"/>
      <c r="G59" s="144"/>
      <c r="H59" s="161">
        <f>SUM(H46:H58)</f>
        <v>4726465.52</v>
      </c>
      <c r="I59" s="162">
        <f>SUM(E59+H59)</f>
        <v>27154500.38</v>
      </c>
      <c r="J59" s="53"/>
      <c r="L59" s="53" t="s">
        <v>104</v>
      </c>
    </row>
    <row r="60" spans="5:8" s="64" customFormat="1" ht="24" customHeight="1" thickTop="1">
      <c r="E60" s="131">
        <v>116228.52</v>
      </c>
      <c r="F60" s="64" t="s">
        <v>55</v>
      </c>
      <c r="G60" s="157">
        <v>21040000</v>
      </c>
      <c r="H60" s="131">
        <v>16490.48</v>
      </c>
    </row>
    <row r="61" spans="2:8" s="64" customFormat="1" ht="24" customHeight="1">
      <c r="B61" s="163"/>
      <c r="C61" s="163"/>
      <c r="D61" s="137"/>
      <c r="E61" s="131">
        <v>1423732</v>
      </c>
      <c r="F61" s="139" t="s">
        <v>169</v>
      </c>
      <c r="G61" s="130">
        <v>21010000</v>
      </c>
      <c r="H61" s="138">
        <v>0</v>
      </c>
    </row>
    <row r="62" spans="2:8" s="64" customFormat="1" ht="24" customHeight="1">
      <c r="B62" s="163"/>
      <c r="C62" s="163"/>
      <c r="D62" s="137"/>
      <c r="E62" s="131">
        <v>0</v>
      </c>
      <c r="F62" s="64" t="s">
        <v>173</v>
      </c>
      <c r="G62" s="130">
        <v>11045000</v>
      </c>
      <c r="H62" s="138">
        <v>0</v>
      </c>
    </row>
    <row r="63" spans="5:8" s="64" customFormat="1" ht="21" customHeight="1">
      <c r="E63" s="131">
        <v>1107300</v>
      </c>
      <c r="F63" s="64" t="s">
        <v>170</v>
      </c>
      <c r="G63" s="130">
        <v>11041000</v>
      </c>
      <c r="H63" s="138">
        <v>232750</v>
      </c>
    </row>
    <row r="64" spans="5:8" s="64" customFormat="1" ht="21" customHeight="1">
      <c r="E64" s="131">
        <v>0</v>
      </c>
      <c r="F64" s="64" t="s">
        <v>254</v>
      </c>
      <c r="G64" s="130">
        <v>11042000</v>
      </c>
      <c r="H64" s="138">
        <v>0</v>
      </c>
    </row>
    <row r="65" spans="2:8" s="64" customFormat="1" ht="18" customHeight="1">
      <c r="B65" s="137"/>
      <c r="C65" s="137"/>
      <c r="D65" s="137"/>
      <c r="E65" s="131"/>
      <c r="G65" s="110"/>
      <c r="H65" s="138"/>
    </row>
    <row r="66" spans="5:8" s="64" customFormat="1" ht="24" customHeight="1">
      <c r="E66" s="143">
        <f>SUM(E60:E65)</f>
        <v>2647260.52</v>
      </c>
      <c r="H66" s="143">
        <f>SUM(H60:H65)</f>
        <v>249240.48</v>
      </c>
    </row>
    <row r="67" spans="5:8" s="64" customFormat="1" ht="21" customHeight="1">
      <c r="E67" s="143">
        <f>SUM(E66,E59)</f>
        <v>25075295.38</v>
      </c>
      <c r="F67" s="83" t="s">
        <v>56</v>
      </c>
      <c r="H67" s="143">
        <f>SUM(H66,H59)</f>
        <v>4975706</v>
      </c>
    </row>
    <row r="68" spans="5:8" s="64" customFormat="1" ht="19.5" customHeight="1">
      <c r="E68" s="131">
        <f>SUM(E33-E67)</f>
        <v>317159.90000000224</v>
      </c>
      <c r="F68" s="83" t="s">
        <v>57</v>
      </c>
      <c r="H68" s="131"/>
    </row>
    <row r="69" spans="5:8" s="64" customFormat="1" ht="19.5" customHeight="1">
      <c r="E69" s="131"/>
      <c r="F69" s="83" t="s">
        <v>58</v>
      </c>
      <c r="H69" s="131"/>
    </row>
    <row r="70" spans="5:8" s="64" customFormat="1" ht="19.5" customHeight="1">
      <c r="E70" s="131"/>
      <c r="F70" s="150" t="s">
        <v>59</v>
      </c>
      <c r="H70" s="131">
        <f>SUM(H33-H67)</f>
        <v>-3181596.92</v>
      </c>
    </row>
    <row r="71" spans="5:9" s="95" customFormat="1" ht="24" customHeight="1">
      <c r="E71" s="164">
        <f>SUM(E9+E68)</f>
        <v>21631659.160000004</v>
      </c>
      <c r="F71" s="83" t="s">
        <v>60</v>
      </c>
      <c r="H71" s="164">
        <f>SUM(H9+H70)</f>
        <v>21631659.159999996</v>
      </c>
      <c r="I71" s="136">
        <f>SUM(E71-H71)</f>
        <v>7.450580596923828E-09</v>
      </c>
    </row>
    <row r="72" spans="5:9" s="95" customFormat="1" ht="24" customHeight="1">
      <c r="E72" s="149"/>
      <c r="F72" s="83"/>
      <c r="H72" s="149"/>
      <c r="I72" s="136"/>
    </row>
    <row r="73" spans="5:9" s="95" customFormat="1" ht="15.75" customHeight="1">
      <c r="E73" s="149"/>
      <c r="F73" s="83"/>
      <c r="H73" s="149"/>
      <c r="I73" s="136"/>
    </row>
    <row r="74" spans="3:5" s="25" customFormat="1" ht="37.5" customHeight="1">
      <c r="C74" s="31"/>
      <c r="D74" s="31"/>
      <c r="E74" s="176"/>
    </row>
    <row r="75" spans="1:5" s="53" customFormat="1" ht="22.5" customHeight="1">
      <c r="A75" s="111" t="s">
        <v>270</v>
      </c>
      <c r="B75" s="112"/>
      <c r="D75" s="112"/>
      <c r="E75" s="116"/>
    </row>
    <row r="76" spans="1:5" s="53" customFormat="1" ht="21.75" customHeight="1">
      <c r="A76" s="111" t="s">
        <v>271</v>
      </c>
      <c r="B76" s="112"/>
      <c r="D76" s="112"/>
      <c r="E76" s="116"/>
    </row>
    <row r="77" spans="1:5" s="53" customFormat="1" ht="21.75" customHeight="1">
      <c r="A77" s="111"/>
      <c r="B77" s="112"/>
      <c r="D77" s="112"/>
      <c r="E77" s="174"/>
    </row>
    <row r="78" s="53" customFormat="1" ht="18" customHeight="1"/>
    <row r="79" s="53" customFormat="1" ht="22.5" customHeight="1"/>
    <row r="80" s="53" customFormat="1" ht="22.5" customHeight="1"/>
    <row r="81" s="53" customFormat="1" ht="22.5" customHeight="1"/>
    <row r="82" s="53" customFormat="1" ht="22.5" customHeight="1"/>
    <row r="83" s="53" customFormat="1" ht="22.5" customHeight="1"/>
    <row r="84" s="53" customFormat="1" ht="22.5" customHeight="1"/>
    <row r="85" s="53" customFormat="1" ht="22.5" customHeight="1"/>
    <row r="86" s="53" customFormat="1" ht="22.5" customHeight="1"/>
    <row r="87" s="53" customFormat="1" ht="22.5" customHeight="1"/>
    <row r="88" s="53" customFormat="1" ht="22.5" customHeight="1"/>
    <row r="89" s="53" customFormat="1" ht="22.5" customHeight="1"/>
    <row r="90" s="53" customFormat="1" ht="22.5" customHeight="1"/>
    <row r="91" s="53" customFormat="1" ht="22.5" customHeight="1"/>
    <row r="92" s="53" customFormat="1" ht="22.5" customHeight="1"/>
    <row r="93" s="53" customFormat="1" ht="22.5" customHeight="1"/>
    <row r="94" s="53" customFormat="1" ht="22.5" customHeight="1"/>
    <row r="95" s="53" customFormat="1" ht="22.5" customHeight="1"/>
    <row r="96" s="53" customFormat="1" ht="22.5" customHeight="1"/>
    <row r="97" s="53" customFormat="1" ht="22.5" customHeight="1"/>
  </sheetData>
  <mergeCells count="11">
    <mergeCell ref="H42:H44"/>
    <mergeCell ref="B42:E42"/>
    <mergeCell ref="F42:F44"/>
    <mergeCell ref="G42:G44"/>
    <mergeCell ref="B2:H2"/>
    <mergeCell ref="B3:H3"/>
    <mergeCell ref="B4:H4"/>
    <mergeCell ref="B6:E6"/>
    <mergeCell ref="F6:F8"/>
    <mergeCell ref="G6:G8"/>
    <mergeCell ref="H6:H8"/>
  </mergeCells>
  <printOptions/>
  <pageMargins left="0.11" right="0.16" top="0.22" bottom="0.23" header="0.16" footer="0.17"/>
  <pageSetup horizontalDpi="600" verticalDpi="600" orientation="portrait" paperSize="9" scale="84" r:id="rId2"/>
  <rowBreaks count="1" manualBreakCount="1">
    <brk id="39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5"/>
  <sheetViews>
    <sheetView workbookViewId="0" topLeftCell="A27">
      <selection activeCell="A35" sqref="A35"/>
    </sheetView>
  </sheetViews>
  <sheetFormatPr defaultColWidth="9.140625" defaultRowHeight="19.5" customHeight="1"/>
  <cols>
    <col min="1" max="1" width="52.7109375" style="2" customWidth="1"/>
    <col min="2" max="2" width="13.140625" style="15" customWidth="1"/>
    <col min="3" max="3" width="17.421875" style="19" customWidth="1"/>
    <col min="4" max="4" width="15.28125" style="19" customWidth="1"/>
    <col min="5" max="5" width="15.00390625" style="19" customWidth="1"/>
    <col min="6" max="6" width="11.00390625" style="2" bestFit="1" customWidth="1"/>
    <col min="7" max="7" width="10.8515625" style="2" customWidth="1"/>
    <col min="8" max="8" width="11.421875" style="2" customWidth="1"/>
    <col min="9" max="16384" width="9.140625" style="2" customWidth="1"/>
  </cols>
  <sheetData>
    <row r="1" ht="11.25" customHeight="1"/>
    <row r="2" spans="1:5" s="53" customFormat="1" ht="32.25" customHeight="1">
      <c r="A2" s="197" t="s">
        <v>61</v>
      </c>
      <c r="B2" s="197"/>
      <c r="C2" s="197"/>
      <c r="D2" s="197"/>
      <c r="E2" s="113"/>
    </row>
    <row r="3" spans="1:5" s="53" customFormat="1" ht="19.5" customHeight="1">
      <c r="A3" s="197" t="s">
        <v>157</v>
      </c>
      <c r="B3" s="197"/>
      <c r="C3" s="197"/>
      <c r="D3" s="197"/>
      <c r="E3" s="113"/>
    </row>
    <row r="4" spans="1:5" s="64" customFormat="1" ht="20.25" customHeight="1">
      <c r="A4" s="198" t="s">
        <v>279</v>
      </c>
      <c r="B4" s="198"/>
      <c r="C4" s="198"/>
      <c r="D4" s="198"/>
      <c r="E4" s="114"/>
    </row>
    <row r="5" spans="1:5" ht="27.75" customHeight="1">
      <c r="A5" s="36"/>
      <c r="B5" s="36" t="s">
        <v>5</v>
      </c>
      <c r="C5" s="50" t="s">
        <v>34</v>
      </c>
      <c r="D5" s="50" t="s">
        <v>62</v>
      </c>
      <c r="E5" s="115"/>
    </row>
    <row r="6" spans="1:5" s="64" customFormat="1" ht="21.75" customHeight="1">
      <c r="A6" s="88" t="s">
        <v>213</v>
      </c>
      <c r="B6" s="89">
        <v>41000000</v>
      </c>
      <c r="C6" s="90"/>
      <c r="D6" s="90"/>
      <c r="E6" s="104"/>
    </row>
    <row r="7" spans="1:5" s="95" customFormat="1" ht="21.75" customHeight="1">
      <c r="A7" s="91" t="s">
        <v>63</v>
      </c>
      <c r="B7" s="92" t="s">
        <v>183</v>
      </c>
      <c r="C7" s="93"/>
      <c r="D7" s="94"/>
      <c r="E7" s="102"/>
    </row>
    <row r="8" spans="1:5" s="55" customFormat="1" ht="21.75" customHeight="1">
      <c r="A8" s="63" t="s">
        <v>64</v>
      </c>
      <c r="B8" s="69" t="s">
        <v>184</v>
      </c>
      <c r="C8" s="57">
        <v>20000</v>
      </c>
      <c r="D8" s="57">
        <v>606.58</v>
      </c>
      <c r="E8" s="67"/>
    </row>
    <row r="9" spans="1:5" s="55" customFormat="1" ht="21.75" customHeight="1">
      <c r="A9" s="63" t="s">
        <v>65</v>
      </c>
      <c r="B9" s="69" t="s">
        <v>185</v>
      </c>
      <c r="C9" s="57">
        <v>47000</v>
      </c>
      <c r="D9" s="96">
        <v>156.98</v>
      </c>
      <c r="E9" s="103"/>
    </row>
    <row r="10" spans="1:5" s="55" customFormat="1" ht="21.75" customHeight="1">
      <c r="A10" s="63" t="s">
        <v>66</v>
      </c>
      <c r="B10" s="69" t="s">
        <v>186</v>
      </c>
      <c r="C10" s="57">
        <v>17000</v>
      </c>
      <c r="D10" s="96">
        <v>0</v>
      </c>
      <c r="E10" s="103"/>
    </row>
    <row r="11" spans="1:5" s="95" customFormat="1" ht="24.75" customHeight="1">
      <c r="A11" s="97" t="s">
        <v>1</v>
      </c>
      <c r="B11" s="98"/>
      <c r="C11" s="99">
        <f>SUM(C8:C10)</f>
        <v>84000</v>
      </c>
      <c r="D11" s="99">
        <f>SUM(D8:D10)</f>
        <v>763.5600000000001</v>
      </c>
      <c r="E11" s="104"/>
    </row>
    <row r="12" spans="1:5" s="64" customFormat="1" ht="21.75" customHeight="1">
      <c r="A12" s="91" t="s">
        <v>67</v>
      </c>
      <c r="B12" s="92" t="s">
        <v>187</v>
      </c>
      <c r="C12" s="93"/>
      <c r="D12" s="93"/>
      <c r="E12" s="104"/>
    </row>
    <row r="13" spans="1:5" s="55" customFormat="1" ht="21.75" customHeight="1">
      <c r="A13" s="63" t="s">
        <v>137</v>
      </c>
      <c r="B13" s="69" t="s">
        <v>188</v>
      </c>
      <c r="C13" s="57">
        <v>2000</v>
      </c>
      <c r="D13" s="57">
        <v>0</v>
      </c>
      <c r="E13" s="67"/>
    </row>
    <row r="14" spans="1:5" s="55" customFormat="1" ht="21.75" customHeight="1">
      <c r="A14" s="63" t="s">
        <v>255</v>
      </c>
      <c r="B14" s="69" t="s">
        <v>245</v>
      </c>
      <c r="C14" s="57">
        <v>2000</v>
      </c>
      <c r="D14" s="57">
        <v>0</v>
      </c>
      <c r="E14" s="67"/>
    </row>
    <row r="15" spans="1:5" s="55" customFormat="1" ht="21.75" customHeight="1">
      <c r="A15" s="63" t="s">
        <v>256</v>
      </c>
      <c r="B15" s="69" t="s">
        <v>189</v>
      </c>
      <c r="C15" s="57">
        <v>3000</v>
      </c>
      <c r="D15" s="57">
        <v>198</v>
      </c>
      <c r="E15" s="67"/>
    </row>
    <row r="16" spans="1:5" s="55" customFormat="1" ht="21.75" customHeight="1">
      <c r="A16" s="63" t="s">
        <v>257</v>
      </c>
      <c r="B16" s="61" t="s">
        <v>190</v>
      </c>
      <c r="C16" s="57">
        <v>50000</v>
      </c>
      <c r="D16" s="57">
        <v>6290</v>
      </c>
      <c r="E16" s="67"/>
    </row>
    <row r="17" spans="1:5" s="55" customFormat="1" ht="21.75" customHeight="1">
      <c r="A17" s="63" t="s">
        <v>258</v>
      </c>
      <c r="B17" s="69" t="s">
        <v>191</v>
      </c>
      <c r="C17" s="57">
        <v>13000</v>
      </c>
      <c r="D17" s="57">
        <v>0</v>
      </c>
      <c r="E17" s="67"/>
    </row>
    <row r="18" spans="1:5" s="55" customFormat="1" ht="21.75" customHeight="1">
      <c r="A18" s="63" t="s">
        <v>262</v>
      </c>
      <c r="B18" s="69" t="s">
        <v>261</v>
      </c>
      <c r="C18" s="57">
        <v>0</v>
      </c>
      <c r="D18" s="57">
        <v>0</v>
      </c>
      <c r="E18" s="67"/>
    </row>
    <row r="19" spans="1:5" s="95" customFormat="1" ht="24.75" customHeight="1">
      <c r="A19" s="97" t="s">
        <v>1</v>
      </c>
      <c r="B19" s="98"/>
      <c r="C19" s="99">
        <f>SUM(C13:C18)</f>
        <v>70000</v>
      </c>
      <c r="D19" s="99">
        <f>SUM(D13:D18)</f>
        <v>6488</v>
      </c>
      <c r="E19" s="104"/>
    </row>
    <row r="20" spans="1:5" s="95" customFormat="1" ht="21.75" customHeight="1">
      <c r="A20" s="91" t="s">
        <v>68</v>
      </c>
      <c r="B20" s="92" t="s">
        <v>192</v>
      </c>
      <c r="C20" s="93"/>
      <c r="D20" s="93"/>
      <c r="E20" s="104"/>
    </row>
    <row r="21" spans="1:5" s="55" customFormat="1" ht="25.5" customHeight="1">
      <c r="A21" s="63" t="s">
        <v>138</v>
      </c>
      <c r="B21" s="69" t="s">
        <v>193</v>
      </c>
      <c r="C21" s="57">
        <v>180000</v>
      </c>
      <c r="D21" s="58">
        <v>64732.94</v>
      </c>
      <c r="E21" s="105"/>
    </row>
    <row r="22" spans="1:5" s="95" customFormat="1" ht="24.75" customHeight="1">
      <c r="A22" s="97" t="s">
        <v>1</v>
      </c>
      <c r="B22" s="98"/>
      <c r="C22" s="99">
        <f>SUM(C21:C21)</f>
        <v>180000</v>
      </c>
      <c r="D22" s="99">
        <f>SUM(D21:D21)</f>
        <v>64732.94</v>
      </c>
      <c r="E22" s="104"/>
    </row>
    <row r="23" spans="1:5" s="95" customFormat="1" ht="21.75" customHeight="1">
      <c r="A23" s="91" t="s">
        <v>69</v>
      </c>
      <c r="B23" s="92" t="s">
        <v>194</v>
      </c>
      <c r="C23" s="93">
        <f>SUM(C24:C24)</f>
        <v>0</v>
      </c>
      <c r="D23" s="93">
        <f>SUM(D24:D24)</f>
        <v>0</v>
      </c>
      <c r="E23" s="104"/>
    </row>
    <row r="24" spans="1:5" s="55" customFormat="1" ht="21.75" customHeight="1">
      <c r="A24" s="63"/>
      <c r="B24" s="69"/>
      <c r="C24" s="57"/>
      <c r="D24" s="57"/>
      <c r="E24" s="67"/>
    </row>
    <row r="25" spans="1:5" s="95" customFormat="1" ht="24.75" customHeight="1">
      <c r="A25" s="97" t="s">
        <v>1</v>
      </c>
      <c r="B25" s="98"/>
      <c r="C25" s="99">
        <f>SUM(C24:C24)</f>
        <v>0</v>
      </c>
      <c r="D25" s="99">
        <f>SUM(D24:D24)</f>
        <v>0</v>
      </c>
      <c r="E25" s="104"/>
    </row>
    <row r="26" spans="1:5" s="95" customFormat="1" ht="24.75" customHeight="1">
      <c r="A26" s="91" t="s">
        <v>70</v>
      </c>
      <c r="B26" s="92" t="s">
        <v>195</v>
      </c>
      <c r="C26" s="93"/>
      <c r="D26" s="93"/>
      <c r="E26" s="104"/>
    </row>
    <row r="27" spans="1:5" s="55" customFormat="1" ht="21.75" customHeight="1">
      <c r="A27" s="63" t="s">
        <v>139</v>
      </c>
      <c r="B27" s="69" t="s">
        <v>196</v>
      </c>
      <c r="C27" s="57">
        <v>50000</v>
      </c>
      <c r="D27" s="57">
        <v>0</v>
      </c>
      <c r="E27" s="67"/>
    </row>
    <row r="28" spans="1:5" s="55" customFormat="1" ht="21.75" customHeight="1">
      <c r="A28" s="63" t="s">
        <v>140</v>
      </c>
      <c r="B28" s="69" t="s">
        <v>197</v>
      </c>
      <c r="C28" s="57">
        <v>5000</v>
      </c>
      <c r="D28" s="57">
        <v>3470</v>
      </c>
      <c r="E28" s="67"/>
    </row>
    <row r="29" spans="1:5" s="95" customFormat="1" ht="21" customHeight="1">
      <c r="A29" s="97" t="s">
        <v>1</v>
      </c>
      <c r="B29" s="97"/>
      <c r="C29" s="99">
        <f>SUM(C27:C28)</f>
        <v>55000</v>
      </c>
      <c r="D29" s="99">
        <f>SUM(D27:D28)</f>
        <v>3470</v>
      </c>
      <c r="E29" s="104"/>
    </row>
    <row r="30" spans="1:5" s="51" customFormat="1" ht="29.25" customHeight="1">
      <c r="A30" s="68" t="s">
        <v>71</v>
      </c>
      <c r="B30" s="101" t="s">
        <v>198</v>
      </c>
      <c r="C30" s="100">
        <f>SUM(C31)</f>
        <v>0</v>
      </c>
      <c r="D30" s="100">
        <f>SUM(D31)</f>
        <v>0</v>
      </c>
      <c r="E30" s="106"/>
    </row>
    <row r="31" spans="1:5" s="55" customFormat="1" ht="17.25" customHeight="1">
      <c r="A31" s="63"/>
      <c r="B31" s="61"/>
      <c r="C31" s="57"/>
      <c r="D31" s="57"/>
      <c r="E31" s="67"/>
    </row>
    <row r="32" spans="1:5" s="95" customFormat="1" ht="24.75" customHeight="1">
      <c r="A32" s="109" t="s">
        <v>1</v>
      </c>
      <c r="B32" s="110"/>
      <c r="C32" s="99">
        <f>SUM(C31)</f>
        <v>0</v>
      </c>
      <c r="D32" s="99">
        <f>SUM(D31)</f>
        <v>0</v>
      </c>
      <c r="E32" s="104"/>
    </row>
    <row r="33" spans="1:5" s="25" customFormat="1" ht="37.5" customHeight="1">
      <c r="A33" s="175"/>
      <c r="B33" s="4"/>
      <c r="C33" s="31"/>
      <c r="D33" s="31"/>
      <c r="E33" s="108"/>
    </row>
    <row r="34" spans="1:5" s="53" customFormat="1" ht="22.5" customHeight="1">
      <c r="A34" s="111" t="s">
        <v>268</v>
      </c>
      <c r="B34" s="112"/>
      <c r="D34" s="112"/>
      <c r="E34" s="116"/>
    </row>
    <row r="35" spans="1:5" s="53" customFormat="1" ht="21.75" customHeight="1">
      <c r="A35" s="111" t="s">
        <v>272</v>
      </c>
      <c r="B35" s="112"/>
      <c r="D35" s="112"/>
      <c r="E35" s="116"/>
    </row>
    <row r="36" spans="1:5" s="53" customFormat="1" ht="21.75" customHeight="1">
      <c r="A36" s="111"/>
      <c r="B36" s="112"/>
      <c r="D36" s="112"/>
      <c r="E36" s="116"/>
    </row>
    <row r="37" spans="1:5" ht="23.25" customHeight="1">
      <c r="A37" s="20"/>
      <c r="C37" s="2"/>
      <c r="D37" s="15"/>
      <c r="E37" s="117"/>
    </row>
    <row r="38" spans="1:5" ht="16.5" customHeight="1">
      <c r="A38" s="20"/>
      <c r="C38" s="2"/>
      <c r="D38" s="15"/>
      <c r="E38" s="117"/>
    </row>
    <row r="39" spans="1:5" s="21" customFormat="1" ht="30.75" customHeight="1">
      <c r="A39" s="36"/>
      <c r="B39" s="36" t="s">
        <v>33</v>
      </c>
      <c r="C39" s="50" t="s">
        <v>34</v>
      </c>
      <c r="D39" s="50" t="s">
        <v>62</v>
      </c>
      <c r="E39" s="115"/>
    </row>
    <row r="40" spans="1:5" s="53" customFormat="1" ht="24" customHeight="1">
      <c r="A40" s="84" t="s">
        <v>72</v>
      </c>
      <c r="B40" s="85" t="s">
        <v>214</v>
      </c>
      <c r="C40" s="118"/>
      <c r="D40" s="118"/>
      <c r="E40" s="119"/>
    </row>
    <row r="41" spans="1:5" s="95" customFormat="1" ht="21" customHeight="1">
      <c r="A41" s="91" t="s">
        <v>73</v>
      </c>
      <c r="B41" s="92" t="s">
        <v>199</v>
      </c>
      <c r="C41" s="93"/>
      <c r="D41" s="93"/>
      <c r="E41" s="104"/>
    </row>
    <row r="42" spans="1:5" s="55" customFormat="1" ht="22.5" customHeight="1">
      <c r="A42" s="63" t="s">
        <v>200</v>
      </c>
      <c r="B42" s="69" t="s">
        <v>201</v>
      </c>
      <c r="C42" s="57">
        <v>350000</v>
      </c>
      <c r="D42" s="57">
        <v>20097.02</v>
      </c>
      <c r="E42" s="67"/>
    </row>
    <row r="43" spans="1:5" s="55" customFormat="1" ht="22.5" customHeight="1">
      <c r="A43" s="63" t="s">
        <v>158</v>
      </c>
      <c r="B43" s="69" t="s">
        <v>202</v>
      </c>
      <c r="C43" s="57">
        <v>8500000</v>
      </c>
      <c r="D43" s="57">
        <v>678998.31</v>
      </c>
      <c r="E43" s="67"/>
    </row>
    <row r="44" spans="1:5" s="55" customFormat="1" ht="22.5" customHeight="1">
      <c r="A44" s="63" t="s">
        <v>243</v>
      </c>
      <c r="B44" s="69" t="s">
        <v>203</v>
      </c>
      <c r="C44" s="57">
        <v>2000000</v>
      </c>
      <c r="D44" s="57">
        <v>147449.23</v>
      </c>
      <c r="E44" s="67"/>
    </row>
    <row r="45" spans="1:5" s="55" customFormat="1" ht="22.5" customHeight="1">
      <c r="A45" s="63" t="s">
        <v>159</v>
      </c>
      <c r="B45" s="69" t="s">
        <v>204</v>
      </c>
      <c r="C45" s="57">
        <v>40000</v>
      </c>
      <c r="D45" s="57">
        <v>2208.82</v>
      </c>
      <c r="E45" s="67"/>
    </row>
    <row r="46" spans="1:5" s="55" customFormat="1" ht="22.5" customHeight="1">
      <c r="A46" s="63" t="s">
        <v>160</v>
      </c>
      <c r="B46" s="69" t="s">
        <v>205</v>
      </c>
      <c r="C46" s="57">
        <v>1200000</v>
      </c>
      <c r="D46" s="57">
        <v>0</v>
      </c>
      <c r="E46" s="67"/>
    </row>
    <row r="47" spans="1:5" s="55" customFormat="1" ht="22.5" customHeight="1">
      <c r="A47" s="63" t="s">
        <v>161</v>
      </c>
      <c r="B47" s="69" t="s">
        <v>206</v>
      </c>
      <c r="C47" s="57">
        <v>2300000</v>
      </c>
      <c r="D47" s="57">
        <v>350374.28</v>
      </c>
      <c r="E47" s="67"/>
    </row>
    <row r="48" spans="1:5" s="55" customFormat="1" ht="22.5" customHeight="1">
      <c r="A48" s="63" t="s">
        <v>162</v>
      </c>
      <c r="B48" s="69" t="s">
        <v>207</v>
      </c>
      <c r="C48" s="57">
        <v>50000</v>
      </c>
      <c r="D48" s="58">
        <v>0</v>
      </c>
      <c r="E48" s="105"/>
    </row>
    <row r="49" spans="1:5" s="55" customFormat="1" ht="22.5" customHeight="1">
      <c r="A49" s="63" t="s">
        <v>163</v>
      </c>
      <c r="B49" s="69" t="s">
        <v>208</v>
      </c>
      <c r="C49" s="57">
        <v>50000</v>
      </c>
      <c r="D49" s="57">
        <v>0</v>
      </c>
      <c r="E49" s="67"/>
    </row>
    <row r="50" spans="1:5" s="55" customFormat="1" ht="22.5" customHeight="1">
      <c r="A50" s="63" t="s">
        <v>164</v>
      </c>
      <c r="B50" s="69" t="s">
        <v>209</v>
      </c>
      <c r="C50" s="57">
        <v>400000</v>
      </c>
      <c r="D50" s="57">
        <v>24993</v>
      </c>
      <c r="E50" s="67"/>
    </row>
    <row r="51" spans="1:5" s="55" customFormat="1" ht="22.5" customHeight="1">
      <c r="A51" s="63"/>
      <c r="B51" s="69"/>
      <c r="C51" s="57"/>
      <c r="D51" s="57"/>
      <c r="E51" s="67"/>
    </row>
    <row r="52" spans="1:5" s="95" customFormat="1" ht="24.75" customHeight="1">
      <c r="A52" s="97" t="s">
        <v>1</v>
      </c>
      <c r="B52" s="98"/>
      <c r="C52" s="99">
        <f>SUM(C42:C51)</f>
        <v>14890000</v>
      </c>
      <c r="D52" s="99">
        <f>SUM(D42:D51)</f>
        <v>1224120.6600000001</v>
      </c>
      <c r="E52" s="104"/>
    </row>
    <row r="53" spans="1:5" s="87" customFormat="1" ht="25.5" customHeight="1">
      <c r="A53" s="84" t="s">
        <v>74</v>
      </c>
      <c r="B53" s="85" t="s">
        <v>210</v>
      </c>
      <c r="C53" s="86"/>
      <c r="D53" s="86"/>
      <c r="E53" s="120"/>
    </row>
    <row r="54" spans="1:5" s="87" customFormat="1" ht="23.25" customHeight="1">
      <c r="A54" s="121" t="s">
        <v>109</v>
      </c>
      <c r="B54" s="85" t="s">
        <v>211</v>
      </c>
      <c r="C54" s="86">
        <f>SUM(C55:C56)</f>
        <v>19721000</v>
      </c>
      <c r="D54" s="86">
        <f>SUM(D55:D56)</f>
        <v>330363</v>
      </c>
      <c r="E54" s="120"/>
    </row>
    <row r="55" spans="1:5" s="55" customFormat="1" ht="26.25" customHeight="1">
      <c r="A55" s="63" t="s">
        <v>141</v>
      </c>
      <c r="B55" s="69" t="s">
        <v>212</v>
      </c>
      <c r="C55" s="57">
        <v>19721000</v>
      </c>
      <c r="D55" s="58">
        <v>330363</v>
      </c>
      <c r="E55" s="105"/>
    </row>
    <row r="56" spans="1:5" ht="24" customHeight="1">
      <c r="A56" s="14" t="s">
        <v>110</v>
      </c>
      <c r="B56" s="30"/>
      <c r="C56" s="11"/>
      <c r="D56" s="11"/>
      <c r="E56" s="107"/>
    </row>
    <row r="57" spans="1:5" s="95" customFormat="1" ht="23.25" customHeight="1">
      <c r="A57" s="97" t="s">
        <v>1</v>
      </c>
      <c r="B57" s="98"/>
      <c r="C57" s="99">
        <f>SUM(C55:C56)</f>
        <v>19721000</v>
      </c>
      <c r="D57" s="99">
        <f>SUM(D55:D56)</f>
        <v>330363</v>
      </c>
      <c r="E57" s="104"/>
    </row>
    <row r="58" spans="1:5" s="64" customFormat="1" ht="26.25" customHeight="1">
      <c r="A58" s="188" t="s">
        <v>111</v>
      </c>
      <c r="B58" s="196"/>
      <c r="C58" s="99">
        <f>SUM(C11+C19+C22+C25+C29+C32+C52+C57)</f>
        <v>35000000</v>
      </c>
      <c r="D58" s="99">
        <f>SUM(D11+D19+D22+D25+D29+D32+D52+D57)</f>
        <v>1629938.1600000001</v>
      </c>
      <c r="E58" s="104"/>
    </row>
    <row r="59" ht="27.75" customHeight="1">
      <c r="E59" s="8"/>
    </row>
    <row r="60" ht="23.25" customHeight="1">
      <c r="E60" s="8"/>
    </row>
    <row r="61" spans="1:5" s="25" customFormat="1" ht="37.5" customHeight="1">
      <c r="A61" s="175"/>
      <c r="B61" s="4"/>
      <c r="C61" s="31"/>
      <c r="D61" s="31"/>
      <c r="E61" s="31"/>
    </row>
    <row r="62" spans="1:5" s="53" customFormat="1" ht="22.5" customHeight="1">
      <c r="A62" s="111" t="s">
        <v>268</v>
      </c>
      <c r="B62" s="112"/>
      <c r="D62" s="174"/>
      <c r="E62" s="174"/>
    </row>
    <row r="63" spans="1:5" s="53" customFormat="1" ht="21.75" customHeight="1">
      <c r="A63" s="111" t="s">
        <v>272</v>
      </c>
      <c r="B63" s="112"/>
      <c r="D63" s="174"/>
      <c r="E63" s="174"/>
    </row>
    <row r="64" spans="1:5" s="53" customFormat="1" ht="21.75" customHeight="1">
      <c r="A64" s="111"/>
      <c r="B64" s="112"/>
      <c r="D64" s="174"/>
      <c r="E64" s="174"/>
    </row>
    <row r="65" ht="19.5" customHeight="1">
      <c r="D65" s="8"/>
    </row>
  </sheetData>
  <mergeCells count="4">
    <mergeCell ref="A58:B58"/>
    <mergeCell ref="A2:D2"/>
    <mergeCell ref="A3:D3"/>
    <mergeCell ref="A4:D4"/>
  </mergeCells>
  <printOptions/>
  <pageMargins left="0.35" right="0.16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3">
      <selection activeCell="E11" sqref="E11"/>
    </sheetView>
  </sheetViews>
  <sheetFormatPr defaultColWidth="9.140625" defaultRowHeight="21.75" customHeight="1"/>
  <cols>
    <col min="1" max="1" width="1.7109375" style="2" customWidth="1"/>
    <col min="2" max="2" width="42.57421875" style="2" customWidth="1"/>
    <col min="3" max="3" width="14.8515625" style="2" customWidth="1"/>
    <col min="4" max="4" width="12.7109375" style="2" customWidth="1"/>
    <col min="5" max="5" width="13.28125" style="2" customWidth="1"/>
    <col min="6" max="6" width="14.28125" style="2" customWidth="1"/>
    <col min="7" max="7" width="5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24" customHeight="1">
      <c r="B1" s="185" t="s">
        <v>75</v>
      </c>
      <c r="C1" s="185"/>
      <c r="D1" s="185"/>
      <c r="E1" s="185"/>
      <c r="F1" s="185"/>
    </row>
    <row r="2" spans="2:6" ht="21.75" customHeight="1">
      <c r="B2" s="185" t="s">
        <v>283</v>
      </c>
      <c r="C2" s="185"/>
      <c r="D2" s="185"/>
      <c r="E2" s="185"/>
      <c r="F2" s="185"/>
    </row>
    <row r="3" spans="2:6" ht="5.25" customHeight="1">
      <c r="B3" s="21"/>
      <c r="C3" s="21"/>
      <c r="D3" s="21"/>
      <c r="E3" s="21"/>
      <c r="F3" s="21"/>
    </row>
    <row r="4" spans="2:6" ht="33.75" customHeight="1">
      <c r="B4" s="171" t="s">
        <v>251</v>
      </c>
      <c r="C4" s="165" t="s">
        <v>37</v>
      </c>
      <c r="D4" s="165" t="s">
        <v>76</v>
      </c>
      <c r="E4" s="165" t="s">
        <v>77</v>
      </c>
      <c r="F4" s="165" t="s">
        <v>60</v>
      </c>
    </row>
    <row r="5" spans="2:6" ht="27" customHeight="1">
      <c r="B5" s="22" t="s">
        <v>78</v>
      </c>
      <c r="C5" s="23">
        <v>0</v>
      </c>
      <c r="D5" s="23">
        <v>16490.48</v>
      </c>
      <c r="E5" s="23">
        <v>16490.48</v>
      </c>
      <c r="F5" s="24">
        <f aca="true" t="shared" si="0" ref="F5:F10">SUM(C5+D5-E5)</f>
        <v>0</v>
      </c>
    </row>
    <row r="6" spans="2:6" ht="26.25" customHeight="1">
      <c r="B6" s="22" t="s">
        <v>0</v>
      </c>
      <c r="C6" s="23">
        <v>248035</v>
      </c>
      <c r="D6" s="23">
        <v>0</v>
      </c>
      <c r="E6" s="23">
        <v>0</v>
      </c>
      <c r="F6" s="24">
        <f t="shared" si="0"/>
        <v>248035</v>
      </c>
    </row>
    <row r="7" spans="2:6" ht="24" customHeight="1">
      <c r="B7" s="22" t="s">
        <v>165</v>
      </c>
      <c r="C7" s="23">
        <v>956371.49</v>
      </c>
      <c r="D7" s="23">
        <v>0</v>
      </c>
      <c r="E7" s="23">
        <v>0</v>
      </c>
      <c r="F7" s="24">
        <f t="shared" si="0"/>
        <v>956371.49</v>
      </c>
    </row>
    <row r="8" spans="2:6" ht="25.5" customHeight="1">
      <c r="B8" s="22" t="s">
        <v>108</v>
      </c>
      <c r="C8" s="23">
        <v>2622.78</v>
      </c>
      <c r="D8" s="23">
        <v>10.44</v>
      </c>
      <c r="E8" s="23">
        <v>0</v>
      </c>
      <c r="F8" s="24">
        <f t="shared" si="0"/>
        <v>2633.2200000000003</v>
      </c>
    </row>
    <row r="9" spans="2:6" ht="28.5" customHeight="1">
      <c r="B9" s="22" t="s">
        <v>252</v>
      </c>
      <c r="C9" s="23">
        <v>16358</v>
      </c>
      <c r="D9" s="23">
        <v>0</v>
      </c>
      <c r="E9" s="23">
        <v>0</v>
      </c>
      <c r="F9" s="24">
        <f t="shared" si="0"/>
        <v>16358</v>
      </c>
    </row>
    <row r="10" spans="2:6" ht="24.75" customHeight="1">
      <c r="B10" s="22" t="s">
        <v>259</v>
      </c>
      <c r="C10" s="23">
        <v>0</v>
      </c>
      <c r="D10" s="23">
        <v>0</v>
      </c>
      <c r="E10" s="23">
        <v>0</v>
      </c>
      <c r="F10" s="24">
        <f t="shared" si="0"/>
        <v>0</v>
      </c>
    </row>
    <row r="11" spans="2:6" s="172" customFormat="1" ht="28.5" customHeight="1">
      <c r="B11" s="169" t="s">
        <v>1</v>
      </c>
      <c r="C11" s="173">
        <f>SUM(C5:C10)</f>
        <v>1223387.27</v>
      </c>
      <c r="D11" s="173">
        <f>SUM(D5:D10)</f>
        <v>16500.92</v>
      </c>
      <c r="E11" s="173">
        <f>SUM(E5:E10)</f>
        <v>16490.48</v>
      </c>
      <c r="F11" s="173">
        <f>SUM(F5:F10)</f>
        <v>1223397.71</v>
      </c>
    </row>
    <row r="12" spans="2:3" ht="18.75" customHeight="1">
      <c r="B12" s="27"/>
      <c r="C12" s="27"/>
    </row>
    <row r="13" spans="2:6" s="55" customFormat="1" ht="30.75" customHeight="1">
      <c r="B13" s="170" t="s">
        <v>167</v>
      </c>
      <c r="C13" s="165" t="s">
        <v>37</v>
      </c>
      <c r="D13" s="165" t="s">
        <v>76</v>
      </c>
      <c r="E13" s="165" t="s">
        <v>77</v>
      </c>
      <c r="F13" s="165" t="s">
        <v>60</v>
      </c>
    </row>
    <row r="14" spans="2:6" s="55" customFormat="1" ht="65.25" customHeight="1">
      <c r="B14" s="66" t="s">
        <v>246</v>
      </c>
      <c r="C14" s="54">
        <v>27935.5</v>
      </c>
      <c r="D14" s="54">
        <v>0</v>
      </c>
      <c r="E14" s="54">
        <v>0</v>
      </c>
      <c r="F14" s="54">
        <f aca="true" t="shared" si="1" ref="F14:F19">SUM(C14+D14-E14)</f>
        <v>27935.5</v>
      </c>
    </row>
    <row r="15" spans="2:6" s="55" customFormat="1" ht="67.5" customHeight="1">
      <c r="B15" s="66" t="s">
        <v>247</v>
      </c>
      <c r="C15" s="54">
        <v>47018</v>
      </c>
      <c r="D15" s="54">
        <v>0</v>
      </c>
      <c r="E15" s="54">
        <v>0</v>
      </c>
      <c r="F15" s="54">
        <f t="shared" si="1"/>
        <v>47018</v>
      </c>
    </row>
    <row r="16" spans="2:6" s="55" customFormat="1" ht="66" customHeight="1">
      <c r="B16" s="66" t="s">
        <v>248</v>
      </c>
      <c r="C16" s="54">
        <v>18211.5</v>
      </c>
      <c r="D16" s="54">
        <v>0</v>
      </c>
      <c r="E16" s="54">
        <v>0</v>
      </c>
      <c r="F16" s="54">
        <f t="shared" si="1"/>
        <v>18211.5</v>
      </c>
    </row>
    <row r="17" spans="2:6" s="55" customFormat="1" ht="66.75" customHeight="1">
      <c r="B17" s="66" t="s">
        <v>249</v>
      </c>
      <c r="C17" s="54">
        <v>13449</v>
      </c>
      <c r="D17" s="54">
        <v>0</v>
      </c>
      <c r="E17" s="54">
        <v>0</v>
      </c>
      <c r="F17" s="54">
        <f t="shared" si="1"/>
        <v>13449</v>
      </c>
    </row>
    <row r="18" spans="2:6" s="55" customFormat="1" ht="72" customHeight="1">
      <c r="B18" s="66" t="s">
        <v>250</v>
      </c>
      <c r="C18" s="54">
        <v>0</v>
      </c>
      <c r="D18" s="54">
        <v>0</v>
      </c>
      <c r="E18" s="54">
        <v>0</v>
      </c>
      <c r="F18" s="54">
        <f t="shared" si="1"/>
        <v>0</v>
      </c>
    </row>
    <row r="19" spans="2:9" s="51" customFormat="1" ht="29.25" customHeight="1">
      <c r="B19" s="36" t="s">
        <v>1</v>
      </c>
      <c r="C19" s="65">
        <f>SUM(C14:C18)</f>
        <v>106614</v>
      </c>
      <c r="D19" s="65">
        <f>SUM(D14:D18)</f>
        <v>0</v>
      </c>
      <c r="E19" s="65">
        <f>SUM(E14:E18)</f>
        <v>0</v>
      </c>
      <c r="F19" s="54">
        <f t="shared" si="1"/>
        <v>106614</v>
      </c>
      <c r="H19" s="74"/>
      <c r="I19" s="74"/>
    </row>
    <row r="20" spans="2:3" ht="17.25" customHeight="1">
      <c r="B20" s="27"/>
      <c r="C20" s="27"/>
    </row>
    <row r="21" spans="4:6" ht="18.75" customHeight="1">
      <c r="D21" s="25"/>
      <c r="E21" s="25"/>
      <c r="F21" s="29"/>
    </row>
    <row r="22" spans="1:5" s="25" customFormat="1" ht="37.5" customHeight="1">
      <c r="A22" s="175"/>
      <c r="B22" s="4"/>
      <c r="C22" s="31"/>
      <c r="D22" s="31"/>
      <c r="E22" s="31"/>
    </row>
    <row r="23" spans="1:5" s="53" customFormat="1" ht="22.5" customHeight="1">
      <c r="A23" s="111" t="s">
        <v>274</v>
      </c>
      <c r="B23" s="112"/>
      <c r="D23" s="174"/>
      <c r="E23" s="174"/>
    </row>
    <row r="24" spans="1:5" s="53" customFormat="1" ht="21.75" customHeight="1">
      <c r="A24" s="111" t="s">
        <v>273</v>
      </c>
      <c r="B24" s="112"/>
      <c r="D24" s="174"/>
      <c r="E24" s="174"/>
    </row>
    <row r="25" spans="1:5" s="53" customFormat="1" ht="21.75" customHeight="1">
      <c r="A25" s="111"/>
      <c r="B25" s="112"/>
      <c r="D25" s="174"/>
      <c r="E25" s="174"/>
    </row>
    <row r="26" ht="26.25" customHeight="1"/>
    <row r="27" ht="27" customHeight="1"/>
    <row r="28" ht="23.25" customHeight="1"/>
    <row r="29" ht="24.75" customHeight="1"/>
    <row r="30" ht="24.75" customHeight="1"/>
    <row r="31" ht="23.25" customHeight="1"/>
  </sheetData>
  <mergeCells count="2">
    <mergeCell ref="B1:F1"/>
    <mergeCell ref="B2:F2"/>
  </mergeCells>
  <printOptions/>
  <pageMargins left="0.32" right="0.16" top="0.27" bottom="0.23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6" sqref="D6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21" customHeight="1">
      <c r="A2" s="25" t="s">
        <v>2</v>
      </c>
      <c r="D2" s="39"/>
      <c r="E2" s="25"/>
    </row>
    <row r="3" spans="1:5" ht="24" customHeight="1">
      <c r="A3" s="25"/>
      <c r="D3" s="39" t="s">
        <v>80</v>
      </c>
      <c r="E3" s="25"/>
    </row>
    <row r="4" spans="1:5" ht="23.25" customHeight="1">
      <c r="A4" s="25"/>
      <c r="B4" s="180" t="s">
        <v>81</v>
      </c>
      <c r="D4" s="39" t="s">
        <v>114</v>
      </c>
      <c r="E4" s="26"/>
    </row>
    <row r="5" spans="1:7" ht="14.25" customHeight="1">
      <c r="A5" s="38"/>
      <c r="B5" s="38"/>
      <c r="C5" s="38"/>
      <c r="D5" s="41"/>
      <c r="E5" s="38"/>
      <c r="F5" s="38"/>
      <c r="G5" s="38"/>
    </row>
    <row r="6" spans="1:7" ht="17.25" customHeight="1">
      <c r="A6" s="13"/>
      <c r="B6" s="13"/>
      <c r="C6" s="13"/>
      <c r="D6" s="42"/>
      <c r="E6" s="199" t="s">
        <v>36</v>
      </c>
      <c r="F6" s="199"/>
      <c r="G6" s="199"/>
    </row>
    <row r="7" spans="1:6" ht="21.75" customHeight="1">
      <c r="A7" s="25" t="s">
        <v>284</v>
      </c>
      <c r="D7" s="12"/>
      <c r="F7" s="29">
        <v>1348765.04</v>
      </c>
    </row>
    <row r="8" spans="1:6" ht="21" customHeight="1">
      <c r="A8" s="25" t="s">
        <v>123</v>
      </c>
      <c r="D8" s="12"/>
      <c r="F8" s="34">
        <f>SUM(C10:C10)</f>
        <v>0</v>
      </c>
    </row>
    <row r="9" spans="1:4" ht="20.25" customHeight="1">
      <c r="A9" s="33" t="s">
        <v>82</v>
      </c>
      <c r="B9" s="33" t="s">
        <v>83</v>
      </c>
      <c r="C9" s="33" t="s">
        <v>84</v>
      </c>
      <c r="D9" s="12"/>
    </row>
    <row r="10" spans="1:4" ht="18.75" customHeight="1">
      <c r="A10" s="15" t="s">
        <v>85</v>
      </c>
      <c r="B10" s="15" t="s">
        <v>85</v>
      </c>
      <c r="C10" s="15" t="s">
        <v>85</v>
      </c>
      <c r="D10" s="12"/>
    </row>
    <row r="11" ht="5.25" customHeight="1">
      <c r="D11" s="12"/>
    </row>
    <row r="12" spans="1:6" ht="20.25" customHeight="1">
      <c r="A12" s="25" t="s">
        <v>121</v>
      </c>
      <c r="D12" s="12"/>
      <c r="F12" s="37">
        <f>SUM(C14:C22)</f>
        <v>85016.45999999999</v>
      </c>
    </row>
    <row r="13" spans="1:4" ht="22.5" customHeight="1">
      <c r="A13" s="33" t="s">
        <v>86</v>
      </c>
      <c r="B13" s="33" t="s">
        <v>87</v>
      </c>
      <c r="C13" s="33" t="s">
        <v>84</v>
      </c>
      <c r="D13" s="12"/>
    </row>
    <row r="14" spans="1:4" ht="22.5" customHeight="1">
      <c r="A14" s="69" t="s">
        <v>299</v>
      </c>
      <c r="B14" s="69" t="s">
        <v>302</v>
      </c>
      <c r="C14" s="70">
        <v>20000</v>
      </c>
      <c r="D14" s="12"/>
    </row>
    <row r="15" spans="1:4" ht="21" customHeight="1">
      <c r="A15" s="69" t="s">
        <v>299</v>
      </c>
      <c r="B15" s="69" t="s">
        <v>303</v>
      </c>
      <c r="C15" s="70">
        <v>20000</v>
      </c>
      <c r="D15" s="12"/>
    </row>
    <row r="16" spans="1:4" ht="21.75" customHeight="1">
      <c r="A16" s="69" t="s">
        <v>300</v>
      </c>
      <c r="B16" s="69" t="s">
        <v>304</v>
      </c>
      <c r="C16" s="70">
        <v>20000</v>
      </c>
      <c r="D16" s="12"/>
    </row>
    <row r="17" spans="1:4" ht="21.75" customHeight="1">
      <c r="A17" s="69" t="s">
        <v>301</v>
      </c>
      <c r="B17" s="69" t="s">
        <v>305</v>
      </c>
      <c r="C17" s="70">
        <v>7040</v>
      </c>
      <c r="D17" s="12"/>
    </row>
    <row r="18" spans="1:4" ht="21.75" customHeight="1">
      <c r="A18" s="69" t="s">
        <v>307</v>
      </c>
      <c r="B18" s="69" t="s">
        <v>306</v>
      </c>
      <c r="C18" s="70">
        <v>1485.98</v>
      </c>
      <c r="D18" s="12"/>
    </row>
    <row r="19" spans="1:4" ht="21.75" customHeight="1">
      <c r="A19" s="69" t="s">
        <v>308</v>
      </c>
      <c r="B19" s="15">
        <v>26462226</v>
      </c>
      <c r="C19" s="70">
        <v>16490.48</v>
      </c>
      <c r="D19" s="12"/>
    </row>
    <row r="20" spans="1:4" ht="21.75" customHeight="1">
      <c r="A20" s="15" t="s">
        <v>85</v>
      </c>
      <c r="B20" s="15" t="s">
        <v>85</v>
      </c>
      <c r="C20" s="15" t="s">
        <v>85</v>
      </c>
      <c r="D20" s="12"/>
    </row>
    <row r="21" spans="1:4" ht="21.75" customHeight="1">
      <c r="A21" s="15"/>
      <c r="B21" s="15"/>
      <c r="C21" s="15"/>
      <c r="D21" s="12"/>
    </row>
    <row r="22" spans="1:4" ht="21" customHeight="1">
      <c r="A22" s="69"/>
      <c r="B22" s="69"/>
      <c r="C22" s="70"/>
      <c r="D22" s="12"/>
    </row>
    <row r="23" spans="1:6" ht="24.75" customHeight="1">
      <c r="A23" s="25" t="s">
        <v>124</v>
      </c>
      <c r="D23" s="12"/>
      <c r="F23" s="34">
        <v>0</v>
      </c>
    </row>
    <row r="24" spans="1:4" ht="23.25" customHeight="1">
      <c r="A24" s="35" t="s">
        <v>88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1.25" customHeight="1">
      <c r="A27" s="15"/>
      <c r="B27" s="15"/>
      <c r="C27" s="15"/>
      <c r="D27" s="12"/>
    </row>
    <row r="28" spans="1:6" ht="21.75" customHeight="1">
      <c r="A28" s="43" t="s">
        <v>89</v>
      </c>
      <c r="B28" s="15"/>
      <c r="C28" s="15"/>
      <c r="D28" s="12"/>
      <c r="F28" s="37">
        <f>SUM(F7+F8-F12+F23)</f>
        <v>1263748.58</v>
      </c>
    </row>
    <row r="29" spans="1:6" ht="15.75" customHeight="1">
      <c r="A29" s="15"/>
      <c r="B29" s="15"/>
      <c r="C29" s="15"/>
      <c r="D29" s="12"/>
      <c r="F29" s="34"/>
    </row>
    <row r="30" spans="1:6" ht="15.75" customHeight="1">
      <c r="A30" s="15"/>
      <c r="B30" s="15"/>
      <c r="C30" s="15"/>
      <c r="D30" s="12"/>
      <c r="F30" s="34"/>
    </row>
    <row r="31" spans="1:6" ht="21.75" customHeight="1">
      <c r="A31" s="15"/>
      <c r="B31" s="15"/>
      <c r="C31" s="15"/>
      <c r="D31" s="12"/>
      <c r="F31" s="34"/>
    </row>
    <row r="32" spans="1:7" ht="24.75" customHeight="1">
      <c r="A32" s="44" t="s">
        <v>285</v>
      </c>
      <c r="B32" s="38"/>
      <c r="C32" s="38"/>
      <c r="D32" s="45"/>
      <c r="E32" s="18"/>
      <c r="F32" s="46">
        <v>1263748.58</v>
      </c>
      <c r="G32" s="38"/>
    </row>
    <row r="33" spans="1:7" ht="9.75" customHeight="1">
      <c r="A33" s="26"/>
      <c r="B33" s="13"/>
      <c r="C33" s="47"/>
      <c r="D33" s="13"/>
      <c r="E33" s="13"/>
      <c r="F33" s="31"/>
      <c r="G33" s="13"/>
    </row>
    <row r="34" spans="1:4" ht="19.5" customHeight="1">
      <c r="A34" s="13" t="s">
        <v>90</v>
      </c>
      <c r="B34" s="13"/>
      <c r="C34" s="12"/>
      <c r="D34" s="2" t="s">
        <v>91</v>
      </c>
    </row>
    <row r="35" spans="1:4" ht="30.75" customHeight="1">
      <c r="A35" s="13" t="s">
        <v>286</v>
      </c>
      <c r="B35" s="13"/>
      <c r="C35" s="12"/>
      <c r="D35" s="13" t="s">
        <v>287</v>
      </c>
    </row>
    <row r="36" spans="1:4" ht="21" customHeight="1">
      <c r="A36" s="13" t="s">
        <v>130</v>
      </c>
      <c r="B36" s="13"/>
      <c r="C36" s="12"/>
      <c r="D36" s="13" t="s">
        <v>131</v>
      </c>
    </row>
    <row r="37" spans="1:4" ht="21.75" customHeight="1">
      <c r="A37" s="13" t="s">
        <v>177</v>
      </c>
      <c r="B37" s="13"/>
      <c r="C37" s="12"/>
      <c r="D37" s="13" t="s">
        <v>178</v>
      </c>
    </row>
    <row r="38" spans="1:7" ht="10.5" customHeight="1">
      <c r="A38" s="38"/>
      <c r="B38" s="38"/>
      <c r="C38" s="45"/>
      <c r="D38" s="18"/>
      <c r="E38" s="38"/>
      <c r="F38" s="38"/>
      <c r="G38" s="38"/>
    </row>
  </sheetData>
  <mergeCells count="1">
    <mergeCell ref="E6:G6"/>
  </mergeCells>
  <printOptions/>
  <pageMargins left="0.67" right="0.17" top="0.25" bottom="0.15" header="0.17" footer="0.1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9" sqref="B9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8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92</v>
      </c>
      <c r="E3" s="25"/>
    </row>
    <row r="4" spans="1:5" ht="23.25" customHeight="1">
      <c r="A4" s="25"/>
      <c r="B4" s="40" t="s">
        <v>81</v>
      </c>
      <c r="D4" s="39" t="s">
        <v>93</v>
      </c>
      <c r="E4" s="26"/>
    </row>
    <row r="5" spans="1:7" ht="15.75" customHeight="1">
      <c r="A5" s="38"/>
      <c r="B5" s="38"/>
      <c r="C5" s="38"/>
      <c r="D5" s="41"/>
      <c r="E5" s="38"/>
      <c r="F5" s="38"/>
      <c r="G5" s="38"/>
    </row>
    <row r="6" spans="1:7" ht="20.2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284</v>
      </c>
      <c r="D7" s="12"/>
      <c r="F7" s="29">
        <v>16422752.38</v>
      </c>
    </row>
    <row r="8" spans="1:6" ht="24.75" customHeight="1">
      <c r="A8" s="25" t="s">
        <v>123</v>
      </c>
      <c r="D8" s="12"/>
      <c r="F8" s="34">
        <f>SUM(C10)</f>
        <v>0</v>
      </c>
    </row>
    <row r="9" spans="1:4" ht="23.25" customHeight="1">
      <c r="A9" s="33" t="s">
        <v>82</v>
      </c>
      <c r="B9" s="33" t="s">
        <v>83</v>
      </c>
      <c r="C9" s="33" t="s">
        <v>84</v>
      </c>
      <c r="D9" s="12"/>
    </row>
    <row r="10" spans="1:4" ht="23.2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24.75" customHeight="1">
      <c r="A12" s="25" t="s">
        <v>121</v>
      </c>
      <c r="D12" s="12"/>
      <c r="F12" s="37">
        <f>SUM(C14:C21)</f>
        <v>223471.95</v>
      </c>
    </row>
    <row r="13" spans="1:4" ht="21" customHeight="1">
      <c r="A13" s="33" t="s">
        <v>86</v>
      </c>
      <c r="B13" s="33" t="s">
        <v>87</v>
      </c>
      <c r="C13" s="33" t="s">
        <v>84</v>
      </c>
      <c r="D13" s="12"/>
    </row>
    <row r="14" spans="1:4" ht="21.75" customHeight="1">
      <c r="A14" s="30" t="s">
        <v>278</v>
      </c>
      <c r="B14" s="30" t="s">
        <v>275</v>
      </c>
      <c r="C14" s="19">
        <v>29719.63</v>
      </c>
      <c r="D14" s="12"/>
    </row>
    <row r="15" spans="1:4" ht="20.25" customHeight="1">
      <c r="A15" s="30" t="s">
        <v>276</v>
      </c>
      <c r="B15" s="30" t="s">
        <v>277</v>
      </c>
      <c r="C15" s="19">
        <v>990</v>
      </c>
      <c r="D15" s="12"/>
    </row>
    <row r="16" spans="1:4" ht="21" customHeight="1">
      <c r="A16" s="30" t="s">
        <v>299</v>
      </c>
      <c r="B16" s="30" t="s">
        <v>309</v>
      </c>
      <c r="C16" s="19">
        <v>990</v>
      </c>
      <c r="D16" s="12"/>
    </row>
    <row r="17" spans="1:4" ht="21.75" customHeight="1">
      <c r="A17" s="30" t="s">
        <v>307</v>
      </c>
      <c r="B17" s="30" t="s">
        <v>310</v>
      </c>
      <c r="C17" s="19">
        <v>74884.32</v>
      </c>
      <c r="D17" s="12"/>
    </row>
    <row r="18" spans="1:4" ht="21.75" customHeight="1">
      <c r="A18" s="30" t="s">
        <v>308</v>
      </c>
      <c r="B18" s="15">
        <v>10113956</v>
      </c>
      <c r="C18" s="19">
        <v>100000</v>
      </c>
      <c r="D18" s="12"/>
    </row>
    <row r="19" spans="1:4" ht="21.75" customHeight="1">
      <c r="A19" s="30" t="s">
        <v>308</v>
      </c>
      <c r="B19" s="15">
        <v>10113957</v>
      </c>
      <c r="C19" s="19">
        <v>16888</v>
      </c>
      <c r="D19" s="12"/>
    </row>
    <row r="20" spans="1:4" ht="21.75" customHeight="1">
      <c r="A20" s="15" t="s">
        <v>85</v>
      </c>
      <c r="B20" s="15" t="s">
        <v>85</v>
      </c>
      <c r="C20" s="15" t="s">
        <v>85</v>
      </c>
      <c r="D20" s="12"/>
    </row>
    <row r="21" spans="1:4" ht="21.75" customHeight="1">
      <c r="A21" s="30"/>
      <c r="B21" s="30"/>
      <c r="C21" s="19"/>
      <c r="D21" s="12"/>
    </row>
    <row r="22" spans="1:6" ht="24.75" customHeight="1">
      <c r="A22" s="25" t="s">
        <v>124</v>
      </c>
      <c r="D22" s="12"/>
      <c r="F22" s="34">
        <f>SUM(C26)</f>
        <v>0</v>
      </c>
    </row>
    <row r="23" spans="1:4" ht="18" customHeight="1">
      <c r="A23" s="27" t="s">
        <v>88</v>
      </c>
      <c r="D23" s="12"/>
    </row>
    <row r="24" spans="1:6" ht="21" customHeight="1">
      <c r="A24" s="25" t="s">
        <v>132</v>
      </c>
      <c r="D24" s="12"/>
      <c r="F24" s="34"/>
    </row>
    <row r="25" spans="1:4" ht="23.25" customHeight="1">
      <c r="A25" s="33" t="s">
        <v>82</v>
      </c>
      <c r="B25" s="33" t="s">
        <v>83</v>
      </c>
      <c r="C25" s="33" t="s">
        <v>84</v>
      </c>
      <c r="D25" s="12"/>
    </row>
    <row r="26" spans="1:4" ht="21.75" customHeight="1">
      <c r="A26" s="15" t="s">
        <v>85</v>
      </c>
      <c r="B26" s="15" t="s">
        <v>85</v>
      </c>
      <c r="C26" s="15" t="s">
        <v>85</v>
      </c>
      <c r="D26" s="12"/>
    </row>
    <row r="27" spans="1:4" ht="21.75" customHeight="1">
      <c r="A27" s="15" t="s">
        <v>85</v>
      </c>
      <c r="B27" s="15" t="s">
        <v>85</v>
      </c>
      <c r="C27" s="15" t="s">
        <v>85</v>
      </c>
      <c r="D27" s="12"/>
    </row>
    <row r="28" spans="1:6" ht="21" customHeight="1">
      <c r="A28" s="43" t="s">
        <v>89</v>
      </c>
      <c r="B28" s="15"/>
      <c r="C28" s="15"/>
      <c r="D28" s="12"/>
      <c r="F28" s="37">
        <f>SUM(F7+F8-F12-F22)</f>
        <v>16199280.430000002</v>
      </c>
    </row>
    <row r="29" spans="1:6" ht="14.25" customHeight="1">
      <c r="A29" s="15"/>
      <c r="B29" s="15"/>
      <c r="C29" s="15"/>
      <c r="D29" s="12"/>
      <c r="F29" s="34"/>
    </row>
    <row r="30" spans="1:7" ht="24.75" customHeight="1">
      <c r="A30" s="44" t="s">
        <v>285</v>
      </c>
      <c r="B30" s="38"/>
      <c r="C30" s="38"/>
      <c r="D30" s="45"/>
      <c r="E30" s="18"/>
      <c r="F30" s="46">
        <v>16199280.43</v>
      </c>
      <c r="G30" s="38"/>
    </row>
    <row r="31" spans="1:7" ht="7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288</v>
      </c>
      <c r="B33" s="13"/>
      <c r="C33" s="12"/>
      <c r="D33" s="13" t="s">
        <v>289</v>
      </c>
    </row>
    <row r="34" spans="1:4" ht="23.25" customHeight="1">
      <c r="A34" s="13" t="s">
        <v>133</v>
      </c>
      <c r="B34" s="13"/>
      <c r="C34" s="12"/>
      <c r="D34" s="13" t="s">
        <v>134</v>
      </c>
    </row>
    <row r="35" spans="1:4" ht="22.5" customHeight="1">
      <c r="A35" s="13" t="s">
        <v>179</v>
      </c>
      <c r="B35" s="13"/>
      <c r="C35" s="12"/>
      <c r="D35" s="13" t="s">
        <v>179</v>
      </c>
    </row>
    <row r="36" spans="1:7" ht="21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7" sqref="F7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80</v>
      </c>
      <c r="E3" s="25"/>
    </row>
    <row r="4" spans="1:5" ht="24" customHeight="1">
      <c r="A4" s="25"/>
      <c r="B4" s="40" t="s">
        <v>81</v>
      </c>
      <c r="D4" s="39" t="s">
        <v>117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8" ht="24.75" customHeight="1">
      <c r="A7" s="25" t="s">
        <v>284</v>
      </c>
      <c r="D7" s="12"/>
      <c r="F7" s="29">
        <v>183371.49</v>
      </c>
      <c r="H7" s="48"/>
    </row>
    <row r="8" spans="1:6" ht="24.75" customHeight="1">
      <c r="A8" s="25" t="s">
        <v>125</v>
      </c>
      <c r="D8" s="12"/>
      <c r="F8" s="34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7.25" customHeight="1">
      <c r="A10" s="15" t="s">
        <v>85</v>
      </c>
      <c r="B10" s="15" t="s">
        <v>85</v>
      </c>
      <c r="C10" s="15" t="s">
        <v>85</v>
      </c>
      <c r="D10" s="12"/>
    </row>
    <row r="11" spans="1:4" ht="18" customHeight="1">
      <c r="A11" s="15" t="s">
        <v>85</v>
      </c>
      <c r="B11" s="15" t="s">
        <v>85</v>
      </c>
      <c r="C11" s="15" t="s">
        <v>85</v>
      </c>
      <c r="D11" s="12"/>
    </row>
    <row r="12" spans="1:4" ht="18" customHeight="1">
      <c r="A12" s="15" t="s">
        <v>85</v>
      </c>
      <c r="B12" s="15" t="s">
        <v>85</v>
      </c>
      <c r="C12" s="15" t="s">
        <v>85</v>
      </c>
      <c r="D12" s="12"/>
    </row>
    <row r="13" spans="1:6" ht="19.5" customHeight="1">
      <c r="A13" s="15" t="s">
        <v>85</v>
      </c>
      <c r="B13" s="15" t="s">
        <v>85</v>
      </c>
      <c r="C13" s="15" t="s">
        <v>85</v>
      </c>
      <c r="D13" s="12"/>
      <c r="F13" s="32"/>
    </row>
    <row r="14" ht="21.75" customHeight="1">
      <c r="D14" s="12"/>
    </row>
    <row r="15" spans="1:6" ht="24.75" customHeight="1">
      <c r="A15" s="25" t="s">
        <v>126</v>
      </c>
      <c r="D15" s="12"/>
      <c r="F15" s="37">
        <f>SUM(C17:C21)</f>
        <v>0</v>
      </c>
    </row>
    <row r="16" spans="1:4" ht="24.75" customHeight="1">
      <c r="A16" s="33" t="s">
        <v>86</v>
      </c>
      <c r="B16" s="33" t="s">
        <v>87</v>
      </c>
      <c r="C16" s="33" t="s">
        <v>84</v>
      </c>
      <c r="D16" s="12"/>
    </row>
    <row r="17" spans="1:4" ht="17.2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7.75" customHeight="1">
      <c r="A22" s="25" t="s">
        <v>127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7.25" customHeight="1">
      <c r="A24" s="15" t="s">
        <v>85</v>
      </c>
      <c r="B24" s="15" t="s">
        <v>85</v>
      </c>
      <c r="C24" s="15" t="s">
        <v>85</v>
      </c>
      <c r="D24" s="12"/>
    </row>
    <row r="25" spans="1:4" ht="18" customHeight="1">
      <c r="A25" s="15" t="s">
        <v>85</v>
      </c>
      <c r="B25" s="15" t="s">
        <v>85</v>
      </c>
      <c r="C25" s="15" t="s">
        <v>85</v>
      </c>
      <c r="D25" s="12"/>
    </row>
    <row r="26" spans="1:4" ht="18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SUM(F7+F8-F15+F22)</f>
        <v>183371.49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290</v>
      </c>
      <c r="B30" s="38"/>
      <c r="C30" s="38"/>
      <c r="D30" s="45"/>
      <c r="E30" s="18"/>
      <c r="F30" s="46">
        <v>183371.49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291</v>
      </c>
      <c r="B33" s="13"/>
      <c r="C33" s="12"/>
      <c r="D33" s="13" t="s">
        <v>292</v>
      </c>
    </row>
    <row r="34" spans="1:4" ht="24.75" customHeight="1">
      <c r="A34" s="13" t="s">
        <v>94</v>
      </c>
      <c r="B34" s="13"/>
      <c r="C34" s="12"/>
      <c r="D34" s="13" t="s">
        <v>94</v>
      </c>
    </row>
    <row r="35" spans="1:4" ht="24.75" customHeight="1">
      <c r="A35" s="13" t="s">
        <v>180</v>
      </c>
      <c r="B35" s="13"/>
      <c r="C35" s="12"/>
      <c r="D35" s="13" t="s">
        <v>180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2018-07-12T04:28:05Z</cp:lastPrinted>
  <dcterms:created xsi:type="dcterms:W3CDTF">2007-03-16T05:59:17Z</dcterms:created>
  <dcterms:modified xsi:type="dcterms:W3CDTF">2018-07-12T04:28:54Z</dcterms:modified>
  <cp:category/>
  <cp:version/>
  <cp:contentType/>
  <cp:contentStatus/>
</cp:coreProperties>
</file>