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7680" activeTab="3"/>
  </bookViews>
  <sheets>
    <sheet name="รายงานรับ-จ่ายเงิน" sheetId="2" r:id="rId1"/>
    <sheet name="งบทดลอง" sheetId="4" r:id="rId2"/>
    <sheet name="เงินรับฝาก" sheetId="5" r:id="rId3"/>
    <sheet name="รายรับจริง" sheetId="6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F56" i="6"/>
  <c r="E56"/>
  <c r="D56"/>
  <c r="G55"/>
  <c r="H55" s="1"/>
  <c r="G54"/>
  <c r="G56" s="1"/>
  <c r="F52"/>
  <c r="D52"/>
  <c r="E51"/>
  <c r="G51" s="1"/>
  <c r="H51" s="1"/>
  <c r="E50"/>
  <c r="G50" s="1"/>
  <c r="H50" s="1"/>
  <c r="E49"/>
  <c r="G49" s="1"/>
  <c r="H49" s="1"/>
  <c r="H48"/>
  <c r="G48"/>
  <c r="E48"/>
  <c r="H47"/>
  <c r="G47"/>
  <c r="E47"/>
  <c r="G46"/>
  <c r="H46" s="1"/>
  <c r="E46"/>
  <c r="E45"/>
  <c r="G45" s="1"/>
  <c r="H45" s="1"/>
  <c r="H44"/>
  <c r="G44"/>
  <c r="E44"/>
  <c r="H43"/>
  <c r="H52" s="1"/>
  <c r="G43"/>
  <c r="E43"/>
  <c r="E52" s="1"/>
  <c r="H42"/>
  <c r="F41"/>
  <c r="D41"/>
  <c r="H40"/>
  <c r="G40"/>
  <c r="E40"/>
  <c r="H39"/>
  <c r="H41" s="1"/>
  <c r="G39"/>
  <c r="G41" s="1"/>
  <c r="E39"/>
  <c r="E41" s="1"/>
  <c r="H38"/>
  <c r="F37"/>
  <c r="D37"/>
  <c r="H36"/>
  <c r="G36"/>
  <c r="E36"/>
  <c r="H35"/>
  <c r="H37" s="1"/>
  <c r="G35"/>
  <c r="G37" s="1"/>
  <c r="E35"/>
  <c r="E37" s="1"/>
  <c r="H34"/>
  <c r="F33"/>
  <c r="D33"/>
  <c r="H32"/>
  <c r="G32"/>
  <c r="E32"/>
  <c r="H31"/>
  <c r="G31"/>
  <c r="E31"/>
  <c r="G30"/>
  <c r="H30" s="1"/>
  <c r="H33" s="1"/>
  <c r="E30"/>
  <c r="E33" s="1"/>
  <c r="F29"/>
  <c r="D29"/>
  <c r="G28"/>
  <c r="H28" s="1"/>
  <c r="E28"/>
  <c r="E27"/>
  <c r="G27" s="1"/>
  <c r="H27" s="1"/>
  <c r="H26"/>
  <c r="G26"/>
  <c r="E26"/>
  <c r="H25"/>
  <c r="G25"/>
  <c r="E25"/>
  <c r="G24"/>
  <c r="H24" s="1"/>
  <c r="E24"/>
  <c r="E23"/>
  <c r="G23" s="1"/>
  <c r="H23" s="1"/>
  <c r="H22"/>
  <c r="G22"/>
  <c r="E22"/>
  <c r="H21"/>
  <c r="G21"/>
  <c r="E21"/>
  <c r="G20"/>
  <c r="H20" s="1"/>
  <c r="E20"/>
  <c r="E19"/>
  <c r="G19" s="1"/>
  <c r="H19" s="1"/>
  <c r="H18"/>
  <c r="G18"/>
  <c r="E18"/>
  <c r="H17"/>
  <c r="G17"/>
  <c r="E17"/>
  <c r="G16"/>
  <c r="H16" s="1"/>
  <c r="E16"/>
  <c r="E15"/>
  <c r="G15" s="1"/>
  <c r="H15" s="1"/>
  <c r="H14"/>
  <c r="H29" s="1"/>
  <c r="G14"/>
  <c r="E14"/>
  <c r="F12"/>
  <c r="F57" s="1"/>
  <c r="D12"/>
  <c r="D57" s="1"/>
  <c r="H11"/>
  <c r="G11"/>
  <c r="E11"/>
  <c r="H10"/>
  <c r="G10"/>
  <c r="E10"/>
  <c r="G9"/>
  <c r="H9" s="1"/>
  <c r="E9"/>
  <c r="E8"/>
  <c r="E12" s="1"/>
  <c r="F26" i="5"/>
  <c r="E26"/>
  <c r="D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26" l="1"/>
  <c r="G52" i="6"/>
  <c r="G29"/>
  <c r="E29"/>
  <c r="E57" s="1"/>
  <c r="G33"/>
  <c r="H54"/>
  <c r="H56" s="1"/>
  <c r="G8"/>
  <c r="H8" l="1"/>
  <c r="H12" s="1"/>
  <c r="H57" s="1"/>
  <c r="G12"/>
  <c r="G57" s="1"/>
</calcChain>
</file>

<file path=xl/sharedStrings.xml><?xml version="1.0" encoding="utf-8"?>
<sst xmlns="http://schemas.openxmlformats.org/spreadsheetml/2006/main" count="524" uniqueCount="316">
  <si>
    <t>วันที่พิมพ์ : 1/12/2559  09:57:14</t>
  </si>
  <si>
    <t>เทศบาลตำบลแหลมสัก</t>
  </si>
  <si>
    <t>หน้า : 1/1</t>
  </si>
  <si>
    <t>รายงานรับ-จ่ายเงิน</t>
  </si>
  <si>
    <t>ปีงบประมาณ 2560 ประจำเดือน พฤศจิกายน พ.ศ.2559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</si>
  <si>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</si>
  <si>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</si>
  <si>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</si>
  <si>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</si>
  <si>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</si>
  <si>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</si>
  <si>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</si>
  <si>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</si>
  <si>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</si>
  <si>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</si>
  <si>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</si>
  <si>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55,908,133.75</t>
  </si>
  <si>
    <t>318,000.00</t>
  </si>
  <si>
    <t>0.00</t>
  </si>
  <si>
    <t>หมวดภาษีอากร</t>
  </si>
  <si>
    <t xml:space="preserve"> 411000    </t>
  </si>
  <si>
    <t>270,500.00</t>
  </si>
  <si>
    <t>37,780.00</t>
  </si>
  <si>
    <t>หมวดค่าธรรมเนียม ค่าปรับ และใบอนุญาต</t>
  </si>
  <si>
    <t xml:space="preserve"> 412000    </t>
  </si>
  <si>
    <t>17,400.00</t>
  </si>
  <si>
    <t>650,000.00</t>
  </si>
  <si>
    <t>27,798.77</t>
  </si>
  <si>
    <t>หมวดรายได้จากทรัพย์สิน</t>
  </si>
  <si>
    <t xml:space="preserve"> 413000    </t>
  </si>
  <si>
    <t>14,948.77</t>
  </si>
  <si>
    <t>1,500,000.00</t>
  </si>
  <si>
    <t>181,179.00</t>
  </si>
  <si>
    <t>หมวดรายได้จากสาธารณูปโภคและการพาณิชย์</t>
  </si>
  <si>
    <t xml:space="preserve"> 414000    </t>
  </si>
  <si>
    <t>118,506.00</t>
  </si>
  <si>
    <t>92,500.00</t>
  </si>
  <si>
    <t>27,200.00</t>
  </si>
  <si>
    <t>หมวดรายได้เบ็ดเตล็ด</t>
  </si>
  <si>
    <t xml:space="preserve"> 415000    </t>
  </si>
  <si>
    <t>27,000.00</t>
  </si>
  <si>
    <t>19,169,000.00</t>
  </si>
  <si>
    <t>3,047,295.72</t>
  </si>
  <si>
    <t>หมวดภาษีจัดสรร</t>
  </si>
  <si>
    <t xml:space="preserve"> 421000    </t>
  </si>
  <si>
    <t>1,362,021.76</t>
  </si>
  <si>
    <t>17,400,000.00</t>
  </si>
  <si>
    <t>5,553,690.00</t>
  </si>
  <si>
    <t>หมวดเงินอุดหนุนทั่วไป</t>
  </si>
  <si>
    <t xml:space="preserve"> 431000    </t>
  </si>
  <si>
    <t>39,400,000.00</t>
  </si>
  <si>
    <t>8,874,943.49</t>
  </si>
  <si>
    <t>รวม</t>
  </si>
  <si>
    <t xml:space="preserve">          </t>
  </si>
  <si>
    <t>1,539,876.53</t>
  </si>
  <si>
    <t>1,140.00</t>
  </si>
  <si>
    <t>ลูกหนี้เงินสะสม</t>
  </si>
  <si>
    <t xml:space="preserve"> 140300    </t>
  </si>
  <si>
    <t>82,167.71</t>
  </si>
  <si>
    <t>เงินรับฝากภาษีหัก ณ ที่จ่าย</t>
  </si>
  <si>
    <t xml:space="preserve"> 230102    </t>
  </si>
  <si>
    <t>1,253.81</t>
  </si>
  <si>
    <t>10,750.00</t>
  </si>
  <si>
    <t>เงินรับฝากประกันสัญญา</t>
  </si>
  <si>
    <t xml:space="preserve"> 230109    </t>
  </si>
  <si>
    <t>407,823.00</t>
  </si>
  <si>
    <t>เงินรับฝากค่าใช้จ่ายอื่น</t>
  </si>
  <si>
    <t xml:space="preserve"> 230117    </t>
  </si>
  <si>
    <t>207,846.50</t>
  </si>
  <si>
    <t>102,419.06</t>
  </si>
  <si>
    <t>เงินรับฝากอื่น ๆ</t>
  </si>
  <si>
    <t xml:space="preserve"> 230199    </t>
  </si>
  <si>
    <t>881,560.25</t>
  </si>
  <si>
    <t>เงินสะสม</t>
  </si>
  <si>
    <t xml:space="preserve"> 310000    </t>
  </si>
  <si>
    <t>5,572.00</t>
  </si>
  <si>
    <t>1,485,860.02</t>
  </si>
  <si>
    <t>225,422.31</t>
  </si>
  <si>
    <t>10,360,803.51</t>
  </si>
  <si>
    <t>รวมรายรับ</t>
  </si>
  <si>
    <t>1,765,298.84</t>
  </si>
  <si>
    <t>8,041,700.00</t>
  </si>
  <si>
    <t>819,384.00</t>
  </si>
  <si>
    <t>งบกลาง</t>
  </si>
  <si>
    <t xml:space="preserve"> 511000    </t>
  </si>
  <si>
    <t>419,184.00</t>
  </si>
  <si>
    <t>2,624,800.00</t>
  </si>
  <si>
    <t>427,780.00</t>
  </si>
  <si>
    <t>เงินเดือน (ฝ่ายการเมือง)</t>
  </si>
  <si>
    <t xml:space="preserve"> 521000    </t>
  </si>
  <si>
    <t>209,060.00</t>
  </si>
  <si>
    <t>10,641,500.00</t>
  </si>
  <si>
    <t>1,460,734.52</t>
  </si>
  <si>
    <t>เงินเดือน (ฝ่ายประจำ)</t>
  </si>
  <si>
    <t xml:space="preserve"> 522000    </t>
  </si>
  <si>
    <t>775,175.00</t>
  </si>
  <si>
    <t>826,000.00</t>
  </si>
  <si>
    <t>34,460.00</t>
  </si>
  <si>
    <t>ค่าตอบแทน</t>
  </si>
  <si>
    <t xml:space="preserve"> 531000    </t>
  </si>
  <si>
    <t>5,394,800.00</t>
  </si>
  <si>
    <t>454,789.00</t>
  </si>
  <si>
    <t>ค่าใช้สอย</t>
  </si>
  <si>
    <t xml:space="preserve"> 532000    </t>
  </si>
  <si>
    <t>120,284.00</t>
  </si>
  <si>
    <t>3,218,000.00</t>
  </si>
  <si>
    <t>60,523.70</t>
  </si>
  <si>
    <t>ค่าวัสดุ</t>
  </si>
  <si>
    <t xml:space="preserve"> 533000    </t>
  </si>
  <si>
    <t>50,718.70</t>
  </si>
  <si>
    <t>1,326,000.00</t>
  </si>
  <si>
    <t>123,405.66</t>
  </si>
  <si>
    <t>ค่าสาธารณูปโภค</t>
  </si>
  <si>
    <t xml:space="preserve"> 534000    </t>
  </si>
  <si>
    <t>62,071.11</t>
  </si>
  <si>
    <t>781,800.00</t>
  </si>
  <si>
    <t>ค่าครุภัณฑ์</t>
  </si>
  <si>
    <t xml:space="preserve"> 541000    </t>
  </si>
  <si>
    <t>4,903,000.00</t>
  </si>
  <si>
    <t>ค่าที่ดินและสิ่งก่อสร้าง</t>
  </si>
  <si>
    <t xml:space="preserve"> 542000    </t>
  </si>
  <si>
    <t>25,000.00</t>
  </si>
  <si>
    <t>รายจ่ายอื่น</t>
  </si>
  <si>
    <t xml:space="preserve"> 551000    </t>
  </si>
  <si>
    <t>1,600,000.00</t>
  </si>
  <si>
    <t>239,000.00</t>
  </si>
  <si>
    <t>เงินอุดหนุน</t>
  </si>
  <si>
    <t xml:space="preserve"> 561000    </t>
  </si>
  <si>
    <t>39,382,600.00</t>
  </si>
  <si>
    <t>3,620,076.88</t>
  </si>
  <si>
    <t>1,909,952.81</t>
  </si>
  <si>
    <t>60,000.00</t>
  </si>
  <si>
    <t>ลูกหนี้เงินยืม</t>
  </si>
  <si>
    <t xml:space="preserve"> 110605    </t>
  </si>
  <si>
    <t>415,446.80</t>
  </si>
  <si>
    <t>รายจ่ายค้างจ่าย</t>
  </si>
  <si>
    <t xml:space="preserve"> 210402    </t>
  </si>
  <si>
    <t>150,623.81</t>
  </si>
  <si>
    <t>80,913.90</t>
  </si>
  <si>
    <t>900.00</t>
  </si>
  <si>
    <t>เงินรับฝากค่าใช้จ่ายในการจัดเก็บภาษีบำรุงท้องที่ 5%</t>
  </si>
  <si>
    <t xml:space="preserve"> 230105    </t>
  </si>
  <si>
    <t>19,090.00</t>
  </si>
  <si>
    <t>เงินรับฝากประกันสังคม</t>
  </si>
  <si>
    <t xml:space="preserve"> 230115    </t>
  </si>
  <si>
    <t>143,212.56</t>
  </si>
  <si>
    <t>1,000.00</t>
  </si>
  <si>
    <t>เจ้าหนี้เงินสะสม</t>
  </si>
  <si>
    <t xml:space="preserve"> 240100    </t>
  </si>
  <si>
    <t>8,356,906.56</t>
  </si>
  <si>
    <t>2,000.00</t>
  </si>
  <si>
    <t>811,689.59</t>
  </si>
  <si>
    <t>เงินทุนสำรองเงินสะสม</t>
  </si>
  <si>
    <t xml:space="preserve"> 320000    </t>
  </si>
  <si>
    <t>10,367,972.32</t>
  </si>
  <si>
    <t>379,660.40</t>
  </si>
  <si>
    <t>13,988,049.20</t>
  </si>
  <si>
    <t>รวมรายจ่าย</t>
  </si>
  <si>
    <t>2,289,613.21</t>
  </si>
  <si>
    <t>-3,627,245.69</t>
  </si>
  <si>
    <t>รายรับสูงกว่า (ต่ำกว่า) รายจ่าย</t>
  </si>
  <si>
    <t>-524,314.37</t>
  </si>
  <si>
    <t>55,383,819.38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</si>
  <si>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</si>
  <si>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</si>
  <si>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</si>
  <si>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</si>
  <si>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2560</t>
  </si>
  <si>
    <t>ณ วันที่ 30 พฤศจิกายน 2559</t>
  </si>
  <si>
    <t>เดบิต</t>
  </si>
  <si>
    <t>เครดิต</t>
  </si>
  <si>
    <t>เงินสด</t>
  </si>
  <si>
    <t xml:space="preserve">110100              </t>
  </si>
  <si>
    <t>เงินฝาก-ออมทรัพย์/เผื่อเรียก(01-176-2-22533-8)</t>
  </si>
  <si>
    <t xml:space="preserve">110201              </t>
  </si>
  <si>
    <t>เงินฝาก-ออมทรัพย์/เผื่อเรียก(818-0-33732-4)</t>
  </si>
  <si>
    <t>เงินฝาก-ออมทรัพย์/เผื่อเรียก(818-1-02421-4)</t>
  </si>
  <si>
    <t>เงินฝาก-ประจำ(818-2-00544-2)</t>
  </si>
  <si>
    <t xml:space="preserve">110202              </t>
  </si>
  <si>
    <t xml:space="preserve">110605              </t>
  </si>
  <si>
    <t>รายได้จากรัฐบาลค้างรับ</t>
  </si>
  <si>
    <t xml:space="preserve">110611              </t>
  </si>
  <si>
    <t>เงินฝาก ก.ส.อ./ก.ส.ท.</t>
  </si>
  <si>
    <t xml:space="preserve">120200              </t>
  </si>
  <si>
    <t>ทรัพย์สินเกิดจากเงินกู้</t>
  </si>
  <si>
    <t xml:space="preserve">130600              </t>
  </si>
  <si>
    <t xml:space="preserve">140300              </t>
  </si>
  <si>
    <t xml:space="preserve">210402              </t>
  </si>
  <si>
    <t>เจ้าหนี้เงินกู้ ก.ส.อ./ก.ส.ท.</t>
  </si>
  <si>
    <t xml:space="preserve">220103              </t>
  </si>
  <si>
    <t xml:space="preserve">230102              </t>
  </si>
  <si>
    <t xml:space="preserve">230105              </t>
  </si>
  <si>
    <t xml:space="preserve">230109              </t>
  </si>
  <si>
    <t>เงินรับฝากอื่นๆ ค่าใช้จ่ายในการจัดเก็บภาษีบำรุงท้องที่ 5%</t>
  </si>
  <si>
    <t xml:space="preserve">230199              </t>
  </si>
  <si>
    <t>เงินรับฝากอื่นๆ ดอกเบี้ยโครงการส่งเสริมการมีส่วนร่วมของชุมชนในการคัดแยกขยะฯ</t>
  </si>
  <si>
    <t xml:space="preserve">240100              </t>
  </si>
  <si>
    <t xml:space="preserve">310000              </t>
  </si>
  <si>
    <t xml:space="preserve">320000              </t>
  </si>
  <si>
    <t>ค่าธรรมเนียมเก็บและขนมูลฝอย</t>
  </si>
  <si>
    <t xml:space="preserve">412107              </t>
  </si>
  <si>
    <t>ค่าธรรมเนียมเกี่ยวกับทะเบียนราษฎร</t>
  </si>
  <si>
    <t xml:space="preserve">412112              </t>
  </si>
  <si>
    <t>ค่าธรรมเนียมอื่น ๆ</t>
  </si>
  <si>
    <t xml:space="preserve">412199              </t>
  </si>
  <si>
    <t>ค่าปรับการผิดสัญญา</t>
  </si>
  <si>
    <t xml:space="preserve">412210              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</si>
  <si>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</si>
  <si>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 xml:space="preserve">412304              </t>
  </si>
  <si>
    <t>ค่าเช่าที่ดิน</t>
  </si>
  <si>
    <t xml:space="preserve">413001              </t>
  </si>
  <si>
    <t>ค่าเช่าหรือบริการสถานที่</t>
  </si>
  <si>
    <t xml:space="preserve">413002              </t>
  </si>
  <si>
    <t>ดอกเบี้ย</t>
  </si>
  <si>
    <t xml:space="preserve">413003              </t>
  </si>
  <si>
    <t>รายได้จากสาธารณูปโภคและการพาณิชย์</t>
  </si>
  <si>
    <t xml:space="preserve">414006              </t>
  </si>
  <si>
    <t>ค่าขายแบบแปลน</t>
  </si>
  <si>
    <t xml:space="preserve">415004              </t>
  </si>
  <si>
    <t>รายได้เบ็ดเตล็ดอื่นๆ</t>
  </si>
  <si>
    <t xml:space="preserve">415999              </t>
  </si>
  <si>
    <t>ภาษีมูลค่าเพิ่มตาม พ.ร.บ. กำหนดแผนฯ</t>
  </si>
  <si>
    <t xml:space="preserve">421002              </t>
  </si>
  <si>
    <t>ภาษีมูลค่าเพิ่มตาม พ.ร.บ.จัดสรรรายได้ฯ</t>
  </si>
  <si>
    <t xml:space="preserve">421004              </t>
  </si>
  <si>
    <t>ภาษีสุรา</t>
  </si>
  <si>
    <t xml:space="preserve">421006              </t>
  </si>
  <si>
    <t>ภาษีสรรพสามิต</t>
  </si>
  <si>
    <t xml:space="preserve">421007              </t>
  </si>
  <si>
    <t>ค่าภาคหลวงปิโตรเลียม</t>
  </si>
  <si>
    <t xml:space="preserve">421013              </t>
  </si>
  <si>
    <t>ค่าธรรมเนียมจดทะเบียนสิทธิและนิติกรรมตามประมวลกฎหมายที่ดิน</t>
  </si>
  <si>
    <t xml:space="preserve">421015            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</si>
  <si>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</si>
  <si>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431002              </t>
  </si>
  <si>
    <t xml:space="preserve">511000              </t>
  </si>
  <si>
    <t xml:space="preserve">521000              </t>
  </si>
  <si>
    <t xml:space="preserve">522000              </t>
  </si>
  <si>
    <t xml:space="preserve">531000              </t>
  </si>
  <si>
    <t xml:space="preserve">532000              </t>
  </si>
  <si>
    <t xml:space="preserve">533000              </t>
  </si>
  <si>
    <t xml:space="preserve">534000              </t>
  </si>
  <si>
    <t xml:space="preserve">561000              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</si>
  <si>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</si>
  <si>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</si>
  <si>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</si>
  <si>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</si>
  <si>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</si>
  <si>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</si>
  <si>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</si>
  <si>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</si>
  <si>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</si>
  <si>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</si>
  <si>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</si>
  <si>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</si>
  <si>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</si>
  <si>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</si>
  <si>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</si>
  <si>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เงินรับฝาก-โครงการรณรงค์ควบคุมและป้องกันโรคไข้เลือดออก 2559  (สปสช.)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</si>
  <si>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</si>
  <si>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</si>
  <si>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</si>
  <si>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-คืนเงินค่าขายแบบแปลน</t>
  </si>
  <si>
    <t>เงินรับฝาก - รอคืนจังหวัด (ค่าปรับผิดสัญญา)</t>
  </si>
  <si>
    <t>เงินรับฝาก - รอคืนกองทุนสิ่งแวดล้อม</t>
  </si>
  <si>
    <t>เงินรับฝาก - ค่าใช้จ่ายอื่น</t>
  </si>
  <si>
    <t>ภาษีหน้าฎีกา</t>
  </si>
  <si>
    <t>ณ  วันที่ 30  พฤศจิกายน 2559</t>
  </si>
  <si>
    <t>รายงานรายรับจริงตามงบประมาณ</t>
  </si>
  <si>
    <t>ปีงบประมาณ พ.ศ. 2560</t>
  </si>
  <si>
    <t>ประจำเดือนพฤศจิกายน</t>
  </si>
  <si>
    <t>ประเภท</t>
  </si>
  <si>
    <t>ประมาณการ</t>
  </si>
  <si>
    <t>รายรับเดือนนี้</t>
  </si>
  <si>
    <t>ยอดยกมาตั้งแต่ต้นปี</t>
  </si>
  <si>
    <t>รวมรับตั้งแต่ต้นปี</t>
  </si>
  <si>
    <t>รับจริงเกินประมาณการ</t>
  </si>
  <si>
    <t>รายได้จัดเก็บเอง</t>
  </si>
  <si>
    <t>ภาษีโรงเรือนและที่ดิน</t>
  </si>
  <si>
    <t xml:space="preserve">   ภาษีบำรุงท้องที่</t>
  </si>
  <si>
    <t xml:space="preserve">   ภาษีป้าย</t>
  </si>
  <si>
    <t xml:space="preserve">   อากรรังนกอีแอ่น</t>
  </si>
  <si>
    <t>รวมหมวดภาษีอากร</t>
  </si>
  <si>
    <t xml:space="preserve">   ค่าธรรมเนียมเกี่ยวกับการควบคุมอาคาร</t>
  </si>
  <si>
    <t xml:space="preserve">   ค่าธรรมเนียมเก็บขนขยะมูลฝอย</t>
  </si>
  <si>
    <t xml:space="preserve">   ค่าธรรมเนียมเกี่ยวกับทะเบียนราษฎร</t>
  </si>
  <si>
    <t xml:space="preserve">   ค่าธรรมเนียมจดทะเบียนพาณิชย์</t>
  </si>
  <si>
    <t xml:space="preserve">   ค่าธรรมเนียมอื่นๆ</t>
  </si>
  <si>
    <t xml:space="preserve">   ค่าปรับผู้กระทำผิดกฎหมายจราจรทางบก</t>
  </si>
  <si>
    <t xml:space="preserve">   ค่าปรับผู้กระทำผิดกฎหมายสาธารณสุข</t>
  </si>
  <si>
    <t xml:space="preserve">   ค่าปรับผู้กระทำผิดกฎหมายและ          ข้อบังคับท้องถิ่น</t>
  </si>
  <si>
    <t xml:space="preserve">   ค่าปรับการผิดสัญญา</t>
  </si>
  <si>
    <t xml:space="preserve">   ค่าใบอนุญาตประกอบการค้าสำหรับ      กิจการที่      เป็นอันตรายต่อสุขภาพ</t>
  </si>
  <si>
    <t xml:space="preserve">   ค่าใบอนุญาตจัดตั้งสถานที่จำหน่าย        อาหารหรือ    สถานที่สะสมอาหารใน     ครัว หรือพื้นที่ใด ซึ่งมี      พื้นที่เกิน       200 ตารางเมตร</t>
  </si>
  <si>
    <t xml:space="preserve">   ค่าใบอนุญาตให้ตั้งตลาดเอกชน</t>
  </si>
  <si>
    <t xml:space="preserve">   ค่าใบอนุญาตเกี่ยวกับการควบคุมอาคาร</t>
  </si>
  <si>
    <t xml:space="preserve">   ค่าใบอนุญาตเกี่ยวกับการโฆษณาโดย     ใช้เครื่องขยายเสียง</t>
  </si>
  <si>
    <t xml:space="preserve">   ค่าใบอนุญาตอื่นๆ</t>
  </si>
  <si>
    <t>รวมหมวดค่าธรรมเนียม ค่าปรับ และใบอนุญาต</t>
  </si>
  <si>
    <t xml:space="preserve">   ค่าเช่าที่ดิน</t>
  </si>
  <si>
    <t xml:space="preserve">   ค่าเช่าหรือบริการสถานที่</t>
  </si>
  <si>
    <t xml:space="preserve">   ดอกเบี้ย</t>
  </si>
  <si>
    <t>รวมหมวดรายได้จากทรัพย์สิน</t>
  </si>
  <si>
    <t xml:space="preserve">   รายได้หรือเงินสะสมจากการโอนกิจการสาธารณูปโภคหรือการพาณิชย์</t>
  </si>
  <si>
    <t xml:space="preserve">   รายได้จากสาธารณูปโภคและการพาณิชย์</t>
  </si>
  <si>
    <t>รวมหมวดรายได้จากสาธารณูปโภคและการพาณิชย์</t>
  </si>
  <si>
    <t xml:space="preserve">   ค่าขายแบบแปลน</t>
  </si>
  <si>
    <t xml:space="preserve">   รายได้เบ็ดเตล็ดอื่นๆ</t>
  </si>
  <si>
    <t>รวมหมวดรายได้เบ็ดเตล็ด</t>
  </si>
  <si>
    <t>ภาษีและค่าธรรมเนียมรถยนต์และล้อเลื่อน</t>
  </si>
  <si>
    <t>ภาษีธุรกิจเฉพาะ</t>
  </si>
  <si>
    <t>ค่าภาคหลวงแร่</t>
  </si>
  <si>
    <t>รวมหมวดภาษีจัดสรร</t>
  </si>
  <si>
    <t>เงินอุดหนุนทั่วไป ระบุวัตถุประสงค์</t>
  </si>
  <si>
    <t>รวมหมวดเงินอุดหนุนทั่วไป</t>
  </si>
  <si>
    <t>รวมทั้งหมด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</si>
</sst>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_(* #,##0.00_);_(* \(#,##0.00\);_(* &quot;-&quot;??_);_(@_)"/>
    <numFmt numFmtId="190" formatCode="_(* #,##0_);_(* \(#,##0\);_(* &quot;-&quot;??_);_(@_)"/>
  </numFmts>
  <fonts count="20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b/>
      <sz val="10"/>
      <color rgb="FFFF0000"/>
      <name val="Microsoft Sans Serif"/>
    </font>
    <font>
      <sz val="10"/>
      <color rgb="FF00008B"/>
      <name val="Microsoft Sans Serif"/>
    </font>
    <font>
      <sz val="11"/>
      <color theme="1"/>
      <name val="Tahoma"/>
      <family val="2"/>
      <charset val="222"/>
      <scheme val="minor"/>
    </font>
    <font>
      <sz val="12"/>
      <color rgb="FF000000"/>
      <name val="Microsoft Sans Serif"/>
    </font>
    <font>
      <b/>
      <sz val="8"/>
      <color rgb="FF000000"/>
      <name val="Microsoft Sans Serif"/>
    </font>
    <font>
      <b/>
      <sz val="14"/>
      <name val="TH SarabunPSK"/>
      <family val="2"/>
    </font>
    <font>
      <sz val="14"/>
      <name val="Arial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Fill="1" applyBorder="1"/>
    <xf numFmtId="0" fontId="2" fillId="0" borderId="0" xfId="2" applyNumberFormat="1" applyFont="1" applyFill="1" applyBorder="1" applyAlignment="1">
      <alignment horizontal="right" vertical="top" wrapText="1" readingOrder="1"/>
    </xf>
    <xf numFmtId="0" fontId="6" fillId="2" borderId="4" xfId="2" applyNumberFormat="1" applyFont="1" applyFill="1" applyBorder="1" applyAlignment="1">
      <alignment horizontal="center" vertical="center" wrapText="1" readingOrder="1"/>
    </xf>
    <xf numFmtId="0" fontId="6" fillId="2" borderId="1" xfId="2" applyNumberFormat="1" applyFont="1" applyFill="1" applyBorder="1" applyAlignment="1">
      <alignment horizontal="center" vertical="center" wrapText="1" readingOrder="1"/>
    </xf>
    <xf numFmtId="0" fontId="6" fillId="2" borderId="7" xfId="2" applyNumberFormat="1" applyFont="1" applyFill="1" applyBorder="1" applyAlignment="1">
      <alignment horizontal="center" vertical="center" wrapText="1" readingOrder="1"/>
    </xf>
    <xf numFmtId="0" fontId="4" fillId="0" borderId="1" xfId="2" applyNumberFormat="1" applyFont="1" applyFill="1" applyBorder="1" applyAlignment="1">
      <alignment horizontal="right" vertical="center" wrapText="1" readingOrder="1"/>
    </xf>
    <xf numFmtId="187" fontId="4" fillId="0" borderId="1" xfId="2" applyNumberFormat="1" applyFont="1" applyFill="1" applyBorder="1" applyAlignment="1">
      <alignment horizontal="right" vertical="center" wrapText="1" readingOrder="1"/>
    </xf>
    <xf numFmtId="0" fontId="6" fillId="0" borderId="1" xfId="2" applyNumberFormat="1" applyFont="1" applyFill="1" applyBorder="1" applyAlignment="1">
      <alignment vertical="center" wrapText="1" readingOrder="1"/>
    </xf>
    <xf numFmtId="0" fontId="4" fillId="0" borderId="2" xfId="2" applyNumberFormat="1" applyFont="1" applyFill="1" applyBorder="1" applyAlignment="1">
      <alignment vertical="center" wrapText="1" readingOrder="1"/>
    </xf>
    <xf numFmtId="0" fontId="6" fillId="0" borderId="1" xfId="2" applyNumberFormat="1" applyFont="1" applyFill="1" applyBorder="1" applyAlignment="1">
      <alignment horizontal="right" vertical="center" wrapText="1" readingOrder="1"/>
    </xf>
    <xf numFmtId="0" fontId="6" fillId="0" borderId="2" xfId="2" applyNumberFormat="1" applyFont="1" applyFill="1" applyBorder="1" applyAlignment="1">
      <alignment horizontal="right" vertical="center" wrapText="1" readingOrder="1"/>
    </xf>
    <xf numFmtId="0" fontId="7" fillId="0" borderId="10" xfId="2" applyNumberFormat="1" applyFont="1" applyFill="1" applyBorder="1" applyAlignment="1">
      <alignment horizontal="right" vertical="center" wrapText="1" readingOrder="1"/>
    </xf>
    <xf numFmtId="0" fontId="7" fillId="0" borderId="11" xfId="2" applyNumberFormat="1" applyFont="1" applyFill="1" applyBorder="1" applyAlignment="1">
      <alignment horizontal="right" vertical="center" wrapText="1" readingOrder="1"/>
    </xf>
    <xf numFmtId="0" fontId="8" fillId="0" borderId="10" xfId="2" applyNumberFormat="1" applyFont="1" applyFill="1" applyBorder="1" applyAlignment="1">
      <alignment horizontal="right" vertical="center" wrapText="1" readingOrder="1"/>
    </xf>
    <xf numFmtId="0" fontId="8" fillId="0" borderId="11" xfId="2" applyNumberFormat="1" applyFont="1" applyFill="1" applyBorder="1" applyAlignment="1">
      <alignment horizontal="right" vertical="center" wrapText="1" readingOrder="1"/>
    </xf>
    <xf numFmtId="0" fontId="9" fillId="0" borderId="1" xfId="2" applyNumberFormat="1" applyFont="1" applyFill="1" applyBorder="1" applyAlignment="1">
      <alignment horizontal="right" vertical="center" wrapText="1" readingOrder="1"/>
    </xf>
    <xf numFmtId="0" fontId="6" fillId="0" borderId="13" xfId="2" applyNumberFormat="1" applyFont="1" applyFill="1" applyBorder="1" applyAlignment="1">
      <alignment horizontal="righ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188" fontId="2" fillId="0" borderId="1" xfId="2" applyNumberFormat="1" applyFont="1" applyFill="1" applyBorder="1" applyAlignment="1">
      <alignment horizontal="right" vertical="center" wrapText="1" readingOrder="1"/>
    </xf>
    <xf numFmtId="188" fontId="13" fillId="0" borderId="1" xfId="2" applyNumberFormat="1" applyFont="1" applyFill="1" applyBorder="1" applyAlignment="1">
      <alignment horizontal="right" vertical="center" wrapText="1" readingOrder="1"/>
    </xf>
    <xf numFmtId="0" fontId="15" fillId="0" borderId="0" xfId="0" applyFont="1"/>
    <xf numFmtId="0" fontId="16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/>
    </xf>
    <xf numFmtId="0" fontId="16" fillId="0" borderId="0" xfId="0" applyFont="1" applyAlignment="1"/>
    <xf numFmtId="189" fontId="16" fillId="0" borderId="17" xfId="3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/>
    <xf numFmtId="0" fontId="14" fillId="0" borderId="0" xfId="0" applyFont="1" applyBorder="1" applyAlignment="1">
      <alignment horizontal="center" vertical="center"/>
    </xf>
    <xf numFmtId="189" fontId="16" fillId="0" borderId="19" xfId="3" applyNumberFormat="1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189" fontId="16" fillId="0" borderId="19" xfId="3" applyNumberFormat="1" applyFont="1" applyBorder="1" applyAlignment="1">
      <alignment horizontal="center" vertical="center"/>
    </xf>
    <xf numFmtId="0" fontId="16" fillId="0" borderId="20" xfId="0" applyFont="1" applyBorder="1"/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189" fontId="16" fillId="0" borderId="23" xfId="3" applyNumberFormat="1" applyFont="1" applyBorder="1" applyAlignment="1">
      <alignment vertical="center" shrinkToFit="1"/>
    </xf>
    <xf numFmtId="189" fontId="16" fillId="0" borderId="24" xfId="3" applyNumberFormat="1" applyFont="1" applyBorder="1" applyAlignment="1">
      <alignment vertical="center" shrinkToFit="1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189" fontId="16" fillId="0" borderId="27" xfId="3" applyNumberFormat="1" applyFont="1" applyBorder="1" applyAlignment="1">
      <alignment vertical="center" shrinkToFit="1"/>
    </xf>
    <xf numFmtId="189" fontId="16" fillId="0" borderId="27" xfId="3" applyNumberFormat="1" applyFont="1" applyBorder="1" applyAlignment="1">
      <alignment horizontal="right" vertical="center" shrinkToFit="1"/>
    </xf>
    <xf numFmtId="189" fontId="16" fillId="0" borderId="28" xfId="3" applyNumberFormat="1" applyFont="1" applyBorder="1" applyAlignment="1">
      <alignment vertical="center" shrinkToFit="1"/>
    </xf>
    <xf numFmtId="189" fontId="16" fillId="0" borderId="27" xfId="3" applyNumberFormat="1" applyFont="1" applyBorder="1" applyAlignment="1">
      <alignment horizontal="center" vertical="center" shrinkToFit="1"/>
    </xf>
    <xf numFmtId="43" fontId="16" fillId="0" borderId="28" xfId="0" applyNumberFormat="1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43" fontId="16" fillId="0" borderId="28" xfId="0" applyNumberFormat="1" applyFont="1" applyBorder="1"/>
    <xf numFmtId="0" fontId="15" fillId="0" borderId="0" xfId="0" applyFont="1" applyAlignment="1">
      <alignment horizontal="center"/>
    </xf>
    <xf numFmtId="189" fontId="14" fillId="0" borderId="30" xfId="3" applyNumberFormat="1" applyFont="1" applyBorder="1" applyAlignment="1">
      <alignment vertical="center" shrinkToFit="1"/>
    </xf>
    <xf numFmtId="189" fontId="14" fillId="0" borderId="31" xfId="3" applyNumberFormat="1" applyFont="1" applyBorder="1" applyAlignment="1">
      <alignment vertical="center" shrinkToFit="1"/>
    </xf>
    <xf numFmtId="189" fontId="14" fillId="0" borderId="30" xfId="0" applyNumberFormat="1" applyFont="1" applyBorder="1"/>
    <xf numFmtId="189" fontId="15" fillId="0" borderId="0" xfId="0" applyNumberFormat="1" applyFont="1"/>
    <xf numFmtId="190" fontId="16" fillId="0" borderId="0" xfId="3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0" xfId="0" applyFont="1"/>
    <xf numFmtId="189" fontId="16" fillId="0" borderId="0" xfId="0" applyNumberFormat="1" applyFont="1"/>
    <xf numFmtId="0" fontId="17" fillId="0" borderId="0" xfId="0" applyFont="1"/>
    <xf numFmtId="0" fontId="19" fillId="0" borderId="0" xfId="0" applyFont="1" applyAlignment="1">
      <alignment vertical="center" wrapText="1" readingOrder="1"/>
    </xf>
    <xf numFmtId="0" fontId="18" fillId="0" borderId="0" xfId="0" applyFont="1" applyAlignment="1">
      <alignment vertical="center" wrapText="1" readingOrder="1"/>
    </xf>
    <xf numFmtId="0" fontId="17" fillId="0" borderId="14" xfId="0" applyFont="1" applyBorder="1"/>
    <xf numFmtId="0" fontId="18" fillId="0" borderId="32" xfId="0" applyFont="1" applyBorder="1" applyAlignment="1">
      <alignment vertical="center" wrapText="1" readingOrder="1"/>
    </xf>
    <xf numFmtId="0" fontId="18" fillId="0" borderId="15" xfId="0" applyFont="1" applyBorder="1" applyAlignment="1">
      <alignment horizontal="center" vertical="center" wrapText="1" readingOrder="1"/>
    </xf>
    <xf numFmtId="43" fontId="18" fillId="0" borderId="15" xfId="3" applyFont="1" applyBorder="1" applyAlignment="1">
      <alignment horizontal="center" vertical="center" wrapText="1" readingOrder="1"/>
    </xf>
    <xf numFmtId="0" fontId="19" fillId="0" borderId="32" xfId="0" applyFont="1" applyBorder="1" applyAlignment="1">
      <alignment vertical="top" wrapText="1" readingOrder="1"/>
    </xf>
    <xf numFmtId="0" fontId="19" fillId="0" borderId="15" xfId="0" applyFont="1" applyBorder="1" applyAlignment="1">
      <alignment horizontal="center" vertical="center" wrapText="1" readingOrder="1"/>
    </xf>
    <xf numFmtId="43" fontId="19" fillId="0" borderId="15" xfId="3" applyFont="1" applyBorder="1" applyAlignment="1">
      <alignment horizontal="right" vertical="top" wrapText="1" readingOrder="1"/>
    </xf>
    <xf numFmtId="4" fontId="19" fillId="0" borderId="15" xfId="0" applyNumberFormat="1" applyFont="1" applyBorder="1" applyAlignment="1">
      <alignment horizontal="right" vertical="top" wrapText="1" readingOrder="1"/>
    </xf>
    <xf numFmtId="0" fontId="18" fillId="0" borderId="32" xfId="0" applyFont="1" applyBorder="1" applyAlignment="1">
      <alignment vertical="top" wrapText="1" readingOrder="1"/>
    </xf>
    <xf numFmtId="43" fontId="18" fillId="0" borderId="15" xfId="3" applyFont="1" applyBorder="1" applyAlignment="1">
      <alignment horizontal="right" vertical="top" wrapText="1" readingOrder="1"/>
    </xf>
    <xf numFmtId="43" fontId="19" fillId="0" borderId="15" xfId="3" applyFont="1" applyBorder="1" applyAlignment="1">
      <alignment horizontal="right" vertical="center" wrapText="1" readingOrder="1"/>
    </xf>
    <xf numFmtId="4" fontId="19" fillId="0" borderId="15" xfId="0" applyNumberFormat="1" applyFont="1" applyBorder="1" applyAlignment="1">
      <alignment horizontal="right" vertical="center" wrapText="1" readingOrder="1"/>
    </xf>
    <xf numFmtId="43" fontId="19" fillId="0" borderId="15" xfId="3" applyFont="1" applyBorder="1" applyAlignment="1">
      <alignment vertical="center" wrapText="1" readingOrder="1"/>
    </xf>
    <xf numFmtId="4" fontId="19" fillId="0" borderId="15" xfId="0" applyNumberFormat="1" applyFont="1" applyBorder="1" applyAlignment="1">
      <alignment vertical="center" wrapText="1" readingOrder="1"/>
    </xf>
    <xf numFmtId="0" fontId="19" fillId="0" borderId="15" xfId="0" applyFont="1" applyBorder="1" applyAlignment="1">
      <alignment horizontal="right" vertical="center" wrapText="1" readingOrder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43" fontId="17" fillId="0" borderId="0" xfId="3" applyFont="1"/>
    <xf numFmtId="0" fontId="2" fillId="0" borderId="0" xfId="2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2" applyNumberFormat="1" applyFont="1" applyFill="1" applyBorder="1" applyAlignment="1">
      <alignment horizontal="center" vertical="top" wrapText="1" readingOrder="1"/>
    </xf>
    <xf numFmtId="0" fontId="5" fillId="0" borderId="0" xfId="2" applyNumberFormat="1" applyFont="1" applyFill="1" applyBorder="1" applyAlignment="1">
      <alignment horizontal="center" vertical="top" wrapText="1" readingOrder="1"/>
    </xf>
    <xf numFmtId="0" fontId="6" fillId="2" borderId="1" xfId="2" applyNumberFormat="1" applyFont="1" applyFill="1" applyBorder="1" applyAlignment="1">
      <alignment horizontal="center" vertical="center" wrapText="1" readingOrder="1"/>
    </xf>
    <xf numFmtId="0" fontId="3" fillId="0" borderId="2" xfId="2" applyNumberFormat="1" applyFont="1" applyFill="1" applyBorder="1" applyAlignment="1">
      <alignment vertical="top" wrapText="1"/>
    </xf>
    <xf numFmtId="0" fontId="3" fillId="0" borderId="3" xfId="2" applyNumberFormat="1" applyFont="1" applyFill="1" applyBorder="1" applyAlignment="1">
      <alignment vertical="top" wrapText="1"/>
    </xf>
    <xf numFmtId="0" fontId="6" fillId="2" borderId="4" xfId="2" applyNumberFormat="1" applyFont="1" applyFill="1" applyBorder="1" applyAlignment="1">
      <alignment horizontal="center" vertical="center" wrapText="1" readingOrder="1"/>
    </xf>
    <xf numFmtId="0" fontId="3" fillId="0" borderId="5" xfId="2" applyNumberFormat="1" applyFont="1" applyFill="1" applyBorder="1" applyAlignment="1">
      <alignment vertical="top" wrapText="1"/>
    </xf>
    <xf numFmtId="0" fontId="3" fillId="0" borderId="6" xfId="2" applyNumberFormat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horizontal="right" vertical="center" wrapText="1" readingOrder="1"/>
    </xf>
    <xf numFmtId="0" fontId="4" fillId="0" borderId="1" xfId="2" applyNumberFormat="1" applyFont="1" applyFill="1" applyBorder="1" applyAlignment="1">
      <alignment horizontal="center" vertical="center" wrapText="1" readingOrder="1"/>
    </xf>
    <xf numFmtId="0" fontId="6" fillId="2" borderId="7" xfId="2" applyNumberFormat="1" applyFont="1" applyFill="1" applyBorder="1" applyAlignment="1">
      <alignment horizontal="center" vertical="center" wrapText="1" readingOrder="1"/>
    </xf>
    <xf numFmtId="0" fontId="3" fillId="0" borderId="8" xfId="2" applyNumberFormat="1" applyFont="1" applyFill="1" applyBorder="1" applyAlignment="1">
      <alignment vertical="top" wrapText="1"/>
    </xf>
    <xf numFmtId="0" fontId="3" fillId="0" borderId="9" xfId="2" applyNumberFormat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vertical="center" wrapText="1" readingOrder="1"/>
    </xf>
    <xf numFmtId="0" fontId="6" fillId="0" borderId="1" xfId="2" applyNumberFormat="1" applyFont="1" applyFill="1" applyBorder="1" applyAlignment="1">
      <alignment horizontal="right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7" fillId="0" borderId="10" xfId="2" applyNumberFormat="1" applyFont="1" applyFill="1" applyBorder="1" applyAlignment="1">
      <alignment horizontal="right" vertical="center" wrapText="1" readingOrder="1"/>
    </xf>
    <xf numFmtId="0" fontId="3" fillId="0" borderId="11" xfId="2" applyNumberFormat="1" applyFont="1" applyFill="1" applyBorder="1" applyAlignment="1">
      <alignment vertical="top" wrapText="1"/>
    </xf>
    <xf numFmtId="0" fontId="3" fillId="0" borderId="12" xfId="2" applyNumberFormat="1" applyFont="1" applyFill="1" applyBorder="1" applyAlignment="1">
      <alignment vertical="top" wrapText="1"/>
    </xf>
    <xf numFmtId="0" fontId="7" fillId="0" borderId="10" xfId="2" applyNumberFormat="1" applyFont="1" applyFill="1" applyBorder="1" applyAlignment="1">
      <alignment horizontal="center" vertical="center" wrapText="1" readingOrder="1"/>
    </xf>
    <xf numFmtId="0" fontId="8" fillId="0" borderId="10" xfId="2" applyNumberFormat="1" applyFont="1" applyFill="1" applyBorder="1" applyAlignment="1">
      <alignment horizontal="right" vertical="center" wrapText="1" readingOrder="1"/>
    </xf>
    <xf numFmtId="0" fontId="8" fillId="0" borderId="10" xfId="2" applyNumberFormat="1" applyFont="1" applyFill="1" applyBorder="1" applyAlignment="1">
      <alignment horizontal="center" vertical="center" wrapText="1" readingOrder="1"/>
    </xf>
    <xf numFmtId="0" fontId="7" fillId="0" borderId="0" xfId="2" applyNumberFormat="1" applyFont="1" applyFill="1" applyBorder="1" applyAlignment="1">
      <alignment vertical="top" wrapText="1" readingOrder="1"/>
    </xf>
    <xf numFmtId="0" fontId="10" fillId="0" borderId="0" xfId="2" applyNumberFormat="1" applyFont="1" applyFill="1" applyBorder="1" applyAlignment="1">
      <alignment vertical="top" wrapText="1" readingOrder="1"/>
    </xf>
    <xf numFmtId="0" fontId="9" fillId="0" borderId="1" xfId="2" applyNumberFormat="1" applyFont="1" applyFill="1" applyBorder="1" applyAlignment="1">
      <alignment horizontal="right" vertical="center" wrapText="1" readingOrder="1"/>
    </xf>
    <xf numFmtId="0" fontId="4" fillId="0" borderId="13" xfId="2" applyNumberFormat="1" applyFont="1" applyFill="1" applyBorder="1" applyAlignment="1">
      <alignment vertical="center" wrapText="1" readingOrder="1"/>
    </xf>
    <xf numFmtId="0" fontId="6" fillId="0" borderId="13" xfId="2" applyNumberFormat="1" applyFont="1" applyFill="1" applyBorder="1" applyAlignment="1">
      <alignment horizontal="right" vertical="center" wrapText="1" readingOrder="1"/>
    </xf>
    <xf numFmtId="0" fontId="2" fillId="0" borderId="1" xfId="2" applyNumberFormat="1" applyFont="1" applyFill="1" applyBorder="1" applyAlignment="1">
      <alignment vertical="center" wrapText="1" readingOrder="1"/>
    </xf>
    <xf numFmtId="188" fontId="2" fillId="0" borderId="1" xfId="2" applyNumberFormat="1" applyFont="1" applyFill="1" applyBorder="1" applyAlignment="1">
      <alignment horizontal="right" vertical="center" wrapText="1" readingOrder="1"/>
    </xf>
    <xf numFmtId="0" fontId="6" fillId="0" borderId="7" xfId="2" applyNumberFormat="1" applyFont="1" applyFill="1" applyBorder="1" applyAlignment="1">
      <alignment horizontal="right" vertical="center" wrapText="1" readingOrder="1"/>
    </xf>
    <xf numFmtId="188" fontId="13" fillId="0" borderId="1" xfId="2" applyNumberFormat="1" applyFont="1" applyFill="1" applyBorder="1" applyAlignment="1">
      <alignment horizontal="right" vertical="center" wrapText="1" readingOrder="1"/>
    </xf>
    <xf numFmtId="0" fontId="12" fillId="0" borderId="0" xfId="2" applyNumberFormat="1" applyFont="1" applyFill="1" applyBorder="1" applyAlignment="1">
      <alignment horizontal="center" vertical="top" wrapText="1" readingOrder="1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 wrapText="1" shrinkToFit="1"/>
    </xf>
    <xf numFmtId="0" fontId="16" fillId="0" borderId="26" xfId="0" applyFont="1" applyBorder="1" applyAlignment="1">
      <alignment horizontal="left" vertical="center" wrapText="1" shrinkToFit="1"/>
    </xf>
    <xf numFmtId="0" fontId="16" fillId="0" borderId="25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top" wrapText="1" readingOrder="1"/>
    </xf>
    <xf numFmtId="0" fontId="18" fillId="0" borderId="32" xfId="0" applyFont="1" applyBorder="1" applyAlignment="1">
      <alignment horizontal="left" vertical="top" wrapText="1" readingOrder="1"/>
    </xf>
    <xf numFmtId="0" fontId="18" fillId="0" borderId="0" xfId="0" applyFont="1" applyAlignment="1">
      <alignment horizontal="center" vertical="center" wrapText="1" readingOrder="1"/>
    </xf>
    <xf numFmtId="0" fontId="17" fillId="0" borderId="0" xfId="0" applyFont="1" applyAlignment="1">
      <alignment vertical="top" wrapText="1"/>
    </xf>
    <xf numFmtId="0" fontId="18" fillId="0" borderId="0" xfId="0" applyFont="1" applyBorder="1" applyAlignment="1">
      <alignment horizontal="center" vertical="center" wrapText="1" readingOrder="1"/>
    </xf>
    <xf numFmtId="0" fontId="18" fillId="0" borderId="14" xfId="0" applyFont="1" applyBorder="1" applyAlignment="1">
      <alignment horizontal="left" vertical="center" wrapText="1" readingOrder="1"/>
    </xf>
    <xf numFmtId="0" fontId="18" fillId="0" borderId="32" xfId="0" applyFont="1" applyBorder="1" applyAlignment="1">
      <alignment horizontal="left" vertical="center" wrapText="1" readingOrder="1"/>
    </xf>
  </cellXfs>
  <cellStyles count="4">
    <cellStyle name="Normal" xfId="2"/>
    <cellStyle name="เครื่องหมายจุลภาค" xfId="3" builtinId="3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9;&#3634;&#3618;&#3619;&#3633;&#3610;&#3611;&#3619;&#3632;&#3592;&#3635;&#3611;&#3637;2560\&#3607;&#3632;&#3648;&#3610;&#3637;&#3618;&#3609;&#3619;&#3634;&#3618;&#3619;&#3633;&#3610;%20&#3614;.&#3618;.%20255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รายรับรายงาน"/>
      <sheetName val="ใบผ่าน3พ.ย.59"/>
      <sheetName val="Sheet1"/>
      <sheetName val="Sheet2"/>
    </sheetNames>
    <sheetDataSet>
      <sheetData sheetId="0" refreshError="1"/>
      <sheetData sheetId="1"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16880</v>
          </cell>
        </row>
        <row r="13">
          <cell r="E13">
            <v>120</v>
          </cell>
        </row>
        <row r="14">
          <cell r="E14">
            <v>0</v>
          </cell>
        </row>
        <row r="15">
          <cell r="E15">
            <v>400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11820</v>
          </cell>
        </row>
        <row r="28">
          <cell r="E28">
            <v>3128.77</v>
          </cell>
        </row>
        <row r="29">
          <cell r="E29">
            <v>0</v>
          </cell>
        </row>
        <row r="30">
          <cell r="E30">
            <v>118506</v>
          </cell>
        </row>
        <row r="31">
          <cell r="E31">
            <v>27000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1077131.6399999999</v>
          </cell>
        </row>
        <row r="35">
          <cell r="E35">
            <v>63649.2</v>
          </cell>
        </row>
        <row r="36">
          <cell r="E36">
            <v>0</v>
          </cell>
        </row>
        <row r="37">
          <cell r="E37">
            <v>53908.73</v>
          </cell>
        </row>
        <row r="38">
          <cell r="E38">
            <v>132920.9</v>
          </cell>
        </row>
        <row r="39">
          <cell r="E39">
            <v>0</v>
          </cell>
        </row>
        <row r="40">
          <cell r="E40">
            <v>6289.29</v>
          </cell>
        </row>
        <row r="41">
          <cell r="E41">
            <v>28122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opLeftCell="A10" workbookViewId="0">
      <selection activeCell="J45" sqref="J45"/>
    </sheetView>
  </sheetViews>
  <sheetFormatPr defaultRowHeight="14.25"/>
  <cols>
    <col min="1" max="1" width="0.125" style="1" customWidth="1"/>
    <col min="2" max="2" width="3.875" style="1" customWidth="1"/>
    <col min="3" max="3" width="13" style="1" customWidth="1"/>
    <col min="4" max="4" width="0" style="1" hidden="1" customWidth="1"/>
    <col min="5" max="5" width="4" style="1" customWidth="1"/>
    <col min="6" max="6" width="2.75" style="1" customWidth="1"/>
    <col min="7" max="7" width="11" style="1" customWidth="1"/>
    <col min="8" max="8" width="14.875" style="1" customWidth="1"/>
    <col min="9" max="9" width="17.375" style="1" customWidth="1"/>
    <col min="10" max="10" width="39.875" style="1" customWidth="1"/>
    <col min="11" max="11" width="3.25" style="1" customWidth="1"/>
    <col min="12" max="12" width="0.75" style="1" customWidth="1"/>
    <col min="13" max="13" width="4.375" style="1" customWidth="1"/>
    <col min="14" max="14" width="9.375" style="1" customWidth="1"/>
    <col min="15" max="15" width="7.5" style="1" customWidth="1"/>
    <col min="16" max="17" width="0" style="1" hidden="1" customWidth="1"/>
    <col min="18" max="16384" width="9" style="1"/>
  </cols>
  <sheetData>
    <row r="1" spans="1:16">
      <c r="A1" s="82" t="s">
        <v>0</v>
      </c>
      <c r="B1" s="83"/>
      <c r="C1" s="83"/>
      <c r="D1" s="83"/>
      <c r="E1" s="83"/>
      <c r="G1" s="84" t="s">
        <v>1</v>
      </c>
      <c r="H1" s="83"/>
      <c r="I1" s="83"/>
      <c r="J1" s="83"/>
      <c r="K1" s="83"/>
      <c r="O1" s="2" t="s">
        <v>2</v>
      </c>
    </row>
    <row r="2" spans="1:16" ht="6" customHeight="1">
      <c r="G2" s="83"/>
      <c r="H2" s="83"/>
      <c r="I2" s="83"/>
      <c r="J2" s="83"/>
      <c r="K2" s="83"/>
    </row>
    <row r="3" spans="1:16" ht="16.5" customHeight="1">
      <c r="G3" s="85" t="s">
        <v>3</v>
      </c>
      <c r="H3" s="83"/>
      <c r="I3" s="83"/>
      <c r="J3" s="83"/>
      <c r="K3" s="83"/>
    </row>
    <row r="4" spans="1:16" ht="21.2" customHeight="1">
      <c r="G4" s="84" t="s">
        <v>4</v>
      </c>
      <c r="H4" s="83"/>
      <c r="I4" s="83"/>
      <c r="J4" s="83"/>
      <c r="K4" s="83"/>
    </row>
    <row r="5" spans="1:16">
      <c r="A5" s="86" t="s">
        <v>5</v>
      </c>
      <c r="B5" s="87"/>
      <c r="C5" s="87"/>
      <c r="D5" s="87"/>
      <c r="E5" s="87"/>
      <c r="F5" s="87"/>
      <c r="G5" s="87"/>
      <c r="H5" s="87"/>
      <c r="I5" s="88"/>
      <c r="J5" s="3" t="s">
        <v>6</v>
      </c>
      <c r="K5" s="89" t="s">
        <v>7</v>
      </c>
      <c r="L5" s="90"/>
      <c r="M5" s="91"/>
      <c r="N5" s="89" t="s">
        <v>8</v>
      </c>
      <c r="O5" s="90"/>
      <c r="P5" s="91"/>
    </row>
    <row r="6" spans="1:16" ht="25.5">
      <c r="A6" s="86" t="s">
        <v>9</v>
      </c>
      <c r="B6" s="87"/>
      <c r="C6" s="88"/>
      <c r="E6" s="86" t="s">
        <v>10</v>
      </c>
      <c r="F6" s="87"/>
      <c r="G6" s="88"/>
      <c r="H6" s="4" t="s">
        <v>11</v>
      </c>
      <c r="I6" s="4" t="s">
        <v>12</v>
      </c>
      <c r="J6" s="5" t="s">
        <v>13</v>
      </c>
      <c r="K6" s="94" t="s">
        <v>13</v>
      </c>
      <c r="L6" s="95"/>
      <c r="M6" s="96"/>
      <c r="N6" s="94" t="s">
        <v>14</v>
      </c>
      <c r="O6" s="95"/>
      <c r="P6" s="96"/>
    </row>
    <row r="7" spans="1:16">
      <c r="A7" s="97" t="s">
        <v>13</v>
      </c>
      <c r="B7" s="87"/>
      <c r="C7" s="88"/>
      <c r="E7" s="92" t="s">
        <v>13</v>
      </c>
      <c r="F7" s="87"/>
      <c r="G7" s="88"/>
      <c r="H7" s="6" t="s">
        <v>13</v>
      </c>
      <c r="I7" s="7">
        <v>59011065.07</v>
      </c>
      <c r="J7" s="8" t="s">
        <v>15</v>
      </c>
      <c r="K7" s="97" t="s">
        <v>13</v>
      </c>
      <c r="L7" s="87"/>
      <c r="M7" s="88"/>
      <c r="N7" s="92" t="s">
        <v>16</v>
      </c>
      <c r="O7" s="87"/>
      <c r="P7" s="88"/>
    </row>
    <row r="8" spans="1:16">
      <c r="A8" s="92" t="s">
        <v>17</v>
      </c>
      <c r="B8" s="87"/>
      <c r="C8" s="88"/>
      <c r="E8" s="92" t="s">
        <v>18</v>
      </c>
      <c r="F8" s="87"/>
      <c r="G8" s="88"/>
      <c r="H8" s="6" t="s">
        <v>17</v>
      </c>
      <c r="I8" s="6" t="s">
        <v>18</v>
      </c>
      <c r="J8" s="9" t="s">
        <v>19</v>
      </c>
      <c r="K8" s="93" t="s">
        <v>20</v>
      </c>
      <c r="L8" s="87"/>
      <c r="M8" s="88"/>
      <c r="N8" s="92" t="s">
        <v>18</v>
      </c>
      <c r="O8" s="87"/>
      <c r="P8" s="88"/>
    </row>
    <row r="9" spans="1:16">
      <c r="A9" s="92" t="s">
        <v>21</v>
      </c>
      <c r="B9" s="87"/>
      <c r="C9" s="88"/>
      <c r="E9" s="92" t="s">
        <v>18</v>
      </c>
      <c r="F9" s="87"/>
      <c r="G9" s="88"/>
      <c r="H9" s="6" t="s">
        <v>21</v>
      </c>
      <c r="I9" s="6" t="s">
        <v>22</v>
      </c>
      <c r="J9" s="9" t="s">
        <v>23</v>
      </c>
      <c r="K9" s="93" t="s">
        <v>24</v>
      </c>
      <c r="L9" s="87"/>
      <c r="M9" s="88"/>
      <c r="N9" s="92" t="s">
        <v>25</v>
      </c>
      <c r="O9" s="87"/>
      <c r="P9" s="88"/>
    </row>
    <row r="10" spans="1:16">
      <c r="A10" s="92" t="s">
        <v>26</v>
      </c>
      <c r="B10" s="87"/>
      <c r="C10" s="88"/>
      <c r="E10" s="92" t="s">
        <v>18</v>
      </c>
      <c r="F10" s="87"/>
      <c r="G10" s="88"/>
      <c r="H10" s="6" t="s">
        <v>26</v>
      </c>
      <c r="I10" s="6" t="s">
        <v>27</v>
      </c>
      <c r="J10" s="9" t="s">
        <v>28</v>
      </c>
      <c r="K10" s="93" t="s">
        <v>29</v>
      </c>
      <c r="L10" s="87"/>
      <c r="M10" s="88"/>
      <c r="N10" s="92" t="s">
        <v>30</v>
      </c>
      <c r="O10" s="87"/>
      <c r="P10" s="88"/>
    </row>
    <row r="11" spans="1:16">
      <c r="A11" s="92" t="s">
        <v>31</v>
      </c>
      <c r="B11" s="87"/>
      <c r="C11" s="88"/>
      <c r="E11" s="92" t="s">
        <v>18</v>
      </c>
      <c r="F11" s="87"/>
      <c r="G11" s="88"/>
      <c r="H11" s="6" t="s">
        <v>31</v>
      </c>
      <c r="I11" s="6" t="s">
        <v>32</v>
      </c>
      <c r="J11" s="9" t="s">
        <v>33</v>
      </c>
      <c r="K11" s="93" t="s">
        <v>34</v>
      </c>
      <c r="L11" s="87"/>
      <c r="M11" s="88"/>
      <c r="N11" s="92" t="s">
        <v>35</v>
      </c>
      <c r="O11" s="87"/>
      <c r="P11" s="88"/>
    </row>
    <row r="12" spans="1:16">
      <c r="A12" s="92" t="s">
        <v>36</v>
      </c>
      <c r="B12" s="87"/>
      <c r="C12" s="88"/>
      <c r="E12" s="92" t="s">
        <v>18</v>
      </c>
      <c r="F12" s="87"/>
      <c r="G12" s="88"/>
      <c r="H12" s="6" t="s">
        <v>36</v>
      </c>
      <c r="I12" s="6" t="s">
        <v>37</v>
      </c>
      <c r="J12" s="9" t="s">
        <v>38</v>
      </c>
      <c r="K12" s="93" t="s">
        <v>39</v>
      </c>
      <c r="L12" s="87"/>
      <c r="M12" s="88"/>
      <c r="N12" s="92" t="s">
        <v>40</v>
      </c>
      <c r="O12" s="87"/>
      <c r="P12" s="88"/>
    </row>
    <row r="13" spans="1:16">
      <c r="A13" s="92" t="s">
        <v>41</v>
      </c>
      <c r="B13" s="87"/>
      <c r="C13" s="88"/>
      <c r="E13" s="92" t="s">
        <v>18</v>
      </c>
      <c r="F13" s="87"/>
      <c r="G13" s="88"/>
      <c r="H13" s="6" t="s">
        <v>41</v>
      </c>
      <c r="I13" s="6" t="s">
        <v>42</v>
      </c>
      <c r="J13" s="9" t="s">
        <v>43</v>
      </c>
      <c r="K13" s="93" t="s">
        <v>44</v>
      </c>
      <c r="L13" s="87"/>
      <c r="M13" s="88"/>
      <c r="N13" s="92" t="s">
        <v>45</v>
      </c>
      <c r="O13" s="87"/>
      <c r="P13" s="88"/>
    </row>
    <row r="14" spans="1:16">
      <c r="A14" s="92" t="s">
        <v>46</v>
      </c>
      <c r="B14" s="87"/>
      <c r="C14" s="88"/>
      <c r="E14" s="92" t="s">
        <v>18</v>
      </c>
      <c r="F14" s="87"/>
      <c r="G14" s="88"/>
      <c r="H14" s="6" t="s">
        <v>46</v>
      </c>
      <c r="I14" s="6" t="s">
        <v>47</v>
      </c>
      <c r="J14" s="9" t="s">
        <v>48</v>
      </c>
      <c r="K14" s="93" t="s">
        <v>49</v>
      </c>
      <c r="L14" s="87"/>
      <c r="M14" s="88"/>
      <c r="N14" s="92" t="s">
        <v>18</v>
      </c>
      <c r="O14" s="87"/>
      <c r="P14" s="88"/>
    </row>
    <row r="15" spans="1:16">
      <c r="A15" s="98" t="s">
        <v>50</v>
      </c>
      <c r="B15" s="87"/>
      <c r="C15" s="88"/>
      <c r="E15" s="98" t="s">
        <v>18</v>
      </c>
      <c r="F15" s="87"/>
      <c r="G15" s="88"/>
      <c r="H15" s="10" t="s">
        <v>50</v>
      </c>
      <c r="I15" s="10" t="s">
        <v>51</v>
      </c>
      <c r="J15" s="11" t="s">
        <v>52</v>
      </c>
      <c r="K15" s="99" t="s">
        <v>53</v>
      </c>
      <c r="L15" s="87"/>
      <c r="M15" s="88"/>
      <c r="N15" s="98" t="s">
        <v>54</v>
      </c>
      <c r="O15" s="87"/>
      <c r="P15" s="88"/>
    </row>
    <row r="16" spans="1:16">
      <c r="A16" s="98" t="s">
        <v>50</v>
      </c>
      <c r="B16" s="87"/>
      <c r="C16" s="88"/>
      <c r="E16" s="98" t="s">
        <v>18</v>
      </c>
      <c r="F16" s="87"/>
      <c r="G16" s="88"/>
      <c r="H16" s="10" t="s">
        <v>50</v>
      </c>
      <c r="I16" s="10" t="s">
        <v>51</v>
      </c>
      <c r="J16" s="11" t="s">
        <v>52</v>
      </c>
      <c r="K16" s="99" t="s">
        <v>53</v>
      </c>
      <c r="L16" s="87"/>
      <c r="M16" s="88"/>
      <c r="N16" s="98" t="s">
        <v>54</v>
      </c>
      <c r="O16" s="87"/>
      <c r="P16" s="88"/>
    </row>
    <row r="17" spans="1:16">
      <c r="A17" s="92" t="s">
        <v>18</v>
      </c>
      <c r="B17" s="87"/>
      <c r="C17" s="88"/>
      <c r="E17" s="92" t="s">
        <v>18</v>
      </c>
      <c r="F17" s="87"/>
      <c r="G17" s="88"/>
      <c r="H17" s="6" t="s">
        <v>18</v>
      </c>
      <c r="I17" s="6" t="s">
        <v>55</v>
      </c>
      <c r="J17" s="9" t="s">
        <v>56</v>
      </c>
      <c r="K17" s="93" t="s">
        <v>57</v>
      </c>
      <c r="L17" s="87"/>
      <c r="M17" s="88"/>
      <c r="N17" s="92" t="s">
        <v>18</v>
      </c>
      <c r="O17" s="87"/>
      <c r="P17" s="88"/>
    </row>
    <row r="18" spans="1:16">
      <c r="A18" s="92" t="s">
        <v>18</v>
      </c>
      <c r="B18" s="87"/>
      <c r="C18" s="88"/>
      <c r="E18" s="92" t="s">
        <v>18</v>
      </c>
      <c r="F18" s="87"/>
      <c r="G18" s="88"/>
      <c r="H18" s="6" t="s">
        <v>18</v>
      </c>
      <c r="I18" s="6" t="s">
        <v>58</v>
      </c>
      <c r="J18" s="9" t="s">
        <v>59</v>
      </c>
      <c r="K18" s="93" t="s">
        <v>60</v>
      </c>
      <c r="L18" s="87"/>
      <c r="M18" s="88"/>
      <c r="N18" s="92" t="s">
        <v>61</v>
      </c>
      <c r="O18" s="87"/>
      <c r="P18" s="88"/>
    </row>
    <row r="19" spans="1:16">
      <c r="A19" s="92" t="s">
        <v>18</v>
      </c>
      <c r="B19" s="87"/>
      <c r="C19" s="88"/>
      <c r="E19" s="92" t="s">
        <v>18</v>
      </c>
      <c r="F19" s="87"/>
      <c r="G19" s="88"/>
      <c r="H19" s="6" t="s">
        <v>18</v>
      </c>
      <c r="I19" s="6" t="s">
        <v>62</v>
      </c>
      <c r="J19" s="9" t="s">
        <v>63</v>
      </c>
      <c r="K19" s="93" t="s">
        <v>64</v>
      </c>
      <c r="L19" s="87"/>
      <c r="M19" s="88"/>
      <c r="N19" s="92" t="s">
        <v>62</v>
      </c>
      <c r="O19" s="87"/>
      <c r="P19" s="88"/>
    </row>
    <row r="20" spans="1:16">
      <c r="A20" s="92" t="s">
        <v>18</v>
      </c>
      <c r="B20" s="87"/>
      <c r="C20" s="88"/>
      <c r="E20" s="92" t="s">
        <v>18</v>
      </c>
      <c r="F20" s="87"/>
      <c r="G20" s="88"/>
      <c r="H20" s="6" t="s">
        <v>18</v>
      </c>
      <c r="I20" s="6" t="s">
        <v>65</v>
      </c>
      <c r="J20" s="9" t="s">
        <v>66</v>
      </c>
      <c r="K20" s="93" t="s">
        <v>67</v>
      </c>
      <c r="L20" s="87"/>
      <c r="M20" s="88"/>
      <c r="N20" s="92" t="s">
        <v>68</v>
      </c>
      <c r="O20" s="87"/>
      <c r="P20" s="88"/>
    </row>
    <row r="21" spans="1:16">
      <c r="A21" s="92" t="s">
        <v>18</v>
      </c>
      <c r="B21" s="87"/>
      <c r="C21" s="88"/>
      <c r="E21" s="92" t="s">
        <v>18</v>
      </c>
      <c r="F21" s="87"/>
      <c r="G21" s="88"/>
      <c r="H21" s="6" t="s">
        <v>18</v>
      </c>
      <c r="I21" s="6" t="s">
        <v>69</v>
      </c>
      <c r="J21" s="9" t="s">
        <v>70</v>
      </c>
      <c r="K21" s="93" t="s">
        <v>71</v>
      </c>
      <c r="L21" s="87"/>
      <c r="M21" s="88"/>
      <c r="N21" s="92" t="s">
        <v>18</v>
      </c>
      <c r="O21" s="87"/>
      <c r="P21" s="88"/>
    </row>
    <row r="22" spans="1:16">
      <c r="A22" s="92" t="s">
        <v>18</v>
      </c>
      <c r="B22" s="87"/>
      <c r="C22" s="88"/>
      <c r="E22" s="92" t="s">
        <v>18</v>
      </c>
      <c r="F22" s="87"/>
      <c r="G22" s="88"/>
      <c r="H22" s="6" t="s">
        <v>18</v>
      </c>
      <c r="I22" s="6" t="s">
        <v>72</v>
      </c>
      <c r="J22" s="9" t="s">
        <v>73</v>
      </c>
      <c r="K22" s="93" t="s">
        <v>74</v>
      </c>
      <c r="L22" s="87"/>
      <c r="M22" s="88"/>
      <c r="N22" s="92" t="s">
        <v>75</v>
      </c>
      <c r="O22" s="87"/>
      <c r="P22" s="88"/>
    </row>
    <row r="23" spans="1:16">
      <c r="A23" s="98" t="s">
        <v>18</v>
      </c>
      <c r="B23" s="87"/>
      <c r="C23" s="88"/>
      <c r="E23" s="98" t="s">
        <v>18</v>
      </c>
      <c r="F23" s="87"/>
      <c r="G23" s="88"/>
      <c r="H23" s="10" t="s">
        <v>18</v>
      </c>
      <c r="I23" s="10" t="s">
        <v>76</v>
      </c>
      <c r="J23" s="11" t="s">
        <v>52</v>
      </c>
      <c r="K23" s="99" t="s">
        <v>53</v>
      </c>
      <c r="L23" s="87"/>
      <c r="M23" s="88"/>
      <c r="N23" s="98" t="s">
        <v>77</v>
      </c>
      <c r="O23" s="87"/>
      <c r="P23" s="88"/>
    </row>
    <row r="24" spans="1:16" ht="15" thickBot="1">
      <c r="A24" s="100" t="s">
        <v>50</v>
      </c>
      <c r="B24" s="101"/>
      <c r="C24" s="102"/>
      <c r="E24" s="100" t="s">
        <v>18</v>
      </c>
      <c r="F24" s="101"/>
      <c r="G24" s="102"/>
      <c r="H24" s="12" t="s">
        <v>50</v>
      </c>
      <c r="I24" s="12" t="s">
        <v>78</v>
      </c>
      <c r="J24" s="13" t="s">
        <v>79</v>
      </c>
      <c r="K24" s="103" t="s">
        <v>53</v>
      </c>
      <c r="L24" s="101"/>
      <c r="M24" s="102"/>
      <c r="N24" s="100" t="s">
        <v>80</v>
      </c>
      <c r="O24" s="101"/>
      <c r="P24" s="102"/>
    </row>
    <row r="25" spans="1:16" ht="15" thickTop="1">
      <c r="A25" s="92" t="s">
        <v>81</v>
      </c>
      <c r="B25" s="87"/>
      <c r="C25" s="88"/>
      <c r="E25" s="92" t="s">
        <v>18</v>
      </c>
      <c r="F25" s="87"/>
      <c r="G25" s="88"/>
      <c r="H25" s="6" t="s">
        <v>81</v>
      </c>
      <c r="I25" s="6" t="s">
        <v>82</v>
      </c>
      <c r="J25" s="9" t="s">
        <v>83</v>
      </c>
      <c r="K25" s="93" t="s">
        <v>84</v>
      </c>
      <c r="L25" s="87"/>
      <c r="M25" s="88"/>
      <c r="N25" s="92" t="s">
        <v>85</v>
      </c>
      <c r="O25" s="87"/>
      <c r="P25" s="88"/>
    </row>
    <row r="26" spans="1:16">
      <c r="A26" s="92" t="s">
        <v>86</v>
      </c>
      <c r="B26" s="87"/>
      <c r="C26" s="88"/>
      <c r="E26" s="92" t="s">
        <v>18</v>
      </c>
      <c r="F26" s="87"/>
      <c r="G26" s="88"/>
      <c r="H26" s="6" t="s">
        <v>86</v>
      </c>
      <c r="I26" s="6" t="s">
        <v>87</v>
      </c>
      <c r="J26" s="9" t="s">
        <v>88</v>
      </c>
      <c r="K26" s="93" t="s">
        <v>89</v>
      </c>
      <c r="L26" s="87"/>
      <c r="M26" s="88"/>
      <c r="N26" s="92" t="s">
        <v>90</v>
      </c>
      <c r="O26" s="87"/>
      <c r="P26" s="88"/>
    </row>
    <row r="27" spans="1:16">
      <c r="A27" s="92" t="s">
        <v>91</v>
      </c>
      <c r="B27" s="87"/>
      <c r="C27" s="88"/>
      <c r="E27" s="92" t="s">
        <v>18</v>
      </c>
      <c r="F27" s="87"/>
      <c r="G27" s="88"/>
      <c r="H27" s="6" t="s">
        <v>91</v>
      </c>
      <c r="I27" s="6" t="s">
        <v>92</v>
      </c>
      <c r="J27" s="9" t="s">
        <v>93</v>
      </c>
      <c r="K27" s="93" t="s">
        <v>94</v>
      </c>
      <c r="L27" s="87"/>
      <c r="M27" s="88"/>
      <c r="N27" s="92" t="s">
        <v>95</v>
      </c>
      <c r="O27" s="87"/>
      <c r="P27" s="88"/>
    </row>
    <row r="28" spans="1:16">
      <c r="A28" s="92" t="s">
        <v>96</v>
      </c>
      <c r="B28" s="87"/>
      <c r="C28" s="88"/>
      <c r="E28" s="92" t="s">
        <v>18</v>
      </c>
      <c r="F28" s="87"/>
      <c r="G28" s="88"/>
      <c r="H28" s="6" t="s">
        <v>96</v>
      </c>
      <c r="I28" s="6" t="s">
        <v>97</v>
      </c>
      <c r="J28" s="9" t="s">
        <v>98</v>
      </c>
      <c r="K28" s="93" t="s">
        <v>99</v>
      </c>
      <c r="L28" s="87"/>
      <c r="M28" s="88"/>
      <c r="N28" s="92" t="s">
        <v>97</v>
      </c>
      <c r="O28" s="87"/>
      <c r="P28" s="88"/>
    </row>
    <row r="29" spans="1:16">
      <c r="A29" s="92" t="s">
        <v>100</v>
      </c>
      <c r="B29" s="87"/>
      <c r="C29" s="88"/>
      <c r="E29" s="92" t="s">
        <v>18</v>
      </c>
      <c r="F29" s="87"/>
      <c r="G29" s="88"/>
      <c r="H29" s="6" t="s">
        <v>100</v>
      </c>
      <c r="I29" s="6" t="s">
        <v>101</v>
      </c>
      <c r="J29" s="9" t="s">
        <v>102</v>
      </c>
      <c r="K29" s="93" t="s">
        <v>103</v>
      </c>
      <c r="L29" s="87"/>
      <c r="M29" s="88"/>
      <c r="N29" s="92" t="s">
        <v>104</v>
      </c>
      <c r="O29" s="87"/>
      <c r="P29" s="88"/>
    </row>
    <row r="30" spans="1:16">
      <c r="A30" s="92" t="s">
        <v>105</v>
      </c>
      <c r="B30" s="87"/>
      <c r="C30" s="88"/>
      <c r="E30" s="92" t="s">
        <v>18</v>
      </c>
      <c r="F30" s="87"/>
      <c r="G30" s="88"/>
      <c r="H30" s="6" t="s">
        <v>105</v>
      </c>
      <c r="I30" s="6" t="s">
        <v>106</v>
      </c>
      <c r="J30" s="9" t="s">
        <v>107</v>
      </c>
      <c r="K30" s="93" t="s">
        <v>108</v>
      </c>
      <c r="L30" s="87"/>
      <c r="M30" s="88"/>
      <c r="N30" s="92" t="s">
        <v>109</v>
      </c>
      <c r="O30" s="87"/>
      <c r="P30" s="88"/>
    </row>
    <row r="31" spans="1:16">
      <c r="A31" s="92" t="s">
        <v>110</v>
      </c>
      <c r="B31" s="87"/>
      <c r="C31" s="88"/>
      <c r="E31" s="92" t="s">
        <v>18</v>
      </c>
      <c r="F31" s="87"/>
      <c r="G31" s="88"/>
      <c r="H31" s="6" t="s">
        <v>110</v>
      </c>
      <c r="I31" s="6" t="s">
        <v>111</v>
      </c>
      <c r="J31" s="9" t="s">
        <v>112</v>
      </c>
      <c r="K31" s="93" t="s">
        <v>113</v>
      </c>
      <c r="L31" s="87"/>
      <c r="M31" s="88"/>
      <c r="N31" s="92" t="s">
        <v>114</v>
      </c>
      <c r="O31" s="87"/>
      <c r="P31" s="88"/>
    </row>
    <row r="32" spans="1:16">
      <c r="A32" s="92" t="s">
        <v>115</v>
      </c>
      <c r="B32" s="87"/>
      <c r="C32" s="88"/>
      <c r="E32" s="92" t="s">
        <v>18</v>
      </c>
      <c r="F32" s="87"/>
      <c r="G32" s="88"/>
      <c r="H32" s="6" t="s">
        <v>115</v>
      </c>
      <c r="I32" s="6" t="s">
        <v>18</v>
      </c>
      <c r="J32" s="9" t="s">
        <v>116</v>
      </c>
      <c r="K32" s="93" t="s">
        <v>117</v>
      </c>
      <c r="L32" s="87"/>
      <c r="M32" s="88"/>
      <c r="N32" s="92" t="s">
        <v>18</v>
      </c>
      <c r="O32" s="87"/>
      <c r="P32" s="88"/>
    </row>
    <row r="33" spans="1:16">
      <c r="A33" s="92" t="s">
        <v>118</v>
      </c>
      <c r="B33" s="87"/>
      <c r="C33" s="88"/>
      <c r="E33" s="92" t="s">
        <v>18</v>
      </c>
      <c r="F33" s="87"/>
      <c r="G33" s="88"/>
      <c r="H33" s="6" t="s">
        <v>118</v>
      </c>
      <c r="I33" s="6" t="s">
        <v>18</v>
      </c>
      <c r="J33" s="9" t="s">
        <v>119</v>
      </c>
      <c r="K33" s="93" t="s">
        <v>120</v>
      </c>
      <c r="L33" s="87"/>
      <c r="M33" s="88"/>
      <c r="N33" s="92" t="s">
        <v>18</v>
      </c>
      <c r="O33" s="87"/>
      <c r="P33" s="88"/>
    </row>
    <row r="34" spans="1:16">
      <c r="A34" s="92" t="s">
        <v>121</v>
      </c>
      <c r="B34" s="87"/>
      <c r="C34" s="88"/>
      <c r="E34" s="92" t="s">
        <v>18</v>
      </c>
      <c r="F34" s="87"/>
      <c r="G34" s="88"/>
      <c r="H34" s="6" t="s">
        <v>121</v>
      </c>
      <c r="I34" s="6" t="s">
        <v>18</v>
      </c>
      <c r="J34" s="9" t="s">
        <v>122</v>
      </c>
      <c r="K34" s="93" t="s">
        <v>123</v>
      </c>
      <c r="L34" s="87"/>
      <c r="M34" s="88"/>
      <c r="N34" s="92" t="s">
        <v>18</v>
      </c>
      <c r="O34" s="87"/>
      <c r="P34" s="88"/>
    </row>
    <row r="35" spans="1:16">
      <c r="A35" s="92" t="s">
        <v>124</v>
      </c>
      <c r="B35" s="87"/>
      <c r="C35" s="88"/>
      <c r="E35" s="92" t="s">
        <v>18</v>
      </c>
      <c r="F35" s="87"/>
      <c r="G35" s="88"/>
      <c r="H35" s="6" t="s">
        <v>124</v>
      </c>
      <c r="I35" s="6" t="s">
        <v>125</v>
      </c>
      <c r="J35" s="9" t="s">
        <v>126</v>
      </c>
      <c r="K35" s="93" t="s">
        <v>127</v>
      </c>
      <c r="L35" s="87"/>
      <c r="M35" s="88"/>
      <c r="N35" s="92" t="s">
        <v>125</v>
      </c>
      <c r="O35" s="87"/>
      <c r="P35" s="88"/>
    </row>
    <row r="36" spans="1:16">
      <c r="A36" s="98" t="s">
        <v>128</v>
      </c>
      <c r="B36" s="87"/>
      <c r="C36" s="88"/>
      <c r="E36" s="98" t="s">
        <v>18</v>
      </c>
      <c r="F36" s="87"/>
      <c r="G36" s="88"/>
      <c r="H36" s="10" t="s">
        <v>128</v>
      </c>
      <c r="I36" s="10" t="s">
        <v>129</v>
      </c>
      <c r="J36" s="11" t="s">
        <v>52</v>
      </c>
      <c r="K36" s="99" t="s">
        <v>53</v>
      </c>
      <c r="L36" s="87"/>
      <c r="M36" s="88"/>
      <c r="N36" s="98" t="s">
        <v>130</v>
      </c>
      <c r="O36" s="87"/>
      <c r="P36" s="88"/>
    </row>
    <row r="37" spans="1:16">
      <c r="A37" s="92" t="s">
        <v>18</v>
      </c>
      <c r="B37" s="87"/>
      <c r="C37" s="88"/>
      <c r="E37" s="92" t="s">
        <v>18</v>
      </c>
      <c r="F37" s="87"/>
      <c r="G37" s="88"/>
      <c r="H37" s="6" t="s">
        <v>18</v>
      </c>
      <c r="I37" s="6" t="s">
        <v>131</v>
      </c>
      <c r="J37" s="9" t="s">
        <v>132</v>
      </c>
      <c r="K37" s="93" t="s">
        <v>133</v>
      </c>
      <c r="L37" s="87"/>
      <c r="M37" s="88"/>
      <c r="N37" s="92" t="s">
        <v>131</v>
      </c>
      <c r="O37" s="87"/>
      <c r="P37" s="88"/>
    </row>
    <row r="38" spans="1:16">
      <c r="A38" s="92" t="s">
        <v>18</v>
      </c>
      <c r="B38" s="87"/>
      <c r="C38" s="88"/>
      <c r="E38" s="92" t="s">
        <v>18</v>
      </c>
      <c r="F38" s="87"/>
      <c r="G38" s="88"/>
      <c r="H38" s="6" t="s">
        <v>18</v>
      </c>
      <c r="I38" s="6" t="s">
        <v>134</v>
      </c>
      <c r="J38" s="9" t="s">
        <v>135</v>
      </c>
      <c r="K38" s="93" t="s">
        <v>136</v>
      </c>
      <c r="L38" s="87"/>
      <c r="M38" s="88"/>
      <c r="N38" s="92" t="s">
        <v>40</v>
      </c>
      <c r="O38" s="87"/>
      <c r="P38" s="88"/>
    </row>
    <row r="39" spans="1:16">
      <c r="A39" s="92" t="s">
        <v>18</v>
      </c>
      <c r="B39" s="87"/>
      <c r="C39" s="88"/>
      <c r="E39" s="92" t="s">
        <v>18</v>
      </c>
      <c r="F39" s="87"/>
      <c r="G39" s="88"/>
      <c r="H39" s="6" t="s">
        <v>18</v>
      </c>
      <c r="I39" s="6" t="s">
        <v>137</v>
      </c>
      <c r="J39" s="9" t="s">
        <v>59</v>
      </c>
      <c r="K39" s="93" t="s">
        <v>60</v>
      </c>
      <c r="L39" s="87"/>
      <c r="M39" s="88"/>
      <c r="N39" s="92" t="s">
        <v>138</v>
      </c>
      <c r="O39" s="87"/>
      <c r="P39" s="88"/>
    </row>
    <row r="40" spans="1:16">
      <c r="A40" s="92" t="s">
        <v>18</v>
      </c>
      <c r="B40" s="87"/>
      <c r="C40" s="88"/>
      <c r="E40" s="92" t="s">
        <v>18</v>
      </c>
      <c r="F40" s="87"/>
      <c r="G40" s="88"/>
      <c r="H40" s="6" t="s">
        <v>18</v>
      </c>
      <c r="I40" s="6" t="s">
        <v>139</v>
      </c>
      <c r="J40" s="9" t="s">
        <v>140</v>
      </c>
      <c r="K40" s="93" t="s">
        <v>141</v>
      </c>
      <c r="L40" s="87"/>
      <c r="M40" s="88"/>
      <c r="N40" s="92" t="s">
        <v>139</v>
      </c>
      <c r="O40" s="87"/>
      <c r="P40" s="88"/>
    </row>
    <row r="41" spans="1:16">
      <c r="A41" s="92" t="s">
        <v>18</v>
      </c>
      <c r="B41" s="87"/>
      <c r="C41" s="88"/>
      <c r="E41" s="92" t="s">
        <v>18</v>
      </c>
      <c r="F41" s="87"/>
      <c r="G41" s="88"/>
      <c r="H41" s="6" t="s">
        <v>18</v>
      </c>
      <c r="I41" s="6" t="s">
        <v>142</v>
      </c>
      <c r="J41" s="9" t="s">
        <v>63</v>
      </c>
      <c r="K41" s="93" t="s">
        <v>64</v>
      </c>
      <c r="L41" s="87"/>
      <c r="M41" s="88"/>
      <c r="N41" s="92" t="s">
        <v>18</v>
      </c>
      <c r="O41" s="87"/>
      <c r="P41" s="88"/>
    </row>
    <row r="42" spans="1:16">
      <c r="A42" s="92" t="s">
        <v>18</v>
      </c>
      <c r="B42" s="87"/>
      <c r="C42" s="88"/>
      <c r="E42" s="92" t="s">
        <v>18</v>
      </c>
      <c r="F42" s="87"/>
      <c r="G42" s="88"/>
      <c r="H42" s="6" t="s">
        <v>18</v>
      </c>
      <c r="I42" s="6" t="s">
        <v>55</v>
      </c>
      <c r="J42" s="9" t="s">
        <v>143</v>
      </c>
      <c r="K42" s="93" t="s">
        <v>144</v>
      </c>
      <c r="L42" s="87"/>
      <c r="M42" s="88"/>
      <c r="N42" s="92" t="s">
        <v>18</v>
      </c>
      <c r="O42" s="87"/>
      <c r="P42" s="88"/>
    </row>
    <row r="43" spans="1:16">
      <c r="A43" s="92" t="s">
        <v>18</v>
      </c>
      <c r="B43" s="87"/>
      <c r="C43" s="88"/>
      <c r="E43" s="92" t="s">
        <v>18</v>
      </c>
      <c r="F43" s="87"/>
      <c r="G43" s="88"/>
      <c r="H43" s="6" t="s">
        <v>18</v>
      </c>
      <c r="I43" s="6" t="s">
        <v>65</v>
      </c>
      <c r="J43" s="9" t="s">
        <v>66</v>
      </c>
      <c r="K43" s="93" t="s">
        <v>67</v>
      </c>
      <c r="L43" s="87"/>
      <c r="M43" s="88"/>
      <c r="N43" s="92" t="s">
        <v>68</v>
      </c>
      <c r="O43" s="87"/>
      <c r="P43" s="88"/>
    </row>
    <row r="44" spans="1:16">
      <c r="A44" s="92" t="s">
        <v>18</v>
      </c>
      <c r="B44" s="87"/>
      <c r="C44" s="88"/>
      <c r="E44" s="92" t="s">
        <v>18</v>
      </c>
      <c r="F44" s="87"/>
      <c r="G44" s="88"/>
      <c r="H44" s="6" t="s">
        <v>18</v>
      </c>
      <c r="I44" s="6" t="s">
        <v>145</v>
      </c>
      <c r="J44" s="9" t="s">
        <v>70</v>
      </c>
      <c r="K44" s="93" t="s">
        <v>71</v>
      </c>
      <c r="L44" s="87"/>
      <c r="M44" s="88"/>
      <c r="N44" s="92" t="s">
        <v>146</v>
      </c>
      <c r="O44" s="87"/>
      <c r="P44" s="88"/>
    </row>
    <row r="45" spans="1:16">
      <c r="A45" s="92" t="s">
        <v>18</v>
      </c>
      <c r="B45" s="87"/>
      <c r="C45" s="88"/>
      <c r="E45" s="92" t="s">
        <v>18</v>
      </c>
      <c r="F45" s="87"/>
      <c r="G45" s="88"/>
      <c r="H45" s="6" t="s">
        <v>18</v>
      </c>
      <c r="I45" s="6" t="s">
        <v>55</v>
      </c>
      <c r="J45" s="9" t="s">
        <v>147</v>
      </c>
      <c r="K45" s="93" t="s">
        <v>148</v>
      </c>
      <c r="L45" s="87"/>
      <c r="M45" s="88"/>
      <c r="N45" s="92" t="s">
        <v>18</v>
      </c>
      <c r="O45" s="87"/>
      <c r="P45" s="88"/>
    </row>
    <row r="46" spans="1:16">
      <c r="A46" s="92" t="s">
        <v>18</v>
      </c>
      <c r="B46" s="87"/>
      <c r="C46" s="88"/>
      <c r="E46" s="92" t="s">
        <v>18</v>
      </c>
      <c r="F46" s="87"/>
      <c r="G46" s="88"/>
      <c r="H46" s="6" t="s">
        <v>18</v>
      </c>
      <c r="I46" s="6" t="s">
        <v>149</v>
      </c>
      <c r="J46" s="9" t="s">
        <v>73</v>
      </c>
      <c r="K46" s="93" t="s">
        <v>74</v>
      </c>
      <c r="L46" s="87"/>
      <c r="M46" s="88"/>
      <c r="N46" s="92" t="s">
        <v>150</v>
      </c>
      <c r="O46" s="87"/>
      <c r="P46" s="88"/>
    </row>
    <row r="47" spans="1:16">
      <c r="A47" s="92" t="s">
        <v>18</v>
      </c>
      <c r="B47" s="87"/>
      <c r="C47" s="88"/>
      <c r="E47" s="92" t="s">
        <v>18</v>
      </c>
      <c r="F47" s="87"/>
      <c r="G47" s="88"/>
      <c r="H47" s="6" t="s">
        <v>18</v>
      </c>
      <c r="I47" s="6" t="s">
        <v>151</v>
      </c>
      <c r="J47" s="9" t="s">
        <v>152</v>
      </c>
      <c r="K47" s="93" t="s">
        <v>153</v>
      </c>
      <c r="L47" s="87"/>
      <c r="M47" s="88"/>
      <c r="N47" s="92" t="s">
        <v>18</v>
      </c>
      <c r="O47" s="87"/>
      <c r="P47" s="88"/>
    </row>
    <row r="48" spans="1:16">
      <c r="A48" s="98" t="s">
        <v>18</v>
      </c>
      <c r="B48" s="87"/>
      <c r="C48" s="88"/>
      <c r="E48" s="98" t="s">
        <v>18</v>
      </c>
      <c r="F48" s="87"/>
      <c r="G48" s="88"/>
      <c r="H48" s="10" t="s">
        <v>18</v>
      </c>
      <c r="I48" s="10" t="s">
        <v>154</v>
      </c>
      <c r="J48" s="11" t="s">
        <v>52</v>
      </c>
      <c r="K48" s="99" t="s">
        <v>53</v>
      </c>
      <c r="L48" s="87"/>
      <c r="M48" s="88"/>
      <c r="N48" s="98" t="s">
        <v>155</v>
      </c>
      <c r="O48" s="87"/>
      <c r="P48" s="88"/>
    </row>
    <row r="49" spans="1:16" ht="15" thickBot="1">
      <c r="A49" s="104" t="s">
        <v>128</v>
      </c>
      <c r="B49" s="101"/>
      <c r="C49" s="102"/>
      <c r="E49" s="104" t="s">
        <v>18</v>
      </c>
      <c r="F49" s="101"/>
      <c r="G49" s="102"/>
      <c r="H49" s="14" t="s">
        <v>128</v>
      </c>
      <c r="I49" s="14" t="s">
        <v>156</v>
      </c>
      <c r="J49" s="15" t="s">
        <v>157</v>
      </c>
      <c r="K49" s="105" t="s">
        <v>53</v>
      </c>
      <c r="L49" s="101"/>
      <c r="M49" s="102"/>
      <c r="N49" s="104" t="s">
        <v>158</v>
      </c>
      <c r="O49" s="101"/>
      <c r="P49" s="102"/>
    </row>
    <row r="50" spans="1:16" ht="15" thickTop="1">
      <c r="A50" s="98" t="s">
        <v>25</v>
      </c>
      <c r="B50" s="87"/>
      <c r="C50" s="88"/>
      <c r="E50" s="98" t="s">
        <v>18</v>
      </c>
      <c r="F50" s="87"/>
      <c r="G50" s="88"/>
      <c r="H50" s="16" t="s">
        <v>25</v>
      </c>
      <c r="I50" s="16" t="s">
        <v>159</v>
      </c>
      <c r="J50" s="11" t="s">
        <v>160</v>
      </c>
      <c r="K50" s="99" t="s">
        <v>53</v>
      </c>
      <c r="L50" s="87"/>
      <c r="M50" s="88"/>
      <c r="N50" s="108" t="s">
        <v>161</v>
      </c>
      <c r="O50" s="87"/>
      <c r="P50" s="88"/>
    </row>
    <row r="51" spans="1:16">
      <c r="A51" s="109" t="s">
        <v>13</v>
      </c>
      <c r="B51" s="87"/>
      <c r="C51" s="87"/>
      <c r="E51" s="110" t="s">
        <v>13</v>
      </c>
      <c r="F51" s="87"/>
      <c r="G51" s="87"/>
      <c r="H51" s="17" t="s">
        <v>13</v>
      </c>
      <c r="I51" s="17" t="s">
        <v>162</v>
      </c>
      <c r="J51" s="10" t="s">
        <v>163</v>
      </c>
      <c r="K51" s="97" t="s">
        <v>13</v>
      </c>
      <c r="L51" s="87"/>
      <c r="M51" s="88"/>
      <c r="N51" s="98" t="s">
        <v>162</v>
      </c>
      <c r="O51" s="87"/>
      <c r="P51" s="88"/>
    </row>
    <row r="52" spans="1:16" ht="15.95" customHeight="1"/>
    <row r="53" spans="1:16" ht="19.7" customHeight="1">
      <c r="B53" s="106" t="s">
        <v>164</v>
      </c>
      <c r="C53" s="83"/>
    </row>
    <row r="54" spans="1:16" ht="0.4" customHeight="1"/>
    <row r="55" spans="1:16" ht="19.7" customHeight="1">
      <c r="C55" s="107" t="s">
        <v>165</v>
      </c>
      <c r="D55" s="83"/>
      <c r="E55" s="83"/>
      <c r="F55" s="83"/>
      <c r="G55" s="83"/>
      <c r="H55" s="83"/>
      <c r="I55" s="83"/>
      <c r="J55" s="83"/>
      <c r="K55" s="83"/>
      <c r="L55" s="83"/>
    </row>
    <row r="56" spans="1:16" ht="0" hidden="1" customHeight="1"/>
  </sheetData>
  <mergeCells count="193">
    <mergeCell ref="B53:C53"/>
    <mergeCell ref="C55:L55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  <mergeCell ref="A8:C8"/>
    <mergeCell ref="E8:G8"/>
    <mergeCell ref="K8:M8"/>
  </mergeCells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A15" sqref="A15:B15"/>
    </sheetView>
  </sheetViews>
  <sheetFormatPr defaultRowHeight="14.25"/>
  <cols>
    <col min="1" max="1" width="47.125" style="1" customWidth="1"/>
    <col min="2" max="2" width="3.75" style="1" customWidth="1"/>
    <col min="3" max="3" width="9.25" style="1" customWidth="1"/>
    <col min="4" max="4" width="16" style="1" customWidth="1"/>
    <col min="5" max="5" width="4.375" style="1" customWidth="1"/>
    <col min="6" max="6" width="10.375" style="1" customWidth="1"/>
    <col min="7" max="7" width="0.5" style="1" customWidth="1"/>
    <col min="8" max="16384" width="9" style="1"/>
  </cols>
  <sheetData>
    <row r="1" spans="1:7" ht="1.9" customHeight="1"/>
    <row r="2" spans="1:7" ht="17.25" customHeight="1">
      <c r="A2" s="85" t="s">
        <v>1</v>
      </c>
      <c r="B2" s="83"/>
      <c r="C2" s="83"/>
      <c r="D2" s="83"/>
      <c r="E2" s="83"/>
      <c r="F2" s="83"/>
    </row>
    <row r="3" spans="1:7" ht="0.95" customHeight="1"/>
    <row r="4" spans="1:7" ht="17.25" customHeight="1">
      <c r="A4" s="115" t="s">
        <v>166</v>
      </c>
      <c r="B4" s="83"/>
      <c r="C4" s="83"/>
      <c r="D4" s="83"/>
      <c r="E4" s="83"/>
      <c r="F4" s="83"/>
    </row>
    <row r="5" spans="1:7" ht="0.2" customHeight="1"/>
    <row r="6" spans="1:7" ht="17.25" customHeight="1">
      <c r="A6" s="115" t="s">
        <v>167</v>
      </c>
      <c r="B6" s="83"/>
      <c r="C6" s="83"/>
      <c r="D6" s="83"/>
      <c r="E6" s="83"/>
      <c r="F6" s="83"/>
    </row>
    <row r="7" spans="1:7" ht="1.5" customHeight="1"/>
    <row r="8" spans="1:7" ht="18" customHeight="1">
      <c r="A8" s="84" t="s">
        <v>168</v>
      </c>
      <c r="B8" s="83"/>
      <c r="C8" s="83"/>
      <c r="D8" s="83"/>
      <c r="E8" s="83"/>
      <c r="F8" s="83"/>
    </row>
    <row r="9" spans="1:7" ht="0.75" customHeight="1"/>
    <row r="10" spans="1:7" ht="0.95" customHeight="1"/>
    <row r="11" spans="1:7">
      <c r="A11" s="86" t="s">
        <v>6</v>
      </c>
      <c r="B11" s="88"/>
      <c r="C11" s="4" t="s">
        <v>7</v>
      </c>
      <c r="D11" s="4" t="s">
        <v>169</v>
      </c>
      <c r="E11" s="86" t="s">
        <v>170</v>
      </c>
      <c r="F11" s="87"/>
      <c r="G11" s="88"/>
    </row>
    <row r="12" spans="1:7">
      <c r="A12" s="111" t="s">
        <v>171</v>
      </c>
      <c r="B12" s="88"/>
      <c r="C12" s="18" t="s">
        <v>172</v>
      </c>
      <c r="D12" s="19">
        <v>2290</v>
      </c>
      <c r="E12" s="112">
        <v>0</v>
      </c>
      <c r="F12" s="87"/>
      <c r="G12" s="88"/>
    </row>
    <row r="13" spans="1:7">
      <c r="A13" s="111" t="s">
        <v>173</v>
      </c>
      <c r="B13" s="88"/>
      <c r="C13" s="18" t="s">
        <v>174</v>
      </c>
      <c r="D13" s="19">
        <v>470.3</v>
      </c>
      <c r="E13" s="112">
        <v>0</v>
      </c>
      <c r="F13" s="87"/>
      <c r="G13" s="88"/>
    </row>
    <row r="14" spans="1:7">
      <c r="A14" s="111" t="s">
        <v>175</v>
      </c>
      <c r="B14" s="88"/>
      <c r="C14" s="18" t="s">
        <v>174</v>
      </c>
      <c r="D14" s="19">
        <v>145592.28</v>
      </c>
      <c r="E14" s="112">
        <v>0</v>
      </c>
      <c r="F14" s="87"/>
      <c r="G14" s="88"/>
    </row>
    <row r="15" spans="1:7">
      <c r="A15" s="111" t="s">
        <v>176</v>
      </c>
      <c r="B15" s="88"/>
      <c r="C15" s="18" t="s">
        <v>174</v>
      </c>
      <c r="D15" s="19">
        <v>53552999.079999998</v>
      </c>
      <c r="E15" s="112">
        <v>0</v>
      </c>
      <c r="F15" s="87"/>
      <c r="G15" s="88"/>
    </row>
    <row r="16" spans="1:7">
      <c r="A16" s="111" t="s">
        <v>177</v>
      </c>
      <c r="B16" s="88"/>
      <c r="C16" s="18" t="s">
        <v>178</v>
      </c>
      <c r="D16" s="19">
        <v>1682467.72</v>
      </c>
      <c r="E16" s="112">
        <v>0</v>
      </c>
      <c r="F16" s="87"/>
      <c r="G16" s="88"/>
    </row>
    <row r="17" spans="1:7">
      <c r="A17" s="111" t="s">
        <v>132</v>
      </c>
      <c r="B17" s="88"/>
      <c r="C17" s="18" t="s">
        <v>179</v>
      </c>
      <c r="D17" s="19">
        <v>60000</v>
      </c>
      <c r="E17" s="112">
        <v>0</v>
      </c>
      <c r="F17" s="87"/>
      <c r="G17" s="88"/>
    </row>
    <row r="18" spans="1:7">
      <c r="A18" s="111" t="s">
        <v>180</v>
      </c>
      <c r="B18" s="88"/>
      <c r="C18" s="18" t="s">
        <v>181</v>
      </c>
      <c r="D18" s="19">
        <v>48340</v>
      </c>
      <c r="E18" s="112">
        <v>0</v>
      </c>
      <c r="F18" s="87"/>
      <c r="G18" s="88"/>
    </row>
    <row r="19" spans="1:7">
      <c r="A19" s="111" t="s">
        <v>182</v>
      </c>
      <c r="B19" s="88"/>
      <c r="C19" s="18" t="s">
        <v>183</v>
      </c>
      <c r="D19" s="19">
        <v>6899572.6600000001</v>
      </c>
      <c r="E19" s="112">
        <v>0</v>
      </c>
      <c r="F19" s="87"/>
      <c r="G19" s="88"/>
    </row>
    <row r="20" spans="1:7">
      <c r="A20" s="111" t="s">
        <v>184</v>
      </c>
      <c r="B20" s="88"/>
      <c r="C20" s="18" t="s">
        <v>185</v>
      </c>
      <c r="D20" s="19">
        <v>18381953</v>
      </c>
      <c r="E20" s="112">
        <v>0</v>
      </c>
      <c r="F20" s="87"/>
      <c r="G20" s="88"/>
    </row>
    <row r="21" spans="1:7">
      <c r="A21" s="111" t="s">
        <v>56</v>
      </c>
      <c r="B21" s="88"/>
      <c r="C21" s="18" t="s">
        <v>186</v>
      </c>
      <c r="D21" s="19">
        <v>48340</v>
      </c>
      <c r="E21" s="112">
        <v>0</v>
      </c>
      <c r="F21" s="87"/>
      <c r="G21" s="88"/>
    </row>
    <row r="22" spans="1:7">
      <c r="A22" s="111" t="s">
        <v>135</v>
      </c>
      <c r="B22" s="88"/>
      <c r="C22" s="18" t="s">
        <v>187</v>
      </c>
      <c r="D22" s="19">
        <v>0</v>
      </c>
      <c r="E22" s="112">
        <v>5814842</v>
      </c>
      <c r="F22" s="87"/>
      <c r="G22" s="88"/>
    </row>
    <row r="23" spans="1:7">
      <c r="A23" s="111" t="s">
        <v>188</v>
      </c>
      <c r="B23" s="88"/>
      <c r="C23" s="18" t="s">
        <v>189</v>
      </c>
      <c r="D23" s="19">
        <v>0</v>
      </c>
      <c r="E23" s="112">
        <v>7858583.9299999997</v>
      </c>
      <c r="F23" s="87"/>
      <c r="G23" s="88"/>
    </row>
    <row r="24" spans="1:7">
      <c r="A24" s="111" t="s">
        <v>59</v>
      </c>
      <c r="B24" s="88"/>
      <c r="C24" s="18" t="s">
        <v>190</v>
      </c>
      <c r="D24" s="19">
        <v>0</v>
      </c>
      <c r="E24" s="112">
        <v>1253.81</v>
      </c>
      <c r="F24" s="87"/>
      <c r="G24" s="88"/>
    </row>
    <row r="25" spans="1:7">
      <c r="A25" s="111" t="s">
        <v>140</v>
      </c>
      <c r="B25" s="88"/>
      <c r="C25" s="18" t="s">
        <v>191</v>
      </c>
      <c r="D25" s="19">
        <v>0</v>
      </c>
      <c r="E25" s="112">
        <v>2130.3000000000002</v>
      </c>
      <c r="F25" s="87"/>
      <c r="G25" s="88"/>
    </row>
    <row r="26" spans="1:7">
      <c r="A26" s="111" t="s">
        <v>63</v>
      </c>
      <c r="B26" s="88"/>
      <c r="C26" s="18" t="s">
        <v>192</v>
      </c>
      <c r="D26" s="19">
        <v>0</v>
      </c>
      <c r="E26" s="112">
        <v>384330</v>
      </c>
      <c r="F26" s="87"/>
      <c r="G26" s="88"/>
    </row>
    <row r="27" spans="1:7">
      <c r="A27" s="111" t="s">
        <v>193</v>
      </c>
      <c r="B27" s="88"/>
      <c r="C27" s="18" t="s">
        <v>194</v>
      </c>
      <c r="D27" s="19">
        <v>0</v>
      </c>
      <c r="E27" s="112">
        <v>6318.73</v>
      </c>
      <c r="F27" s="87"/>
      <c r="G27" s="88"/>
    </row>
    <row r="28" spans="1:7">
      <c r="A28" s="111" t="s">
        <v>195</v>
      </c>
      <c r="B28" s="88"/>
      <c r="C28" s="18" t="s">
        <v>194</v>
      </c>
      <c r="D28" s="19">
        <v>0</v>
      </c>
      <c r="E28" s="112">
        <v>750.28</v>
      </c>
      <c r="F28" s="87"/>
      <c r="G28" s="88"/>
    </row>
    <row r="29" spans="1:7">
      <c r="A29" s="111" t="s">
        <v>147</v>
      </c>
      <c r="B29" s="88"/>
      <c r="C29" s="18" t="s">
        <v>196</v>
      </c>
      <c r="D29" s="19">
        <v>0</v>
      </c>
      <c r="E29" s="112">
        <v>48340</v>
      </c>
      <c r="F29" s="87"/>
      <c r="G29" s="88"/>
    </row>
    <row r="30" spans="1:7">
      <c r="A30" s="111" t="s">
        <v>73</v>
      </c>
      <c r="B30" s="88"/>
      <c r="C30" s="18" t="s">
        <v>197</v>
      </c>
      <c r="D30" s="19">
        <v>0</v>
      </c>
      <c r="E30" s="112">
        <v>43504311.859999999</v>
      </c>
      <c r="F30" s="87"/>
      <c r="G30" s="88"/>
    </row>
    <row r="31" spans="1:7">
      <c r="A31" s="111" t="s">
        <v>152</v>
      </c>
      <c r="B31" s="88"/>
      <c r="C31" s="18" t="s">
        <v>198</v>
      </c>
      <c r="D31" s="19">
        <v>0</v>
      </c>
      <c r="E31" s="112">
        <v>17946297.52</v>
      </c>
      <c r="F31" s="87"/>
      <c r="G31" s="88"/>
    </row>
    <row r="32" spans="1:7">
      <c r="A32" s="111" t="s">
        <v>199</v>
      </c>
      <c r="B32" s="88"/>
      <c r="C32" s="18" t="s">
        <v>200</v>
      </c>
      <c r="D32" s="19">
        <v>0</v>
      </c>
      <c r="E32" s="112">
        <v>26260</v>
      </c>
      <c r="F32" s="87"/>
      <c r="G32" s="88"/>
    </row>
    <row r="33" spans="1:7">
      <c r="A33" s="111" t="s">
        <v>201</v>
      </c>
      <c r="B33" s="88"/>
      <c r="C33" s="18" t="s">
        <v>202</v>
      </c>
      <c r="D33" s="19">
        <v>0</v>
      </c>
      <c r="E33" s="112">
        <v>490</v>
      </c>
      <c r="F33" s="87"/>
      <c r="G33" s="88"/>
    </row>
    <row r="34" spans="1:7">
      <c r="A34" s="111" t="s">
        <v>203</v>
      </c>
      <c r="B34" s="88"/>
      <c r="C34" s="18" t="s">
        <v>204</v>
      </c>
      <c r="D34" s="19">
        <v>0</v>
      </c>
      <c r="E34" s="112">
        <v>2400</v>
      </c>
      <c r="F34" s="87"/>
      <c r="G34" s="88"/>
    </row>
    <row r="35" spans="1:7">
      <c r="A35" s="111" t="s">
        <v>205</v>
      </c>
      <c r="B35" s="88"/>
      <c r="C35" s="18" t="s">
        <v>206</v>
      </c>
      <c r="D35" s="19">
        <v>0</v>
      </c>
      <c r="E35" s="112">
        <v>8430</v>
      </c>
      <c r="F35" s="87"/>
      <c r="G35" s="88"/>
    </row>
    <row r="36" spans="1:7" ht="21.75" customHeight="1">
      <c r="A36" s="111" t="s">
        <v>207</v>
      </c>
      <c r="B36" s="88"/>
      <c r="C36" s="18" t="s">
        <v>208</v>
      </c>
      <c r="D36" s="19">
        <v>0</v>
      </c>
      <c r="E36" s="112">
        <v>200</v>
      </c>
      <c r="F36" s="87"/>
      <c r="G36" s="88"/>
    </row>
    <row r="37" spans="1:7">
      <c r="A37" s="111" t="s">
        <v>209</v>
      </c>
      <c r="B37" s="88"/>
      <c r="C37" s="18" t="s">
        <v>210</v>
      </c>
      <c r="D37" s="19">
        <v>0</v>
      </c>
      <c r="E37" s="112">
        <v>4000</v>
      </c>
      <c r="F37" s="87"/>
      <c r="G37" s="88"/>
    </row>
    <row r="38" spans="1:7">
      <c r="A38" s="111" t="s">
        <v>211</v>
      </c>
      <c r="B38" s="88"/>
      <c r="C38" s="18" t="s">
        <v>212</v>
      </c>
      <c r="D38" s="19">
        <v>0</v>
      </c>
      <c r="E38" s="112">
        <v>20670</v>
      </c>
      <c r="F38" s="87"/>
      <c r="G38" s="88"/>
    </row>
    <row r="39" spans="1:7">
      <c r="A39" s="111" t="s">
        <v>213</v>
      </c>
      <c r="B39" s="88"/>
      <c r="C39" s="18" t="s">
        <v>214</v>
      </c>
      <c r="D39" s="19">
        <v>0</v>
      </c>
      <c r="E39" s="112">
        <v>3128.77</v>
      </c>
      <c r="F39" s="87"/>
      <c r="G39" s="88"/>
    </row>
    <row r="40" spans="1:7">
      <c r="A40" s="111" t="s">
        <v>215</v>
      </c>
      <c r="B40" s="88"/>
      <c r="C40" s="18" t="s">
        <v>216</v>
      </c>
      <c r="D40" s="19">
        <v>0</v>
      </c>
      <c r="E40" s="112">
        <v>181179</v>
      </c>
      <c r="F40" s="87"/>
      <c r="G40" s="88"/>
    </row>
    <row r="41" spans="1:7">
      <c r="A41" s="111" t="s">
        <v>217</v>
      </c>
      <c r="B41" s="88"/>
      <c r="C41" s="18" t="s">
        <v>218</v>
      </c>
      <c r="D41" s="19">
        <v>0</v>
      </c>
      <c r="E41" s="112">
        <v>27000</v>
      </c>
      <c r="F41" s="87"/>
      <c r="G41" s="88"/>
    </row>
    <row r="42" spans="1:7">
      <c r="A42" s="111" t="s">
        <v>219</v>
      </c>
      <c r="B42" s="88"/>
      <c r="C42" s="18" t="s">
        <v>220</v>
      </c>
      <c r="D42" s="19">
        <v>0</v>
      </c>
      <c r="E42" s="112">
        <v>200</v>
      </c>
      <c r="F42" s="87"/>
      <c r="G42" s="88"/>
    </row>
    <row r="43" spans="1:7">
      <c r="A43" s="111" t="s">
        <v>221</v>
      </c>
      <c r="B43" s="88"/>
      <c r="C43" s="18" t="s">
        <v>222</v>
      </c>
      <c r="D43" s="19">
        <v>0</v>
      </c>
      <c r="E43" s="112">
        <v>2305149.9300000002</v>
      </c>
      <c r="F43" s="87"/>
      <c r="G43" s="88"/>
    </row>
    <row r="44" spans="1:7">
      <c r="A44" s="111" t="s">
        <v>223</v>
      </c>
      <c r="B44" s="88"/>
      <c r="C44" s="18" t="s">
        <v>224</v>
      </c>
      <c r="D44" s="19">
        <v>0</v>
      </c>
      <c r="E44" s="112">
        <v>261887.9</v>
      </c>
      <c r="F44" s="87"/>
      <c r="G44" s="88"/>
    </row>
    <row r="45" spans="1:7">
      <c r="A45" s="111" t="s">
        <v>225</v>
      </c>
      <c r="B45" s="88"/>
      <c r="C45" s="18" t="s">
        <v>226</v>
      </c>
      <c r="D45" s="19">
        <v>0</v>
      </c>
      <c r="E45" s="112">
        <v>120272.17</v>
      </c>
      <c r="F45" s="87"/>
      <c r="G45" s="88"/>
    </row>
    <row r="46" spans="1:7">
      <c r="A46" s="111" t="s">
        <v>227</v>
      </c>
      <c r="B46" s="88"/>
      <c r="C46" s="18" t="s">
        <v>228</v>
      </c>
      <c r="D46" s="19">
        <v>0</v>
      </c>
      <c r="E46" s="112">
        <v>318015.43</v>
      </c>
      <c r="F46" s="87"/>
      <c r="G46" s="88"/>
    </row>
    <row r="47" spans="1:7">
      <c r="A47" s="111" t="s">
        <v>229</v>
      </c>
      <c r="B47" s="88"/>
      <c r="C47" s="18" t="s">
        <v>230</v>
      </c>
      <c r="D47" s="19">
        <v>0</v>
      </c>
      <c r="E47" s="112">
        <v>6289.29</v>
      </c>
      <c r="F47" s="87"/>
      <c r="G47" s="88"/>
    </row>
    <row r="48" spans="1:7">
      <c r="A48" s="111" t="s">
        <v>231</v>
      </c>
      <c r="B48" s="88"/>
      <c r="C48" s="18" t="s">
        <v>232</v>
      </c>
      <c r="D48" s="19">
        <v>0</v>
      </c>
      <c r="E48" s="112">
        <v>35681</v>
      </c>
      <c r="F48" s="87"/>
      <c r="G48" s="88"/>
    </row>
    <row r="49" spans="1:7">
      <c r="A49" s="111" t="s">
        <v>233</v>
      </c>
      <c r="B49" s="88"/>
      <c r="C49" s="18" t="s">
        <v>234</v>
      </c>
      <c r="D49" s="19">
        <v>0</v>
      </c>
      <c r="E49" s="112">
        <v>5553690</v>
      </c>
      <c r="F49" s="87"/>
      <c r="G49" s="88"/>
    </row>
    <row r="50" spans="1:7">
      <c r="A50" s="111" t="s">
        <v>83</v>
      </c>
      <c r="B50" s="88"/>
      <c r="C50" s="18" t="s">
        <v>235</v>
      </c>
      <c r="D50" s="19">
        <v>819384</v>
      </c>
      <c r="E50" s="112">
        <v>0</v>
      </c>
      <c r="F50" s="87"/>
      <c r="G50" s="88"/>
    </row>
    <row r="51" spans="1:7">
      <c r="A51" s="111" t="s">
        <v>88</v>
      </c>
      <c r="B51" s="88"/>
      <c r="C51" s="18" t="s">
        <v>236</v>
      </c>
      <c r="D51" s="19">
        <v>427780</v>
      </c>
      <c r="E51" s="112">
        <v>0</v>
      </c>
      <c r="F51" s="87"/>
      <c r="G51" s="88"/>
    </row>
    <row r="52" spans="1:7">
      <c r="A52" s="111" t="s">
        <v>93</v>
      </c>
      <c r="B52" s="88"/>
      <c r="C52" s="18" t="s">
        <v>237</v>
      </c>
      <c r="D52" s="19">
        <v>1460734.52</v>
      </c>
      <c r="E52" s="112">
        <v>0</v>
      </c>
      <c r="F52" s="87"/>
      <c r="G52" s="88"/>
    </row>
    <row r="53" spans="1:7">
      <c r="A53" s="111" t="s">
        <v>98</v>
      </c>
      <c r="B53" s="88"/>
      <c r="C53" s="18" t="s">
        <v>238</v>
      </c>
      <c r="D53" s="19">
        <v>34460</v>
      </c>
      <c r="E53" s="112">
        <v>0</v>
      </c>
      <c r="F53" s="87"/>
      <c r="G53" s="88"/>
    </row>
    <row r="54" spans="1:7">
      <c r="A54" s="111" t="s">
        <v>102</v>
      </c>
      <c r="B54" s="88"/>
      <c r="C54" s="18" t="s">
        <v>239</v>
      </c>
      <c r="D54" s="19">
        <v>454789</v>
      </c>
      <c r="E54" s="112">
        <v>0</v>
      </c>
      <c r="F54" s="87"/>
      <c r="G54" s="88"/>
    </row>
    <row r="55" spans="1:7">
      <c r="A55" s="111" t="s">
        <v>107</v>
      </c>
      <c r="B55" s="88"/>
      <c r="C55" s="18" t="s">
        <v>240</v>
      </c>
      <c r="D55" s="19">
        <v>60523.7</v>
      </c>
      <c r="E55" s="112">
        <v>0</v>
      </c>
      <c r="F55" s="87"/>
      <c r="G55" s="88"/>
    </row>
    <row r="56" spans="1:7">
      <c r="A56" s="111" t="s">
        <v>112</v>
      </c>
      <c r="B56" s="88"/>
      <c r="C56" s="18" t="s">
        <v>241</v>
      </c>
      <c r="D56" s="19">
        <v>123405.66</v>
      </c>
      <c r="E56" s="112">
        <v>0</v>
      </c>
      <c r="F56" s="87"/>
      <c r="G56" s="88"/>
    </row>
    <row r="57" spans="1:7">
      <c r="A57" s="111" t="s">
        <v>126</v>
      </c>
      <c r="B57" s="88"/>
      <c r="C57" s="18" t="s">
        <v>242</v>
      </c>
      <c r="D57" s="19">
        <v>239000</v>
      </c>
      <c r="E57" s="112">
        <v>0</v>
      </c>
      <c r="F57" s="87"/>
      <c r="G57" s="88"/>
    </row>
    <row r="58" spans="1:7">
      <c r="A58" s="113" t="s">
        <v>52</v>
      </c>
      <c r="B58" s="95"/>
      <c r="C58" s="96"/>
      <c r="D58" s="20">
        <v>84442101.920000002</v>
      </c>
      <c r="E58" s="114">
        <v>84442101.920000002</v>
      </c>
      <c r="F58" s="87"/>
      <c r="G58" s="88"/>
    </row>
  </sheetData>
  <mergeCells count="100">
    <mergeCell ref="A2:F2"/>
    <mergeCell ref="A4:F4"/>
    <mergeCell ref="A6:F6"/>
    <mergeCell ref="A8:F8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7:B57"/>
    <mergeCell ref="E57:G57"/>
    <mergeCell ref="A58:C58"/>
    <mergeCell ref="E58:G58"/>
    <mergeCell ref="A54:B54"/>
    <mergeCell ref="E54:G54"/>
    <mergeCell ref="A55:B55"/>
    <mergeCell ref="E55:G55"/>
    <mergeCell ref="A56:B56"/>
    <mergeCell ref="E56:G56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F22" sqref="F22"/>
    </sheetView>
  </sheetViews>
  <sheetFormatPr defaultRowHeight="18"/>
  <cols>
    <col min="1" max="1" width="4.375" style="21" customWidth="1"/>
    <col min="2" max="2" width="4.625" style="21" customWidth="1"/>
    <col min="3" max="3" width="26.375" style="21" customWidth="1"/>
    <col min="4" max="5" width="11.625" style="21" customWidth="1"/>
    <col min="6" max="6" width="10.75" style="21" customWidth="1"/>
    <col min="7" max="7" width="14.625" style="21" customWidth="1"/>
    <col min="8" max="8" width="9" style="21"/>
    <col min="9" max="9" width="16.625" style="21" bestFit="1" customWidth="1"/>
    <col min="10" max="16384" width="9" style="21"/>
  </cols>
  <sheetData>
    <row r="1" spans="1:7" ht="18.75">
      <c r="A1" s="122" t="s">
        <v>1</v>
      </c>
      <c r="B1" s="122"/>
      <c r="C1" s="122"/>
      <c r="D1" s="122"/>
      <c r="E1" s="122"/>
      <c r="F1" s="122"/>
      <c r="G1" s="122"/>
    </row>
    <row r="2" spans="1:7" ht="18.75">
      <c r="A2" s="122" t="s">
        <v>243</v>
      </c>
      <c r="B2" s="122"/>
      <c r="C2" s="122"/>
      <c r="D2" s="122"/>
      <c r="E2" s="122"/>
      <c r="F2" s="122"/>
      <c r="G2" s="122"/>
    </row>
    <row r="3" spans="1:7" ht="18.75">
      <c r="A3" s="123" t="s">
        <v>267</v>
      </c>
      <c r="B3" s="123"/>
      <c r="C3" s="123"/>
      <c r="D3" s="123"/>
      <c r="E3" s="123"/>
      <c r="F3" s="123"/>
      <c r="G3" s="123"/>
    </row>
    <row r="4" spans="1:7" ht="18.75">
      <c r="A4" s="22"/>
      <c r="B4" s="22"/>
      <c r="C4" s="22"/>
      <c r="D4" s="22"/>
      <c r="E4" s="23"/>
      <c r="F4" s="24"/>
      <c r="G4" s="24" t="s">
        <v>244</v>
      </c>
    </row>
    <row r="5" spans="1:7" ht="18.75">
      <c r="A5" s="22"/>
      <c r="B5" s="22"/>
      <c r="C5" s="22"/>
      <c r="D5" s="25" t="s">
        <v>15</v>
      </c>
      <c r="E5" s="25" t="s">
        <v>245</v>
      </c>
      <c r="F5" s="25" t="s">
        <v>246</v>
      </c>
      <c r="G5" s="26" t="s">
        <v>247</v>
      </c>
    </row>
    <row r="6" spans="1:7" ht="19.5" thickBot="1">
      <c r="A6" s="124" t="s">
        <v>248</v>
      </c>
      <c r="B6" s="124"/>
      <c r="C6" s="27"/>
      <c r="D6" s="28"/>
      <c r="E6" s="29"/>
      <c r="F6" s="28"/>
      <c r="G6" s="30"/>
    </row>
    <row r="7" spans="1:7" ht="19.5" thickTop="1">
      <c r="A7" s="31"/>
      <c r="B7" s="31"/>
      <c r="C7" s="31"/>
      <c r="D7" s="32"/>
      <c r="E7" s="33"/>
      <c r="F7" s="34"/>
      <c r="G7" s="35"/>
    </row>
    <row r="8" spans="1:7" ht="18.75">
      <c r="A8" s="36" t="s">
        <v>249</v>
      </c>
      <c r="B8" s="36"/>
      <c r="C8" s="37"/>
      <c r="D8" s="38">
        <v>9349.0300000000007</v>
      </c>
      <c r="E8" s="38">
        <v>0</v>
      </c>
      <c r="F8" s="38">
        <v>900</v>
      </c>
      <c r="G8" s="39">
        <f>D8+E8-F8</f>
        <v>8449.0300000000007</v>
      </c>
    </row>
    <row r="9" spans="1:7" ht="18.75">
      <c r="A9" s="40" t="s">
        <v>250</v>
      </c>
      <c r="B9" s="40"/>
      <c r="C9" s="41"/>
      <c r="D9" s="42">
        <v>373580</v>
      </c>
      <c r="E9" s="43">
        <v>10750</v>
      </c>
      <c r="F9" s="43">
        <v>0</v>
      </c>
      <c r="G9" s="39">
        <f t="shared" ref="G9:G24" si="0">D9+E9-F9</f>
        <v>384330</v>
      </c>
    </row>
    <row r="10" spans="1:7" ht="18.75">
      <c r="A10" s="40" t="s">
        <v>251</v>
      </c>
      <c r="B10" s="40"/>
      <c r="C10" s="41"/>
      <c r="D10" s="44">
        <v>80913.899999999994</v>
      </c>
      <c r="E10" s="42">
        <v>1253.81</v>
      </c>
      <c r="F10" s="42">
        <v>80913.899999999994</v>
      </c>
      <c r="G10" s="39">
        <f t="shared" si="0"/>
        <v>1253.8099999999977</v>
      </c>
    </row>
    <row r="11" spans="1:7" ht="18.75">
      <c r="A11" s="120" t="s">
        <v>252</v>
      </c>
      <c r="B11" s="120"/>
      <c r="C11" s="121"/>
      <c r="D11" s="43">
        <v>0</v>
      </c>
      <c r="E11" s="43">
        <v>0</v>
      </c>
      <c r="F11" s="42">
        <v>0</v>
      </c>
      <c r="G11" s="39">
        <f t="shared" si="0"/>
        <v>0</v>
      </c>
    </row>
    <row r="12" spans="1:7" ht="18.75">
      <c r="A12" s="120" t="s">
        <v>253</v>
      </c>
      <c r="B12" s="120"/>
      <c r="C12" s="121"/>
      <c r="D12" s="43">
        <v>0</v>
      </c>
      <c r="E12" s="42">
        <v>0</v>
      </c>
      <c r="F12" s="42">
        <v>0</v>
      </c>
      <c r="G12" s="39">
        <f t="shared" si="0"/>
        <v>0</v>
      </c>
    </row>
    <row r="13" spans="1:7" ht="18.75">
      <c r="A13" s="118" t="s">
        <v>254</v>
      </c>
      <c r="B13" s="118"/>
      <c r="C13" s="119"/>
      <c r="D13" s="43">
        <v>0</v>
      </c>
      <c r="E13" s="42">
        <v>0</v>
      </c>
      <c r="F13" s="42">
        <v>0</v>
      </c>
      <c r="G13" s="39">
        <f t="shared" si="0"/>
        <v>0</v>
      </c>
    </row>
    <row r="14" spans="1:7" ht="18.75">
      <c r="A14" s="118" t="s">
        <v>255</v>
      </c>
      <c r="B14" s="118"/>
      <c r="C14" s="119"/>
      <c r="D14" s="43">
        <v>0</v>
      </c>
      <c r="E14" s="42">
        <v>0</v>
      </c>
      <c r="F14" s="42">
        <v>0</v>
      </c>
      <c r="G14" s="39">
        <f t="shared" si="0"/>
        <v>0</v>
      </c>
    </row>
    <row r="15" spans="1:7" ht="18.75">
      <c r="A15" s="118" t="s">
        <v>256</v>
      </c>
      <c r="B15" s="118"/>
      <c r="C15" s="119"/>
      <c r="D15" s="43">
        <v>0</v>
      </c>
      <c r="E15" s="45">
        <v>0</v>
      </c>
      <c r="F15" s="45">
        <v>0</v>
      </c>
      <c r="G15" s="39">
        <f t="shared" si="0"/>
        <v>0</v>
      </c>
    </row>
    <row r="16" spans="1:7" ht="18.75">
      <c r="A16" s="118" t="s">
        <v>257</v>
      </c>
      <c r="B16" s="118"/>
      <c r="C16" s="119"/>
      <c r="D16" s="43">
        <v>0</v>
      </c>
      <c r="E16" s="45">
        <v>0</v>
      </c>
      <c r="F16" s="45">
        <v>0</v>
      </c>
      <c r="G16" s="39">
        <f t="shared" si="0"/>
        <v>0</v>
      </c>
    </row>
    <row r="17" spans="1:9" ht="39.75" customHeight="1">
      <c r="A17" s="118" t="s">
        <v>258</v>
      </c>
      <c r="B17" s="118"/>
      <c r="C17" s="119"/>
      <c r="D17" s="43">
        <v>0</v>
      </c>
      <c r="E17" s="45">
        <v>0</v>
      </c>
      <c r="F17" s="45">
        <v>0</v>
      </c>
      <c r="G17" s="39">
        <f t="shared" si="0"/>
        <v>0</v>
      </c>
    </row>
    <row r="18" spans="1:9" ht="18.75">
      <c r="A18" s="120" t="s">
        <v>259</v>
      </c>
      <c r="B18" s="120"/>
      <c r="C18" s="121"/>
      <c r="D18" s="45">
        <v>0</v>
      </c>
      <c r="E18" s="45">
        <v>0</v>
      </c>
      <c r="F18" s="45">
        <v>0</v>
      </c>
      <c r="G18" s="39">
        <f t="shared" si="0"/>
        <v>0</v>
      </c>
    </row>
    <row r="19" spans="1:9" ht="36" customHeight="1">
      <c r="A19" s="118" t="s">
        <v>260</v>
      </c>
      <c r="B19" s="118"/>
      <c r="C19" s="119"/>
      <c r="D19" s="45">
        <v>0</v>
      </c>
      <c r="E19" s="45">
        <v>0</v>
      </c>
      <c r="F19" s="45">
        <v>0</v>
      </c>
      <c r="G19" s="39">
        <f t="shared" si="0"/>
        <v>0</v>
      </c>
    </row>
    <row r="20" spans="1:9" ht="18.75">
      <c r="A20" s="120" t="s">
        <v>261</v>
      </c>
      <c r="B20" s="120"/>
      <c r="C20" s="121"/>
      <c r="D20" s="43">
        <v>0</v>
      </c>
      <c r="E20" s="45">
        <v>0</v>
      </c>
      <c r="F20" s="45">
        <v>0</v>
      </c>
      <c r="G20" s="39">
        <f t="shared" si="0"/>
        <v>0</v>
      </c>
    </row>
    <row r="21" spans="1:9" ht="18.75">
      <c r="A21" s="118" t="s">
        <v>262</v>
      </c>
      <c r="B21" s="118"/>
      <c r="C21" s="119"/>
      <c r="D21" s="46">
        <v>1000</v>
      </c>
      <c r="E21" s="45">
        <v>0</v>
      </c>
      <c r="F21" s="45">
        <v>1000</v>
      </c>
      <c r="G21" s="39">
        <f t="shared" si="0"/>
        <v>0</v>
      </c>
    </row>
    <row r="22" spans="1:9" ht="21.75" customHeight="1">
      <c r="A22" s="118" t="s">
        <v>263</v>
      </c>
      <c r="B22" s="118"/>
      <c r="C22" s="119"/>
      <c r="D22" s="46">
        <v>0</v>
      </c>
      <c r="E22" s="45">
        <v>0</v>
      </c>
      <c r="F22" s="45">
        <v>0</v>
      </c>
      <c r="G22" s="39">
        <f>D22+E22-F22</f>
        <v>0</v>
      </c>
    </row>
    <row r="23" spans="1:9" ht="21.75" customHeight="1">
      <c r="A23" s="118" t="s">
        <v>264</v>
      </c>
      <c r="B23" s="118"/>
      <c r="C23" s="119"/>
      <c r="D23" s="46">
        <v>750.28</v>
      </c>
      <c r="E23" s="45">
        <v>0</v>
      </c>
      <c r="F23" s="45">
        <v>0</v>
      </c>
      <c r="G23" s="39">
        <f>D23+E23-F23</f>
        <v>750.28</v>
      </c>
    </row>
    <row r="24" spans="1:9" ht="18.75">
      <c r="A24" s="118" t="s">
        <v>265</v>
      </c>
      <c r="B24" s="118"/>
      <c r="C24" s="119"/>
      <c r="D24" s="46">
        <v>0</v>
      </c>
      <c r="E24" s="45">
        <v>207846.5</v>
      </c>
      <c r="F24" s="45">
        <v>207846.5</v>
      </c>
      <c r="G24" s="39">
        <f t="shared" si="0"/>
        <v>0</v>
      </c>
    </row>
    <row r="25" spans="1:9" ht="18.75">
      <c r="A25" s="47" t="s">
        <v>266</v>
      </c>
      <c r="B25" s="47"/>
      <c r="C25" s="48"/>
      <c r="D25" s="49">
        <v>0</v>
      </c>
      <c r="E25" s="45">
        <v>0</v>
      </c>
      <c r="F25" s="45">
        <v>0</v>
      </c>
      <c r="G25" s="39">
        <f>D25+E25-F25</f>
        <v>0</v>
      </c>
      <c r="I25" s="50"/>
    </row>
    <row r="26" spans="1:9" ht="19.5" thickBot="1">
      <c r="A26" s="116" t="s">
        <v>52</v>
      </c>
      <c r="B26" s="116"/>
      <c r="C26" s="117"/>
      <c r="D26" s="51">
        <f>SUM(D8:D25)</f>
        <v>465593.21000000008</v>
      </c>
      <c r="E26" s="52">
        <f>SUM(E8:E25)</f>
        <v>219850.31</v>
      </c>
      <c r="F26" s="52">
        <f>SUM(F8:F25)</f>
        <v>290660.40000000002</v>
      </c>
      <c r="G26" s="53">
        <f>SUM(D26+E26-F26)</f>
        <v>394783.12</v>
      </c>
      <c r="I26" s="54"/>
    </row>
    <row r="27" spans="1:9" ht="19.5" thickTop="1">
      <c r="A27" s="55"/>
      <c r="B27" s="55"/>
      <c r="C27" s="56"/>
      <c r="D27" s="57"/>
      <c r="E27" s="58"/>
      <c r="F27" s="56"/>
      <c r="G27" s="59"/>
    </row>
    <row r="28" spans="1:9" ht="18.75">
      <c r="A28" s="59"/>
      <c r="B28" s="59"/>
      <c r="C28" s="59"/>
      <c r="D28" s="59"/>
      <c r="E28" s="59"/>
      <c r="F28" s="59"/>
      <c r="G28" s="60"/>
    </row>
    <row r="29" spans="1:9" ht="18.75">
      <c r="A29" s="59"/>
      <c r="B29" s="59"/>
      <c r="C29" s="59"/>
      <c r="D29" s="59"/>
      <c r="E29" s="59"/>
      <c r="F29" s="59"/>
      <c r="G29" s="60"/>
    </row>
    <row r="30" spans="1:9" ht="18.75">
      <c r="A30" s="59"/>
      <c r="B30" s="59"/>
      <c r="C30" s="59"/>
      <c r="D30" s="59"/>
      <c r="E30" s="59"/>
      <c r="F30" s="59"/>
      <c r="G30" s="59"/>
    </row>
    <row r="31" spans="1:9" ht="18.75">
      <c r="A31" s="59"/>
      <c r="B31" s="59"/>
      <c r="C31" s="59"/>
      <c r="D31" s="59"/>
      <c r="E31" s="59"/>
      <c r="F31" s="59"/>
      <c r="G31" s="59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>
      <selection activeCell="Q10" sqref="Q10"/>
    </sheetView>
  </sheetViews>
  <sheetFormatPr defaultRowHeight="18.75"/>
  <cols>
    <col min="1" max="1" width="3" style="61" customWidth="1"/>
    <col min="2" max="2" width="25.625" style="79" customWidth="1"/>
    <col min="3" max="3" width="6.25" style="80" customWidth="1"/>
    <col min="4" max="4" width="11.875" style="81" customWidth="1"/>
    <col min="5" max="5" width="11" style="81" customWidth="1"/>
    <col min="6" max="6" width="10.75" style="81" customWidth="1"/>
    <col min="7" max="7" width="11.125" style="81" customWidth="1"/>
    <col min="8" max="8" width="11.625" style="61" customWidth="1"/>
    <col min="9" max="9" width="8.875" style="61" hidden="1" customWidth="1"/>
    <col min="10" max="12" width="9" style="61" hidden="1" customWidth="1"/>
    <col min="13" max="13" width="0.5" style="61" customWidth="1"/>
    <col min="14" max="16384" width="9" style="61"/>
  </cols>
  <sheetData>
    <row r="1" spans="1:13" ht="21" customHeight="1">
      <c r="B1" s="127" t="s">
        <v>1</v>
      </c>
      <c r="C1" s="127"/>
      <c r="D1" s="127"/>
      <c r="E1" s="127"/>
      <c r="F1" s="127"/>
      <c r="G1" s="127"/>
      <c r="H1" s="127"/>
      <c r="I1" s="62"/>
      <c r="J1" s="62"/>
      <c r="K1" s="62"/>
      <c r="L1" s="62"/>
      <c r="M1" s="128"/>
    </row>
    <row r="2" spans="1:13" ht="21" customHeight="1">
      <c r="B2" s="127" t="s">
        <v>268</v>
      </c>
      <c r="C2" s="127"/>
      <c r="D2" s="127"/>
      <c r="E2" s="127"/>
      <c r="F2" s="127"/>
      <c r="G2" s="127"/>
      <c r="H2" s="127"/>
      <c r="I2" s="63"/>
      <c r="J2" s="63"/>
      <c r="K2" s="63"/>
      <c r="L2" s="63"/>
      <c r="M2" s="128"/>
    </row>
    <row r="3" spans="1:13" ht="21" customHeight="1">
      <c r="B3" s="127" t="s">
        <v>269</v>
      </c>
      <c r="C3" s="127"/>
      <c r="D3" s="127"/>
      <c r="E3" s="127"/>
      <c r="F3" s="127"/>
      <c r="G3" s="127"/>
      <c r="H3" s="127"/>
      <c r="I3" s="62"/>
      <c r="J3" s="62"/>
      <c r="K3" s="62"/>
      <c r="L3" s="62"/>
      <c r="M3" s="128"/>
    </row>
    <row r="4" spans="1:13" ht="21" customHeight="1">
      <c r="B4" s="129" t="s">
        <v>270</v>
      </c>
      <c r="C4" s="129"/>
      <c r="D4" s="129"/>
      <c r="E4" s="129"/>
      <c r="F4" s="129"/>
      <c r="G4" s="129"/>
      <c r="H4" s="129"/>
      <c r="I4" s="62"/>
      <c r="J4" s="62"/>
      <c r="K4" s="62"/>
      <c r="L4" s="62"/>
      <c r="M4" s="128"/>
    </row>
    <row r="5" spans="1:13" ht="37.5">
      <c r="A5" s="64"/>
      <c r="B5" s="65" t="s">
        <v>271</v>
      </c>
      <c r="C5" s="66" t="s">
        <v>7</v>
      </c>
      <c r="D5" s="67" t="s">
        <v>272</v>
      </c>
      <c r="E5" s="67" t="s">
        <v>273</v>
      </c>
      <c r="F5" s="67" t="s">
        <v>274</v>
      </c>
      <c r="G5" s="67" t="s">
        <v>275</v>
      </c>
      <c r="H5" s="66" t="s">
        <v>276</v>
      </c>
    </row>
    <row r="6" spans="1:13" ht="18.75" customHeight="1">
      <c r="A6" s="130" t="s">
        <v>277</v>
      </c>
      <c r="B6" s="131"/>
      <c r="C6" s="66"/>
      <c r="D6" s="67"/>
      <c r="E6" s="67"/>
      <c r="F6" s="67"/>
      <c r="G6" s="67"/>
      <c r="H6" s="66"/>
    </row>
    <row r="7" spans="1:13" ht="17.25" customHeight="1">
      <c r="A7" s="125" t="s">
        <v>19</v>
      </c>
      <c r="B7" s="126"/>
      <c r="C7" s="66"/>
      <c r="D7" s="67"/>
      <c r="E7" s="67"/>
      <c r="F7" s="67"/>
      <c r="G7" s="67"/>
      <c r="H7" s="66"/>
    </row>
    <row r="8" spans="1:13" ht="17.25" customHeight="1">
      <c r="A8" s="64"/>
      <c r="B8" s="68" t="s">
        <v>278</v>
      </c>
      <c r="C8" s="69">
        <v>411001</v>
      </c>
      <c r="D8" s="70">
        <v>195000</v>
      </c>
      <c r="E8" s="70">
        <f>[1]ใบผ่าน3พ.ย.59!E7</f>
        <v>0</v>
      </c>
      <c r="F8" s="70">
        <v>0</v>
      </c>
      <c r="G8" s="70">
        <f>E8+F8</f>
        <v>0</v>
      </c>
      <c r="H8" s="71">
        <f t="shared" ref="H8:H55" si="0">G8-D8</f>
        <v>-195000</v>
      </c>
    </row>
    <row r="9" spans="1:13" ht="17.25" customHeight="1">
      <c r="A9" s="64"/>
      <c r="B9" s="68" t="s">
        <v>279</v>
      </c>
      <c r="C9" s="69">
        <v>411002</v>
      </c>
      <c r="D9" s="70">
        <v>10000</v>
      </c>
      <c r="E9" s="70">
        <f>[1]ใบผ่าน3พ.ย.59!E8</f>
        <v>0</v>
      </c>
      <c r="F9" s="70">
        <v>0</v>
      </c>
      <c r="G9" s="70">
        <f>E9+F9</f>
        <v>0</v>
      </c>
      <c r="H9" s="71">
        <f t="shared" si="0"/>
        <v>-10000</v>
      </c>
    </row>
    <row r="10" spans="1:13" ht="17.25" customHeight="1">
      <c r="A10" s="64"/>
      <c r="B10" s="68" t="s">
        <v>280</v>
      </c>
      <c r="C10" s="69">
        <v>411003</v>
      </c>
      <c r="D10" s="70">
        <v>13000</v>
      </c>
      <c r="E10" s="70">
        <f>[1]ใบผ่าน3พ.ย.59!E9</f>
        <v>0</v>
      </c>
      <c r="F10" s="70">
        <v>0</v>
      </c>
      <c r="G10" s="70">
        <f>E10+F10</f>
        <v>0</v>
      </c>
      <c r="H10" s="71">
        <f t="shared" si="0"/>
        <v>-13000</v>
      </c>
    </row>
    <row r="11" spans="1:13" ht="17.25" customHeight="1">
      <c r="A11" s="64"/>
      <c r="B11" s="68" t="s">
        <v>281</v>
      </c>
      <c r="C11" s="69">
        <v>411005</v>
      </c>
      <c r="D11" s="70">
        <v>100000</v>
      </c>
      <c r="E11" s="70">
        <f>[1]ใบผ่าน3พ.ย.59!E10</f>
        <v>0</v>
      </c>
      <c r="F11" s="70">
        <v>0</v>
      </c>
      <c r="G11" s="70">
        <f>E11+F11</f>
        <v>0</v>
      </c>
      <c r="H11" s="71">
        <f t="shared" si="0"/>
        <v>-100000</v>
      </c>
    </row>
    <row r="12" spans="1:13" ht="17.25" customHeight="1">
      <c r="A12" s="64"/>
      <c r="B12" s="72" t="s">
        <v>282</v>
      </c>
      <c r="C12" s="66"/>
      <c r="D12" s="73">
        <f>SUM(D8:D11)</f>
        <v>318000</v>
      </c>
      <c r="E12" s="73">
        <f t="shared" ref="E12:H12" si="1">SUM(E8:E11)</f>
        <v>0</v>
      </c>
      <c r="F12" s="73">
        <f t="shared" si="1"/>
        <v>0</v>
      </c>
      <c r="G12" s="73">
        <f t="shared" si="1"/>
        <v>0</v>
      </c>
      <c r="H12" s="73">
        <f t="shared" si="1"/>
        <v>-318000</v>
      </c>
    </row>
    <row r="13" spans="1:13" ht="17.25" customHeight="1">
      <c r="A13" s="64"/>
      <c r="B13" s="72" t="s">
        <v>23</v>
      </c>
      <c r="C13" s="66"/>
      <c r="D13" s="73"/>
      <c r="E13" s="73"/>
      <c r="F13" s="73"/>
      <c r="G13" s="73"/>
      <c r="H13" s="73"/>
    </row>
    <row r="14" spans="1:13" ht="17.25" customHeight="1">
      <c r="A14" s="64"/>
      <c r="B14" s="68" t="s">
        <v>283</v>
      </c>
      <c r="C14" s="69">
        <v>412106</v>
      </c>
      <c r="D14" s="70">
        <v>3000</v>
      </c>
      <c r="E14" s="70">
        <f>[1]ใบผ่าน3พ.ย.59!E11</f>
        <v>0</v>
      </c>
      <c r="F14" s="70">
        <v>0</v>
      </c>
      <c r="G14" s="70">
        <f t="shared" ref="G14:G28" si="2">E14+F14</f>
        <v>0</v>
      </c>
      <c r="H14" s="71">
        <f t="shared" si="0"/>
        <v>-3000</v>
      </c>
    </row>
    <row r="15" spans="1:13" ht="17.25" customHeight="1">
      <c r="A15" s="64"/>
      <c r="B15" s="68" t="s">
        <v>284</v>
      </c>
      <c r="C15" s="69">
        <v>412107</v>
      </c>
      <c r="D15" s="70">
        <v>130000</v>
      </c>
      <c r="E15" s="70">
        <f>[1]ใบผ่าน3พ.ย.59!E12</f>
        <v>16880</v>
      </c>
      <c r="F15" s="70">
        <v>9380</v>
      </c>
      <c r="G15" s="70">
        <f t="shared" si="2"/>
        <v>26260</v>
      </c>
      <c r="H15" s="71">
        <f t="shared" si="0"/>
        <v>-103740</v>
      </c>
    </row>
    <row r="16" spans="1:13" ht="17.25" customHeight="1">
      <c r="A16" s="64"/>
      <c r="B16" s="68" t="s">
        <v>285</v>
      </c>
      <c r="C16" s="69">
        <v>412112</v>
      </c>
      <c r="D16" s="70">
        <v>5000</v>
      </c>
      <c r="E16" s="70">
        <f>[1]ใบผ่าน3พ.ย.59!E13</f>
        <v>120</v>
      </c>
      <c r="F16" s="70">
        <v>370</v>
      </c>
      <c r="G16" s="70">
        <f t="shared" si="2"/>
        <v>490</v>
      </c>
      <c r="H16" s="71">
        <f t="shared" si="0"/>
        <v>-4510</v>
      </c>
    </row>
    <row r="17" spans="1:8">
      <c r="A17" s="64"/>
      <c r="B17" s="68" t="s">
        <v>286</v>
      </c>
      <c r="C17" s="69">
        <v>412128</v>
      </c>
      <c r="D17" s="70">
        <v>600</v>
      </c>
      <c r="E17" s="70">
        <f>[1]ใบผ่าน3พ.ย.59!E14</f>
        <v>0</v>
      </c>
      <c r="F17" s="70">
        <v>0</v>
      </c>
      <c r="G17" s="70">
        <f t="shared" si="2"/>
        <v>0</v>
      </c>
      <c r="H17" s="71">
        <f t="shared" si="0"/>
        <v>-600</v>
      </c>
    </row>
    <row r="18" spans="1:8">
      <c r="A18" s="64"/>
      <c r="B18" s="68" t="s">
        <v>287</v>
      </c>
      <c r="C18" s="69">
        <v>412199</v>
      </c>
      <c r="D18" s="70">
        <v>2000</v>
      </c>
      <c r="E18" s="70">
        <f>[1]ใบผ่าน3พ.ย.59!E15</f>
        <v>400</v>
      </c>
      <c r="F18" s="70">
        <v>2000</v>
      </c>
      <c r="G18" s="70">
        <f t="shared" si="2"/>
        <v>2400</v>
      </c>
      <c r="H18" s="71">
        <f t="shared" si="0"/>
        <v>400</v>
      </c>
    </row>
    <row r="19" spans="1:8" ht="37.5">
      <c r="A19" s="64"/>
      <c r="B19" s="68" t="s">
        <v>288</v>
      </c>
      <c r="C19" s="69">
        <v>412202</v>
      </c>
      <c r="D19" s="70">
        <v>400</v>
      </c>
      <c r="E19" s="70">
        <f>[1]ใบผ่าน3พ.ย.59!E16</f>
        <v>0</v>
      </c>
      <c r="F19" s="70">
        <v>0</v>
      </c>
      <c r="G19" s="70">
        <f t="shared" si="2"/>
        <v>0</v>
      </c>
      <c r="H19" s="71">
        <f t="shared" si="0"/>
        <v>-400</v>
      </c>
    </row>
    <row r="20" spans="1:8" ht="37.5">
      <c r="A20" s="64"/>
      <c r="B20" s="68" t="s">
        <v>289</v>
      </c>
      <c r="C20" s="69">
        <v>412207</v>
      </c>
      <c r="D20" s="70">
        <v>1000</v>
      </c>
      <c r="E20" s="70">
        <f>[1]ใบผ่าน3พ.ย.59!E17</f>
        <v>0</v>
      </c>
      <c r="F20" s="70">
        <v>0</v>
      </c>
      <c r="G20" s="70">
        <f t="shared" si="2"/>
        <v>0</v>
      </c>
      <c r="H20" s="71">
        <f t="shared" si="0"/>
        <v>-1000</v>
      </c>
    </row>
    <row r="21" spans="1:8" ht="37.5">
      <c r="A21" s="64"/>
      <c r="B21" s="68" t="s">
        <v>290</v>
      </c>
      <c r="C21" s="69">
        <v>412209</v>
      </c>
      <c r="D21" s="74">
        <v>1000</v>
      </c>
      <c r="E21" s="74">
        <f>[1]ใบผ่าน3พ.ย.59!E18</f>
        <v>0</v>
      </c>
      <c r="F21" s="74">
        <v>0</v>
      </c>
      <c r="G21" s="74">
        <f t="shared" si="2"/>
        <v>0</v>
      </c>
      <c r="H21" s="75">
        <f t="shared" si="0"/>
        <v>-1000</v>
      </c>
    </row>
    <row r="22" spans="1:8">
      <c r="A22" s="64"/>
      <c r="B22" s="68" t="s">
        <v>291</v>
      </c>
      <c r="C22" s="69">
        <v>412210</v>
      </c>
      <c r="D22" s="70">
        <v>100000</v>
      </c>
      <c r="E22" s="70">
        <f>[1]ใบผ่าน3พ.ย.59!E19</f>
        <v>0</v>
      </c>
      <c r="F22" s="70">
        <v>8430</v>
      </c>
      <c r="G22" s="70">
        <f t="shared" si="2"/>
        <v>8430</v>
      </c>
      <c r="H22" s="71">
        <f t="shared" si="0"/>
        <v>-91570</v>
      </c>
    </row>
    <row r="23" spans="1:8" ht="56.25">
      <c r="A23" s="64"/>
      <c r="B23" s="68" t="s">
        <v>292</v>
      </c>
      <c r="C23" s="69">
        <v>412303</v>
      </c>
      <c r="D23" s="74">
        <v>15000</v>
      </c>
      <c r="E23" s="74">
        <f>[1]ใบผ่าน3พ.ย.59!E20</f>
        <v>0</v>
      </c>
      <c r="F23" s="74">
        <v>0</v>
      </c>
      <c r="G23" s="74">
        <f t="shared" si="2"/>
        <v>0</v>
      </c>
      <c r="H23" s="75">
        <f t="shared" si="0"/>
        <v>-15000</v>
      </c>
    </row>
    <row r="24" spans="1:8" ht="75">
      <c r="A24" s="64"/>
      <c r="B24" s="68" t="s">
        <v>293</v>
      </c>
      <c r="C24" s="69">
        <v>412304</v>
      </c>
      <c r="D24" s="76">
        <v>10000</v>
      </c>
      <c r="E24" s="76">
        <f>[1]ใบผ่าน3พ.ย.59!E21</f>
        <v>0</v>
      </c>
      <c r="F24" s="76">
        <v>200</v>
      </c>
      <c r="G24" s="76">
        <f t="shared" si="2"/>
        <v>200</v>
      </c>
      <c r="H24" s="77">
        <f t="shared" si="0"/>
        <v>-9800</v>
      </c>
    </row>
    <row r="25" spans="1:8">
      <c r="A25" s="64"/>
      <c r="B25" s="68" t="s">
        <v>294</v>
      </c>
      <c r="C25" s="69">
        <v>412306</v>
      </c>
      <c r="D25" s="70">
        <v>500</v>
      </c>
      <c r="E25" s="70">
        <f>[1]ใบผ่าน3พ.ย.59!E22</f>
        <v>0</v>
      </c>
      <c r="F25" s="70">
        <v>0</v>
      </c>
      <c r="G25" s="70">
        <f t="shared" si="2"/>
        <v>0</v>
      </c>
      <c r="H25" s="71">
        <f t="shared" si="0"/>
        <v>-500</v>
      </c>
    </row>
    <row r="26" spans="1:8" ht="37.5">
      <c r="A26" s="64"/>
      <c r="B26" s="68" t="s">
        <v>295</v>
      </c>
      <c r="C26" s="69">
        <v>412307</v>
      </c>
      <c r="D26" s="70">
        <v>200</v>
      </c>
      <c r="E26" s="70">
        <f>[1]ใบผ่าน3พ.ย.59!E23</f>
        <v>0</v>
      </c>
      <c r="F26" s="70">
        <v>0</v>
      </c>
      <c r="G26" s="70">
        <f t="shared" si="2"/>
        <v>0</v>
      </c>
      <c r="H26" s="71">
        <f t="shared" si="0"/>
        <v>-200</v>
      </c>
    </row>
    <row r="27" spans="1:8" ht="37.5">
      <c r="A27" s="64"/>
      <c r="B27" s="68" t="s">
        <v>296</v>
      </c>
      <c r="C27" s="78">
        <v>412308</v>
      </c>
      <c r="D27" s="74">
        <v>300</v>
      </c>
      <c r="E27" s="74">
        <f>[1]ใบผ่าน3พ.ย.59!E24</f>
        <v>0</v>
      </c>
      <c r="F27" s="74">
        <v>0</v>
      </c>
      <c r="G27" s="74">
        <f t="shared" si="2"/>
        <v>0</v>
      </c>
      <c r="H27" s="75">
        <f t="shared" si="0"/>
        <v>-300</v>
      </c>
    </row>
    <row r="28" spans="1:8">
      <c r="A28" s="64"/>
      <c r="B28" s="68" t="s">
        <v>297</v>
      </c>
      <c r="C28" s="69">
        <v>412399</v>
      </c>
      <c r="D28" s="70">
        <v>1500</v>
      </c>
      <c r="E28" s="70">
        <f>[1]ใบผ่าน3พ.ย.59!E25</f>
        <v>0</v>
      </c>
      <c r="F28" s="70">
        <v>0</v>
      </c>
      <c r="G28" s="70">
        <f t="shared" si="2"/>
        <v>0</v>
      </c>
      <c r="H28" s="71">
        <f t="shared" si="0"/>
        <v>-1500</v>
      </c>
    </row>
    <row r="29" spans="1:8" ht="37.5">
      <c r="A29" s="64"/>
      <c r="B29" s="72" t="s">
        <v>298</v>
      </c>
      <c r="C29" s="66"/>
      <c r="D29" s="73">
        <f>SUM(D14:D28)</f>
        <v>270500</v>
      </c>
      <c r="E29" s="73">
        <f t="shared" ref="E29:H29" si="3">SUM(E14:E28)</f>
        <v>17400</v>
      </c>
      <c r="F29" s="73">
        <f t="shared" si="3"/>
        <v>20380</v>
      </c>
      <c r="G29" s="73">
        <f t="shared" si="3"/>
        <v>37780</v>
      </c>
      <c r="H29" s="73">
        <f t="shared" si="3"/>
        <v>-232720</v>
      </c>
    </row>
    <row r="30" spans="1:8">
      <c r="A30" s="64"/>
      <c r="B30" s="68" t="s">
        <v>299</v>
      </c>
      <c r="C30" s="69">
        <v>413001</v>
      </c>
      <c r="D30" s="70">
        <v>0</v>
      </c>
      <c r="E30" s="70">
        <f>[1]ใบผ่าน3พ.ย.59!E26</f>
        <v>0</v>
      </c>
      <c r="F30" s="70">
        <v>4000</v>
      </c>
      <c r="G30" s="70">
        <f>E30+F30</f>
        <v>4000</v>
      </c>
      <c r="H30" s="71">
        <f t="shared" si="0"/>
        <v>4000</v>
      </c>
    </row>
    <row r="31" spans="1:8">
      <c r="A31" s="64"/>
      <c r="B31" s="68" t="s">
        <v>300</v>
      </c>
      <c r="C31" s="69">
        <v>413002</v>
      </c>
      <c r="D31" s="70">
        <v>150000</v>
      </c>
      <c r="E31" s="70">
        <f>[1]ใบผ่าน3พ.ย.59!E27</f>
        <v>11820</v>
      </c>
      <c r="F31" s="70">
        <v>8850</v>
      </c>
      <c r="G31" s="70">
        <f>E31+F31</f>
        <v>20670</v>
      </c>
      <c r="H31" s="71">
        <f t="shared" si="0"/>
        <v>-129330</v>
      </c>
    </row>
    <row r="32" spans="1:8">
      <c r="A32" s="64"/>
      <c r="B32" s="68" t="s">
        <v>301</v>
      </c>
      <c r="C32" s="69">
        <v>413003</v>
      </c>
      <c r="D32" s="70">
        <v>500000</v>
      </c>
      <c r="E32" s="70">
        <f>[1]ใบผ่าน3พ.ย.59!E28</f>
        <v>3128.77</v>
      </c>
      <c r="F32" s="70">
        <v>0</v>
      </c>
      <c r="G32" s="70">
        <f>E32+F32</f>
        <v>3128.77</v>
      </c>
      <c r="H32" s="71">
        <f t="shared" si="0"/>
        <v>-496871.23</v>
      </c>
    </row>
    <row r="33" spans="1:8">
      <c r="A33" s="64"/>
      <c r="B33" s="72" t="s">
        <v>302</v>
      </c>
      <c r="C33" s="66"/>
      <c r="D33" s="73">
        <f>SUM(D30:D32)</f>
        <v>650000</v>
      </c>
      <c r="E33" s="73">
        <f t="shared" ref="E33:H33" si="4">SUM(E30:E32)</f>
        <v>14948.77</v>
      </c>
      <c r="F33" s="73">
        <f t="shared" si="4"/>
        <v>12850</v>
      </c>
      <c r="G33" s="73">
        <f t="shared" si="4"/>
        <v>27798.77</v>
      </c>
      <c r="H33" s="73">
        <f t="shared" si="4"/>
        <v>-622201.23</v>
      </c>
    </row>
    <row r="34" spans="1:8" ht="37.5">
      <c r="A34" s="64"/>
      <c r="B34" s="72" t="s">
        <v>33</v>
      </c>
      <c r="C34" s="66"/>
      <c r="D34" s="73"/>
      <c r="E34" s="73"/>
      <c r="F34" s="70">
        <v>0</v>
      </c>
      <c r="G34" s="70"/>
      <c r="H34" s="71">
        <f t="shared" si="0"/>
        <v>0</v>
      </c>
    </row>
    <row r="35" spans="1:8" ht="37.5">
      <c r="A35" s="64"/>
      <c r="B35" s="68" t="s">
        <v>303</v>
      </c>
      <c r="C35" s="69">
        <v>414004</v>
      </c>
      <c r="D35" s="70">
        <v>0</v>
      </c>
      <c r="E35" s="70">
        <f>[1]ใบผ่าน3พ.ย.59!E29</f>
        <v>0</v>
      </c>
      <c r="F35" s="70">
        <v>0</v>
      </c>
      <c r="G35" s="70">
        <f>E35+F35</f>
        <v>0</v>
      </c>
      <c r="H35" s="71">
        <f t="shared" si="0"/>
        <v>0</v>
      </c>
    </row>
    <row r="36" spans="1:8" ht="37.5">
      <c r="A36" s="64"/>
      <c r="B36" s="68" t="s">
        <v>304</v>
      </c>
      <c r="C36" s="69">
        <v>414006</v>
      </c>
      <c r="D36" s="70">
        <v>1500000</v>
      </c>
      <c r="E36" s="70">
        <f>[1]ใบผ่าน3พ.ย.59!E30</f>
        <v>118506</v>
      </c>
      <c r="F36" s="70">
        <v>62673</v>
      </c>
      <c r="G36" s="70">
        <f>E36+F36</f>
        <v>181179</v>
      </c>
      <c r="H36" s="71">
        <f t="shared" si="0"/>
        <v>-1318821</v>
      </c>
    </row>
    <row r="37" spans="1:8" ht="37.5">
      <c r="A37" s="64"/>
      <c r="B37" s="72" t="s">
        <v>305</v>
      </c>
      <c r="C37" s="66"/>
      <c r="D37" s="73">
        <f>SUM(D35:D36)</f>
        <v>1500000</v>
      </c>
      <c r="E37" s="73">
        <f t="shared" ref="E37:H37" si="5">SUM(E35:E36)</f>
        <v>118506</v>
      </c>
      <c r="F37" s="73">
        <f t="shared" si="5"/>
        <v>62673</v>
      </c>
      <c r="G37" s="73">
        <f t="shared" si="5"/>
        <v>181179</v>
      </c>
      <c r="H37" s="73">
        <f t="shared" si="5"/>
        <v>-1318821</v>
      </c>
    </row>
    <row r="38" spans="1:8">
      <c r="A38" s="64"/>
      <c r="B38" s="72" t="s">
        <v>38</v>
      </c>
      <c r="C38" s="66"/>
      <c r="D38" s="73"/>
      <c r="E38" s="73"/>
      <c r="F38" s="70">
        <v>0</v>
      </c>
      <c r="G38" s="70"/>
      <c r="H38" s="71">
        <f t="shared" si="0"/>
        <v>0</v>
      </c>
    </row>
    <row r="39" spans="1:8">
      <c r="A39" s="64"/>
      <c r="B39" s="68" t="s">
        <v>306</v>
      </c>
      <c r="C39" s="69">
        <v>415004</v>
      </c>
      <c r="D39" s="70">
        <v>76000</v>
      </c>
      <c r="E39" s="70">
        <f>[1]ใบผ่าน3พ.ย.59!E31</f>
        <v>27000</v>
      </c>
      <c r="F39" s="70">
        <v>0</v>
      </c>
      <c r="G39" s="70">
        <f>E39+F39</f>
        <v>27000</v>
      </c>
      <c r="H39" s="71">
        <f t="shared" si="0"/>
        <v>-49000</v>
      </c>
    </row>
    <row r="40" spans="1:8">
      <c r="A40" s="64"/>
      <c r="B40" s="68" t="s">
        <v>307</v>
      </c>
      <c r="C40" s="69">
        <v>415999</v>
      </c>
      <c r="D40" s="70">
        <v>16500</v>
      </c>
      <c r="E40" s="70">
        <f>[1]ใบผ่าน3พ.ย.59!E32</f>
        <v>0</v>
      </c>
      <c r="F40" s="70">
        <v>200</v>
      </c>
      <c r="G40" s="70">
        <f>E40+F40</f>
        <v>200</v>
      </c>
      <c r="H40" s="71">
        <f t="shared" si="0"/>
        <v>-16300</v>
      </c>
    </row>
    <row r="41" spans="1:8">
      <c r="A41" s="64"/>
      <c r="B41" s="72" t="s">
        <v>308</v>
      </c>
      <c r="C41" s="66"/>
      <c r="D41" s="73">
        <f>SUM(D39:D40)</f>
        <v>92500</v>
      </c>
      <c r="E41" s="73">
        <f t="shared" ref="E41:H41" si="6">SUM(E39:E40)</f>
        <v>27000</v>
      </c>
      <c r="F41" s="73">
        <f t="shared" si="6"/>
        <v>200</v>
      </c>
      <c r="G41" s="73">
        <f t="shared" si="6"/>
        <v>27200</v>
      </c>
      <c r="H41" s="73">
        <f t="shared" si="6"/>
        <v>-65300</v>
      </c>
    </row>
    <row r="42" spans="1:8">
      <c r="A42" s="64"/>
      <c r="B42" s="72" t="s">
        <v>43</v>
      </c>
      <c r="C42" s="66"/>
      <c r="D42" s="73"/>
      <c r="E42" s="73"/>
      <c r="F42" s="70">
        <v>0</v>
      </c>
      <c r="G42" s="70"/>
      <c r="H42" s="71">
        <f t="shared" si="0"/>
        <v>0</v>
      </c>
    </row>
    <row r="43" spans="1:8" ht="37.5">
      <c r="A43" s="64"/>
      <c r="B43" s="68" t="s">
        <v>309</v>
      </c>
      <c r="C43" s="69">
        <v>421001</v>
      </c>
      <c r="D43" s="70">
        <v>500000</v>
      </c>
      <c r="E43" s="70">
        <f>[1]ใบผ่าน3พ.ย.59!E33</f>
        <v>0</v>
      </c>
      <c r="F43" s="70">
        <v>0</v>
      </c>
      <c r="G43" s="70">
        <f t="shared" ref="G43:G55" si="7">E43+F43</f>
        <v>0</v>
      </c>
      <c r="H43" s="71">
        <f t="shared" si="0"/>
        <v>-500000</v>
      </c>
    </row>
    <row r="44" spans="1:8" ht="37.5">
      <c r="A44" s="64"/>
      <c r="B44" s="68" t="s">
        <v>221</v>
      </c>
      <c r="C44" s="69">
        <v>421002</v>
      </c>
      <c r="D44" s="70">
        <v>14120000</v>
      </c>
      <c r="E44" s="70">
        <f>[1]ใบผ่าน3พ.ย.59!E34</f>
        <v>1077131.6399999999</v>
      </c>
      <c r="F44" s="70">
        <v>1228018.29</v>
      </c>
      <c r="G44" s="70">
        <f t="shared" si="7"/>
        <v>2305149.9299999997</v>
      </c>
      <c r="H44" s="71">
        <f t="shared" si="0"/>
        <v>-11814850.07</v>
      </c>
    </row>
    <row r="45" spans="1:8" ht="37.5">
      <c r="A45" s="64"/>
      <c r="B45" s="68" t="s">
        <v>223</v>
      </c>
      <c r="C45" s="69">
        <v>421004</v>
      </c>
      <c r="D45" s="70">
        <v>1800000</v>
      </c>
      <c r="E45" s="70">
        <f>[1]ใบผ่าน3พ.ย.59!E35</f>
        <v>63649.2</v>
      </c>
      <c r="F45" s="70">
        <v>198238.7</v>
      </c>
      <c r="G45" s="70">
        <f t="shared" si="7"/>
        <v>261887.90000000002</v>
      </c>
      <c r="H45" s="71">
        <f t="shared" si="0"/>
        <v>-1538112.1</v>
      </c>
    </row>
    <row r="46" spans="1:8">
      <c r="A46" s="64"/>
      <c r="B46" s="68" t="s">
        <v>310</v>
      </c>
      <c r="C46" s="69">
        <v>421005</v>
      </c>
      <c r="D46" s="70">
        <v>200000</v>
      </c>
      <c r="E46" s="70">
        <f>[1]ใบผ่าน3พ.ย.59!E36</f>
        <v>0</v>
      </c>
      <c r="F46" s="70">
        <v>0</v>
      </c>
      <c r="G46" s="70">
        <f t="shared" si="7"/>
        <v>0</v>
      </c>
      <c r="H46" s="71">
        <f t="shared" si="0"/>
        <v>-200000</v>
      </c>
    </row>
    <row r="47" spans="1:8">
      <c r="A47" s="64"/>
      <c r="B47" s="68" t="s">
        <v>225</v>
      </c>
      <c r="C47" s="69">
        <v>421006</v>
      </c>
      <c r="D47" s="70">
        <v>850000</v>
      </c>
      <c r="E47" s="70">
        <f>[1]ใบผ่าน3พ.ย.59!E37</f>
        <v>53908.73</v>
      </c>
      <c r="F47" s="70">
        <v>66363.44</v>
      </c>
      <c r="G47" s="70">
        <f t="shared" si="7"/>
        <v>120272.17000000001</v>
      </c>
      <c r="H47" s="71">
        <f t="shared" si="0"/>
        <v>-729727.83</v>
      </c>
    </row>
    <row r="48" spans="1:8">
      <c r="A48" s="64"/>
      <c r="B48" s="68" t="s">
        <v>227</v>
      </c>
      <c r="C48" s="69">
        <v>421007</v>
      </c>
      <c r="D48" s="70">
        <v>1500000</v>
      </c>
      <c r="E48" s="70">
        <f>[1]ใบผ่าน3พ.ย.59!E38</f>
        <v>132920.9</v>
      </c>
      <c r="F48" s="70">
        <v>185094.53</v>
      </c>
      <c r="G48" s="70">
        <f t="shared" si="7"/>
        <v>318015.43</v>
      </c>
      <c r="H48" s="71">
        <f t="shared" si="0"/>
        <v>-1181984.57</v>
      </c>
    </row>
    <row r="49" spans="1:13" ht="17.25" customHeight="1">
      <c r="A49" s="64"/>
      <c r="B49" s="68" t="s">
        <v>311</v>
      </c>
      <c r="C49" s="69">
        <v>421012</v>
      </c>
      <c r="D49" s="70">
        <v>35000</v>
      </c>
      <c r="E49" s="70">
        <f>[1]ใบผ่าน3พ.ย.59!E39</f>
        <v>0</v>
      </c>
      <c r="F49" s="70">
        <v>0</v>
      </c>
      <c r="G49" s="70">
        <f t="shared" si="7"/>
        <v>0</v>
      </c>
      <c r="H49" s="71">
        <f t="shared" si="0"/>
        <v>-35000</v>
      </c>
    </row>
    <row r="50" spans="1:13" ht="17.25" customHeight="1">
      <c r="A50" s="64"/>
      <c r="B50" s="68" t="s">
        <v>229</v>
      </c>
      <c r="C50" s="69">
        <v>421013</v>
      </c>
      <c r="D50" s="70">
        <v>42000</v>
      </c>
      <c r="E50" s="70">
        <f>[1]ใบผ่าน3พ.ย.59!E40</f>
        <v>6289.29</v>
      </c>
      <c r="F50" s="70">
        <v>0</v>
      </c>
      <c r="G50" s="70">
        <f t="shared" si="7"/>
        <v>6289.29</v>
      </c>
      <c r="H50" s="71">
        <f t="shared" si="0"/>
        <v>-35710.71</v>
      </c>
    </row>
    <row r="51" spans="1:13" ht="38.25" customHeight="1">
      <c r="A51" s="64"/>
      <c r="B51" s="68" t="s">
        <v>231</v>
      </c>
      <c r="C51" s="69">
        <v>421015</v>
      </c>
      <c r="D51" s="74">
        <v>122000</v>
      </c>
      <c r="E51" s="74">
        <f>[1]ใบผ่าน3พ.ย.59!E41</f>
        <v>28122</v>
      </c>
      <c r="F51" s="74">
        <v>7559</v>
      </c>
      <c r="G51" s="74">
        <f t="shared" si="7"/>
        <v>35681</v>
      </c>
      <c r="H51" s="75">
        <f t="shared" si="0"/>
        <v>-86319</v>
      </c>
    </row>
    <row r="52" spans="1:13" ht="17.25" customHeight="1">
      <c r="A52" s="64"/>
      <c r="B52" s="72" t="s">
        <v>312</v>
      </c>
      <c r="C52" s="66"/>
      <c r="D52" s="73">
        <f>SUM(D43:D51)</f>
        <v>19169000</v>
      </c>
      <c r="E52" s="73">
        <f t="shared" ref="E52:H52" si="8">SUM(E43:E51)</f>
        <v>1362021.7599999998</v>
      </c>
      <c r="F52" s="73">
        <f t="shared" si="8"/>
        <v>1685273.96</v>
      </c>
      <c r="G52" s="73">
        <f t="shared" si="8"/>
        <v>3047295.7199999997</v>
      </c>
      <c r="H52" s="73">
        <f t="shared" si="8"/>
        <v>-16121704.280000001</v>
      </c>
    </row>
    <row r="53" spans="1:13" ht="17.25" customHeight="1">
      <c r="A53" s="64"/>
      <c r="B53" s="72" t="s">
        <v>48</v>
      </c>
      <c r="C53" s="66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56.25">
      <c r="A54" s="64"/>
      <c r="B54" s="68" t="s">
        <v>233</v>
      </c>
      <c r="C54" s="69">
        <v>431002</v>
      </c>
      <c r="D54" s="74">
        <v>17400000</v>
      </c>
      <c r="E54" s="74">
        <v>0</v>
      </c>
      <c r="F54" s="74">
        <v>5553690</v>
      </c>
      <c r="G54" s="74">
        <f t="shared" si="7"/>
        <v>5553690</v>
      </c>
      <c r="H54" s="75">
        <f t="shared" si="0"/>
        <v>-11846310</v>
      </c>
    </row>
    <row r="55" spans="1:13" ht="17.25" customHeight="1">
      <c r="A55" s="64"/>
      <c r="B55" s="68" t="s">
        <v>313</v>
      </c>
      <c r="C55" s="69">
        <v>441000</v>
      </c>
      <c r="D55" s="70">
        <v>0</v>
      </c>
      <c r="E55" s="70">
        <v>0</v>
      </c>
      <c r="F55" s="70">
        <v>0</v>
      </c>
      <c r="G55" s="70">
        <f t="shared" si="7"/>
        <v>0</v>
      </c>
      <c r="H55" s="71">
        <f t="shared" si="0"/>
        <v>0</v>
      </c>
    </row>
    <row r="56" spans="1:13" ht="17.25" customHeight="1">
      <c r="A56" s="64"/>
      <c r="B56" s="72" t="s">
        <v>314</v>
      </c>
      <c r="C56" s="66"/>
      <c r="D56" s="73">
        <f>SUM(D54:D55)</f>
        <v>17400000</v>
      </c>
      <c r="E56" s="73">
        <f t="shared" ref="E56:H56" si="9">SUM(E54:E55)</f>
        <v>0</v>
      </c>
      <c r="F56" s="73">
        <f t="shared" si="9"/>
        <v>5553690</v>
      </c>
      <c r="G56" s="73">
        <f t="shared" si="9"/>
        <v>5553690</v>
      </c>
      <c r="H56" s="73">
        <f t="shared" si="9"/>
        <v>-11846310</v>
      </c>
    </row>
    <row r="57" spans="1:13" ht="17.25" customHeight="1">
      <c r="A57" s="64"/>
      <c r="B57" s="72" t="s">
        <v>315</v>
      </c>
      <c r="C57" s="66"/>
      <c r="D57" s="73">
        <f>D12+D29+D33+D37+D41+D52+D56</f>
        <v>39400000</v>
      </c>
      <c r="E57" s="73">
        <f t="shared" ref="E57:H57" si="10">E12+E29+E33+E37+E41+E52+E56</f>
        <v>1539876.5299999998</v>
      </c>
      <c r="F57" s="73">
        <f t="shared" si="10"/>
        <v>7335066.96</v>
      </c>
      <c r="G57" s="73">
        <f t="shared" si="10"/>
        <v>8874943.4900000002</v>
      </c>
      <c r="H57" s="73">
        <f t="shared" si="10"/>
        <v>-30525056.510000002</v>
      </c>
    </row>
  </sheetData>
  <mergeCells count="7">
    <mergeCell ref="A7:B7"/>
    <mergeCell ref="B1:H1"/>
    <mergeCell ref="M1:M4"/>
    <mergeCell ref="B2:H2"/>
    <mergeCell ref="B3:H3"/>
    <mergeCell ref="B4:H4"/>
    <mergeCell ref="A6:B6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รายงานรับ-จ่ายเงิน</vt:lpstr>
      <vt:lpstr>งบทดลอง</vt:lpstr>
      <vt:lpstr>เงินรับฝาก</vt:lpstr>
      <vt:lpstr>รายรับจริง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ptest</dc:creator>
  <cp:lastModifiedBy>ptest</cp:lastModifiedBy>
  <cp:lastPrinted>2016-12-13T03:19:05Z</cp:lastPrinted>
  <dcterms:created xsi:type="dcterms:W3CDTF">2016-12-01T02:25:40Z</dcterms:created>
  <dcterms:modified xsi:type="dcterms:W3CDTF">2016-12-13T03:19:47Z</dcterms:modified>
</cp:coreProperties>
</file>