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5" windowWidth="15480" windowHeight="9030" activeTab="1"/>
  </bookViews>
  <sheets>
    <sheet name="รายรับจริง" sheetId="1" r:id="rId1"/>
    <sheet name="รายจ่ายจริง" sheetId="2" r:id="rId2"/>
    <sheet name="เงินสะสม" sheetId="3" r:id="rId3"/>
  </sheets>
  <definedNames>
    <definedName name="_xlnm.Print_Area" localSheetId="2">'เงินสะสม'!$A$1:$M$11</definedName>
    <definedName name="_xlnm.Print_Area" localSheetId="0">'รายรับจริง'!$A$1:$T$62</definedName>
  </definedNames>
  <calcPr fullCalcOnLoad="1"/>
</workbook>
</file>

<file path=xl/sharedStrings.xml><?xml version="1.0" encoding="utf-8"?>
<sst xmlns="http://schemas.openxmlformats.org/spreadsheetml/2006/main" count="154" uniqueCount="122">
  <si>
    <t>รายการ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</si>
  <si>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</si>
  <si>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</si>
  <si>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</si>
  <si>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</si>
  <si>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</si>
  <si>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</si>
  <si>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</si>
  <si>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</si>
  <si>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</si>
  <si>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</si>
  <si>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</si>
  <si>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</si>
  <si>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</si>
  <si>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Q1</t>
  </si>
  <si>
    <t>Q2</t>
  </si>
  <si>
    <t>Q3</t>
  </si>
  <si>
    <t>Q4</t>
  </si>
  <si>
    <t>1. รายได้ที่ อปท. จัดเก็บเอง</t>
  </si>
  <si>
    <t xml:space="preserve">   1.1 รายได้ที่ได้จากภาษีอากร  </t>
  </si>
  <si>
    <t xml:space="preserve">  1.2 รายได้ที่ไม่ใช่ภาษีอากร</t>
  </si>
  <si>
    <t xml:space="preserve">    1.2.1 ค่าธรรมเนียม  ค่าปรับ  และใบอนุญาต</t>
  </si>
  <si>
    <t xml:space="preserve">       1.2.1.1 ค่าธรรมเนียมเกี่ยวกับการควบคุมอาคาร</t>
  </si>
  <si>
    <t xml:space="preserve">       1.2.1.2 ค่าธรรมเนียมเก็บขยะและขนมูลฝอย</t>
  </si>
  <si>
    <t xml:space="preserve">       1.2.1.3 ค่าปรับผู้กระทำผิดกฎหมายจราจรทางบก</t>
  </si>
  <si>
    <t xml:space="preserve">       1.2.1.4 อื่นๆ</t>
  </si>
  <si>
    <t xml:space="preserve">       1.2.2.1 ดอกเบี้ยเงินฝากธนาคาร</t>
  </si>
  <si>
    <t xml:space="preserve">       1.2.2.2 ค่าเช่าที่ดิน</t>
  </si>
  <si>
    <t xml:space="preserve">       1.2.2.3 ค่าเช่าหรือค่าบริการสถานที่</t>
  </si>
  <si>
    <t xml:space="preserve">       1.2.3.1 เงินช่วยเหลือท้องถิ่นจากกิจการเฉพาะการ</t>
  </si>
  <si>
    <t xml:space="preserve">       1.2.3.2 อื่นๆ</t>
  </si>
  <si>
    <t xml:space="preserve">       1.2.4.1 ค่าขายแบบแปลน</t>
  </si>
  <si>
    <t xml:space="preserve">       1.2.4.2 อื่นๆ</t>
  </si>
  <si>
    <t xml:space="preserve">       1.2.5.1 ค่าขายทอดตลาดทรัพย์สิน</t>
  </si>
  <si>
    <t xml:space="preserve">       1.2.5.2 อื่นๆ</t>
  </si>
  <si>
    <t>2.2 ภาษีธุรกิจเฉพาะ</t>
  </si>
  <si>
    <t>2.3 ภาษีสรรพสามิต</t>
  </si>
  <si>
    <t>2.4 ภาษีสุราและเบียร์</t>
  </si>
  <si>
    <t>2.5 ภาษีค่าธรรมเนียมรถยนต์และล้อเลื่อน</t>
  </si>
  <si>
    <t>2.6 ค่าธรรมเนียมจดทะเบียนอสังหาริมทรัพย์</t>
  </si>
  <si>
    <t>6. เงินกู้</t>
  </si>
  <si>
    <t>7. สำรองรายรับ</t>
  </si>
  <si>
    <t>1. รายจ่ายงบกลาง</t>
  </si>
  <si>
    <t>1.1 ค่าชำระหนี้เงินต้นและดอกเบี้ย</t>
  </si>
  <si>
    <t>1.2 รายจ่ายตามข้อผูกพัน</t>
  </si>
  <si>
    <t>1.3 เงินช่วยเหลือค่าทำศพ</t>
  </si>
  <si>
    <t>1.4 เงินสำรองจ่าย</t>
  </si>
  <si>
    <t>1.5 อื่นๆ</t>
  </si>
  <si>
    <t>2. รายจ่ายประจำ</t>
  </si>
  <si>
    <t>2.1 เงินเดือน</t>
  </si>
  <si>
    <t>2.2 ค่าจ้างประจำ</t>
  </si>
  <si>
    <t>2.3 ค่าจ้างชั่วคราว</t>
  </si>
  <si>
    <t>2.4 ค่าตอบแทน</t>
  </si>
  <si>
    <t>2.5 ค่าใช้สอย</t>
  </si>
  <si>
    <t>2.6 ค่าวัสดุ</t>
  </si>
  <si>
    <t>2.7 หมวดค่าสาธารณูปโภค</t>
  </si>
  <si>
    <t>2.8 หมวดเงินอุดหนุน</t>
  </si>
  <si>
    <t>2.9 หมวดรายจ่ายอื่นๆ</t>
  </si>
  <si>
    <t>3. รายจ่ายเพื่อการลงทุน</t>
  </si>
  <si>
    <t>3.1 ค่าครุภัณฑ์</t>
  </si>
  <si>
    <t>3.2 ค่าที่ดินและสิ่งปลูกสร้าง</t>
  </si>
  <si>
    <t>3.3 อื่นๆ</t>
  </si>
  <si>
    <t>4. รายจ่ายพิเศษ</t>
  </si>
  <si>
    <t>4.1 เงินอุดหนุนเฉพาะกิจ</t>
  </si>
  <si>
    <t>4.3 เงินกู้</t>
  </si>
  <si>
    <t>5. รายจ่ายจากเงินกันไว้เบิกเหลื่อมปี</t>
  </si>
  <si>
    <t xml:space="preserve"> 5.1 เงินเดือน</t>
  </si>
  <si>
    <t xml:space="preserve"> 5.2 ค่าตอบแทนใช้สอยและวัสดุ</t>
  </si>
  <si>
    <t xml:space="preserve"> 5.3 ค่าครุภัณฑ์ที่ดินและสิ่งปลูกสร้าง</t>
  </si>
  <si>
    <t xml:space="preserve"> 5.4 อื่นๆ</t>
  </si>
  <si>
    <t>2.1 ภาษีมูลค่าเพิ่ม 1 ใน 9</t>
  </si>
  <si>
    <t>2.7 อื่น ๆ</t>
  </si>
  <si>
    <t>3.3 ค่าภาคหลวงแร่</t>
  </si>
  <si>
    <t>4. รายได้จากเงินอุดหนุน</t>
  </si>
  <si>
    <t>4.1 หมวดเงินอุดหนุนทั่วไป</t>
  </si>
  <si>
    <t>4.2 เงินอุดหนุนเฉพาะกิจ</t>
  </si>
  <si>
    <t>รวมรายได้ (1+2+3+4)</t>
  </si>
  <si>
    <t>5. รายรับจากเงินสะสม</t>
  </si>
  <si>
    <t xml:space="preserve">    1.1.1 เงินต้น</t>
  </si>
  <si>
    <t xml:space="preserve">  4.3.1  เงินกู้จาก ธนาคาร</t>
  </si>
  <si>
    <t>6. รวมรายจ่าย (1+2+3+4+5)</t>
  </si>
  <si>
    <t xml:space="preserve">    1.1.1 ภาษีโรงเรือนและที่ดิน</t>
  </si>
  <si>
    <t xml:space="preserve">    1.1.2 ภาษีบำรุงท้องที่</t>
  </si>
  <si>
    <t xml:space="preserve">    1.1.3 ภาษีป้าย</t>
  </si>
  <si>
    <t xml:space="preserve">    1.1.4 อากรฆ่าสัตว์</t>
  </si>
  <si>
    <t xml:space="preserve">    1.1.5 อากรรังนกอีแอ่น</t>
  </si>
  <si>
    <t xml:space="preserve">    1.1.6 ภาษีบำรุง อบจ.จากยาสูบ</t>
  </si>
  <si>
    <t xml:space="preserve">    1.1.7 ภาษีบำรุง อบจ.จากน้ำมัน</t>
  </si>
  <si>
    <t xml:space="preserve">    1.2.2 รายได้จากทรัพย์สิน</t>
  </si>
  <si>
    <t xml:space="preserve">    1.2.3  รายได้จากสาธารณูปโภคและการพาณิชย์</t>
  </si>
  <si>
    <t xml:space="preserve">   1.2.4 รายได้เบ็ดเตล็ด</t>
  </si>
  <si>
    <t xml:space="preserve">   1.2.5 รายได้จากทุน</t>
  </si>
  <si>
    <t>3.4 ค่าภาคหลวงปิโตรเลียม</t>
  </si>
  <si>
    <t>รวมรายรับ (1+2+3+4+5+6+7)</t>
  </si>
  <si>
    <t>2. รายได้จากภาษีอากรที่รัฐจัดเก็บให้</t>
  </si>
  <si>
    <t>3. รายได้จากภาษีอากรที่รัฐบาลแบ่งให้</t>
  </si>
  <si>
    <t xml:space="preserve">    6.1 เงินกู้จากธนาคาร</t>
  </si>
  <si>
    <t xml:space="preserve">    6.2 เงินกู้จากกสท. และ กสอ.</t>
  </si>
  <si>
    <t xml:space="preserve">  4.3.2  เงินกู้จาก กสท. และ กสอ.</t>
  </si>
  <si>
    <t xml:space="preserve">       1.2.2.4 อื่นๆ</t>
  </si>
  <si>
    <t xml:space="preserve">    1.1.2 ดอกเบี้ย</t>
  </si>
  <si>
    <t>3.1 ภาษีมูลค่าเพิ่มที่จัดเก็บตาม พรบ. อบจ. ร้อยละ 5</t>
  </si>
  <si>
    <t>3.2 ภาษีมูลค่าเพิ่มที่จัดสรรให้ตาม พรบ. กำหนดแผน</t>
  </si>
  <si>
    <t xml:space="preserve">    1.1.8 ค่าธรรมเนียมบำรุง อบจ. จากผู้เข้าพักในโรงแรม</t>
  </si>
  <si>
    <t>ณ สิ้นเดือน .........</t>
  </si>
  <si>
    <t>2. เงินทุนสำรองเงินสะสม</t>
  </si>
  <si>
    <t>ปีงบประมาณ 2561</t>
  </si>
  <si>
    <t>NAME</t>
  </si>
  <si>
    <t>*** ข้อมูลปีงบประมาณ 2559-2560 ที่ อปท.ยังไม่ได้จัดส่งหรือมีการแก้ไขข้อมูล ขอความกรุณาใช้แบบฟอร์มเดียวกับปีงบประมาณ 2561</t>
  </si>
  <si>
    <t>ชื่อองค์กรปกครองส่วนท้องถิ่น .............................................................</t>
  </si>
  <si>
    <r>
      <t>1. เงินสะสม</t>
    </r>
    <r>
      <rPr>
        <b/>
        <vertAlign val="superscript"/>
        <sz val="16"/>
        <rFont val="TH SarabunPSK"/>
        <family val="2"/>
      </rPr>
      <t>1/</t>
    </r>
  </si>
  <si>
    <r>
      <t>4.2 เงินสะสม</t>
    </r>
    <r>
      <rPr>
        <b/>
        <i/>
        <vertAlign val="superscript"/>
        <sz val="16"/>
        <rFont val="TH SarabunPSK"/>
        <family val="2"/>
      </rPr>
      <t xml:space="preserve"> 1/</t>
    </r>
  </si>
  <si>
    <t xml:space="preserve"> -2-</t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</si>
  <si>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เงินสะสมที่องค์กรปกครองส่วนท้องถิ่นจ่ายในเดือนนั้น ๆ</t>
    </r>
  </si>
  <si>
    <r>
      <t xml:space="preserve">หมายเหตุ : เงินสะสม </t>
    </r>
    <r>
      <rPr>
        <b/>
        <vertAlign val="superscript"/>
        <sz val="16"/>
        <color indexed="8"/>
        <rFont val="TH SarabunPSK"/>
        <family val="2"/>
      </rPr>
      <t xml:space="preserve">1/  </t>
    </r>
    <r>
      <rPr>
        <b/>
        <sz val="16"/>
        <color indexed="8"/>
        <rFont val="TH SarabunPSK"/>
        <family val="2"/>
      </rPr>
      <t>หมายถึง เงินสะสมคงเหลือขององค์กรปกครองส่วนท้องถิ่น ณ สิ้นเดือนนั้น ๆ</t>
    </r>
  </si>
  <si>
    <t xml:space="preserve"> -3-</t>
  </si>
  <si>
    <t>ตารางเงินสะสม เดือน.......................... ปีงบประมาณ 2561</t>
  </si>
  <si>
    <t>ชื่อองค์กรปกครองส่วนท้องถิ่น ......สำนักงานเทศบาลตำบลแม่พริก อำเภอแม่พริก จังหวัดลำปาง..............................................</t>
  </si>
  <si>
    <t>ชื่อองค์กรปกครองส่วนท้องถิ่น ..สำนักงานเทศบาลตำบลแม่พริก อำเภอแม่พริก จังหวัดลำปาง.....................................</t>
  </si>
  <si>
    <t>ตารางรายรับจริง เดือน.... พฤศจิกายน.......2560.......... ปีงบประมาณ 2561</t>
  </si>
  <si>
    <t>ตารางรายจ่ายจริง เดือน....พฤศจิกายน 2560......... ปีงบประมาณ 2561</t>
  </si>
  <si>
    <t>4.4 อื่นๆ ระบุ. เงินฝาก ก.ส.ท........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</si>
</sst>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color indexed="8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  <font>
      <sz val="16"/>
      <color indexed="63"/>
      <name val="TH SarabunPSK"/>
      <family val="2"/>
    </font>
    <font>
      <sz val="16"/>
      <name val="TH SarabunPSK"/>
      <family val="2"/>
    </font>
    <font>
      <b/>
      <i/>
      <sz val="16"/>
      <name val="TH SarabunPSK"/>
      <family val="2"/>
    </font>
    <font>
      <b/>
      <i/>
      <sz val="16"/>
      <color indexed="8"/>
      <name val="TH SarabunPSK"/>
      <family val="2"/>
    </font>
    <font>
      <b/>
      <sz val="16"/>
      <color indexed="63"/>
      <name val="TH SarabunPSK"/>
      <family val="2"/>
    </font>
    <font>
      <b/>
      <vertAlign val="superscript"/>
      <sz val="16"/>
      <name val="TH SarabunPSK"/>
      <family val="2"/>
    </font>
    <font>
      <b/>
      <i/>
      <vertAlign val="superscript"/>
      <sz val="16"/>
      <name val="TH SarabunPSK"/>
      <family val="2"/>
    </font>
    <font>
      <b/>
      <sz val="18"/>
      <color indexed="8"/>
      <name val="TH SarabunPSK"/>
      <family val="2"/>
    </font>
    <font>
      <b/>
      <sz val="28"/>
      <color indexed="8"/>
      <name val="TH SarabunPSK"/>
      <family val="2"/>
    </font>
    <font>
      <b/>
      <sz val="18"/>
      <color indexed="8"/>
      <name val="TH SarabunIT๙"/>
      <family val="2"/>
    </font>
    <font>
      <b/>
      <vertAlign val="superscript"/>
      <sz val="16"/>
      <color indexed="8"/>
      <name val="TH SarabunPSK"/>
      <family val="2"/>
    </font>
    <font>
      <b/>
      <sz val="20"/>
      <color indexed="8"/>
      <name val="TH SarabunPSK"/>
      <family val="2"/>
    </font>
    <font>
      <b/>
      <sz val="20"/>
      <color indexed="8"/>
      <name val="TH SarabunIT๙"/>
      <family val="2"/>
    </font>
    <font>
      <sz val="28"/>
      <color indexed="8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2"/>
      <color indexed="8"/>
      <name val="TH SarabunIT๙"/>
      <family val="2"/>
    </font>
    <font>
      <b/>
      <sz val="14"/>
      <color indexed="8"/>
      <name val="TH SarabunPSK"/>
      <family val="0"/>
    </font>
    <font>
      <b/>
      <sz val="14"/>
      <color indexed="8"/>
      <name val="TH SarabunIT๙"/>
      <family val="0"/>
    </font>
    <font>
      <b/>
      <sz val="2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TH SarabunIT๙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/>
      <right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 style="dotted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thin"/>
      <right style="medium"/>
      <top style="dotted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/>
      <bottom style="medium"/>
    </border>
    <border>
      <left style="medium"/>
      <right style="thin"/>
      <top style="dotted"/>
      <bottom style="medium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readingOrder="1"/>
    </xf>
    <xf numFmtId="0" fontId="5" fillId="0" borderId="0" xfId="0" applyFont="1" applyBorder="1" applyAlignment="1">
      <alignment horizontal="center" readingOrder="1"/>
    </xf>
    <xf numFmtId="0" fontId="4" fillId="33" borderId="10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vertical="center"/>
    </xf>
    <xf numFmtId="43" fontId="7" fillId="0" borderId="11" xfId="37" applyFont="1" applyBorder="1" applyAlignment="1">
      <alignment vertical="center"/>
    </xf>
    <xf numFmtId="4" fontId="6" fillId="0" borderId="12" xfId="0" applyNumberFormat="1" applyFont="1" applyFill="1" applyBorder="1" applyAlignment="1">
      <alignment vertical="center"/>
    </xf>
    <xf numFmtId="43" fontId="7" fillId="0" borderId="12" xfId="37" applyFont="1" applyBorder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4" fontId="6" fillId="7" borderId="16" xfId="0" applyNumberFormat="1" applyFont="1" applyFill="1" applyBorder="1" applyAlignment="1">
      <alignment/>
    </xf>
    <xf numFmtId="43" fontId="4" fillId="7" borderId="16" xfId="37" applyNumberFormat="1" applyFont="1" applyFill="1" applyBorder="1" applyAlignment="1">
      <alignment/>
    </xf>
    <xf numFmtId="43" fontId="4" fillId="33" borderId="17" xfId="37" applyNumberFormat="1" applyFont="1" applyFill="1" applyBorder="1" applyAlignment="1">
      <alignment/>
    </xf>
    <xf numFmtId="43" fontId="5" fillId="33" borderId="16" xfId="37" applyNumberFormat="1" applyFont="1" applyFill="1" applyBorder="1" applyAlignment="1">
      <alignment/>
    </xf>
    <xf numFmtId="4" fontId="6" fillId="7" borderId="18" xfId="0" applyNumberFormat="1" applyFont="1" applyFill="1" applyBorder="1" applyAlignment="1">
      <alignment/>
    </xf>
    <xf numFmtId="43" fontId="4" fillId="7" borderId="18" xfId="37" applyNumberFormat="1" applyFont="1" applyFill="1" applyBorder="1" applyAlignment="1">
      <alignment/>
    </xf>
    <xf numFmtId="43" fontId="4" fillId="33" borderId="19" xfId="37" applyNumberFormat="1" applyFont="1" applyFill="1" applyBorder="1" applyAlignment="1">
      <alignment/>
    </xf>
    <xf numFmtId="43" fontId="5" fillId="33" borderId="18" xfId="37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left" indent="1"/>
    </xf>
    <xf numFmtId="43" fontId="8" fillId="0" borderId="18" xfId="37" applyNumberFormat="1" applyFont="1" applyFill="1" applyBorder="1" applyAlignment="1">
      <alignment/>
    </xf>
    <xf numFmtId="4" fontId="8" fillId="34" borderId="18" xfId="0" applyNumberFormat="1" applyFont="1" applyFill="1" applyBorder="1" applyAlignment="1">
      <alignment horizontal="left" indent="1"/>
    </xf>
    <xf numFmtId="43" fontId="8" fillId="34" borderId="18" xfId="37" applyNumberFormat="1" applyFont="1" applyFill="1" applyBorder="1" applyAlignment="1">
      <alignment/>
    </xf>
    <xf numFmtId="43" fontId="4" fillId="34" borderId="19" xfId="37" applyNumberFormat="1" applyFont="1" applyFill="1" applyBorder="1" applyAlignment="1">
      <alignment/>
    </xf>
    <xf numFmtId="43" fontId="5" fillId="34" borderId="18" xfId="37" applyNumberFormat="1" applyFont="1" applyFill="1" applyBorder="1" applyAlignment="1">
      <alignment/>
    </xf>
    <xf numFmtId="43" fontId="6" fillId="7" borderId="18" xfId="37" applyNumberFormat="1" applyFont="1" applyFill="1" applyBorder="1" applyAlignment="1">
      <alignment/>
    </xf>
    <xf numFmtId="4" fontId="6" fillId="7" borderId="18" xfId="0" applyNumberFormat="1" applyFont="1" applyFill="1" applyBorder="1" applyAlignment="1">
      <alignment horizontal="left"/>
    </xf>
    <xf numFmtId="4" fontId="8" fillId="0" borderId="18" xfId="0" applyNumberFormat="1" applyFont="1" applyFill="1" applyBorder="1" applyAlignment="1">
      <alignment horizontal="left"/>
    </xf>
    <xf numFmtId="43" fontId="5" fillId="0" borderId="18" xfId="37" applyNumberFormat="1" applyFont="1" applyFill="1" applyBorder="1" applyAlignment="1">
      <alignment/>
    </xf>
    <xf numFmtId="4" fontId="6" fillId="7" borderId="16" xfId="0" applyNumberFormat="1" applyFont="1" applyFill="1" applyBorder="1" applyAlignment="1">
      <alignment horizontal="left"/>
    </xf>
    <xf numFmtId="43" fontId="4" fillId="33" borderId="16" xfId="37" applyNumberFormat="1" applyFont="1" applyFill="1" applyBorder="1" applyAlignment="1">
      <alignment/>
    </xf>
    <xf numFmtId="43" fontId="6" fillId="0" borderId="18" xfId="37" applyNumberFormat="1" applyFont="1" applyFill="1" applyBorder="1" applyAlignment="1">
      <alignment/>
    </xf>
    <xf numFmtId="43" fontId="6" fillId="34" borderId="18" xfId="37" applyNumberFormat="1" applyFont="1" applyFill="1" applyBorder="1" applyAlignment="1">
      <alignment/>
    </xf>
    <xf numFmtId="43" fontId="4" fillId="34" borderId="17" xfId="37" applyNumberFormat="1" applyFont="1" applyFill="1" applyBorder="1" applyAlignment="1">
      <alignment/>
    </xf>
    <xf numFmtId="43" fontId="5" fillId="34" borderId="16" xfId="37" applyNumberFormat="1" applyFont="1" applyFill="1" applyBorder="1" applyAlignment="1">
      <alignment/>
    </xf>
    <xf numFmtId="43" fontId="5" fillId="7" borderId="18" xfId="37" applyNumberFormat="1" applyFont="1" applyFill="1" applyBorder="1" applyAlignment="1">
      <alignment/>
    </xf>
    <xf numFmtId="4" fontId="9" fillId="7" borderId="12" xfId="0" applyNumberFormat="1" applyFont="1" applyFill="1" applyBorder="1" applyAlignment="1">
      <alignment horizontal="center"/>
    </xf>
    <xf numFmtId="43" fontId="10" fillId="7" borderId="12" xfId="37" applyNumberFormat="1" applyFont="1" applyFill="1" applyBorder="1" applyAlignment="1">
      <alignment/>
    </xf>
    <xf numFmtId="43" fontId="4" fillId="33" borderId="20" xfId="37" applyNumberFormat="1" applyFont="1" applyFill="1" applyBorder="1" applyAlignment="1">
      <alignment/>
    </xf>
    <xf numFmtId="0" fontId="10" fillId="0" borderId="0" xfId="0" applyFont="1" applyFill="1" applyAlignment="1">
      <alignment/>
    </xf>
    <xf numFmtId="43" fontId="5" fillId="33" borderId="12" xfId="37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 horizontal="left"/>
    </xf>
    <xf numFmtId="43" fontId="5" fillId="0" borderId="16" xfId="37" applyNumberFormat="1" applyFont="1" applyFill="1" applyBorder="1" applyAlignment="1">
      <alignment/>
    </xf>
    <xf numFmtId="4" fontId="6" fillId="0" borderId="18" xfId="0" applyNumberFormat="1" applyFont="1" applyFill="1" applyBorder="1" applyAlignment="1">
      <alignment horizontal="left"/>
    </xf>
    <xf numFmtId="4" fontId="9" fillId="7" borderId="21" xfId="0" applyNumberFormat="1" applyFont="1" applyFill="1" applyBorder="1" applyAlignment="1">
      <alignment horizontal="center"/>
    </xf>
    <xf numFmtId="43" fontId="10" fillId="7" borderId="21" xfId="37" applyNumberFormat="1" applyFont="1" applyFill="1" applyBorder="1" applyAlignment="1">
      <alignment/>
    </xf>
    <xf numFmtId="43" fontId="4" fillId="33" borderId="22" xfId="37" applyNumberFormat="1" applyFont="1" applyFill="1" applyBorder="1" applyAlignment="1">
      <alignment/>
    </xf>
    <xf numFmtId="0" fontId="10" fillId="0" borderId="0" xfId="0" applyFont="1" applyFill="1" applyAlignment="1">
      <alignment/>
    </xf>
    <xf numFmtId="43" fontId="5" fillId="33" borderId="23" xfId="37" applyNumberFormat="1" applyFont="1" applyFill="1" applyBorder="1" applyAlignment="1">
      <alignment/>
    </xf>
    <xf numFmtId="43" fontId="11" fillId="7" borderId="16" xfId="37" applyNumberFormat="1" applyFont="1" applyFill="1" applyBorder="1" applyAlignment="1">
      <alignment/>
    </xf>
    <xf numFmtId="43" fontId="8" fillId="33" borderId="16" xfId="37" applyNumberFormat="1" applyFont="1" applyFill="1" applyBorder="1" applyAlignment="1">
      <alignment/>
    </xf>
    <xf numFmtId="4" fontId="8" fillId="7" borderId="18" xfId="0" applyNumberFormat="1" applyFont="1" applyFill="1" applyBorder="1" applyAlignment="1">
      <alignment horizontal="left" indent="1"/>
    </xf>
    <xf numFmtId="43" fontId="7" fillId="7" borderId="18" xfId="37" applyNumberFormat="1" applyFont="1" applyFill="1" applyBorder="1" applyAlignment="1">
      <alignment/>
    </xf>
    <xf numFmtId="43" fontId="8" fillId="33" borderId="18" xfId="37" applyNumberFormat="1" applyFont="1" applyFill="1" applyBorder="1" applyAlignment="1">
      <alignment/>
    </xf>
    <xf numFmtId="43" fontId="7" fillId="0" borderId="18" xfId="37" applyNumberFormat="1" applyFont="1" applyFill="1" applyBorder="1" applyAlignment="1">
      <alignment/>
    </xf>
    <xf numFmtId="43" fontId="8" fillId="7" borderId="18" xfId="37" applyNumberFormat="1" applyFont="1" applyFill="1" applyBorder="1" applyAlignment="1">
      <alignment/>
    </xf>
    <xf numFmtId="43" fontId="6" fillId="7" borderId="18" xfId="37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 horizontal="left" indent="2"/>
    </xf>
    <xf numFmtId="4" fontId="9" fillId="7" borderId="21" xfId="0" applyNumberFormat="1" applyFont="1" applyFill="1" applyBorder="1" applyAlignment="1">
      <alignment horizontal="left"/>
    </xf>
    <xf numFmtId="43" fontId="10" fillId="7" borderId="21" xfId="37" applyNumberFormat="1" applyFont="1" applyFill="1" applyBorder="1" applyAlignment="1">
      <alignment/>
    </xf>
    <xf numFmtId="43" fontId="4" fillId="33" borderId="24" xfId="37" applyNumberFormat="1" applyFont="1" applyFill="1" applyBorder="1" applyAlignment="1">
      <alignment/>
    </xf>
    <xf numFmtId="43" fontId="8" fillId="33" borderId="21" xfId="37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4" fillId="33" borderId="25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43" fontId="5" fillId="33" borderId="28" xfId="37" applyNumberFormat="1" applyFont="1" applyFill="1" applyBorder="1" applyAlignment="1">
      <alignment/>
    </xf>
    <xf numFmtId="43" fontId="5" fillId="33" borderId="17" xfId="37" applyNumberFormat="1" applyFont="1" applyFill="1" applyBorder="1" applyAlignment="1">
      <alignment/>
    </xf>
    <xf numFmtId="43" fontId="5" fillId="33" borderId="29" xfId="37" applyNumberFormat="1" applyFont="1" applyFill="1" applyBorder="1" applyAlignment="1">
      <alignment/>
    </xf>
    <xf numFmtId="43" fontId="5" fillId="33" borderId="19" xfId="37" applyNumberFormat="1" applyFont="1" applyFill="1" applyBorder="1" applyAlignment="1">
      <alignment/>
    </xf>
    <xf numFmtId="43" fontId="5" fillId="34" borderId="29" xfId="37" applyNumberFormat="1" applyFont="1" applyFill="1" applyBorder="1" applyAlignment="1">
      <alignment/>
    </xf>
    <xf numFmtId="43" fontId="5" fillId="34" borderId="19" xfId="37" applyNumberFormat="1" applyFont="1" applyFill="1" applyBorder="1" applyAlignment="1">
      <alignment/>
    </xf>
    <xf numFmtId="43" fontId="4" fillId="33" borderId="28" xfId="37" applyNumberFormat="1" applyFont="1" applyFill="1" applyBorder="1" applyAlignment="1">
      <alignment/>
    </xf>
    <xf numFmtId="43" fontId="5" fillId="34" borderId="28" xfId="37" applyNumberFormat="1" applyFont="1" applyFill="1" applyBorder="1" applyAlignment="1">
      <alignment/>
    </xf>
    <xf numFmtId="43" fontId="5" fillId="34" borderId="17" xfId="37" applyNumberFormat="1" applyFont="1" applyFill="1" applyBorder="1" applyAlignment="1">
      <alignment/>
    </xf>
    <xf numFmtId="43" fontId="5" fillId="33" borderId="30" xfId="37" applyNumberFormat="1" applyFont="1" applyFill="1" applyBorder="1" applyAlignment="1">
      <alignment/>
    </xf>
    <xf numFmtId="43" fontId="5" fillId="33" borderId="20" xfId="37" applyNumberFormat="1" applyFont="1" applyFill="1" applyBorder="1" applyAlignment="1">
      <alignment/>
    </xf>
    <xf numFmtId="43" fontId="5" fillId="33" borderId="31" xfId="37" applyNumberFormat="1" applyFont="1" applyFill="1" applyBorder="1" applyAlignment="1">
      <alignment/>
    </xf>
    <xf numFmtId="43" fontId="5" fillId="33" borderId="22" xfId="37" applyNumberFormat="1" applyFont="1" applyFill="1" applyBorder="1" applyAlignment="1">
      <alignment/>
    </xf>
    <xf numFmtId="43" fontId="8" fillId="33" borderId="28" xfId="37" applyNumberFormat="1" applyFont="1" applyFill="1" applyBorder="1" applyAlignment="1">
      <alignment/>
    </xf>
    <xf numFmtId="43" fontId="8" fillId="33" borderId="17" xfId="37" applyNumberFormat="1" applyFont="1" applyFill="1" applyBorder="1" applyAlignment="1">
      <alignment/>
    </xf>
    <xf numFmtId="43" fontId="8" fillId="33" borderId="29" xfId="37" applyNumberFormat="1" applyFont="1" applyFill="1" applyBorder="1" applyAlignment="1">
      <alignment/>
    </xf>
    <xf numFmtId="43" fontId="8" fillId="33" borderId="19" xfId="37" applyNumberFormat="1" applyFont="1" applyFill="1" applyBorder="1" applyAlignment="1">
      <alignment/>
    </xf>
    <xf numFmtId="43" fontId="8" fillId="33" borderId="32" xfId="37" applyNumberFormat="1" applyFont="1" applyFill="1" applyBorder="1" applyAlignment="1">
      <alignment/>
    </xf>
    <xf numFmtId="43" fontId="8" fillId="33" borderId="24" xfId="37" applyNumberFormat="1" applyFont="1" applyFill="1" applyBorder="1" applyAlignment="1">
      <alignment/>
    </xf>
    <xf numFmtId="0" fontId="4" fillId="35" borderId="0" xfId="0" applyFont="1" applyFill="1" applyBorder="1" applyAlignment="1">
      <alignment vertical="center"/>
    </xf>
    <xf numFmtId="0" fontId="4" fillId="35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" fillId="35" borderId="0" xfId="0" applyFont="1" applyFill="1" applyAlignment="1">
      <alignment/>
    </xf>
    <xf numFmtId="0" fontId="58" fillId="0" borderId="0" xfId="0" applyFont="1" applyAlignment="1">
      <alignment vertical="center"/>
    </xf>
    <xf numFmtId="0" fontId="4" fillId="0" borderId="0" xfId="0" applyFont="1" applyBorder="1" applyAlignment="1">
      <alignment horizontal="left" readingOrder="1"/>
    </xf>
    <xf numFmtId="0" fontId="5" fillId="0" borderId="0" xfId="0" applyFont="1" applyBorder="1" applyAlignment="1">
      <alignment horizontal="left" readingOrder="1"/>
    </xf>
    <xf numFmtId="0" fontId="1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6" fillId="33" borderId="33" xfId="0" applyNumberFormat="1" applyFont="1" applyFill="1" applyBorder="1" applyAlignment="1">
      <alignment horizontal="center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8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19" fillId="36" borderId="0" xfId="0" applyFont="1" applyFill="1" applyAlignment="1">
      <alignment horizontal="center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14" fillId="36" borderId="0" xfId="0" applyFont="1" applyFill="1" applyAlignment="1">
      <alignment horizontal="center"/>
    </xf>
    <xf numFmtId="0" fontId="16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4" fontId="6" fillId="33" borderId="35" xfId="0" applyNumberFormat="1" applyFont="1" applyFill="1" applyBorder="1" applyAlignment="1">
      <alignment horizontal="center" vertical="center"/>
    </xf>
    <xf numFmtId="4" fontId="6" fillId="33" borderId="36" xfId="0" applyNumberFormat="1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333375</xdr:rowOff>
    </xdr:from>
    <xdr:to>
      <xdr:col>1</xdr:col>
      <xdr:colOff>2343150</xdr:colOff>
      <xdr:row>4</xdr:row>
      <xdr:rowOff>9525</xdr:rowOff>
    </xdr:to>
    <xdr:sp>
      <xdr:nvSpPr>
        <xdr:cNvPr id="1" name="Rounded Rectangle 2"/>
        <xdr:cNvSpPr>
          <a:spLocks/>
        </xdr:cNvSpPr>
      </xdr:nvSpPr>
      <xdr:spPr>
        <a:xfrm>
          <a:off x="152400" y="333375"/>
          <a:ext cx="2371725" cy="9525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แยกรายละเอียดทุกรายการที่มียอดเงินทั้ง
</a:t>
          </a:r>
          <a:r>
            <a:rPr lang="en-US" cap="none" sz="1400" b="1" i="0" u="none" baseline="0">
              <a:solidFill>
                <a:srgbClr val="000000"/>
              </a:solidFill>
            </a:rPr>
            <a:t>ปีงบประมาณ (สามารถกรอก</a:t>
          </a:r>
          <a:r>
            <a:rPr lang="en-US" cap="none" sz="1400" b="1" i="0" u="none" baseline="0">
              <a:solidFill>
                <a:srgbClr val="000000"/>
              </a:solidFill>
            </a:rPr>
            <a:t>รายการอื่นๆ
</a:t>
          </a:r>
          <a:r>
            <a:rPr lang="en-US" cap="none" sz="1400" b="1" i="0" u="none" baseline="0">
              <a:solidFill>
                <a:srgbClr val="000000"/>
              </a:solidFill>
            </a:rPr>
            <a:t>เพิ่มเติมได้)</a:t>
          </a:r>
        </a:p>
      </xdr:txBody>
    </xdr:sp>
    <xdr:clientData/>
  </xdr:twoCellAnchor>
  <xdr:twoCellAnchor>
    <xdr:from>
      <xdr:col>14</xdr:col>
      <xdr:colOff>333375</xdr:colOff>
      <xdr:row>0</xdr:row>
      <xdr:rowOff>419100</xdr:rowOff>
    </xdr:from>
    <xdr:to>
      <xdr:col>20</xdr:col>
      <xdr:colOff>0</xdr:colOff>
      <xdr:row>2</xdr:row>
      <xdr:rowOff>123825</xdr:rowOff>
    </xdr:to>
    <xdr:sp>
      <xdr:nvSpPr>
        <xdr:cNvPr id="2" name="Rounded Rectangle 3"/>
        <xdr:cNvSpPr>
          <a:spLocks/>
        </xdr:cNvSpPr>
      </xdr:nvSpPr>
      <xdr:spPr>
        <a:xfrm>
          <a:off x="9458325" y="419100"/>
          <a:ext cx="2933700" cy="495300"/>
        </a:xfrm>
        <a:prstGeom prst="round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สิ่งที่ส่งมาด้วย ๑</a:t>
          </a:r>
        </a:p>
      </xdr:txBody>
    </xdr:sp>
    <xdr:clientData/>
  </xdr:twoCellAnchor>
  <xdr:twoCellAnchor>
    <xdr:from>
      <xdr:col>1</xdr:col>
      <xdr:colOff>314325</xdr:colOff>
      <xdr:row>4</xdr:row>
      <xdr:rowOff>0</xdr:rowOff>
    </xdr:from>
    <xdr:to>
      <xdr:col>1</xdr:col>
      <xdr:colOff>314325</xdr:colOff>
      <xdr:row>5</xdr:row>
      <xdr:rowOff>28575</xdr:rowOff>
    </xdr:to>
    <xdr:sp>
      <xdr:nvSpPr>
        <xdr:cNvPr id="3" name="Straight Arrow Connector 4"/>
        <xdr:cNvSpPr>
          <a:spLocks/>
        </xdr:cNvSpPr>
      </xdr:nvSpPr>
      <xdr:spPr>
        <a:xfrm>
          <a:off x="495300" y="1276350"/>
          <a:ext cx="0" cy="18097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</xdr:row>
      <xdr:rowOff>28575</xdr:rowOff>
    </xdr:from>
    <xdr:to>
      <xdr:col>1</xdr:col>
      <xdr:colOff>323850</xdr:colOff>
      <xdr:row>5</xdr:row>
      <xdr:rowOff>9525</xdr:rowOff>
    </xdr:to>
    <xdr:sp>
      <xdr:nvSpPr>
        <xdr:cNvPr id="1" name="Straight Arrow Connector 6"/>
        <xdr:cNvSpPr>
          <a:spLocks/>
        </xdr:cNvSpPr>
      </xdr:nvSpPr>
      <xdr:spPr>
        <a:xfrm>
          <a:off x="542925" y="1238250"/>
          <a:ext cx="0" cy="1714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276225</xdr:rowOff>
    </xdr:from>
    <xdr:to>
      <xdr:col>1</xdr:col>
      <xdr:colOff>2276475</xdr:colOff>
      <xdr:row>4</xdr:row>
      <xdr:rowOff>19050</xdr:rowOff>
    </xdr:to>
    <xdr:sp>
      <xdr:nvSpPr>
        <xdr:cNvPr id="2" name="Rounded Rectangle 5"/>
        <xdr:cNvSpPr>
          <a:spLocks/>
        </xdr:cNvSpPr>
      </xdr:nvSpPr>
      <xdr:spPr>
        <a:xfrm>
          <a:off x="123825" y="276225"/>
          <a:ext cx="2371725" cy="952500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แยกรายละเอียดทุกรายการที่มียอดเงินทั้ง
</a:t>
          </a:r>
          <a:r>
            <a:rPr lang="en-US" cap="none" sz="1400" b="1" i="0" u="none" baseline="0">
              <a:solidFill>
                <a:srgbClr val="000000"/>
              </a:solidFill>
            </a:rPr>
            <a:t>ปีงบประมาณ (สามารถกรอก</a:t>
          </a:r>
          <a:r>
            <a:rPr lang="en-US" cap="none" sz="1400" b="1" i="0" u="none" baseline="0">
              <a:solidFill>
                <a:srgbClr val="000000"/>
              </a:solidFill>
            </a:rPr>
            <a:t>รายการอื่นๆ
</a:t>
          </a:r>
          <a:r>
            <a:rPr lang="en-US" cap="none" sz="1400" b="1" i="0" u="none" baseline="0">
              <a:solidFill>
                <a:srgbClr val="000000"/>
              </a:solidFill>
            </a:rPr>
            <a:t>เพิ่มเติมได้)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T84"/>
  <sheetViews>
    <sheetView view="pageBreakPreview" zoomScaleSheetLayoutView="100" zoomScalePageLayoutView="0" workbookViewId="0" topLeftCell="A10">
      <selection activeCell="D53" sqref="D53"/>
    </sheetView>
  </sheetViews>
  <sheetFormatPr defaultColWidth="9.140625" defaultRowHeight="15"/>
  <cols>
    <col min="1" max="1" width="2.7109375" style="0" customWidth="1"/>
    <col min="2" max="2" width="48.8515625" style="8" bestFit="1" customWidth="1"/>
    <col min="3" max="3" width="12.140625" style="8" customWidth="1"/>
    <col min="4" max="4" width="14.57421875" style="8" customWidth="1"/>
    <col min="5" max="14" width="5.8515625" style="8" customWidth="1"/>
    <col min="15" max="15" width="13.7109375" style="65" customWidth="1"/>
    <col min="16" max="16" width="2.57421875" style="8" customWidth="1"/>
    <col min="17" max="17" width="15.140625" style="65" customWidth="1"/>
    <col min="18" max="20" width="5.8515625" style="65" customWidth="1"/>
  </cols>
  <sheetData>
    <row r="1" spans="2:20" ht="36">
      <c r="B1" s="95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2:20" ht="26.25">
      <c r="B2" s="103" t="s">
        <v>119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9"/>
    </row>
    <row r="3" spans="2:20" ht="26.25">
      <c r="B3" s="103" t="s">
        <v>117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"/>
    </row>
    <row r="4" spans="2:20" ht="12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"/>
    </row>
    <row r="5" spans="2:20" ht="12" customHeight="1" thickBot="1"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Q5" s="10"/>
      <c r="R5" s="10"/>
      <c r="S5" s="10"/>
      <c r="T5" s="10"/>
    </row>
    <row r="6" spans="2:20" ht="21">
      <c r="B6" s="98" t="s">
        <v>107</v>
      </c>
      <c r="C6" s="100" t="s">
        <v>106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Q6" s="66"/>
      <c r="R6" s="11"/>
      <c r="S6" s="11"/>
      <c r="T6" s="67"/>
    </row>
    <row r="7" spans="2:20" ht="21.75" thickBot="1">
      <c r="B7" s="99"/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3" t="s">
        <v>13</v>
      </c>
      <c r="Q7" s="68" t="s">
        <v>14</v>
      </c>
      <c r="R7" s="12" t="s">
        <v>15</v>
      </c>
      <c r="S7" s="12" t="s">
        <v>16</v>
      </c>
      <c r="T7" s="13" t="s">
        <v>17</v>
      </c>
    </row>
    <row r="8" spans="2:20" ht="20.25" customHeight="1">
      <c r="B8" s="14" t="s">
        <v>18</v>
      </c>
      <c r="C8" s="15">
        <f aca="true" t="shared" si="0" ref="C8:N8">C9+C18</f>
        <v>20116</v>
      </c>
      <c r="D8" s="15">
        <f t="shared" si="0"/>
        <v>52164</v>
      </c>
      <c r="E8" s="15">
        <f t="shared" si="0"/>
        <v>0</v>
      </c>
      <c r="F8" s="15">
        <f t="shared" si="0"/>
        <v>0</v>
      </c>
      <c r="G8" s="15">
        <f t="shared" si="0"/>
        <v>0</v>
      </c>
      <c r="H8" s="15">
        <f t="shared" si="0"/>
        <v>0</v>
      </c>
      <c r="I8" s="15">
        <f t="shared" si="0"/>
        <v>0</v>
      </c>
      <c r="J8" s="15">
        <f t="shared" si="0"/>
        <v>0</v>
      </c>
      <c r="K8" s="15">
        <f t="shared" si="0"/>
        <v>0</v>
      </c>
      <c r="L8" s="15">
        <f t="shared" si="0"/>
        <v>0</v>
      </c>
      <c r="M8" s="15">
        <f t="shared" si="0"/>
        <v>0</v>
      </c>
      <c r="N8" s="15">
        <f t="shared" si="0"/>
        <v>0</v>
      </c>
      <c r="O8" s="16">
        <f aca="true" t="shared" si="1" ref="O8:O60">Q8+R8+S8+T8</f>
        <v>72280</v>
      </c>
      <c r="P8" s="10"/>
      <c r="Q8" s="69">
        <f aca="true" t="shared" si="2" ref="Q8:Q60">SUM(C8:E8)</f>
        <v>72280</v>
      </c>
      <c r="R8" s="17">
        <f aca="true" t="shared" si="3" ref="R8:R60">SUM(F8:H8)</f>
        <v>0</v>
      </c>
      <c r="S8" s="17">
        <f aca="true" t="shared" si="4" ref="S8:S60">SUM(I8:K8)</f>
        <v>0</v>
      </c>
      <c r="T8" s="70">
        <f aca="true" t="shared" si="5" ref="T8:T60">SUM(L8:N8)</f>
        <v>0</v>
      </c>
    </row>
    <row r="9" spans="2:20" ht="20.25" customHeight="1">
      <c r="B9" s="18" t="s">
        <v>19</v>
      </c>
      <c r="C9" s="19">
        <f aca="true" t="shared" si="6" ref="C9:N9">SUM(C10:C17)</f>
        <v>0</v>
      </c>
      <c r="D9" s="19">
        <f t="shared" si="6"/>
        <v>0</v>
      </c>
      <c r="E9" s="19">
        <f t="shared" si="6"/>
        <v>0</v>
      </c>
      <c r="F9" s="19">
        <f t="shared" si="6"/>
        <v>0</v>
      </c>
      <c r="G9" s="19">
        <f t="shared" si="6"/>
        <v>0</v>
      </c>
      <c r="H9" s="19">
        <f t="shared" si="6"/>
        <v>0</v>
      </c>
      <c r="I9" s="19">
        <f t="shared" si="6"/>
        <v>0</v>
      </c>
      <c r="J9" s="19">
        <f t="shared" si="6"/>
        <v>0</v>
      </c>
      <c r="K9" s="19">
        <f t="shared" si="6"/>
        <v>0</v>
      </c>
      <c r="L9" s="19">
        <f t="shared" si="6"/>
        <v>0</v>
      </c>
      <c r="M9" s="19">
        <f t="shared" si="6"/>
        <v>0</v>
      </c>
      <c r="N9" s="19">
        <f t="shared" si="6"/>
        <v>0</v>
      </c>
      <c r="O9" s="20">
        <f t="shared" si="1"/>
        <v>0</v>
      </c>
      <c r="P9" s="10"/>
      <c r="Q9" s="71">
        <f t="shared" si="2"/>
        <v>0</v>
      </c>
      <c r="R9" s="21">
        <f t="shared" si="3"/>
        <v>0</v>
      </c>
      <c r="S9" s="21">
        <f t="shared" si="4"/>
        <v>0</v>
      </c>
      <c r="T9" s="72">
        <f t="shared" si="5"/>
        <v>0</v>
      </c>
    </row>
    <row r="10" spans="2:20" ht="20.25" customHeight="1">
      <c r="B10" s="22" t="s">
        <v>81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0">
        <f t="shared" si="1"/>
        <v>0</v>
      </c>
      <c r="P10" s="10"/>
      <c r="Q10" s="71">
        <f t="shared" si="2"/>
        <v>0</v>
      </c>
      <c r="R10" s="21">
        <f t="shared" si="3"/>
        <v>0</v>
      </c>
      <c r="S10" s="21">
        <f t="shared" si="4"/>
        <v>0</v>
      </c>
      <c r="T10" s="72">
        <f t="shared" si="5"/>
        <v>0</v>
      </c>
    </row>
    <row r="11" spans="2:20" ht="20.25" customHeight="1">
      <c r="B11" s="22" t="s">
        <v>82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0">
        <f t="shared" si="1"/>
        <v>0</v>
      </c>
      <c r="P11" s="10"/>
      <c r="Q11" s="71">
        <f t="shared" si="2"/>
        <v>0</v>
      </c>
      <c r="R11" s="21">
        <f t="shared" si="3"/>
        <v>0</v>
      </c>
      <c r="S11" s="21">
        <f t="shared" si="4"/>
        <v>0</v>
      </c>
      <c r="T11" s="72">
        <f t="shared" si="5"/>
        <v>0</v>
      </c>
    </row>
    <row r="12" spans="2:20" ht="20.25" customHeight="1">
      <c r="B12" s="22" t="s">
        <v>83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0">
        <f t="shared" si="1"/>
        <v>0</v>
      </c>
      <c r="P12" s="10"/>
      <c r="Q12" s="71">
        <f t="shared" si="2"/>
        <v>0</v>
      </c>
      <c r="R12" s="21">
        <f t="shared" si="3"/>
        <v>0</v>
      </c>
      <c r="S12" s="21">
        <f t="shared" si="4"/>
        <v>0</v>
      </c>
      <c r="T12" s="72">
        <f t="shared" si="5"/>
        <v>0</v>
      </c>
    </row>
    <row r="13" spans="2:20" ht="20.25" customHeight="1">
      <c r="B13" s="22" t="s">
        <v>84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0">
        <f t="shared" si="1"/>
        <v>0</v>
      </c>
      <c r="P13" s="10"/>
      <c r="Q13" s="71">
        <f t="shared" si="2"/>
        <v>0</v>
      </c>
      <c r="R13" s="21">
        <f t="shared" si="3"/>
        <v>0</v>
      </c>
      <c r="S13" s="21">
        <f t="shared" si="4"/>
        <v>0</v>
      </c>
      <c r="T13" s="72">
        <f t="shared" si="5"/>
        <v>0</v>
      </c>
    </row>
    <row r="14" spans="2:20" ht="20.25" customHeight="1">
      <c r="B14" s="22" t="s">
        <v>85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0">
        <f t="shared" si="1"/>
        <v>0</v>
      </c>
      <c r="P14" s="10"/>
      <c r="Q14" s="71">
        <f t="shared" si="2"/>
        <v>0</v>
      </c>
      <c r="R14" s="21">
        <f t="shared" si="3"/>
        <v>0</v>
      </c>
      <c r="S14" s="21">
        <f t="shared" si="4"/>
        <v>0</v>
      </c>
      <c r="T14" s="72">
        <f t="shared" si="5"/>
        <v>0</v>
      </c>
    </row>
    <row r="15" spans="2:20" ht="20.25" customHeight="1">
      <c r="B15" s="24" t="s">
        <v>86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6">
        <f t="shared" si="1"/>
        <v>0</v>
      </c>
      <c r="P15" s="91"/>
      <c r="Q15" s="73">
        <f t="shared" si="2"/>
        <v>0</v>
      </c>
      <c r="R15" s="27">
        <f t="shared" si="3"/>
        <v>0</v>
      </c>
      <c r="S15" s="27">
        <f t="shared" si="4"/>
        <v>0</v>
      </c>
      <c r="T15" s="74">
        <f t="shared" si="5"/>
        <v>0</v>
      </c>
    </row>
    <row r="16" spans="2:20" ht="20.25" customHeight="1">
      <c r="B16" s="24" t="s">
        <v>87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>
        <f t="shared" si="1"/>
        <v>0</v>
      </c>
      <c r="P16" s="91"/>
      <c r="Q16" s="73">
        <f t="shared" si="2"/>
        <v>0</v>
      </c>
      <c r="R16" s="27">
        <f t="shared" si="3"/>
        <v>0</v>
      </c>
      <c r="S16" s="27">
        <f t="shared" si="4"/>
        <v>0</v>
      </c>
      <c r="T16" s="74">
        <f t="shared" si="5"/>
        <v>0</v>
      </c>
    </row>
    <row r="17" spans="2:20" ht="20.25" customHeight="1">
      <c r="B17" s="24" t="s">
        <v>103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>
        <f t="shared" si="1"/>
        <v>0</v>
      </c>
      <c r="P17" s="91"/>
      <c r="Q17" s="73">
        <f t="shared" si="2"/>
        <v>0</v>
      </c>
      <c r="R17" s="27">
        <f t="shared" si="3"/>
        <v>0</v>
      </c>
      <c r="S17" s="27">
        <f t="shared" si="4"/>
        <v>0</v>
      </c>
      <c r="T17" s="74">
        <f t="shared" si="5"/>
        <v>0</v>
      </c>
    </row>
    <row r="18" spans="2:20" ht="20.25" customHeight="1">
      <c r="B18" s="18" t="s">
        <v>20</v>
      </c>
      <c r="C18" s="28">
        <f aca="true" t="shared" si="7" ref="C18:N18">C19+C24+C29+C32+C35</f>
        <v>20116</v>
      </c>
      <c r="D18" s="28">
        <f t="shared" si="7"/>
        <v>52164</v>
      </c>
      <c r="E18" s="28">
        <f t="shared" si="7"/>
        <v>0</v>
      </c>
      <c r="F18" s="28">
        <f t="shared" si="7"/>
        <v>0</v>
      </c>
      <c r="G18" s="28">
        <f t="shared" si="7"/>
        <v>0</v>
      </c>
      <c r="H18" s="28">
        <f t="shared" si="7"/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0">
        <f t="shared" si="1"/>
        <v>72280</v>
      </c>
      <c r="P18" s="10"/>
      <c r="Q18" s="71">
        <f t="shared" si="2"/>
        <v>72280</v>
      </c>
      <c r="R18" s="21">
        <f t="shared" si="3"/>
        <v>0</v>
      </c>
      <c r="S18" s="21">
        <f t="shared" si="4"/>
        <v>0</v>
      </c>
      <c r="T18" s="72">
        <f t="shared" si="5"/>
        <v>0</v>
      </c>
    </row>
    <row r="19" spans="2:20" ht="20.25" customHeight="1">
      <c r="B19" s="29" t="s">
        <v>21</v>
      </c>
      <c r="C19" s="19">
        <f aca="true" t="shared" si="8" ref="C19:N19">SUM(C20:C23)</f>
        <v>2738</v>
      </c>
      <c r="D19" s="19">
        <f t="shared" si="8"/>
        <v>34640</v>
      </c>
      <c r="E19" s="19">
        <f t="shared" si="8"/>
        <v>0</v>
      </c>
      <c r="F19" s="19">
        <f t="shared" si="8"/>
        <v>0</v>
      </c>
      <c r="G19" s="19">
        <f t="shared" si="8"/>
        <v>0</v>
      </c>
      <c r="H19" s="19">
        <f t="shared" si="8"/>
        <v>0</v>
      </c>
      <c r="I19" s="19">
        <f t="shared" si="8"/>
        <v>0</v>
      </c>
      <c r="J19" s="19">
        <f t="shared" si="8"/>
        <v>0</v>
      </c>
      <c r="K19" s="19">
        <f t="shared" si="8"/>
        <v>0</v>
      </c>
      <c r="L19" s="19">
        <f t="shared" si="8"/>
        <v>0</v>
      </c>
      <c r="M19" s="19">
        <f t="shared" si="8"/>
        <v>0</v>
      </c>
      <c r="N19" s="19">
        <f t="shared" si="8"/>
        <v>0</v>
      </c>
      <c r="O19" s="20">
        <f t="shared" si="1"/>
        <v>37378</v>
      </c>
      <c r="P19" s="10"/>
      <c r="Q19" s="71">
        <f t="shared" si="2"/>
        <v>37378</v>
      </c>
      <c r="R19" s="21">
        <f t="shared" si="3"/>
        <v>0</v>
      </c>
      <c r="S19" s="21">
        <f t="shared" si="4"/>
        <v>0</v>
      </c>
      <c r="T19" s="72">
        <f t="shared" si="5"/>
        <v>0</v>
      </c>
    </row>
    <row r="20" spans="2:20" ht="20.25" customHeight="1">
      <c r="B20" s="30" t="s">
        <v>22</v>
      </c>
      <c r="C20" s="23">
        <v>65</v>
      </c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0">
        <f t="shared" si="1"/>
        <v>65</v>
      </c>
      <c r="P20" s="10"/>
      <c r="Q20" s="71">
        <f t="shared" si="2"/>
        <v>65</v>
      </c>
      <c r="R20" s="21">
        <f t="shared" si="3"/>
        <v>0</v>
      </c>
      <c r="S20" s="21">
        <f t="shared" si="4"/>
        <v>0</v>
      </c>
      <c r="T20" s="72">
        <f t="shared" si="5"/>
        <v>0</v>
      </c>
    </row>
    <row r="21" spans="2:20" ht="20.25" customHeight="1">
      <c r="B21" s="30" t="s">
        <v>23</v>
      </c>
      <c r="C21" s="23"/>
      <c r="D21" s="23">
        <v>26760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0">
        <f t="shared" si="1"/>
        <v>26760</v>
      </c>
      <c r="P21" s="10"/>
      <c r="Q21" s="71">
        <f t="shared" si="2"/>
        <v>26760</v>
      </c>
      <c r="R21" s="21">
        <f t="shared" si="3"/>
        <v>0</v>
      </c>
      <c r="S21" s="21">
        <f t="shared" si="4"/>
        <v>0</v>
      </c>
      <c r="T21" s="72">
        <f t="shared" si="5"/>
        <v>0</v>
      </c>
    </row>
    <row r="22" spans="2:20" ht="20.25" customHeight="1">
      <c r="B22" s="30" t="s">
        <v>24</v>
      </c>
      <c r="C22" s="23"/>
      <c r="D22" s="23">
        <v>6750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0">
        <f t="shared" si="1"/>
        <v>6750</v>
      </c>
      <c r="P22" s="10"/>
      <c r="Q22" s="71">
        <f t="shared" si="2"/>
        <v>6750</v>
      </c>
      <c r="R22" s="21">
        <f t="shared" si="3"/>
        <v>0</v>
      </c>
      <c r="S22" s="21">
        <f t="shared" si="4"/>
        <v>0</v>
      </c>
      <c r="T22" s="72">
        <f t="shared" si="5"/>
        <v>0</v>
      </c>
    </row>
    <row r="23" spans="2:20" ht="20.25" customHeight="1">
      <c r="B23" s="30" t="s">
        <v>25</v>
      </c>
      <c r="C23" s="23">
        <f>420+60+1948+20+225</f>
        <v>2673</v>
      </c>
      <c r="D23" s="23">
        <f>110+60+500+460</f>
        <v>1130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0">
        <f t="shared" si="1"/>
        <v>3803</v>
      </c>
      <c r="P23" s="10"/>
      <c r="Q23" s="71">
        <f t="shared" si="2"/>
        <v>3803</v>
      </c>
      <c r="R23" s="21">
        <f t="shared" si="3"/>
        <v>0</v>
      </c>
      <c r="S23" s="21">
        <f t="shared" si="4"/>
        <v>0</v>
      </c>
      <c r="T23" s="72">
        <f t="shared" si="5"/>
        <v>0</v>
      </c>
    </row>
    <row r="24" spans="2:20" ht="20.25" customHeight="1">
      <c r="B24" s="29" t="s">
        <v>88</v>
      </c>
      <c r="C24" s="19">
        <f aca="true" t="shared" si="9" ref="C24:N24">SUM(C25:C28)</f>
        <v>15675</v>
      </c>
      <c r="D24" s="19">
        <f t="shared" si="9"/>
        <v>16075</v>
      </c>
      <c r="E24" s="19">
        <f t="shared" si="9"/>
        <v>0</v>
      </c>
      <c r="F24" s="19">
        <f t="shared" si="9"/>
        <v>0</v>
      </c>
      <c r="G24" s="19">
        <f t="shared" si="9"/>
        <v>0</v>
      </c>
      <c r="H24" s="19">
        <f t="shared" si="9"/>
        <v>0</v>
      </c>
      <c r="I24" s="19">
        <f t="shared" si="9"/>
        <v>0</v>
      </c>
      <c r="J24" s="19">
        <f t="shared" si="9"/>
        <v>0</v>
      </c>
      <c r="K24" s="19">
        <f t="shared" si="9"/>
        <v>0</v>
      </c>
      <c r="L24" s="19">
        <f t="shared" si="9"/>
        <v>0</v>
      </c>
      <c r="M24" s="19">
        <f t="shared" si="9"/>
        <v>0</v>
      </c>
      <c r="N24" s="19">
        <f t="shared" si="9"/>
        <v>0</v>
      </c>
      <c r="O24" s="20">
        <f t="shared" si="1"/>
        <v>31750</v>
      </c>
      <c r="P24" s="10"/>
      <c r="Q24" s="71">
        <f t="shared" si="2"/>
        <v>31750</v>
      </c>
      <c r="R24" s="21">
        <f t="shared" si="3"/>
        <v>0</v>
      </c>
      <c r="S24" s="21">
        <f t="shared" si="4"/>
        <v>0</v>
      </c>
      <c r="T24" s="72">
        <f t="shared" si="5"/>
        <v>0</v>
      </c>
    </row>
    <row r="25" spans="2:20" ht="20.25" customHeight="1">
      <c r="B25" s="30" t="s">
        <v>26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0">
        <f t="shared" si="1"/>
        <v>0</v>
      </c>
      <c r="P25" s="10"/>
      <c r="Q25" s="71">
        <f t="shared" si="2"/>
        <v>0</v>
      </c>
      <c r="R25" s="21">
        <f t="shared" si="3"/>
        <v>0</v>
      </c>
      <c r="S25" s="21">
        <f t="shared" si="4"/>
        <v>0</v>
      </c>
      <c r="T25" s="72">
        <f t="shared" si="5"/>
        <v>0</v>
      </c>
    </row>
    <row r="26" spans="2:20" ht="20.25" customHeight="1">
      <c r="B26" s="30" t="s">
        <v>27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0">
        <f t="shared" si="1"/>
        <v>0</v>
      </c>
      <c r="P26" s="10"/>
      <c r="Q26" s="71">
        <f t="shared" si="2"/>
        <v>0</v>
      </c>
      <c r="R26" s="21">
        <f t="shared" si="3"/>
        <v>0</v>
      </c>
      <c r="S26" s="21">
        <f t="shared" si="4"/>
        <v>0</v>
      </c>
      <c r="T26" s="72">
        <f t="shared" si="5"/>
        <v>0</v>
      </c>
    </row>
    <row r="27" spans="2:20" ht="20.25" customHeight="1">
      <c r="B27" s="30" t="s">
        <v>28</v>
      </c>
      <c r="C27" s="23">
        <v>15675</v>
      </c>
      <c r="D27" s="23">
        <v>16075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0">
        <f t="shared" si="1"/>
        <v>31750</v>
      </c>
      <c r="P27" s="10"/>
      <c r="Q27" s="71">
        <f t="shared" si="2"/>
        <v>31750</v>
      </c>
      <c r="R27" s="21">
        <f t="shared" si="3"/>
        <v>0</v>
      </c>
      <c r="S27" s="21">
        <f t="shared" si="4"/>
        <v>0</v>
      </c>
      <c r="T27" s="72">
        <f t="shared" si="5"/>
        <v>0</v>
      </c>
    </row>
    <row r="28" spans="2:20" ht="20.25" customHeight="1">
      <c r="B28" s="30" t="s">
        <v>99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0">
        <f t="shared" si="1"/>
        <v>0</v>
      </c>
      <c r="P28" s="10"/>
      <c r="Q28" s="71">
        <f t="shared" si="2"/>
        <v>0</v>
      </c>
      <c r="R28" s="21">
        <f t="shared" si="3"/>
        <v>0</v>
      </c>
      <c r="S28" s="21">
        <f t="shared" si="4"/>
        <v>0</v>
      </c>
      <c r="T28" s="72">
        <f t="shared" si="5"/>
        <v>0</v>
      </c>
    </row>
    <row r="29" spans="2:20" ht="20.25" customHeight="1">
      <c r="B29" s="29" t="s">
        <v>89</v>
      </c>
      <c r="C29" s="19">
        <f aca="true" t="shared" si="10" ref="C29:N29">SUM(C30:C31)</f>
        <v>0</v>
      </c>
      <c r="D29" s="19">
        <f t="shared" si="10"/>
        <v>0</v>
      </c>
      <c r="E29" s="19">
        <f t="shared" si="10"/>
        <v>0</v>
      </c>
      <c r="F29" s="19">
        <f t="shared" si="10"/>
        <v>0</v>
      </c>
      <c r="G29" s="19">
        <f t="shared" si="10"/>
        <v>0</v>
      </c>
      <c r="H29" s="19">
        <f t="shared" si="10"/>
        <v>0</v>
      </c>
      <c r="I29" s="19">
        <f t="shared" si="10"/>
        <v>0</v>
      </c>
      <c r="J29" s="19">
        <f t="shared" si="10"/>
        <v>0</v>
      </c>
      <c r="K29" s="19">
        <f t="shared" si="10"/>
        <v>0</v>
      </c>
      <c r="L29" s="19">
        <f t="shared" si="10"/>
        <v>0</v>
      </c>
      <c r="M29" s="19">
        <f t="shared" si="10"/>
        <v>0</v>
      </c>
      <c r="N29" s="19">
        <f t="shared" si="10"/>
        <v>0</v>
      </c>
      <c r="O29" s="20">
        <f t="shared" si="1"/>
        <v>0</v>
      </c>
      <c r="P29" s="10"/>
      <c r="Q29" s="71">
        <f t="shared" si="2"/>
        <v>0</v>
      </c>
      <c r="R29" s="21">
        <f t="shared" si="3"/>
        <v>0</v>
      </c>
      <c r="S29" s="21">
        <f t="shared" si="4"/>
        <v>0</v>
      </c>
      <c r="T29" s="72">
        <f t="shared" si="5"/>
        <v>0</v>
      </c>
    </row>
    <row r="30" spans="2:20" ht="20.25" customHeight="1">
      <c r="B30" s="30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0">
        <f t="shared" si="1"/>
        <v>0</v>
      </c>
      <c r="P30" s="10"/>
      <c r="Q30" s="71">
        <f t="shared" si="2"/>
        <v>0</v>
      </c>
      <c r="R30" s="21">
        <f t="shared" si="3"/>
        <v>0</v>
      </c>
      <c r="S30" s="21">
        <f t="shared" si="4"/>
        <v>0</v>
      </c>
      <c r="T30" s="72">
        <f t="shared" si="5"/>
        <v>0</v>
      </c>
    </row>
    <row r="31" spans="2:20" ht="20.25" customHeight="1">
      <c r="B31" s="30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0">
        <f t="shared" si="1"/>
        <v>0</v>
      </c>
      <c r="P31" s="10"/>
      <c r="Q31" s="71">
        <f t="shared" si="2"/>
        <v>0</v>
      </c>
      <c r="R31" s="21">
        <f t="shared" si="3"/>
        <v>0</v>
      </c>
      <c r="S31" s="21">
        <f t="shared" si="4"/>
        <v>0</v>
      </c>
      <c r="T31" s="72">
        <f t="shared" si="5"/>
        <v>0</v>
      </c>
    </row>
    <row r="32" spans="2:20" ht="20.25" customHeight="1">
      <c r="B32" s="29" t="s">
        <v>90</v>
      </c>
      <c r="C32" s="19">
        <f aca="true" t="shared" si="11" ref="C32:N32">SUM(C33:C34)</f>
        <v>1703</v>
      </c>
      <c r="D32" s="19">
        <f t="shared" si="11"/>
        <v>1449</v>
      </c>
      <c r="E32" s="19">
        <f t="shared" si="11"/>
        <v>0</v>
      </c>
      <c r="F32" s="19">
        <f t="shared" si="11"/>
        <v>0</v>
      </c>
      <c r="G32" s="19">
        <f t="shared" si="11"/>
        <v>0</v>
      </c>
      <c r="H32" s="19">
        <f t="shared" si="11"/>
        <v>0</v>
      </c>
      <c r="I32" s="19">
        <f t="shared" si="11"/>
        <v>0</v>
      </c>
      <c r="J32" s="19">
        <f t="shared" si="11"/>
        <v>0</v>
      </c>
      <c r="K32" s="19">
        <f t="shared" si="11"/>
        <v>0</v>
      </c>
      <c r="L32" s="19">
        <f t="shared" si="11"/>
        <v>0</v>
      </c>
      <c r="M32" s="19">
        <f t="shared" si="11"/>
        <v>0</v>
      </c>
      <c r="N32" s="19">
        <f t="shared" si="11"/>
        <v>0</v>
      </c>
      <c r="O32" s="20">
        <f t="shared" si="1"/>
        <v>3152</v>
      </c>
      <c r="P32" s="10"/>
      <c r="Q32" s="71">
        <f t="shared" si="2"/>
        <v>3152</v>
      </c>
      <c r="R32" s="21">
        <f t="shared" si="3"/>
        <v>0</v>
      </c>
      <c r="S32" s="21">
        <f t="shared" si="4"/>
        <v>0</v>
      </c>
      <c r="T32" s="72">
        <f t="shared" si="5"/>
        <v>0</v>
      </c>
    </row>
    <row r="33" spans="2:20" ht="20.25" customHeight="1">
      <c r="B33" s="30" t="s">
        <v>31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0">
        <f t="shared" si="1"/>
        <v>0</v>
      </c>
      <c r="P33" s="10"/>
      <c r="Q33" s="71">
        <f t="shared" si="2"/>
        <v>0</v>
      </c>
      <c r="R33" s="21">
        <f t="shared" si="3"/>
        <v>0</v>
      </c>
      <c r="S33" s="21">
        <f t="shared" si="4"/>
        <v>0</v>
      </c>
      <c r="T33" s="72">
        <f t="shared" si="5"/>
        <v>0</v>
      </c>
    </row>
    <row r="34" spans="2:20" ht="20.25" customHeight="1">
      <c r="B34" s="30" t="s">
        <v>32</v>
      </c>
      <c r="C34" s="31">
        <v>1703</v>
      </c>
      <c r="D34" s="31">
        <v>1449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0">
        <f t="shared" si="1"/>
        <v>3152</v>
      </c>
      <c r="P34" s="10"/>
      <c r="Q34" s="71">
        <f t="shared" si="2"/>
        <v>3152</v>
      </c>
      <c r="R34" s="21">
        <f t="shared" si="3"/>
        <v>0</v>
      </c>
      <c r="S34" s="21">
        <f t="shared" si="4"/>
        <v>0</v>
      </c>
      <c r="T34" s="72">
        <f t="shared" si="5"/>
        <v>0</v>
      </c>
    </row>
    <row r="35" spans="2:20" ht="20.25" customHeight="1">
      <c r="B35" s="32" t="s">
        <v>91</v>
      </c>
      <c r="C35" s="15">
        <f aca="true" t="shared" si="12" ref="C35:N35">SUM(C36:C37)</f>
        <v>0</v>
      </c>
      <c r="D35" s="15">
        <f t="shared" si="12"/>
        <v>0</v>
      </c>
      <c r="E35" s="15">
        <f t="shared" si="12"/>
        <v>0</v>
      </c>
      <c r="F35" s="15">
        <f t="shared" si="12"/>
        <v>0</v>
      </c>
      <c r="G35" s="15">
        <f t="shared" si="12"/>
        <v>0</v>
      </c>
      <c r="H35" s="15">
        <f t="shared" si="12"/>
        <v>0</v>
      </c>
      <c r="I35" s="15">
        <f t="shared" si="12"/>
        <v>0</v>
      </c>
      <c r="J35" s="15">
        <f t="shared" si="12"/>
        <v>0</v>
      </c>
      <c r="K35" s="15">
        <f t="shared" si="12"/>
        <v>0</v>
      </c>
      <c r="L35" s="15">
        <f t="shared" si="12"/>
        <v>0</v>
      </c>
      <c r="M35" s="15">
        <f t="shared" si="12"/>
        <v>0</v>
      </c>
      <c r="N35" s="15">
        <f t="shared" si="12"/>
        <v>0</v>
      </c>
      <c r="O35" s="16">
        <f t="shared" si="1"/>
        <v>0</v>
      </c>
      <c r="P35" s="10"/>
      <c r="Q35" s="75">
        <f t="shared" si="2"/>
        <v>0</v>
      </c>
      <c r="R35" s="33">
        <f t="shared" si="3"/>
        <v>0</v>
      </c>
      <c r="S35" s="33">
        <f t="shared" si="4"/>
        <v>0</v>
      </c>
      <c r="T35" s="16">
        <f t="shared" si="5"/>
        <v>0</v>
      </c>
    </row>
    <row r="36" spans="2:20" ht="20.25" customHeight="1">
      <c r="B36" s="30" t="s">
        <v>33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16">
        <f t="shared" si="1"/>
        <v>0</v>
      </c>
      <c r="P36" s="10"/>
      <c r="Q36" s="69">
        <f t="shared" si="2"/>
        <v>0</v>
      </c>
      <c r="R36" s="17">
        <f t="shared" si="3"/>
        <v>0</v>
      </c>
      <c r="S36" s="17">
        <f t="shared" si="4"/>
        <v>0</v>
      </c>
      <c r="T36" s="70">
        <f t="shared" si="5"/>
        <v>0</v>
      </c>
    </row>
    <row r="37" spans="2:20" ht="20.25" customHeight="1">
      <c r="B37" s="30" t="s">
        <v>34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16">
        <f t="shared" si="1"/>
        <v>0</v>
      </c>
      <c r="P37" s="10"/>
      <c r="Q37" s="69">
        <f t="shared" si="2"/>
        <v>0</v>
      </c>
      <c r="R37" s="17">
        <f t="shared" si="3"/>
        <v>0</v>
      </c>
      <c r="S37" s="17">
        <f t="shared" si="4"/>
        <v>0</v>
      </c>
      <c r="T37" s="70">
        <f t="shared" si="5"/>
        <v>0</v>
      </c>
    </row>
    <row r="38" spans="2:20" ht="20.25" customHeight="1">
      <c r="B38" s="29" t="s">
        <v>94</v>
      </c>
      <c r="C38" s="28">
        <f aca="true" t="shared" si="13" ref="C38:N38">SUM(C39:C45)</f>
        <v>22575</v>
      </c>
      <c r="D38" s="28">
        <f t="shared" si="13"/>
        <v>542595.99</v>
      </c>
      <c r="E38" s="28">
        <f t="shared" si="13"/>
        <v>0</v>
      </c>
      <c r="F38" s="28">
        <f t="shared" si="13"/>
        <v>0</v>
      </c>
      <c r="G38" s="28">
        <f t="shared" si="13"/>
        <v>0</v>
      </c>
      <c r="H38" s="28">
        <f t="shared" si="13"/>
        <v>0</v>
      </c>
      <c r="I38" s="28">
        <f t="shared" si="13"/>
        <v>0</v>
      </c>
      <c r="J38" s="28">
        <f t="shared" si="13"/>
        <v>0</v>
      </c>
      <c r="K38" s="28">
        <f t="shared" si="13"/>
        <v>0</v>
      </c>
      <c r="L38" s="28">
        <f t="shared" si="13"/>
        <v>0</v>
      </c>
      <c r="M38" s="28">
        <f t="shared" si="13"/>
        <v>0</v>
      </c>
      <c r="N38" s="28">
        <f t="shared" si="13"/>
        <v>0</v>
      </c>
      <c r="O38" s="16">
        <f t="shared" si="1"/>
        <v>565170.99</v>
      </c>
      <c r="P38" s="10"/>
      <c r="Q38" s="69">
        <f t="shared" si="2"/>
        <v>565170.99</v>
      </c>
      <c r="R38" s="17">
        <f t="shared" si="3"/>
        <v>0</v>
      </c>
      <c r="S38" s="17">
        <f t="shared" si="4"/>
        <v>0</v>
      </c>
      <c r="T38" s="70">
        <f t="shared" si="5"/>
        <v>0</v>
      </c>
    </row>
    <row r="39" spans="2:20" ht="20.25" customHeight="1">
      <c r="B39" s="22" t="s">
        <v>70</v>
      </c>
      <c r="C39" s="34"/>
      <c r="D39" s="23">
        <v>157907.49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16">
        <f t="shared" si="1"/>
        <v>157907.49</v>
      </c>
      <c r="P39" s="10"/>
      <c r="Q39" s="69">
        <f t="shared" si="2"/>
        <v>157907.49</v>
      </c>
      <c r="R39" s="17">
        <f t="shared" si="3"/>
        <v>0</v>
      </c>
      <c r="S39" s="17">
        <f t="shared" si="4"/>
        <v>0</v>
      </c>
      <c r="T39" s="70">
        <f t="shared" si="5"/>
        <v>0</v>
      </c>
    </row>
    <row r="40" spans="2:20" ht="20.25" customHeight="1">
      <c r="B40" s="22" t="s">
        <v>35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16">
        <f t="shared" si="1"/>
        <v>0</v>
      </c>
      <c r="P40" s="10"/>
      <c r="Q40" s="69">
        <f t="shared" si="2"/>
        <v>0</v>
      </c>
      <c r="R40" s="17">
        <f t="shared" si="3"/>
        <v>0</v>
      </c>
      <c r="S40" s="17">
        <f t="shared" si="4"/>
        <v>0</v>
      </c>
      <c r="T40" s="70">
        <f t="shared" si="5"/>
        <v>0</v>
      </c>
    </row>
    <row r="41" spans="2:20" ht="20.25" customHeight="1">
      <c r="B41" s="22" t="s">
        <v>36</v>
      </c>
      <c r="C41" s="34"/>
      <c r="D41" s="23">
        <v>309919.44</v>
      </c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16">
        <f t="shared" si="1"/>
        <v>309919.44</v>
      </c>
      <c r="P41" s="10"/>
      <c r="Q41" s="69">
        <f t="shared" si="2"/>
        <v>309919.44</v>
      </c>
      <c r="R41" s="17">
        <f t="shared" si="3"/>
        <v>0</v>
      </c>
      <c r="S41" s="17">
        <f t="shared" si="4"/>
        <v>0</v>
      </c>
      <c r="T41" s="70">
        <f t="shared" si="5"/>
        <v>0</v>
      </c>
    </row>
    <row r="42" spans="2:20" ht="20.25" customHeight="1">
      <c r="B42" s="22" t="s">
        <v>37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16">
        <f t="shared" si="1"/>
        <v>0</v>
      </c>
      <c r="P42" s="10"/>
      <c r="Q42" s="69">
        <f t="shared" si="2"/>
        <v>0</v>
      </c>
      <c r="R42" s="17">
        <f t="shared" si="3"/>
        <v>0</v>
      </c>
      <c r="S42" s="17">
        <f t="shared" si="4"/>
        <v>0</v>
      </c>
      <c r="T42" s="70">
        <f t="shared" si="5"/>
        <v>0</v>
      </c>
    </row>
    <row r="43" spans="2:20" ht="20.25" customHeight="1">
      <c r="B43" s="24" t="s">
        <v>38</v>
      </c>
      <c r="C43" s="35"/>
      <c r="D43" s="25">
        <v>64473.52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6">
        <f t="shared" si="1"/>
        <v>64473.52</v>
      </c>
      <c r="P43" s="91"/>
      <c r="Q43" s="76">
        <f t="shared" si="2"/>
        <v>64473.52</v>
      </c>
      <c r="R43" s="37">
        <f t="shared" si="3"/>
        <v>0</v>
      </c>
      <c r="S43" s="37">
        <f t="shared" si="4"/>
        <v>0</v>
      </c>
      <c r="T43" s="77">
        <f t="shared" si="5"/>
        <v>0</v>
      </c>
    </row>
    <row r="44" spans="2:20" ht="20.25" customHeight="1">
      <c r="B44" s="22" t="s">
        <v>39</v>
      </c>
      <c r="C44" s="23">
        <v>22575</v>
      </c>
      <c r="D44" s="23">
        <v>6600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16">
        <f t="shared" si="1"/>
        <v>29175</v>
      </c>
      <c r="P44" s="91"/>
      <c r="Q44" s="69">
        <f t="shared" si="2"/>
        <v>29175</v>
      </c>
      <c r="R44" s="17">
        <f t="shared" si="3"/>
        <v>0</v>
      </c>
      <c r="S44" s="17">
        <f t="shared" si="4"/>
        <v>0</v>
      </c>
      <c r="T44" s="70">
        <f t="shared" si="5"/>
        <v>0</v>
      </c>
    </row>
    <row r="45" spans="2:20" ht="20.25" customHeight="1">
      <c r="B45" s="22" t="s">
        <v>71</v>
      </c>
      <c r="C45" s="34"/>
      <c r="D45" s="23">
        <f>3695.54</f>
        <v>3695.54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16">
        <f t="shared" si="1"/>
        <v>3695.54</v>
      </c>
      <c r="P45" s="91"/>
      <c r="Q45" s="69">
        <f t="shared" si="2"/>
        <v>3695.54</v>
      </c>
      <c r="R45" s="17">
        <f t="shared" si="3"/>
        <v>0</v>
      </c>
      <c r="S45" s="17">
        <f t="shared" si="4"/>
        <v>0</v>
      </c>
      <c r="T45" s="70">
        <f t="shared" si="5"/>
        <v>0</v>
      </c>
    </row>
    <row r="46" spans="2:20" ht="20.25" customHeight="1">
      <c r="B46" s="18" t="s">
        <v>95</v>
      </c>
      <c r="C46" s="28">
        <f aca="true" t="shared" si="14" ref="C46:N46">SUM(C47:C50)</f>
        <v>0</v>
      </c>
      <c r="D46" s="28">
        <f t="shared" si="14"/>
        <v>2142599.03</v>
      </c>
      <c r="E46" s="28">
        <f t="shared" si="14"/>
        <v>0</v>
      </c>
      <c r="F46" s="28">
        <f t="shared" si="14"/>
        <v>0</v>
      </c>
      <c r="G46" s="28">
        <f t="shared" si="14"/>
        <v>0</v>
      </c>
      <c r="H46" s="28">
        <f t="shared" si="14"/>
        <v>0</v>
      </c>
      <c r="I46" s="28">
        <f t="shared" si="14"/>
        <v>0</v>
      </c>
      <c r="J46" s="28">
        <f t="shared" si="14"/>
        <v>0</v>
      </c>
      <c r="K46" s="28">
        <f t="shared" si="14"/>
        <v>0</v>
      </c>
      <c r="L46" s="28">
        <f t="shared" si="14"/>
        <v>0</v>
      </c>
      <c r="M46" s="28">
        <f t="shared" si="14"/>
        <v>0</v>
      </c>
      <c r="N46" s="28">
        <f t="shared" si="14"/>
        <v>0</v>
      </c>
      <c r="O46" s="16">
        <f t="shared" si="1"/>
        <v>2142599.03</v>
      </c>
      <c r="P46" s="91"/>
      <c r="Q46" s="69">
        <f t="shared" si="2"/>
        <v>2142599.03</v>
      </c>
      <c r="R46" s="17">
        <f t="shared" si="3"/>
        <v>0</v>
      </c>
      <c r="S46" s="17">
        <f t="shared" si="4"/>
        <v>0</v>
      </c>
      <c r="T46" s="70">
        <f t="shared" si="5"/>
        <v>0</v>
      </c>
    </row>
    <row r="47" spans="2:20" ht="20.25" customHeight="1">
      <c r="B47" s="24" t="s">
        <v>101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>
        <f t="shared" si="1"/>
        <v>0</v>
      </c>
      <c r="P47" s="91"/>
      <c r="Q47" s="76">
        <f t="shared" si="2"/>
        <v>0</v>
      </c>
      <c r="R47" s="37">
        <f t="shared" si="3"/>
        <v>0</v>
      </c>
      <c r="S47" s="37">
        <f t="shared" si="4"/>
        <v>0</v>
      </c>
      <c r="T47" s="77">
        <f t="shared" si="5"/>
        <v>0</v>
      </c>
    </row>
    <row r="48" spans="2:20" ht="20.25" customHeight="1">
      <c r="B48" s="22" t="s">
        <v>102</v>
      </c>
      <c r="C48" s="34"/>
      <c r="D48" s="23">
        <v>2142599.03</v>
      </c>
      <c r="E48" s="31"/>
      <c r="F48" s="34"/>
      <c r="G48" s="34"/>
      <c r="H48" s="34"/>
      <c r="I48" s="34"/>
      <c r="J48" s="34"/>
      <c r="K48" s="34"/>
      <c r="L48" s="34"/>
      <c r="M48" s="34"/>
      <c r="N48" s="34"/>
      <c r="O48" s="16">
        <f t="shared" si="1"/>
        <v>2142599.03</v>
      </c>
      <c r="P48" s="10"/>
      <c r="Q48" s="69">
        <f t="shared" si="2"/>
        <v>2142599.03</v>
      </c>
      <c r="R48" s="17">
        <f t="shared" si="3"/>
        <v>0</v>
      </c>
      <c r="S48" s="17">
        <f t="shared" si="4"/>
        <v>0</v>
      </c>
      <c r="T48" s="70">
        <f t="shared" si="5"/>
        <v>0</v>
      </c>
    </row>
    <row r="49" spans="2:20" ht="20.25" customHeight="1">
      <c r="B49" s="22" t="s">
        <v>72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16">
        <f t="shared" si="1"/>
        <v>0</v>
      </c>
      <c r="P49" s="10"/>
      <c r="Q49" s="69">
        <f t="shared" si="2"/>
        <v>0</v>
      </c>
      <c r="R49" s="17">
        <f t="shared" si="3"/>
        <v>0</v>
      </c>
      <c r="S49" s="17">
        <f t="shared" si="4"/>
        <v>0</v>
      </c>
      <c r="T49" s="70">
        <f t="shared" si="5"/>
        <v>0</v>
      </c>
    </row>
    <row r="50" spans="2:20" ht="20.25" customHeight="1">
      <c r="B50" s="22" t="s">
        <v>92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16">
        <f t="shared" si="1"/>
        <v>0</v>
      </c>
      <c r="P50" s="10"/>
      <c r="Q50" s="69">
        <f t="shared" si="2"/>
        <v>0</v>
      </c>
      <c r="R50" s="17">
        <f t="shared" si="3"/>
        <v>0</v>
      </c>
      <c r="S50" s="17">
        <f t="shared" si="4"/>
        <v>0</v>
      </c>
      <c r="T50" s="70">
        <f t="shared" si="5"/>
        <v>0</v>
      </c>
    </row>
    <row r="51" spans="2:20" ht="20.25" customHeight="1">
      <c r="B51" s="18" t="s">
        <v>73</v>
      </c>
      <c r="C51" s="38">
        <f aca="true" t="shared" si="15" ref="C51:N51">SUM(C52:C53)</f>
        <v>0</v>
      </c>
      <c r="D51" s="38">
        <f t="shared" si="15"/>
        <v>4802910.5</v>
      </c>
      <c r="E51" s="38">
        <f t="shared" si="15"/>
        <v>0</v>
      </c>
      <c r="F51" s="38">
        <f t="shared" si="15"/>
        <v>0</v>
      </c>
      <c r="G51" s="38">
        <f t="shared" si="15"/>
        <v>0</v>
      </c>
      <c r="H51" s="38">
        <f t="shared" si="15"/>
        <v>0</v>
      </c>
      <c r="I51" s="38">
        <f t="shared" si="15"/>
        <v>0</v>
      </c>
      <c r="J51" s="38">
        <f t="shared" si="15"/>
        <v>0</v>
      </c>
      <c r="K51" s="38">
        <f t="shared" si="15"/>
        <v>0</v>
      </c>
      <c r="L51" s="38">
        <f t="shared" si="15"/>
        <v>0</v>
      </c>
      <c r="M51" s="38">
        <f t="shared" si="15"/>
        <v>0</v>
      </c>
      <c r="N51" s="38">
        <f t="shared" si="15"/>
        <v>0</v>
      </c>
      <c r="O51" s="16">
        <f t="shared" si="1"/>
        <v>4802910.5</v>
      </c>
      <c r="P51" s="10"/>
      <c r="Q51" s="69">
        <f t="shared" si="2"/>
        <v>4802910.5</v>
      </c>
      <c r="R51" s="17">
        <f t="shared" si="3"/>
        <v>0</v>
      </c>
      <c r="S51" s="17">
        <f t="shared" si="4"/>
        <v>0</v>
      </c>
      <c r="T51" s="70">
        <f t="shared" si="5"/>
        <v>0</v>
      </c>
    </row>
    <row r="52" spans="2:20" ht="20.25" customHeight="1">
      <c r="B52" s="22" t="s">
        <v>74</v>
      </c>
      <c r="C52" s="31"/>
      <c r="D52" s="31">
        <v>4802910.5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16">
        <f t="shared" si="1"/>
        <v>4802910.5</v>
      </c>
      <c r="P52" s="10"/>
      <c r="Q52" s="69">
        <f t="shared" si="2"/>
        <v>4802910.5</v>
      </c>
      <c r="R52" s="17">
        <f t="shared" si="3"/>
        <v>0</v>
      </c>
      <c r="S52" s="17">
        <f t="shared" si="4"/>
        <v>0</v>
      </c>
      <c r="T52" s="70">
        <f t="shared" si="5"/>
        <v>0</v>
      </c>
    </row>
    <row r="53" spans="2:20" ht="20.25" customHeight="1">
      <c r="B53" s="22" t="s">
        <v>75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6">
        <f t="shared" si="1"/>
        <v>0</v>
      </c>
      <c r="P53" s="10"/>
      <c r="Q53" s="69">
        <f t="shared" si="2"/>
        <v>0</v>
      </c>
      <c r="R53" s="17">
        <f t="shared" si="3"/>
        <v>0</v>
      </c>
      <c r="S53" s="17">
        <f t="shared" si="4"/>
        <v>0</v>
      </c>
      <c r="T53" s="70">
        <f t="shared" si="5"/>
        <v>0</v>
      </c>
    </row>
    <row r="54" spans="2:20" ht="20.25" customHeight="1">
      <c r="B54" s="39" t="s">
        <v>76</v>
      </c>
      <c r="C54" s="40">
        <f aca="true" t="shared" si="16" ref="C54:N54">C8+C38+C46+C51</f>
        <v>42691</v>
      </c>
      <c r="D54" s="40">
        <f t="shared" si="16"/>
        <v>7540269.52</v>
      </c>
      <c r="E54" s="40">
        <f t="shared" si="16"/>
        <v>0</v>
      </c>
      <c r="F54" s="40">
        <f t="shared" si="16"/>
        <v>0</v>
      </c>
      <c r="G54" s="40">
        <f t="shared" si="16"/>
        <v>0</v>
      </c>
      <c r="H54" s="40">
        <f t="shared" si="16"/>
        <v>0</v>
      </c>
      <c r="I54" s="40">
        <f t="shared" si="16"/>
        <v>0</v>
      </c>
      <c r="J54" s="40">
        <f t="shared" si="16"/>
        <v>0</v>
      </c>
      <c r="K54" s="40">
        <f t="shared" si="16"/>
        <v>0</v>
      </c>
      <c r="L54" s="40">
        <f t="shared" si="16"/>
        <v>0</v>
      </c>
      <c r="M54" s="40">
        <f t="shared" si="16"/>
        <v>0</v>
      </c>
      <c r="N54" s="40">
        <f t="shared" si="16"/>
        <v>0</v>
      </c>
      <c r="O54" s="41">
        <f t="shared" si="1"/>
        <v>7582960.52</v>
      </c>
      <c r="P54" s="42"/>
      <c r="Q54" s="78">
        <f t="shared" si="2"/>
        <v>7582960.52</v>
      </c>
      <c r="R54" s="43">
        <f t="shared" si="3"/>
        <v>0</v>
      </c>
      <c r="S54" s="43">
        <f t="shared" si="4"/>
        <v>0</v>
      </c>
      <c r="T54" s="79">
        <f t="shared" si="5"/>
        <v>0</v>
      </c>
    </row>
    <row r="55" spans="2:20" ht="20.25" customHeight="1">
      <c r="B55" s="44" t="s">
        <v>77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16">
        <f t="shared" si="1"/>
        <v>0</v>
      </c>
      <c r="P55" s="10"/>
      <c r="Q55" s="69">
        <f t="shared" si="2"/>
        <v>0</v>
      </c>
      <c r="R55" s="17">
        <f t="shared" si="3"/>
        <v>0</v>
      </c>
      <c r="S55" s="17">
        <f t="shared" si="4"/>
        <v>0</v>
      </c>
      <c r="T55" s="70">
        <f t="shared" si="5"/>
        <v>0</v>
      </c>
    </row>
    <row r="56" spans="2:20" ht="20.25" customHeight="1">
      <c r="B56" s="29" t="s">
        <v>40</v>
      </c>
      <c r="C56" s="38">
        <f aca="true" t="shared" si="17" ref="C56:N56">SUM(C57:C58)</f>
        <v>0</v>
      </c>
      <c r="D56" s="38">
        <f t="shared" si="17"/>
        <v>0</v>
      </c>
      <c r="E56" s="38">
        <f t="shared" si="17"/>
        <v>0</v>
      </c>
      <c r="F56" s="38">
        <f t="shared" si="17"/>
        <v>0</v>
      </c>
      <c r="G56" s="38">
        <f t="shared" si="17"/>
        <v>0</v>
      </c>
      <c r="H56" s="38">
        <f t="shared" si="17"/>
        <v>0</v>
      </c>
      <c r="I56" s="38">
        <f t="shared" si="17"/>
        <v>0</v>
      </c>
      <c r="J56" s="38">
        <f t="shared" si="17"/>
        <v>0</v>
      </c>
      <c r="K56" s="38">
        <f t="shared" si="17"/>
        <v>0</v>
      </c>
      <c r="L56" s="38">
        <f t="shared" si="17"/>
        <v>0</v>
      </c>
      <c r="M56" s="38">
        <f t="shared" si="17"/>
        <v>0</v>
      </c>
      <c r="N56" s="38">
        <f t="shared" si="17"/>
        <v>0</v>
      </c>
      <c r="O56" s="16">
        <f t="shared" si="1"/>
        <v>0</v>
      </c>
      <c r="Q56" s="69">
        <f t="shared" si="2"/>
        <v>0</v>
      </c>
      <c r="R56" s="17">
        <f t="shared" si="3"/>
        <v>0</v>
      </c>
      <c r="S56" s="17">
        <f t="shared" si="4"/>
        <v>0</v>
      </c>
      <c r="T56" s="70">
        <f t="shared" si="5"/>
        <v>0</v>
      </c>
    </row>
    <row r="57" spans="2:20" ht="20.25" customHeight="1">
      <c r="B57" s="30" t="s">
        <v>96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16">
        <f t="shared" si="1"/>
        <v>0</v>
      </c>
      <c r="Q57" s="69">
        <f t="shared" si="2"/>
        <v>0</v>
      </c>
      <c r="R57" s="17">
        <f t="shared" si="3"/>
        <v>0</v>
      </c>
      <c r="S57" s="17">
        <f t="shared" si="4"/>
        <v>0</v>
      </c>
      <c r="T57" s="70">
        <f t="shared" si="5"/>
        <v>0</v>
      </c>
    </row>
    <row r="58" spans="2:20" ht="20.25" customHeight="1">
      <c r="B58" s="30" t="s">
        <v>97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6">
        <f t="shared" si="1"/>
        <v>0</v>
      </c>
      <c r="Q58" s="69">
        <f t="shared" si="2"/>
        <v>0</v>
      </c>
      <c r="R58" s="17">
        <f t="shared" si="3"/>
        <v>0</v>
      </c>
      <c r="S58" s="17">
        <f t="shared" si="4"/>
        <v>0</v>
      </c>
      <c r="T58" s="70">
        <f t="shared" si="5"/>
        <v>0</v>
      </c>
    </row>
    <row r="59" spans="2:20" ht="20.25" customHeight="1">
      <c r="B59" s="46" t="s">
        <v>41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16">
        <f t="shared" si="1"/>
        <v>0</v>
      </c>
      <c r="Q59" s="69">
        <f t="shared" si="2"/>
        <v>0</v>
      </c>
      <c r="R59" s="17">
        <f t="shared" si="3"/>
        <v>0</v>
      </c>
      <c r="S59" s="17">
        <f t="shared" si="4"/>
        <v>0</v>
      </c>
      <c r="T59" s="70">
        <f t="shared" si="5"/>
        <v>0</v>
      </c>
    </row>
    <row r="60" spans="2:20" ht="20.25" customHeight="1" thickBot="1">
      <c r="B60" s="47" t="s">
        <v>93</v>
      </c>
      <c r="C60" s="48">
        <f aca="true" t="shared" si="18" ref="C60:N60">C54+C55+C56+C59</f>
        <v>42691</v>
      </c>
      <c r="D60" s="48">
        <f t="shared" si="18"/>
        <v>7540269.52</v>
      </c>
      <c r="E60" s="48">
        <f t="shared" si="18"/>
        <v>0</v>
      </c>
      <c r="F60" s="48">
        <f t="shared" si="18"/>
        <v>0</v>
      </c>
      <c r="G60" s="48">
        <f t="shared" si="18"/>
        <v>0</v>
      </c>
      <c r="H60" s="48">
        <f t="shared" si="18"/>
        <v>0</v>
      </c>
      <c r="I60" s="48">
        <f t="shared" si="18"/>
        <v>0</v>
      </c>
      <c r="J60" s="48">
        <f t="shared" si="18"/>
        <v>0</v>
      </c>
      <c r="K60" s="48">
        <f t="shared" si="18"/>
        <v>0</v>
      </c>
      <c r="L60" s="48">
        <f t="shared" si="18"/>
        <v>0</v>
      </c>
      <c r="M60" s="48">
        <f t="shared" si="18"/>
        <v>0</v>
      </c>
      <c r="N60" s="48">
        <f t="shared" si="18"/>
        <v>0</v>
      </c>
      <c r="O60" s="49">
        <f t="shared" si="1"/>
        <v>7582960.52</v>
      </c>
      <c r="P60" s="50"/>
      <c r="Q60" s="80">
        <f t="shared" si="2"/>
        <v>7582960.52</v>
      </c>
      <c r="R60" s="51">
        <f t="shared" si="3"/>
        <v>0</v>
      </c>
      <c r="S60" s="51">
        <f t="shared" si="4"/>
        <v>0</v>
      </c>
      <c r="T60" s="81">
        <f t="shared" si="5"/>
        <v>0</v>
      </c>
    </row>
    <row r="61" spans="15:20" ht="9" customHeight="1">
      <c r="O61" s="8"/>
      <c r="Q61" s="8"/>
      <c r="R61" s="8"/>
      <c r="S61" s="8"/>
      <c r="T61" s="8"/>
    </row>
    <row r="62" spans="2:20" ht="21">
      <c r="B62" s="93" t="s">
        <v>108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8"/>
    </row>
    <row r="63" spans="15:20" ht="21">
      <c r="O63" s="8"/>
      <c r="Q63" s="8"/>
      <c r="R63" s="8"/>
      <c r="S63" s="8"/>
      <c r="T63" s="8"/>
    </row>
    <row r="64" spans="2:20" ht="14.2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</row>
    <row r="65" spans="2:20" ht="14.2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</row>
    <row r="66" spans="2:20" ht="14.2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</row>
    <row r="67" spans="2:20" ht="14.2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</row>
    <row r="68" spans="2:20" ht="14.2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  <row r="69" spans="15:20" ht="21">
      <c r="O69" s="8"/>
      <c r="Q69" s="8"/>
      <c r="R69" s="8"/>
      <c r="S69" s="8"/>
      <c r="T69" s="8"/>
    </row>
    <row r="70" spans="15:20" ht="21">
      <c r="O70" s="8"/>
      <c r="Q70" s="8"/>
      <c r="R70" s="8"/>
      <c r="S70" s="8"/>
      <c r="T70" s="8"/>
    </row>
    <row r="71" spans="15:20" ht="21">
      <c r="O71" s="8"/>
      <c r="Q71" s="8"/>
      <c r="R71" s="8"/>
      <c r="S71" s="8"/>
      <c r="T71" s="8"/>
    </row>
    <row r="72" spans="15:20" ht="21">
      <c r="O72" s="8"/>
      <c r="Q72" s="8"/>
      <c r="R72" s="8"/>
      <c r="S72" s="8"/>
      <c r="T72" s="8"/>
    </row>
    <row r="73" spans="15:20" ht="21">
      <c r="O73" s="8"/>
      <c r="Q73" s="8"/>
      <c r="R73" s="8"/>
      <c r="S73" s="8"/>
      <c r="T73" s="8"/>
    </row>
    <row r="74" spans="15:20" ht="21">
      <c r="O74" s="8"/>
      <c r="Q74" s="8"/>
      <c r="R74" s="8"/>
      <c r="S74" s="8"/>
      <c r="T74" s="8"/>
    </row>
    <row r="75" spans="15:20" ht="21">
      <c r="O75" s="8"/>
      <c r="Q75" s="8"/>
      <c r="R75" s="8"/>
      <c r="S75" s="8"/>
      <c r="T75" s="8"/>
    </row>
    <row r="76" spans="15:20" ht="21">
      <c r="O76" s="8"/>
      <c r="Q76" s="8"/>
      <c r="R76" s="8"/>
      <c r="S76" s="8"/>
      <c r="T76" s="8"/>
    </row>
    <row r="77" spans="15:20" ht="21">
      <c r="O77" s="8"/>
      <c r="Q77" s="8"/>
      <c r="R77" s="8"/>
      <c r="S77" s="8"/>
      <c r="T77" s="8"/>
    </row>
    <row r="78" spans="15:20" ht="21">
      <c r="O78" s="8"/>
      <c r="Q78" s="8"/>
      <c r="R78" s="8"/>
      <c r="S78" s="8"/>
      <c r="T78" s="8"/>
    </row>
    <row r="79" spans="15:20" ht="21">
      <c r="O79" s="8"/>
      <c r="Q79" s="8"/>
      <c r="R79" s="8"/>
      <c r="S79" s="8"/>
      <c r="T79" s="8"/>
    </row>
    <row r="80" spans="15:20" ht="21">
      <c r="O80" s="8"/>
      <c r="Q80" s="8"/>
      <c r="R80" s="8"/>
      <c r="S80" s="8"/>
      <c r="T80" s="8"/>
    </row>
    <row r="81" spans="15:20" ht="21">
      <c r="O81" s="8"/>
      <c r="Q81" s="8"/>
      <c r="R81" s="8"/>
      <c r="S81" s="8"/>
      <c r="T81" s="8"/>
    </row>
    <row r="82" spans="15:20" ht="21">
      <c r="O82" s="8"/>
      <c r="Q82" s="8"/>
      <c r="R82" s="8"/>
      <c r="S82" s="8"/>
      <c r="T82" s="8"/>
    </row>
    <row r="83" spans="15:20" ht="21">
      <c r="O83" s="8"/>
      <c r="Q83" s="8"/>
      <c r="R83" s="8"/>
      <c r="S83" s="8"/>
      <c r="T83" s="8"/>
    </row>
    <row r="84" spans="15:20" ht="21">
      <c r="O84" s="8"/>
      <c r="Q84" s="8"/>
      <c r="R84" s="8"/>
      <c r="S84" s="8"/>
      <c r="T84" s="8"/>
    </row>
  </sheetData>
  <sheetProtection/>
  <mergeCells count="8">
    <mergeCell ref="B62:S62"/>
    <mergeCell ref="B1:T1"/>
    <mergeCell ref="B5:O5"/>
    <mergeCell ref="B6:B7"/>
    <mergeCell ref="C6:O6"/>
    <mergeCell ref="B2:S2"/>
    <mergeCell ref="B3:S3"/>
    <mergeCell ref="B4:S4"/>
  </mergeCells>
  <printOptions/>
  <pageMargins left="0.42" right="0.38" top="0.24" bottom="0.35" header="0.31496062992125984" footer="0.24"/>
  <pageSetup horizontalDpi="600" verticalDpi="600" orientation="landscape" scale="57" r:id="rId2"/>
  <colBreaks count="1" manualBreakCount="1"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T45"/>
  <sheetViews>
    <sheetView tabSelected="1" view="pageBreakPreview" zoomScaleSheetLayoutView="100" zoomScalePageLayoutView="0" workbookViewId="0" topLeftCell="A19">
      <selection activeCell="D37" sqref="D37"/>
    </sheetView>
  </sheetViews>
  <sheetFormatPr defaultColWidth="9.140625" defaultRowHeight="15"/>
  <cols>
    <col min="1" max="1" width="3.28125" style="0" customWidth="1"/>
    <col min="2" max="2" width="37.140625" style="0" customWidth="1"/>
    <col min="3" max="3" width="13.140625" style="0" customWidth="1"/>
    <col min="4" max="4" width="14.57421875" style="0" customWidth="1"/>
    <col min="5" max="14" width="5.8515625" style="0" customWidth="1"/>
    <col min="15" max="15" width="13.8515625" style="0" customWidth="1"/>
    <col min="16" max="16" width="4.421875" style="0" customWidth="1"/>
    <col min="17" max="17" width="13.8515625" style="0" customWidth="1"/>
    <col min="18" max="20" width="5.8515625" style="0" customWidth="1"/>
  </cols>
  <sheetData>
    <row r="1" spans="2:20" ht="29.25" customHeight="1">
      <c r="B1" s="107" t="s">
        <v>112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</row>
    <row r="2" spans="2:19" ht="26.25">
      <c r="B2" s="103" t="s">
        <v>120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20" ht="26.25">
      <c r="B3" s="105" t="s">
        <v>118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88"/>
    </row>
    <row r="4" spans="2:20" ht="13.5" customHeight="1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89"/>
    </row>
    <row r="5" ht="15" thickBot="1"/>
    <row r="6" spans="2:20" ht="22.5" customHeight="1">
      <c r="B6" s="98" t="s">
        <v>107</v>
      </c>
      <c r="C6" s="100" t="s">
        <v>106</v>
      </c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P6" s="8"/>
      <c r="Q6" s="66"/>
      <c r="R6" s="11"/>
      <c r="S6" s="11"/>
      <c r="T6" s="67"/>
    </row>
    <row r="7" spans="2:20" ht="22.5" customHeight="1" thickBot="1">
      <c r="B7" s="99"/>
      <c r="C7" s="12" t="s">
        <v>1</v>
      </c>
      <c r="D7" s="12" t="s">
        <v>2</v>
      </c>
      <c r="E7" s="12" t="s">
        <v>3</v>
      </c>
      <c r="F7" s="12" t="s">
        <v>4</v>
      </c>
      <c r="G7" s="12" t="s">
        <v>5</v>
      </c>
      <c r="H7" s="12" t="s">
        <v>6</v>
      </c>
      <c r="I7" s="12" t="s">
        <v>7</v>
      </c>
      <c r="J7" s="12" t="s">
        <v>8</v>
      </c>
      <c r="K7" s="12" t="s">
        <v>9</v>
      </c>
      <c r="L7" s="12" t="s">
        <v>10</v>
      </c>
      <c r="M7" s="12" t="s">
        <v>11</v>
      </c>
      <c r="N7" s="12" t="s">
        <v>12</v>
      </c>
      <c r="O7" s="13" t="s">
        <v>13</v>
      </c>
      <c r="P7" s="8"/>
      <c r="Q7" s="68" t="s">
        <v>14</v>
      </c>
      <c r="R7" s="12" t="s">
        <v>15</v>
      </c>
      <c r="S7" s="12" t="s">
        <v>16</v>
      </c>
      <c r="T7" s="13" t="s">
        <v>17</v>
      </c>
    </row>
    <row r="8" spans="2:20" ht="22.5" customHeight="1">
      <c r="B8" s="14" t="s">
        <v>42</v>
      </c>
      <c r="C8" s="52">
        <f aca="true" t="shared" si="0" ref="C8:N8">C9+C12+C13+C14+C15</f>
        <v>802600</v>
      </c>
      <c r="D8" s="52">
        <f t="shared" si="0"/>
        <v>76500</v>
      </c>
      <c r="E8" s="52">
        <f t="shared" si="0"/>
        <v>0</v>
      </c>
      <c r="F8" s="52">
        <f t="shared" si="0"/>
        <v>0</v>
      </c>
      <c r="G8" s="52">
        <f t="shared" si="0"/>
        <v>0</v>
      </c>
      <c r="H8" s="52">
        <f t="shared" si="0"/>
        <v>0</v>
      </c>
      <c r="I8" s="52">
        <f t="shared" si="0"/>
        <v>0</v>
      </c>
      <c r="J8" s="52">
        <f t="shared" si="0"/>
        <v>0</v>
      </c>
      <c r="K8" s="52">
        <f t="shared" si="0"/>
        <v>0</v>
      </c>
      <c r="L8" s="52">
        <f t="shared" si="0"/>
        <v>0</v>
      </c>
      <c r="M8" s="52">
        <f t="shared" si="0"/>
        <v>0</v>
      </c>
      <c r="N8" s="52">
        <f t="shared" si="0"/>
        <v>0</v>
      </c>
      <c r="O8" s="16">
        <f aca="true" t="shared" si="1" ref="O8:O42">Q8+R8+S8+T8</f>
        <v>879100</v>
      </c>
      <c r="P8" s="8"/>
      <c r="Q8" s="82">
        <f aca="true" t="shared" si="2" ref="Q8:Q42">SUM(C8:E8)</f>
        <v>879100</v>
      </c>
      <c r="R8" s="53">
        <f aca="true" t="shared" si="3" ref="R8:R42">SUM(F8:H8)</f>
        <v>0</v>
      </c>
      <c r="S8" s="53">
        <f aca="true" t="shared" si="4" ref="S8:S42">SUM(I8:K8)</f>
        <v>0</v>
      </c>
      <c r="T8" s="83">
        <f aca="true" t="shared" si="5" ref="T8:T42">SUM(L8:N8)</f>
        <v>0</v>
      </c>
    </row>
    <row r="9" spans="2:20" ht="22.5" customHeight="1">
      <c r="B9" s="54" t="s">
        <v>43</v>
      </c>
      <c r="C9" s="55">
        <f aca="true" t="shared" si="6" ref="C9:N9">C10+C11</f>
        <v>0</v>
      </c>
      <c r="D9" s="55">
        <f t="shared" si="6"/>
        <v>0</v>
      </c>
      <c r="E9" s="55">
        <f t="shared" si="6"/>
        <v>0</v>
      </c>
      <c r="F9" s="55">
        <f t="shared" si="6"/>
        <v>0</v>
      </c>
      <c r="G9" s="55">
        <f t="shared" si="6"/>
        <v>0</v>
      </c>
      <c r="H9" s="55">
        <f t="shared" si="6"/>
        <v>0</v>
      </c>
      <c r="I9" s="55">
        <f t="shared" si="6"/>
        <v>0</v>
      </c>
      <c r="J9" s="55">
        <f t="shared" si="6"/>
        <v>0</v>
      </c>
      <c r="K9" s="55">
        <f t="shared" si="6"/>
        <v>0</v>
      </c>
      <c r="L9" s="55">
        <f t="shared" si="6"/>
        <v>0</v>
      </c>
      <c r="M9" s="55">
        <f t="shared" si="6"/>
        <v>0</v>
      </c>
      <c r="N9" s="55">
        <f t="shared" si="6"/>
        <v>0</v>
      </c>
      <c r="O9" s="20">
        <f t="shared" si="1"/>
        <v>0</v>
      </c>
      <c r="P9" s="8"/>
      <c r="Q9" s="84">
        <f t="shared" si="2"/>
        <v>0</v>
      </c>
      <c r="R9" s="56">
        <f t="shared" si="3"/>
        <v>0</v>
      </c>
      <c r="S9" s="56">
        <f t="shared" si="4"/>
        <v>0</v>
      </c>
      <c r="T9" s="85">
        <f t="shared" si="5"/>
        <v>0</v>
      </c>
    </row>
    <row r="10" spans="2:20" ht="22.5" customHeight="1">
      <c r="B10" s="22" t="s">
        <v>78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20">
        <f t="shared" si="1"/>
        <v>0</v>
      </c>
      <c r="P10" s="8"/>
      <c r="Q10" s="84">
        <f t="shared" si="2"/>
        <v>0</v>
      </c>
      <c r="R10" s="56">
        <f t="shared" si="3"/>
        <v>0</v>
      </c>
      <c r="S10" s="56">
        <f t="shared" si="4"/>
        <v>0</v>
      </c>
      <c r="T10" s="85">
        <f t="shared" si="5"/>
        <v>0</v>
      </c>
    </row>
    <row r="11" spans="2:20" ht="22.5" customHeight="1">
      <c r="B11" s="22" t="s">
        <v>100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20">
        <f t="shared" si="1"/>
        <v>0</v>
      </c>
      <c r="P11" s="8"/>
      <c r="Q11" s="84">
        <f t="shared" si="2"/>
        <v>0</v>
      </c>
      <c r="R11" s="56">
        <f t="shared" si="3"/>
        <v>0</v>
      </c>
      <c r="S11" s="56">
        <f t="shared" si="4"/>
        <v>0</v>
      </c>
      <c r="T11" s="85">
        <f t="shared" si="5"/>
        <v>0</v>
      </c>
    </row>
    <row r="12" spans="2:20" ht="22.5" customHeight="1">
      <c r="B12" s="22" t="s">
        <v>44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20">
        <f t="shared" si="1"/>
        <v>0</v>
      </c>
      <c r="P12" s="8"/>
      <c r="Q12" s="84">
        <f t="shared" si="2"/>
        <v>0</v>
      </c>
      <c r="R12" s="56">
        <f t="shared" si="3"/>
        <v>0</v>
      </c>
      <c r="S12" s="56">
        <f t="shared" si="4"/>
        <v>0</v>
      </c>
      <c r="T12" s="85">
        <f t="shared" si="5"/>
        <v>0</v>
      </c>
    </row>
    <row r="13" spans="2:20" ht="22.5" customHeight="1">
      <c r="B13" s="22" t="s">
        <v>45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20">
        <f t="shared" si="1"/>
        <v>0</v>
      </c>
      <c r="P13" s="8"/>
      <c r="Q13" s="84">
        <f t="shared" si="2"/>
        <v>0</v>
      </c>
      <c r="R13" s="56">
        <f t="shared" si="3"/>
        <v>0</v>
      </c>
      <c r="S13" s="56">
        <f t="shared" si="4"/>
        <v>0</v>
      </c>
      <c r="T13" s="85">
        <f t="shared" si="5"/>
        <v>0</v>
      </c>
    </row>
    <row r="14" spans="2:20" ht="22.5" customHeight="1">
      <c r="B14" s="22" t="s">
        <v>46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20">
        <f t="shared" si="1"/>
        <v>0</v>
      </c>
      <c r="P14" s="8"/>
      <c r="Q14" s="84">
        <f t="shared" si="2"/>
        <v>0</v>
      </c>
      <c r="R14" s="56">
        <f t="shared" si="3"/>
        <v>0</v>
      </c>
      <c r="S14" s="56">
        <f t="shared" si="4"/>
        <v>0</v>
      </c>
      <c r="T14" s="85">
        <f t="shared" si="5"/>
        <v>0</v>
      </c>
    </row>
    <row r="15" spans="2:20" ht="22.5" customHeight="1">
      <c r="B15" s="22" t="s">
        <v>47</v>
      </c>
      <c r="C15" s="57">
        <v>802600</v>
      </c>
      <c r="D15" s="57">
        <v>76500</v>
      </c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20">
        <f t="shared" si="1"/>
        <v>879100</v>
      </c>
      <c r="P15" s="8"/>
      <c r="Q15" s="84">
        <f t="shared" si="2"/>
        <v>879100</v>
      </c>
      <c r="R15" s="56">
        <f t="shared" si="3"/>
        <v>0</v>
      </c>
      <c r="S15" s="56">
        <f t="shared" si="4"/>
        <v>0</v>
      </c>
      <c r="T15" s="85">
        <f t="shared" si="5"/>
        <v>0</v>
      </c>
    </row>
    <row r="16" spans="2:20" ht="22.5" customHeight="1">
      <c r="B16" s="18" t="s">
        <v>48</v>
      </c>
      <c r="C16" s="58">
        <f aca="true" t="shared" si="7" ref="C16:N16">SUM(C17:C25)</f>
        <v>796315.06</v>
      </c>
      <c r="D16" s="58">
        <f t="shared" si="7"/>
        <v>1354633.43</v>
      </c>
      <c r="E16" s="58">
        <f t="shared" si="7"/>
        <v>0</v>
      </c>
      <c r="F16" s="58">
        <f t="shared" si="7"/>
        <v>0</v>
      </c>
      <c r="G16" s="58">
        <f t="shared" si="7"/>
        <v>0</v>
      </c>
      <c r="H16" s="58">
        <f t="shared" si="7"/>
        <v>0</v>
      </c>
      <c r="I16" s="58">
        <f t="shared" si="7"/>
        <v>0</v>
      </c>
      <c r="J16" s="58">
        <f t="shared" si="7"/>
        <v>0</v>
      </c>
      <c r="K16" s="58">
        <f t="shared" si="7"/>
        <v>0</v>
      </c>
      <c r="L16" s="58">
        <f t="shared" si="7"/>
        <v>0</v>
      </c>
      <c r="M16" s="58">
        <f t="shared" si="7"/>
        <v>0</v>
      </c>
      <c r="N16" s="58">
        <f t="shared" si="7"/>
        <v>0</v>
      </c>
      <c r="O16" s="20">
        <f t="shared" si="1"/>
        <v>2150948.49</v>
      </c>
      <c r="P16" s="8"/>
      <c r="Q16" s="84">
        <f t="shared" si="2"/>
        <v>2150948.49</v>
      </c>
      <c r="R16" s="56">
        <f t="shared" si="3"/>
        <v>0</v>
      </c>
      <c r="S16" s="56">
        <f t="shared" si="4"/>
        <v>0</v>
      </c>
      <c r="T16" s="85">
        <f t="shared" si="5"/>
        <v>0</v>
      </c>
    </row>
    <row r="17" spans="2:20" ht="22.5" customHeight="1">
      <c r="B17" s="22" t="s">
        <v>49</v>
      </c>
      <c r="C17" s="57">
        <f>209060+418280</f>
        <v>627340</v>
      </c>
      <c r="D17" s="57">
        <f>209060+418280</f>
        <v>627340</v>
      </c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20">
        <f t="shared" si="1"/>
        <v>1254680</v>
      </c>
      <c r="P17" s="8"/>
      <c r="Q17" s="84">
        <f t="shared" si="2"/>
        <v>1254680</v>
      </c>
      <c r="R17" s="56">
        <f t="shared" si="3"/>
        <v>0</v>
      </c>
      <c r="S17" s="56">
        <f t="shared" si="4"/>
        <v>0</v>
      </c>
      <c r="T17" s="85">
        <f t="shared" si="5"/>
        <v>0</v>
      </c>
    </row>
    <row r="18" spans="2:20" ht="22.5" customHeight="1">
      <c r="B18" s="22" t="s">
        <v>50</v>
      </c>
      <c r="C18" s="57">
        <v>63520</v>
      </c>
      <c r="D18" s="57">
        <v>63520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20">
        <f t="shared" si="1"/>
        <v>127040</v>
      </c>
      <c r="P18" s="8"/>
      <c r="Q18" s="84">
        <f t="shared" si="2"/>
        <v>127040</v>
      </c>
      <c r="R18" s="56">
        <f t="shared" si="3"/>
        <v>0</v>
      </c>
      <c r="S18" s="56">
        <f t="shared" si="4"/>
        <v>0</v>
      </c>
      <c r="T18" s="85">
        <f t="shared" si="5"/>
        <v>0</v>
      </c>
    </row>
    <row r="19" spans="2:20" ht="22.5" customHeight="1">
      <c r="B19" s="22" t="s">
        <v>51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20">
        <f t="shared" si="1"/>
        <v>0</v>
      </c>
      <c r="P19" s="8"/>
      <c r="Q19" s="84">
        <f t="shared" si="2"/>
        <v>0</v>
      </c>
      <c r="R19" s="56">
        <f t="shared" si="3"/>
        <v>0</v>
      </c>
      <c r="S19" s="56">
        <f t="shared" si="4"/>
        <v>0</v>
      </c>
      <c r="T19" s="85">
        <f t="shared" si="5"/>
        <v>0</v>
      </c>
    </row>
    <row r="20" spans="2:20" ht="22.5" customHeight="1">
      <c r="B20" s="22" t="s">
        <v>52</v>
      </c>
      <c r="C20" s="57"/>
      <c r="D20" s="57">
        <v>3900</v>
      </c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20">
        <f t="shared" si="1"/>
        <v>3900</v>
      </c>
      <c r="P20" s="8"/>
      <c r="Q20" s="84">
        <f t="shared" si="2"/>
        <v>3900</v>
      </c>
      <c r="R20" s="56">
        <f t="shared" si="3"/>
        <v>0</v>
      </c>
      <c r="S20" s="56">
        <f t="shared" si="4"/>
        <v>0</v>
      </c>
      <c r="T20" s="85">
        <f t="shared" si="5"/>
        <v>0</v>
      </c>
    </row>
    <row r="21" spans="2:20" ht="22.5" customHeight="1">
      <c r="B21" s="22" t="s">
        <v>53</v>
      </c>
      <c r="C21" s="57">
        <v>94750</v>
      </c>
      <c r="D21" s="57">
        <v>438811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20">
        <f t="shared" si="1"/>
        <v>533561</v>
      </c>
      <c r="P21" s="8"/>
      <c r="Q21" s="84">
        <f t="shared" si="2"/>
        <v>533561</v>
      </c>
      <c r="R21" s="56">
        <f t="shared" si="3"/>
        <v>0</v>
      </c>
      <c r="S21" s="56">
        <f t="shared" si="4"/>
        <v>0</v>
      </c>
      <c r="T21" s="85">
        <f t="shared" si="5"/>
        <v>0</v>
      </c>
    </row>
    <row r="22" spans="2:20" ht="22.5" customHeight="1">
      <c r="B22" s="22" t="s">
        <v>54</v>
      </c>
      <c r="C22" s="57"/>
      <c r="D22" s="57">
        <v>37409</v>
      </c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20">
        <f t="shared" si="1"/>
        <v>37409</v>
      </c>
      <c r="P22" s="8"/>
      <c r="Q22" s="84">
        <f t="shared" si="2"/>
        <v>37409</v>
      </c>
      <c r="R22" s="56">
        <f t="shared" si="3"/>
        <v>0</v>
      </c>
      <c r="S22" s="56">
        <f t="shared" si="4"/>
        <v>0</v>
      </c>
      <c r="T22" s="85">
        <f t="shared" si="5"/>
        <v>0</v>
      </c>
    </row>
    <row r="23" spans="2:20" ht="22.5" customHeight="1">
      <c r="B23" s="22" t="s">
        <v>55</v>
      </c>
      <c r="C23" s="57">
        <v>10705.06</v>
      </c>
      <c r="D23" s="57">
        <v>43653.43</v>
      </c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20">
        <f t="shared" si="1"/>
        <v>54358.49</v>
      </c>
      <c r="P23" s="8"/>
      <c r="Q23" s="84">
        <f t="shared" si="2"/>
        <v>54358.49</v>
      </c>
      <c r="R23" s="56">
        <f t="shared" si="3"/>
        <v>0</v>
      </c>
      <c r="S23" s="56">
        <f t="shared" si="4"/>
        <v>0</v>
      </c>
      <c r="T23" s="85">
        <f t="shared" si="5"/>
        <v>0</v>
      </c>
    </row>
    <row r="24" spans="2:20" ht="22.5" customHeight="1">
      <c r="B24" s="22" t="s">
        <v>56</v>
      </c>
      <c r="C24" s="57"/>
      <c r="D24" s="57">
        <v>140000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20">
        <f t="shared" si="1"/>
        <v>140000</v>
      </c>
      <c r="P24" s="8"/>
      <c r="Q24" s="84">
        <f t="shared" si="2"/>
        <v>140000</v>
      </c>
      <c r="R24" s="56">
        <f t="shared" si="3"/>
        <v>0</v>
      </c>
      <c r="S24" s="56">
        <f t="shared" si="4"/>
        <v>0</v>
      </c>
      <c r="T24" s="85">
        <f t="shared" si="5"/>
        <v>0</v>
      </c>
    </row>
    <row r="25" spans="2:20" ht="22.5" customHeight="1">
      <c r="B25" s="22" t="s">
        <v>57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20">
        <f t="shared" si="1"/>
        <v>0</v>
      </c>
      <c r="P25" s="8"/>
      <c r="Q25" s="84">
        <f t="shared" si="2"/>
        <v>0</v>
      </c>
      <c r="R25" s="56">
        <f t="shared" si="3"/>
        <v>0</v>
      </c>
      <c r="S25" s="56">
        <f t="shared" si="4"/>
        <v>0</v>
      </c>
      <c r="T25" s="85">
        <f t="shared" si="5"/>
        <v>0</v>
      </c>
    </row>
    <row r="26" spans="2:20" ht="22.5" customHeight="1">
      <c r="B26" s="29" t="s">
        <v>58</v>
      </c>
      <c r="C26" s="58">
        <f aca="true" t="shared" si="8" ref="C26:N26">SUM(C27:C29)</f>
        <v>0</v>
      </c>
      <c r="D26" s="58">
        <f t="shared" si="8"/>
        <v>0</v>
      </c>
      <c r="E26" s="58">
        <f t="shared" si="8"/>
        <v>0</v>
      </c>
      <c r="F26" s="58">
        <f t="shared" si="8"/>
        <v>0</v>
      </c>
      <c r="G26" s="58">
        <f t="shared" si="8"/>
        <v>0</v>
      </c>
      <c r="H26" s="58">
        <f t="shared" si="8"/>
        <v>0</v>
      </c>
      <c r="I26" s="58">
        <f t="shared" si="8"/>
        <v>0</v>
      </c>
      <c r="J26" s="58">
        <f t="shared" si="8"/>
        <v>0</v>
      </c>
      <c r="K26" s="58">
        <f t="shared" si="8"/>
        <v>0</v>
      </c>
      <c r="L26" s="58">
        <f t="shared" si="8"/>
        <v>0</v>
      </c>
      <c r="M26" s="58">
        <f t="shared" si="8"/>
        <v>0</v>
      </c>
      <c r="N26" s="58">
        <f t="shared" si="8"/>
        <v>0</v>
      </c>
      <c r="O26" s="20">
        <f t="shared" si="1"/>
        <v>0</v>
      </c>
      <c r="P26" s="8"/>
      <c r="Q26" s="84">
        <f t="shared" si="2"/>
        <v>0</v>
      </c>
      <c r="R26" s="56">
        <f t="shared" si="3"/>
        <v>0</v>
      </c>
      <c r="S26" s="56">
        <f t="shared" si="4"/>
        <v>0</v>
      </c>
      <c r="T26" s="85">
        <f t="shared" si="5"/>
        <v>0</v>
      </c>
    </row>
    <row r="27" spans="2:20" ht="22.5" customHeight="1">
      <c r="B27" s="22" t="s">
        <v>59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20">
        <f t="shared" si="1"/>
        <v>0</v>
      </c>
      <c r="P27" s="8"/>
      <c r="Q27" s="84">
        <f t="shared" si="2"/>
        <v>0</v>
      </c>
      <c r="R27" s="56">
        <f t="shared" si="3"/>
        <v>0</v>
      </c>
      <c r="S27" s="56">
        <f t="shared" si="4"/>
        <v>0</v>
      </c>
      <c r="T27" s="85">
        <f t="shared" si="5"/>
        <v>0</v>
      </c>
    </row>
    <row r="28" spans="2:20" ht="22.5" customHeight="1">
      <c r="B28" s="22" t="s">
        <v>60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20">
        <f t="shared" si="1"/>
        <v>0</v>
      </c>
      <c r="P28" s="8"/>
      <c r="Q28" s="84">
        <f t="shared" si="2"/>
        <v>0</v>
      </c>
      <c r="R28" s="56">
        <f t="shared" si="3"/>
        <v>0</v>
      </c>
      <c r="S28" s="56">
        <f t="shared" si="4"/>
        <v>0</v>
      </c>
      <c r="T28" s="85">
        <f t="shared" si="5"/>
        <v>0</v>
      </c>
    </row>
    <row r="29" spans="2:20" ht="22.5" customHeight="1">
      <c r="B29" s="22" t="s">
        <v>61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20">
        <f t="shared" si="1"/>
        <v>0</v>
      </c>
      <c r="P29" s="8"/>
      <c r="Q29" s="84">
        <f t="shared" si="2"/>
        <v>0</v>
      </c>
      <c r="R29" s="56">
        <f t="shared" si="3"/>
        <v>0</v>
      </c>
      <c r="S29" s="56">
        <f t="shared" si="4"/>
        <v>0</v>
      </c>
      <c r="T29" s="85">
        <f t="shared" si="5"/>
        <v>0</v>
      </c>
    </row>
    <row r="30" spans="2:20" ht="22.5" customHeight="1">
      <c r="B30" s="29" t="s">
        <v>62</v>
      </c>
      <c r="C30" s="59">
        <f aca="true" t="shared" si="9" ref="C30:N30">C31+C32+C33+C36</f>
        <v>0</v>
      </c>
      <c r="D30" s="59">
        <f t="shared" si="9"/>
        <v>366171.65</v>
      </c>
      <c r="E30" s="59">
        <f t="shared" si="9"/>
        <v>0</v>
      </c>
      <c r="F30" s="59">
        <f t="shared" si="9"/>
        <v>0</v>
      </c>
      <c r="G30" s="59">
        <f t="shared" si="9"/>
        <v>0</v>
      </c>
      <c r="H30" s="59">
        <f t="shared" si="9"/>
        <v>0</v>
      </c>
      <c r="I30" s="59">
        <f t="shared" si="9"/>
        <v>0</v>
      </c>
      <c r="J30" s="59">
        <f t="shared" si="9"/>
        <v>0</v>
      </c>
      <c r="K30" s="59">
        <f t="shared" si="9"/>
        <v>0</v>
      </c>
      <c r="L30" s="59">
        <f t="shared" si="9"/>
        <v>0</v>
      </c>
      <c r="M30" s="59">
        <f t="shared" si="9"/>
        <v>0</v>
      </c>
      <c r="N30" s="59">
        <f t="shared" si="9"/>
        <v>0</v>
      </c>
      <c r="O30" s="16">
        <f t="shared" si="1"/>
        <v>366171.65</v>
      </c>
      <c r="P30" s="8"/>
      <c r="Q30" s="84">
        <f t="shared" si="2"/>
        <v>366171.65</v>
      </c>
      <c r="R30" s="56">
        <f t="shared" si="3"/>
        <v>0</v>
      </c>
      <c r="S30" s="56">
        <f t="shared" si="4"/>
        <v>0</v>
      </c>
      <c r="T30" s="85">
        <f t="shared" si="5"/>
        <v>0</v>
      </c>
    </row>
    <row r="31" spans="2:20" ht="22.5" customHeight="1">
      <c r="B31" s="22" t="s">
        <v>63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20">
        <f t="shared" si="1"/>
        <v>0</v>
      </c>
      <c r="P31" s="8"/>
      <c r="Q31" s="84">
        <f t="shared" si="2"/>
        <v>0</v>
      </c>
      <c r="R31" s="56">
        <f t="shared" si="3"/>
        <v>0</v>
      </c>
      <c r="S31" s="56">
        <f t="shared" si="4"/>
        <v>0</v>
      </c>
      <c r="T31" s="85">
        <f t="shared" si="5"/>
        <v>0</v>
      </c>
    </row>
    <row r="32" spans="2:20" ht="22.5" customHeight="1">
      <c r="B32" s="22" t="s">
        <v>111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20">
        <f t="shared" si="1"/>
        <v>0</v>
      </c>
      <c r="P32" s="8"/>
      <c r="Q32" s="84">
        <f t="shared" si="2"/>
        <v>0</v>
      </c>
      <c r="R32" s="56">
        <f t="shared" si="3"/>
        <v>0</v>
      </c>
      <c r="S32" s="56">
        <f t="shared" si="4"/>
        <v>0</v>
      </c>
      <c r="T32" s="85">
        <f t="shared" si="5"/>
        <v>0</v>
      </c>
    </row>
    <row r="33" spans="2:20" ht="22.5" customHeight="1">
      <c r="B33" s="54" t="s">
        <v>64</v>
      </c>
      <c r="C33" s="55">
        <f aca="true" t="shared" si="10" ref="C33:N33">C34+C35</f>
        <v>0</v>
      </c>
      <c r="D33" s="55">
        <f t="shared" si="10"/>
        <v>0</v>
      </c>
      <c r="E33" s="55">
        <f t="shared" si="10"/>
        <v>0</v>
      </c>
      <c r="F33" s="55">
        <f t="shared" si="10"/>
        <v>0</v>
      </c>
      <c r="G33" s="55">
        <f t="shared" si="10"/>
        <v>0</v>
      </c>
      <c r="H33" s="55">
        <f t="shared" si="10"/>
        <v>0</v>
      </c>
      <c r="I33" s="55">
        <f t="shared" si="10"/>
        <v>0</v>
      </c>
      <c r="J33" s="55">
        <f t="shared" si="10"/>
        <v>0</v>
      </c>
      <c r="K33" s="55">
        <f t="shared" si="10"/>
        <v>0</v>
      </c>
      <c r="L33" s="55">
        <f t="shared" si="10"/>
        <v>0</v>
      </c>
      <c r="M33" s="55">
        <f t="shared" si="10"/>
        <v>0</v>
      </c>
      <c r="N33" s="55">
        <f t="shared" si="10"/>
        <v>0</v>
      </c>
      <c r="O33" s="20">
        <f t="shared" si="1"/>
        <v>0</v>
      </c>
      <c r="P33" s="8"/>
      <c r="Q33" s="84">
        <f t="shared" si="2"/>
        <v>0</v>
      </c>
      <c r="R33" s="56">
        <f t="shared" si="3"/>
        <v>0</v>
      </c>
      <c r="S33" s="56">
        <f t="shared" si="4"/>
        <v>0</v>
      </c>
      <c r="T33" s="85">
        <f t="shared" si="5"/>
        <v>0</v>
      </c>
    </row>
    <row r="34" spans="2:20" ht="22.5" customHeight="1">
      <c r="B34" s="60" t="s">
        <v>79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20">
        <f t="shared" si="1"/>
        <v>0</v>
      </c>
      <c r="P34" s="8"/>
      <c r="Q34" s="84">
        <f t="shared" si="2"/>
        <v>0</v>
      </c>
      <c r="R34" s="56">
        <f t="shared" si="3"/>
        <v>0</v>
      </c>
      <c r="S34" s="56">
        <f t="shared" si="4"/>
        <v>0</v>
      </c>
      <c r="T34" s="85">
        <f t="shared" si="5"/>
        <v>0</v>
      </c>
    </row>
    <row r="35" spans="2:20" ht="22.5" customHeight="1">
      <c r="B35" s="60" t="s">
        <v>98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20">
        <f t="shared" si="1"/>
        <v>0</v>
      </c>
      <c r="P35" s="8"/>
      <c r="Q35" s="84">
        <f t="shared" si="2"/>
        <v>0</v>
      </c>
      <c r="R35" s="56">
        <f t="shared" si="3"/>
        <v>0</v>
      </c>
      <c r="S35" s="56">
        <f t="shared" si="4"/>
        <v>0</v>
      </c>
      <c r="T35" s="85">
        <f t="shared" si="5"/>
        <v>0</v>
      </c>
    </row>
    <row r="36" spans="2:20" ht="22.5" customHeight="1">
      <c r="B36" s="22" t="s">
        <v>121</v>
      </c>
      <c r="C36" s="57"/>
      <c r="D36" s="57">
        <v>366171.65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20">
        <f t="shared" si="1"/>
        <v>366171.65</v>
      </c>
      <c r="P36" s="8"/>
      <c r="Q36" s="84">
        <f t="shared" si="2"/>
        <v>366171.65</v>
      </c>
      <c r="R36" s="56">
        <f t="shared" si="3"/>
        <v>0</v>
      </c>
      <c r="S36" s="56">
        <f t="shared" si="4"/>
        <v>0</v>
      </c>
      <c r="T36" s="85">
        <f t="shared" si="5"/>
        <v>0</v>
      </c>
    </row>
    <row r="37" spans="2:20" ht="22.5" customHeight="1">
      <c r="B37" s="29" t="s">
        <v>65</v>
      </c>
      <c r="C37" s="59">
        <f aca="true" t="shared" si="11" ref="C37:N37">SUM(C38:C41)</f>
        <v>0</v>
      </c>
      <c r="D37" s="59">
        <f t="shared" si="11"/>
        <v>0</v>
      </c>
      <c r="E37" s="59">
        <f t="shared" si="11"/>
        <v>0</v>
      </c>
      <c r="F37" s="59">
        <f t="shared" si="11"/>
        <v>0</v>
      </c>
      <c r="G37" s="59">
        <f t="shared" si="11"/>
        <v>0</v>
      </c>
      <c r="H37" s="59">
        <f t="shared" si="11"/>
        <v>0</v>
      </c>
      <c r="I37" s="59">
        <f t="shared" si="11"/>
        <v>0</v>
      </c>
      <c r="J37" s="59">
        <f t="shared" si="11"/>
        <v>0</v>
      </c>
      <c r="K37" s="59">
        <f t="shared" si="11"/>
        <v>0</v>
      </c>
      <c r="L37" s="59">
        <f t="shared" si="11"/>
        <v>0</v>
      </c>
      <c r="M37" s="59">
        <f t="shared" si="11"/>
        <v>0</v>
      </c>
      <c r="N37" s="59">
        <f t="shared" si="11"/>
        <v>0</v>
      </c>
      <c r="O37" s="20">
        <f t="shared" si="1"/>
        <v>0</v>
      </c>
      <c r="P37" s="8"/>
      <c r="Q37" s="84">
        <f t="shared" si="2"/>
        <v>0</v>
      </c>
      <c r="R37" s="56">
        <f t="shared" si="3"/>
        <v>0</v>
      </c>
      <c r="S37" s="56">
        <f t="shared" si="4"/>
        <v>0</v>
      </c>
      <c r="T37" s="85">
        <f t="shared" si="5"/>
        <v>0</v>
      </c>
    </row>
    <row r="38" spans="2:20" ht="22.5" customHeight="1">
      <c r="B38" s="22" t="s">
        <v>66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20">
        <f t="shared" si="1"/>
        <v>0</v>
      </c>
      <c r="P38" s="8"/>
      <c r="Q38" s="84">
        <f t="shared" si="2"/>
        <v>0</v>
      </c>
      <c r="R38" s="56">
        <f t="shared" si="3"/>
        <v>0</v>
      </c>
      <c r="S38" s="56">
        <f t="shared" si="4"/>
        <v>0</v>
      </c>
      <c r="T38" s="85">
        <f t="shared" si="5"/>
        <v>0</v>
      </c>
    </row>
    <row r="39" spans="2:20" ht="22.5" customHeight="1">
      <c r="B39" s="22" t="s">
        <v>67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20">
        <f t="shared" si="1"/>
        <v>0</v>
      </c>
      <c r="P39" s="8"/>
      <c r="Q39" s="84">
        <f t="shared" si="2"/>
        <v>0</v>
      </c>
      <c r="R39" s="56">
        <f t="shared" si="3"/>
        <v>0</v>
      </c>
      <c r="S39" s="56">
        <f t="shared" si="4"/>
        <v>0</v>
      </c>
      <c r="T39" s="85">
        <f t="shared" si="5"/>
        <v>0</v>
      </c>
    </row>
    <row r="40" spans="2:20" ht="22.5" customHeight="1">
      <c r="B40" s="22" t="s">
        <v>68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20">
        <f t="shared" si="1"/>
        <v>0</v>
      </c>
      <c r="P40" s="8"/>
      <c r="Q40" s="84">
        <f t="shared" si="2"/>
        <v>0</v>
      </c>
      <c r="R40" s="56">
        <f t="shared" si="3"/>
        <v>0</v>
      </c>
      <c r="S40" s="56">
        <f t="shared" si="4"/>
        <v>0</v>
      </c>
      <c r="T40" s="85">
        <f t="shared" si="5"/>
        <v>0</v>
      </c>
    </row>
    <row r="41" spans="2:20" ht="22.5" customHeight="1">
      <c r="B41" s="22" t="s">
        <v>69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20">
        <f t="shared" si="1"/>
        <v>0</v>
      </c>
      <c r="P41" s="8"/>
      <c r="Q41" s="84">
        <f t="shared" si="2"/>
        <v>0</v>
      </c>
      <c r="R41" s="56">
        <f t="shared" si="3"/>
        <v>0</v>
      </c>
      <c r="S41" s="56">
        <f t="shared" si="4"/>
        <v>0</v>
      </c>
      <c r="T41" s="85">
        <f t="shared" si="5"/>
        <v>0</v>
      </c>
    </row>
    <row r="42" spans="2:20" ht="27" customHeight="1" thickBot="1">
      <c r="B42" s="61" t="s">
        <v>80</v>
      </c>
      <c r="C42" s="62">
        <f aca="true" t="shared" si="12" ref="C42:N42">C8+C16+C26+C30+C37</f>
        <v>1598915.06</v>
      </c>
      <c r="D42" s="62">
        <f t="shared" si="12"/>
        <v>1797305.08</v>
      </c>
      <c r="E42" s="62">
        <f t="shared" si="12"/>
        <v>0</v>
      </c>
      <c r="F42" s="62">
        <f t="shared" si="12"/>
        <v>0</v>
      </c>
      <c r="G42" s="62">
        <f t="shared" si="12"/>
        <v>0</v>
      </c>
      <c r="H42" s="62">
        <f t="shared" si="12"/>
        <v>0</v>
      </c>
      <c r="I42" s="62">
        <f t="shared" si="12"/>
        <v>0</v>
      </c>
      <c r="J42" s="62">
        <f t="shared" si="12"/>
        <v>0</v>
      </c>
      <c r="K42" s="62">
        <f t="shared" si="12"/>
        <v>0</v>
      </c>
      <c r="L42" s="62">
        <f t="shared" si="12"/>
        <v>0</v>
      </c>
      <c r="M42" s="62">
        <f t="shared" si="12"/>
        <v>0</v>
      </c>
      <c r="N42" s="62">
        <f t="shared" si="12"/>
        <v>0</v>
      </c>
      <c r="O42" s="63">
        <f t="shared" si="1"/>
        <v>3396220.14</v>
      </c>
      <c r="P42" s="8"/>
      <c r="Q42" s="86">
        <f t="shared" si="2"/>
        <v>3396220.14</v>
      </c>
      <c r="R42" s="64">
        <f t="shared" si="3"/>
        <v>0</v>
      </c>
      <c r="S42" s="64">
        <f t="shared" si="4"/>
        <v>0</v>
      </c>
      <c r="T42" s="87">
        <f t="shared" si="5"/>
        <v>0</v>
      </c>
    </row>
    <row r="44" spans="2:19" ht="22.5" customHeight="1">
      <c r="B44" s="93" t="s">
        <v>108</v>
      </c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</row>
    <row r="45" spans="2:19" ht="22.5" customHeight="1">
      <c r="B45" s="106" t="s">
        <v>113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</row>
  </sheetData>
  <sheetProtection/>
  <mergeCells count="8">
    <mergeCell ref="B44:S44"/>
    <mergeCell ref="B2:S2"/>
    <mergeCell ref="B3:S3"/>
    <mergeCell ref="B4:S4"/>
    <mergeCell ref="B45:S45"/>
    <mergeCell ref="B1:T1"/>
    <mergeCell ref="B6:B7"/>
    <mergeCell ref="C6:O6"/>
  </mergeCells>
  <printOptions/>
  <pageMargins left="0.27" right="0.28" top="0.23" bottom="0.2" header="0.23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T11"/>
  <sheetViews>
    <sheetView view="pageBreakPreview" zoomScale="110" zoomScaleSheetLayoutView="110" zoomScalePageLayoutView="0" workbookViewId="0" topLeftCell="A4">
      <selection activeCell="A32" sqref="A32"/>
    </sheetView>
  </sheetViews>
  <sheetFormatPr defaultColWidth="9.140625" defaultRowHeight="15"/>
  <cols>
    <col min="1" max="1" width="23.28125" style="0" customWidth="1"/>
    <col min="2" max="13" width="7.00390625" style="0" customWidth="1"/>
  </cols>
  <sheetData>
    <row r="1" spans="1:20" ht="29.25" customHeight="1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92"/>
      <c r="O1" s="92"/>
      <c r="P1" s="92"/>
      <c r="Q1" s="92"/>
      <c r="R1" s="92"/>
      <c r="S1" s="92"/>
      <c r="T1" s="92"/>
    </row>
    <row r="2" spans="1:13" ht="23.25">
      <c r="A2" s="109" t="s">
        <v>116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3.25">
      <c r="A3" s="110" t="s">
        <v>109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112" t="s">
        <v>0</v>
      </c>
      <c r="B6" s="114" t="s">
        <v>104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6"/>
    </row>
    <row r="7" spans="1:13" ht="21">
      <c r="A7" s="113"/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</row>
    <row r="8" spans="1:13" ht="29.25" customHeight="1">
      <c r="A8" s="4" t="s">
        <v>110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29.25" customHeight="1">
      <c r="A9" s="6" t="s">
        <v>105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1" spans="1:18" ht="24">
      <c r="A11" s="106" t="s">
        <v>114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90"/>
      <c r="O11" s="90"/>
      <c r="P11" s="90"/>
      <c r="Q11" s="90"/>
      <c r="R11" s="90"/>
    </row>
  </sheetData>
  <sheetProtection/>
  <mergeCells count="7">
    <mergeCell ref="A11:M11"/>
    <mergeCell ref="A1:M1"/>
    <mergeCell ref="A2:M2"/>
    <mergeCell ref="A3:M3"/>
    <mergeCell ref="A4:M4"/>
    <mergeCell ref="A6:A7"/>
    <mergeCell ref="B6:M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scale="76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user</cp:lastModifiedBy>
  <cp:lastPrinted>2017-12-06T04:00:58Z</cp:lastPrinted>
  <dcterms:created xsi:type="dcterms:W3CDTF">2012-03-29T08:43:14Z</dcterms:created>
  <dcterms:modified xsi:type="dcterms:W3CDTF">2017-12-06T04:02:50Z</dcterms:modified>
  <cp:category/>
  <cp:version/>
  <cp:contentType/>
  <cp:contentStatus/>
</cp:coreProperties>
</file>