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51" windowWidth="12120" windowHeight="7935" tabRatio="852" activeTab="0"/>
  </bookViews>
  <sheets>
    <sheet name="1งบทดลอง" sheetId="1" r:id="rId1"/>
    <sheet name="2รายละเอียดเงินรับฝาก" sheetId="2" r:id="rId2"/>
    <sheet name="4รายงานกระแสเงินสด" sheetId="3" r:id="rId3"/>
    <sheet name="5รายงานรับ-จ่ายเงินสด" sheetId="4" r:id="rId4"/>
    <sheet name="6รายรับจริง" sheetId="5" r:id="rId5"/>
    <sheet name="7รายละเอียดประกอบงบ" sheetId="6" r:id="rId6"/>
    <sheet name="รายจ่ายค้างจ่าย" sheetId="7" r:id="rId7"/>
    <sheet name="00168-6" sheetId="8" r:id="rId8"/>
    <sheet name="02551-9" sheetId="9" r:id="rId9"/>
    <sheet name="00169-4" sheetId="10" r:id="rId10"/>
    <sheet name="0002-4" sheetId="11" r:id="rId11"/>
    <sheet name="0034-6" sheetId="12" r:id="rId12"/>
    <sheet name="00011-6" sheetId="13" r:id="rId13"/>
    <sheet name="0603-6" sheetId="14" r:id="rId14"/>
  </sheets>
  <definedNames/>
  <calcPr fullCalcOnLoad="1"/>
</workbook>
</file>

<file path=xl/sharedStrings.xml><?xml version="1.0" encoding="utf-8"?>
<sst xmlns="http://schemas.openxmlformats.org/spreadsheetml/2006/main" count="710" uniqueCount="316">
  <si>
    <t>เงินค้ำประกันสัญญา</t>
  </si>
  <si>
    <t>รวม</t>
  </si>
  <si>
    <t>องค์การบริหารส่วนตำบลศรีสุข</t>
  </si>
  <si>
    <t>งบทดลอง</t>
  </si>
  <si>
    <t>รายการ</t>
  </si>
  <si>
    <t xml:space="preserve">รหัสบัญชี </t>
  </si>
  <si>
    <t>เดบิท</t>
  </si>
  <si>
    <t>เครดิต</t>
  </si>
  <si>
    <t>เงินสด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</si>
  <si>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</si>
  <si>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</si>
  <si>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</si>
  <si>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</si>
  <si>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</si>
  <si>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</si>
  <si>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</si>
  <si>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</si>
  <si>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 xml:space="preserve">          รายรับ</t>
  </si>
  <si>
    <t xml:space="preserve">          เงินรับฝาก</t>
  </si>
  <si>
    <t xml:space="preserve">          เงินสะสม</t>
  </si>
  <si>
    <t xml:space="preserve">          เงินทุนสำรองเงินสะสม</t>
  </si>
  <si>
    <t>องค์การบริหารส่วนตำบลศรีสุข  อำเภอสำโรงทาบ  จังหวัดสุรินทร์</t>
  </si>
  <si>
    <t>รายงานกระแสเงินสด</t>
  </si>
  <si>
    <t xml:space="preserve">เดือนนี้ </t>
  </si>
  <si>
    <t>ตั้งแต่ต้นปีถึงปัจจุบัน</t>
  </si>
  <si>
    <t>รายรับ</t>
  </si>
  <si>
    <t>รับเงินรายรับ</t>
  </si>
  <si>
    <t>รายจ่าย</t>
  </si>
  <si>
    <t>จ่ายเงินตามงบประมาณ</t>
  </si>
  <si>
    <t>จ่ายเงินรับฝาก- หมายเหตุ 2</t>
  </si>
  <si>
    <t>รับสูงหรือ (ต่ำ) กว่าจริง</t>
  </si>
  <si>
    <t>อำเภอสำโรงทาบ  จังหวัดสุรินทร์</t>
  </si>
  <si>
    <t>จนถึงปัจจุบัน</t>
  </si>
  <si>
    <t>รหัสบัญชี</t>
  </si>
  <si>
    <t>ประมาณการ</t>
  </si>
  <si>
    <t>เกิดขึ้นจริง</t>
  </si>
  <si>
    <t>บาท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</si>
  <si>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</si>
  <si>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</si>
  <si>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</si>
  <si>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</si>
  <si>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</si>
  <si>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</si>
  <si>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</si>
  <si>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</si>
  <si>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เงินรับฝาก (หมายเหตุ 2 )</t>
  </si>
  <si>
    <t>รวมรายรับ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</si>
  <si>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</si>
  <si>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</si>
  <si>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</si>
  <si>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</si>
  <si>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</si>
  <si>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</si>
  <si>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</si>
  <si>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   </t>
  </si>
  <si>
    <t xml:space="preserve">     เงินรับฝาก (หมายเหตุ 2) </t>
  </si>
  <si>
    <t>รวมรายจ่าย</t>
  </si>
  <si>
    <t>สูงกว่า</t>
  </si>
  <si>
    <t>รายรับ       รายจ่าย</t>
  </si>
  <si>
    <t>(ต่ำกว่า)</t>
  </si>
  <si>
    <t>ยอดยกไป</t>
  </si>
  <si>
    <t>องค์การบริหารส่วนตำบลศรีสุข   อำเภอสำโรงทาบ  จังหวัดสุรินทร์</t>
  </si>
  <si>
    <t>รับจริง</t>
  </si>
  <si>
    <t>หมวดภาษีอากร</t>
  </si>
  <si>
    <t>1.ภาษีโรงเรือนและที่ดิน</t>
  </si>
  <si>
    <t>2.ภาษีบำรุงท้องที่</t>
  </si>
  <si>
    <t>3.ภาษีป้าย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</si>
  <si>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</si>
  <si>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</si>
  <si>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</si>
  <si>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</si>
  <si>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</si>
  <si>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</si>
  <si>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</si>
  <si>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</si>
  <si>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องค์การบริหารส่วนตำบลศรีสุข  อำเภอสำโรงทาบ จังหวัดสุรินทร์</t>
  </si>
  <si>
    <t>รับ</t>
  </si>
  <si>
    <t>จ่าย</t>
  </si>
  <si>
    <t>ภาษีหัก ณ ที่จ่าย</t>
  </si>
  <si>
    <t>รายได้จากสาธารณูปโภคและการพาณิชย์</t>
  </si>
  <si>
    <t xml:space="preserve">       ธนาคาร ธกส. ประเภท ออมทรัพย์</t>
  </si>
  <si>
    <t>งบกระทบยอดเงินฝากธนาคาร</t>
  </si>
  <si>
    <t>วันที่ลงบัญชี</t>
  </si>
  <si>
    <t>วันที่ฝากธนาคาร</t>
  </si>
  <si>
    <t>จำนวนเงิน</t>
  </si>
  <si>
    <t>........................</t>
  </si>
  <si>
    <t>วันที่</t>
  </si>
  <si>
    <t>เลขที่เช็ค</t>
  </si>
  <si>
    <t>รายละเอียด</t>
  </si>
  <si>
    <t>คงเหลือ</t>
  </si>
  <si>
    <t>ผู้จัดทำ</t>
  </si>
  <si>
    <t>ผู้ตรวจสอบ</t>
  </si>
  <si>
    <t xml:space="preserve">       ธนาคารกรุงไทย ประเภท ออมทรัพย์</t>
  </si>
  <si>
    <t xml:space="preserve">       เลขที่บัญชี   331-0-02551-9</t>
  </si>
  <si>
    <t xml:space="preserve">                        (นางสายสมร    ธรรมสัตย์)</t>
  </si>
  <si>
    <t xml:space="preserve">       ธนาคาร ธกส. ประเภท ประจำ</t>
  </si>
  <si>
    <t xml:space="preserve"> </t>
  </si>
  <si>
    <t xml:space="preserve">       ธนาคาร ออมสิน ประเภท ฝากประจำ</t>
  </si>
  <si>
    <t>บวก   :   เงินฝากระหว่างทาง</t>
  </si>
  <si>
    <t xml:space="preserve"> ผู้จัดทำ</t>
  </si>
  <si>
    <t xml:space="preserve">                         (นางสายสมร    ธรรมสัตย์)</t>
  </si>
  <si>
    <t>เงินสะสม</t>
  </si>
  <si>
    <t>เงินฝากธนาคาร กรุงไทย ประเภท กระแสรายวัน 331-6-00603-6</t>
  </si>
  <si>
    <t>เงินฝากธนาคาร กรุงไทย ประเภท ออมทรัพย์  331-0-02551-9</t>
  </si>
  <si>
    <t>รวมตั้งจ่าย</t>
  </si>
  <si>
    <t xml:space="preserve">       ธนาคาร ธกส.  ประเภท กระแสรายวัน</t>
  </si>
  <si>
    <t xml:space="preserve">       ธนาคาร กรุงไทย  ประเภท กระแสรายวัน</t>
  </si>
  <si>
    <t xml:space="preserve">       เลขที่บัญชี    331-6-00603-6</t>
  </si>
  <si>
    <t>ส่วนลดภาษีบำรุงท้องที่ 6%</t>
  </si>
  <si>
    <t>หมวดเงินอุดหนุนทั่วไป</t>
  </si>
  <si>
    <t>โอนเลือกทำ</t>
  </si>
  <si>
    <t>รวมรายรับทั้งสิ้น</t>
  </si>
  <si>
    <t>เงินฝากธนาคาร ธกส. ประเภท ออมทรัพย์  886-8-00168-6</t>
  </si>
  <si>
    <t>เงินฝากธนาคาร ธกส. ประเภท ออมทรัพย์   886-8-00169-4</t>
  </si>
  <si>
    <t xml:space="preserve">       เลขที่บัญชี   886-8-00168-6</t>
  </si>
  <si>
    <t xml:space="preserve">       เลขที่บัญชี  886-5-00011-6</t>
  </si>
  <si>
    <t>รับเงินรับฝาก-หมายเหตุ 2</t>
  </si>
  <si>
    <t xml:space="preserve">       เลขที่บัญชี   886-8-00169-4</t>
  </si>
  <si>
    <t>จ่ายเงินสะสม</t>
  </si>
  <si>
    <t>เงินฝากธนาคาร ธกส. ประเภท ประจำ        886-4-00002-4</t>
  </si>
  <si>
    <t xml:space="preserve">       เลขที่บัญชี  886-4-00002-4</t>
  </si>
  <si>
    <r>
      <t xml:space="preserve">หัก : </t>
    </r>
    <r>
      <rPr>
        <sz val="14"/>
        <rFont val="TH SarabunPSK"/>
        <family val="2"/>
      </rPr>
      <t xml:space="preserve"> เช็คจ่ายที่ผู้รับยังไม่นำมาขึ้นเงินกับธนาคาร</t>
    </r>
  </si>
  <si>
    <r>
      <t xml:space="preserve">บวก : </t>
    </r>
    <r>
      <rPr>
        <sz val="14"/>
        <rFont val="TH SarabunPSK"/>
        <family val="2"/>
      </rPr>
      <t xml:space="preserve"> หรือ (หัก) รายการกระทบยอดอื่นๆ</t>
    </r>
  </si>
  <si>
    <r>
      <t>บวก   :</t>
    </r>
    <r>
      <rPr>
        <sz val="14"/>
        <rFont val="TH SarabunPSK"/>
        <family val="2"/>
      </rPr>
      <t xml:space="preserve">   เงินฝากระหว่างทาง</t>
    </r>
  </si>
  <si>
    <r>
      <t xml:space="preserve">บวก :  </t>
    </r>
    <r>
      <rPr>
        <sz val="14"/>
        <rFont val="TH SarabunPSK"/>
        <family val="2"/>
      </rPr>
      <t>หรือ (หัก) รายการกระทบยอดอื่นๆ</t>
    </r>
  </si>
  <si>
    <r>
      <t xml:space="preserve">บวก   </t>
    </r>
    <r>
      <rPr>
        <sz val="14"/>
        <rFont val="TH SarabunPSK"/>
        <family val="2"/>
      </rPr>
      <t>:   เงินฝากระหว่างทาง</t>
    </r>
  </si>
  <si>
    <r>
      <t xml:space="preserve">หัก </t>
    </r>
    <r>
      <rPr>
        <sz val="14"/>
        <rFont val="TH SarabunPSK"/>
        <family val="2"/>
      </rPr>
      <t>:  เช็คจ่ายที่ผู้รับยังไม่นำมาขึ้นเงินกับธนาคาร</t>
    </r>
  </si>
  <si>
    <r>
      <t xml:space="preserve">บวก </t>
    </r>
    <r>
      <rPr>
        <sz val="14"/>
        <rFont val="TH SarabunPSK"/>
        <family val="2"/>
      </rPr>
      <t>:  หรือ (หัก) รายการกระทบยอดอื่นๆ</t>
    </r>
  </si>
  <si>
    <r>
      <t>บวก :</t>
    </r>
    <r>
      <rPr>
        <sz val="14"/>
        <rFont val="TH SarabunPSK"/>
        <family val="2"/>
      </rPr>
      <t xml:space="preserve">  หรือ (หัก) รายการกระทบยอดอื่นๆ</t>
    </r>
  </si>
  <si>
    <t>เงินฝากธนาคาร ธกส. ประเภท กระแสรายวัน  886-5-00011-6</t>
  </si>
  <si>
    <t xml:space="preserve">                     (นางสายสมร     ธรรมสัตย์)</t>
  </si>
  <si>
    <t xml:space="preserve">                 (นางสายสมร     ธรรมสัตย์)</t>
  </si>
  <si>
    <r>
      <t>หัก  :</t>
    </r>
    <r>
      <rPr>
        <sz val="14"/>
        <rFont val="TH SarabunPSK"/>
        <family val="2"/>
      </rPr>
      <t xml:space="preserve">   เงินฝากระหว่างทาง</t>
    </r>
  </si>
  <si>
    <t xml:space="preserve">                      (นางสายสมร    ธรรมสัตย์)</t>
  </si>
  <si>
    <t xml:space="preserve">                   (นางสายสมร    ธรรมสัตย์)</t>
  </si>
  <si>
    <t xml:space="preserve">                       (นางสายสมร    ธรรมสัตย์)</t>
  </si>
  <si>
    <t xml:space="preserve">                    (นางสายสมร    ธรรมสัตย์)</t>
  </si>
  <si>
    <t>1.ค่าธรรมเนียมเกี่ยวกับใบอนุญาตการขายสุรา</t>
  </si>
  <si>
    <t>1.ดอกเบี้ยเงินฝาก</t>
  </si>
  <si>
    <t>1.ค่าขายแบบแปลน</t>
  </si>
  <si>
    <t>2.รายได้เบ็ดเตล็ดอื่นๆ</t>
  </si>
  <si>
    <t>1.เงินอุดหนุนทั่วไป สำหรับดำเนินการตามอำนาจหน้าที่และภารกิจถ่าย</t>
  </si>
  <si>
    <t xml:space="preserve">     เงินเดือน (ฝ่ายประจำ)</t>
  </si>
  <si>
    <t xml:space="preserve">     เงินเดือน (ฝ่ายการเมือง)</t>
  </si>
  <si>
    <t>เงินเดือน (ฝ่ายประจำ)</t>
  </si>
  <si>
    <t>เงินเดือน (ฝ่ายการเมือง)</t>
  </si>
  <si>
    <t xml:space="preserve">       (นางสายสมร   ธรรมสัตย์)                            (นางชุติกาญจน์   คงสุข)                                 (นายบุญเชบ   ทองคำ)</t>
  </si>
  <si>
    <t>เงินอุดหนุนทั่วไป</t>
  </si>
  <si>
    <t xml:space="preserve">          บัญชีรายจ่ายค้างจ่าย</t>
  </si>
  <si>
    <t>บัญชีเงินเกินบัญชี</t>
  </si>
  <si>
    <t xml:space="preserve">                  </t>
  </si>
  <si>
    <t xml:space="preserve">       เลขที่บัญชี   362620000343</t>
  </si>
  <si>
    <t>เงินฝากธนาคาร ออมสิน ประเภท ประจำ 362620000343</t>
  </si>
  <si>
    <t>รายงาน รับ-จ่าย เงิน</t>
  </si>
  <si>
    <t>(บาท)</t>
  </si>
  <si>
    <t>เงินอุดหนุนระบุวัตถุประสงค์</t>
  </si>
  <si>
    <t>/เฉพาะกิจ (บาท)</t>
  </si>
  <si>
    <t>จำนวนเงินเดือนนี้ที่เกิดขึ้นจริง (บาท)</t>
  </si>
  <si>
    <t>รายรับจริงประกอบงบทดลองและรายงานรับ-จ่ายเงิน</t>
  </si>
  <si>
    <t>2.ภาษีมูลค่าเพิ่มตามพ.ร.บ.กำหนดแผนฯ</t>
  </si>
  <si>
    <t>4.ภาษีธุรกิจเฉพาะ</t>
  </si>
  <si>
    <t>5.ภาษีสุรา</t>
  </si>
  <si>
    <t>6.ภาษีสรรพสามิต</t>
  </si>
  <si>
    <t>7.ค่าภาคหลวงแร่</t>
  </si>
  <si>
    <t>8.ค่าภาคหลวงปิโตเลี่ยม</t>
  </si>
  <si>
    <t>9.ค่าธรรมเนียมจดทะเบียนสิทธิและนิติกรรมตามประมวลกฎหมายที่ดิน</t>
  </si>
  <si>
    <t>เงินทุนโครงการเศรษฐกิจชุมชนฯ</t>
  </si>
  <si>
    <t>บัญชีรายจ่ายค้างจ่าย (หมายเหตุ 3)</t>
  </si>
  <si>
    <t>รายจ่ายค้างจ่าย (หมายเหตุ 3)</t>
  </si>
  <si>
    <t>ลูกหนี้เงินสะสม</t>
  </si>
  <si>
    <t xml:space="preserve">     บัญชีรายจ่ายค้างจ่าย (หมายเหตุ3)</t>
  </si>
  <si>
    <t xml:space="preserve">     ลูกหนี้เงินยืม</t>
  </si>
  <si>
    <t>ลูกหนี้เงินยืม</t>
  </si>
  <si>
    <t>ลูกหนี้เงินทุนโครงการเศรษฐกิจชุมชน</t>
  </si>
  <si>
    <t xml:space="preserve">     ลูกหนี้เงินทุนโครงการเศรษฐกิจชุมชน</t>
  </si>
  <si>
    <t xml:space="preserve">                              (นางสายสมร   ธรรมสัตย์)                            (นางชุติกาญจน์   คงสุข)                                 (นายบุญเชบ  ทองคำ)</t>
  </si>
  <si>
    <t>บัญชีรายจ่ายค้างจ่าย-หมายเหตุ 3</t>
  </si>
  <si>
    <t>เงินขาดบัญชี</t>
  </si>
  <si>
    <t>บัญชีเงินขาดบัญชี</t>
  </si>
  <si>
    <t xml:space="preserve">          ผู้อำนวยการกองคลัง                ปลัดองค์การบริหารส่วนตำบลศรีสุข      นายกองค์การบริหารส่วนตำบลศรีสุข</t>
  </si>
  <si>
    <t xml:space="preserve">        (นางสายสมร   ธรรมสัตย์)                 (นางชุติกาญจน์   คงสุข)                    (นายบุญเชบ   ทองคำ)</t>
  </si>
  <si>
    <t xml:space="preserve">                                 ผู้อำนวยการกองคลัง                         ปลัดองค์การบริหารส่วนตำบลศรีสุข                   นายกองค์การบริหารส่วนตำบลศรีสุข</t>
  </si>
  <si>
    <t xml:space="preserve">                   ตำแหน่ง ผู้อำนวยการกองคลัง </t>
  </si>
  <si>
    <t xml:space="preserve">               ตำแหน่ง ผู้อำนวยการกองคลัง </t>
  </si>
  <si>
    <t xml:space="preserve">                 ตำแหน่ง ผู้อำนวยการกองคลัง </t>
  </si>
  <si>
    <t xml:space="preserve">                   ตำแหน่ง ผู้อำนวยการกองคลัง</t>
  </si>
  <si>
    <t xml:space="preserve">                     ตำแหน่ง ผู้อำนวยการกองคลัง </t>
  </si>
  <si>
    <t xml:space="preserve">                     ตำแหน่ง ผู้อำนวยการกองคลัง</t>
  </si>
  <si>
    <t>41100000</t>
  </si>
  <si>
    <t>41100001</t>
  </si>
  <si>
    <t>41100002</t>
  </si>
  <si>
    <t>41100003</t>
  </si>
  <si>
    <t>41200000</t>
  </si>
  <si>
    <t>41210004</t>
  </si>
  <si>
    <t>41210029</t>
  </si>
  <si>
    <t>41220010</t>
  </si>
  <si>
    <t>41230003</t>
  </si>
  <si>
    <t>41300000</t>
  </si>
  <si>
    <t>41300003</t>
  </si>
  <si>
    <t>41400000</t>
  </si>
  <si>
    <t>41500000</t>
  </si>
  <si>
    <t>41500004</t>
  </si>
  <si>
    <t>41599999</t>
  </si>
  <si>
    <t>41600000</t>
  </si>
  <si>
    <t>42100000</t>
  </si>
  <si>
    <t>1.เงินภาษีและค่าธรรมเนียมรถยนต์และล้อเลื่อน</t>
  </si>
  <si>
    <t>42100001</t>
  </si>
  <si>
    <t>42100002</t>
  </si>
  <si>
    <t>42100004</t>
  </si>
  <si>
    <t>42100005</t>
  </si>
  <si>
    <t>42100006</t>
  </si>
  <si>
    <t>42100007</t>
  </si>
  <si>
    <t>42100012</t>
  </si>
  <si>
    <t>42100013</t>
  </si>
  <si>
    <t>42100015</t>
  </si>
  <si>
    <t>43000000</t>
  </si>
  <si>
    <t>43100000</t>
  </si>
  <si>
    <t>43100002</t>
  </si>
  <si>
    <t>รายได้จัดเก็บเอง</t>
  </si>
  <si>
    <t xml:space="preserve">         ผู้อำนวยการกองคลัง                         ปลัดองค์การบริหารส่วนตำบลศรีสุข                 นายกองค์การบริหารส่วนตำบลศรีสุข</t>
  </si>
  <si>
    <t>42000000</t>
  </si>
  <si>
    <t>11011000</t>
  </si>
  <si>
    <t>11012001</t>
  </si>
  <si>
    <t>11012002</t>
  </si>
  <si>
    <t>11012003</t>
  </si>
  <si>
    <t>11041000</t>
  </si>
  <si>
    <t>รายได้จากรัฐบาลค้างรับ</t>
  </si>
  <si>
    <t>11042000</t>
  </si>
  <si>
    <t>21010000</t>
  </si>
  <si>
    <t>21040000</t>
  </si>
  <si>
    <t>31000000</t>
  </si>
  <si>
    <t>32000000</t>
  </si>
  <si>
    <t>40000000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</si>
  <si>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</si>
  <si>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</si>
  <si>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</si>
  <si>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</si>
  <si>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</si>
  <si>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</si>
  <si>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</si>
  <si>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</si>
  <si>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</si>
  <si>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55100000</t>
  </si>
  <si>
    <t>56100000</t>
  </si>
  <si>
    <t>เงินรับฝาก-เงินทุนโครงการเศรษฐกิจชุมชนฯ</t>
  </si>
  <si>
    <t>เงินรับฝาก-เงินค้ำประกันสัญญา</t>
  </si>
  <si>
    <t>เงินรับฝาก-ส่วนลดในการจัดเก็บภาษีบำรุงท้องที่ 6%</t>
  </si>
  <si>
    <t xml:space="preserve">     รายจ่ายอื่น</t>
  </si>
  <si>
    <r>
      <t xml:space="preserve">รายรับ </t>
    </r>
    <r>
      <rPr>
        <b/>
        <sz val="15"/>
        <rFont val="TH SarabunPSK"/>
        <family val="2"/>
      </rPr>
      <t xml:space="preserve"> (หมายเหตุ 1)</t>
    </r>
  </si>
  <si>
    <t xml:space="preserve">          (นางสายสมร   ธรรมสัตย์)                       (นางชุติกาญจน์    คงสุข)                              (นายบุญเชบ   ทองคำ)</t>
  </si>
  <si>
    <t xml:space="preserve">           ผู้อำนวยการกองคลัง                      ปลัดองค์การบริหารส่วนตำบลศรีสุข            นายกองค์การบริหารส่วนตำบลศรีสุข</t>
  </si>
  <si>
    <t>3.ภาษีมูลค่าเพิ่ม 1 ใน 9</t>
  </si>
  <si>
    <t xml:space="preserve">เงินสะสม </t>
  </si>
  <si>
    <t>41210010</t>
  </si>
  <si>
    <t>..........................</t>
  </si>
  <si>
    <t>25 ก.ค. 60</t>
  </si>
  <si>
    <t>21326292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</si>
  <si>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พ.ศ.2560       งานบริหารงานทั่วไป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</si>
  <si>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พ.ศ.2560      งานบริหารทั่วไปเกี่ยวกับการศึกษา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</si>
  <si>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พ.ศ.2560       งานบริหารงานการคลัง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</si>
  <si>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พ.ศ.2560      งานบริหารทั่วไปเกี่ยวกับเคหะและชุมชน</t>
  </si>
  <si>
    <t>แผนงานบริหารทั่วไป งานบริหารทั่วไป หมวดค่าใช้สอย ประเภทรายจ่ายให้ได้มาซึ่งบริการ (จ้างเหมารักษาความปลอดภัย/นายทวิช สมัญญา)</t>
  </si>
  <si>
    <t>แผนงานการศึกษา งานการศึกษาไม่กำหนดระดับ หมวดค่าใช้สอย ประเภทรายจ่ายเกี่ยวเนื่องกับการปฏิบัติราชการที่ไม่เข้าลักษณะรายจ่ายหมวดอื่นๆ  (ค่าใช้จ่ายตามโครงการที่อ่านหนังสือพิมพ์ประจำหมู่บ้าน/ร้านเกษตรน้อย)</t>
  </si>
  <si>
    <t>แผนงานเคหะและชุมชน งานไฟฟ้าถนน หมวดค่าที่ดินและสิ่งก่อสร้าง ประเภทอาคารต่างๆ (โครงการปรับปรุงศาลาประชาคมประจำหมู่บ้าน บ้านโคกสมบูรณ์ หมู่ 4)</t>
  </si>
  <si>
    <t>แผนงานเคหะและชุมชน งานไฟฟ้าถนน หมวดค่าที่ดินและสิ่งก่อสร้าง ประเภทค่าก่อสร้างสิ่งสาธารณูปโภค (โครงการก่อสร้างถนนคอนกรีตเสริมเหล็ก บ้านอียอ หมู่ 7 ถนนกลางหมู่บ้านช่วงที่ 7)</t>
  </si>
  <si>
    <t>แผนงานเคหะและชุมชน งานไฟฟ้าถนน หมวดค่าที่ดินและสิ่งก่อสร้าง ประเภทค่าก่อสร้างสิ่งสาธารณูปโภค (โครงการก่อสร้างถนนคอนกรีตเสริมเหล็ก บ้านหนองเสือ หมู่ 8 ถนนบ้านหนองเสือ-ตำบลประดู่ ช่วงที่ 2)</t>
  </si>
  <si>
    <t>แผนงานการศึกษา งานบริหารทั่วไปเกี่ยวกับการศึกษา หมวดเงินเดือนฝ่ายประจำ ประเภทเงินเดือนพนักงาน (เงินเดือนครูผู้ดูแลเด็ก ปี 57-59)</t>
  </si>
  <si>
    <t>แผนงานการศึกษา งานบริหารทั่วไปเกี่ยวกับการศึกษา หมวดเงินเดือนฝ่ายประจำ ประเภทค่าตอบแทนพนักงานจ้าง (ค่าจ้างพนักงานจ้างตำแหน่ง ครูผู้ดูแลเด็ก ปี 57-59)</t>
  </si>
  <si>
    <t>แผนงานการศึกษา งานบริหารทั่วไปเกี่ยวกับการศึกษา หมวดค่าตอบแทน ประเภทเงินช่วยเหลือการศึกษาบุตร (เงินช่วยเหลือการศึกษาบุตรครูผู้ดูแลเด็ก ปี 57-59)</t>
  </si>
  <si>
    <t>แผนงานงบกลาง งานงบกลาง หมวดงบกลาง ประเภทเงินสมทบประกันสังคม (เงินสมทบประกันสังคมพนักงานจ้างตำแหน่ง ครูผู้ดูแลเด็ก ปี 57-59)</t>
  </si>
  <si>
    <t xml:space="preserve">                (นางสายสมร   ธรรมสัตย์)                           (นางชุติกาญจน์   คงสุข)                                 (นายบุญเชบ    ทองคำ)</t>
  </si>
  <si>
    <t xml:space="preserve">                  ผู้อำนวยการกองคลัง                            ปลัดองค์การบริหารส่วนตำบล                           นายกองค์การบริหารส่วนตำบลศรีสุข</t>
  </si>
  <si>
    <t xml:space="preserve">            (นางสายสมร   ธรรมสัตย์)                           (นางชุติกาญจน์   คงสุข)                                 (นายบุญเชบ    ทองคำ)</t>
  </si>
  <si>
    <t xml:space="preserve">               ผู้อำนวยการกองคลัง                           ปลัดองค์การบริหารส่วนตำบล                         นายกองค์การบริหารส่วนตำบลศรีสุข</t>
  </si>
  <si>
    <r>
      <t>เงินรับฝาก</t>
    </r>
    <r>
      <rPr>
        <b/>
        <sz val="16"/>
        <rFont val="TH SarabunPSK"/>
        <family val="2"/>
      </rPr>
      <t xml:space="preserve"> (หมายเหตุ 2)</t>
    </r>
  </si>
  <si>
    <t>เงินรับฝาก-เงินเดือน/ค่าตอบแทนครูผดด.เหลือจ่ายปี 57-59</t>
  </si>
  <si>
    <t xml:space="preserve">               (นางสายสมร   ธรรมสัตย์)                           (นางชุติกาญจน์   คงสุข)                                 (นายบุญเชบ    ทองคำ)</t>
  </si>
  <si>
    <t>เงินรับฝาก-เงินเดือน/ค่าจ้างครูผดด.เหลือจ่ายปี 57-59</t>
  </si>
  <si>
    <t xml:space="preserve">            (นางสายสมร   ธรรมสัตย์)                           (นางชุติกาญจน์   คงสุข)                                 (นายบุญเชบ   ทองคำ)</t>
  </si>
  <si>
    <t xml:space="preserve">              ผู้อำนวยการกองคลัง                         ปลัดองค์การบริหารส่วนตำบลศรีสุข                   นายกองค์การบริหารส่วนตำบลศรีสุข</t>
  </si>
  <si>
    <t xml:space="preserve">     รายได้จากรัฐบาลค้างรับ</t>
  </si>
  <si>
    <t>ณ วันที่  31 ตุลาคม  2560</t>
  </si>
  <si>
    <t>รายละเอียดเงินรับฝาก  ประจำเดือน ตุลาคม  2560</t>
  </si>
  <si>
    <t>เพียงวันที่  31 ตุลาคม  2560</t>
  </si>
  <si>
    <t>รายละเอียดประกอบงบทดลองและรายงานรับ-จ่ายเงินสด ประจำเดือน  ตุลาคม  2560</t>
  </si>
  <si>
    <t>ยอดคงเหลือตามรายงานธนาคาร ณ วันที่ 31 ตุลาคม  2560</t>
  </si>
  <si>
    <t>ยอดคงเหลือตามบัญชี ณ วันที่  31 ตุลาคม  2560</t>
  </si>
  <si>
    <t xml:space="preserve">          ลงชื่อ.........................................................วันที่ 31 ต.ค. 60</t>
  </si>
  <si>
    <t xml:space="preserve">        ลงชื่อ.......................................................วันที่  31 ต.ค. 60</t>
  </si>
  <si>
    <t xml:space="preserve">         ลงชื่อ..........................................................วันที่ 31 ต.ค. 60</t>
  </si>
  <si>
    <t xml:space="preserve">         ลงชื่อ.....................................................วันที่ 31 ต.ค. 60</t>
  </si>
  <si>
    <t>ยอดคงเหลือตามบัญชี ณ วันที่ 31 ตุลาคม  2560</t>
  </si>
  <si>
    <t xml:space="preserve">         ลงชื่อ.........................................................วันที่ 31 ต.ค. 60</t>
  </si>
  <si>
    <t xml:space="preserve">         ลงชื่อ...................................................วันที่ 31 ต.ค. 60</t>
  </si>
  <si>
    <t xml:space="preserve">       ลงชื่อ........................................................วันที่ 31 ต.ค. 60</t>
  </si>
  <si>
    <t>ยอดคงเหลือตามรายงานธนาคาร ณ วันที่  31 ตุลาคม  2560</t>
  </si>
  <si>
    <t xml:space="preserve">            ลงชื่อ.......................................................วันที่ 31 ต.ค. 60</t>
  </si>
  <si>
    <t xml:space="preserve">       ลงชื่อ.......................................................วันที่ 31 ต.ค. 60</t>
  </si>
  <si>
    <t xml:space="preserve">        ลงชื่อ.......................................................วันที่ 31 ต.ค. 60</t>
  </si>
  <si>
    <t xml:space="preserve">           ลงชื่อ.......................................................วันที่  31 ต.ค. 60</t>
  </si>
  <si>
    <t xml:space="preserve">                       ปีงบประมาณ 2561  ประจำเดือน ตุลาคม พ.ศ. 2560</t>
  </si>
  <si>
    <t>2.ค่าธรรมเนียมการแจ้งสถานที่จำหน่ายหรือสะสมอาหาร</t>
  </si>
  <si>
    <t>3.ค่าธรรมเนียมจดทะเบียนพาณิชย์</t>
  </si>
  <si>
    <t>4.ค่าปรับการผิดสัญญา</t>
  </si>
  <si>
    <t>5.ค่าใบอนุญาตประกอบการค้าสำหรับกิจการที่เป็นอันตรายต่อสุขภาพ</t>
  </si>
  <si>
    <t>10093716</t>
  </si>
  <si>
    <t>10093721</t>
  </si>
  <si>
    <t>10093725</t>
  </si>
  <si>
    <t>10093726</t>
  </si>
  <si>
    <t>19 ต.ค. 60</t>
  </si>
  <si>
    <t>25 ต.ค. 60</t>
  </si>
  <si>
    <t>30 ต.ค. 60</t>
  </si>
  <si>
    <t>24471548</t>
  </si>
  <si>
    <t>24471549</t>
  </si>
  <si>
    <t>9 ต.ค. 60</t>
  </si>
  <si>
    <t>16 ต.ค. 60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</si>
</sst>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_-;\-* #,##0.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mmm\-yyyy"/>
    <numFmt numFmtId="20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name val="TH SarabunPSK"/>
      <family val="2"/>
    </font>
    <font>
      <u val="single"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5"/>
      <name val="TH SarabunPSK"/>
      <family val="2"/>
    </font>
    <font>
      <b/>
      <u val="single"/>
      <sz val="16"/>
      <name val="TH SarabunPSK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43" fontId="5" fillId="0" borderId="2" xfId="17" applyFont="1" applyBorder="1" applyAlignment="1">
      <alignment/>
    </xf>
    <xf numFmtId="43" fontId="5" fillId="0" borderId="0" xfId="17" applyFont="1" applyBorder="1" applyAlignment="1">
      <alignment/>
    </xf>
    <xf numFmtId="0" fontId="5" fillId="0" borderId="3" xfId="0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43" fontId="5" fillId="0" borderId="4" xfId="17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43" fontId="5" fillId="0" borderId="0" xfId="17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/>
    </xf>
    <xf numFmtId="43" fontId="5" fillId="0" borderId="7" xfId="17" applyFont="1" applyBorder="1" applyAlignment="1">
      <alignment/>
    </xf>
    <xf numFmtId="43" fontId="5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43" fontId="4" fillId="0" borderId="7" xfId="17" applyFont="1" applyBorder="1" applyAlignment="1">
      <alignment/>
    </xf>
    <xf numFmtId="43" fontId="4" fillId="0" borderId="0" xfId="17" applyFont="1" applyAlignment="1">
      <alignment/>
    </xf>
    <xf numFmtId="49" fontId="5" fillId="0" borderId="0" xfId="0" applyNumberFormat="1" applyFont="1" applyAlignment="1">
      <alignment horizontal="center"/>
    </xf>
    <xf numFmtId="43" fontId="4" fillId="0" borderId="0" xfId="17" applyFont="1" applyBorder="1" applyAlignment="1">
      <alignment/>
    </xf>
    <xf numFmtId="43" fontId="5" fillId="0" borderId="0" xfId="17" applyFont="1" applyAlignment="1">
      <alignment horizontal="center"/>
    </xf>
    <xf numFmtId="0" fontId="8" fillId="0" borderId="0" xfId="0" applyFont="1" applyAlignment="1">
      <alignment horizontal="center"/>
    </xf>
    <xf numFmtId="43" fontId="4" fillId="0" borderId="0" xfId="17" applyFont="1" applyAlignment="1">
      <alignment horizontal="center"/>
    </xf>
    <xf numFmtId="0" fontId="8" fillId="0" borderId="0" xfId="0" applyFont="1" applyAlignment="1">
      <alignment/>
    </xf>
    <xf numFmtId="0" fontId="4" fillId="0" borderId="7" xfId="0" applyFont="1" applyBorder="1" applyAlignment="1">
      <alignment horizontal="center" vertical="center"/>
    </xf>
    <xf numFmtId="43" fontId="4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8" xfId="0" applyFont="1" applyBorder="1" applyAlignment="1">
      <alignment/>
    </xf>
    <xf numFmtId="0" fontId="5" fillId="0" borderId="10" xfId="0" applyFont="1" applyBorder="1" applyAlignment="1">
      <alignment/>
    </xf>
    <xf numFmtId="43" fontId="4" fillId="0" borderId="8" xfId="17" applyFont="1" applyBorder="1" applyAlignment="1">
      <alignment/>
    </xf>
    <xf numFmtId="0" fontId="5" fillId="0" borderId="9" xfId="0" applyFont="1" applyBorder="1" applyAlignment="1">
      <alignment/>
    </xf>
    <xf numFmtId="2" fontId="5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43" fontId="4" fillId="0" borderId="7" xfId="17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 applyAlignment="1">
      <alignment/>
    </xf>
    <xf numFmtId="43" fontId="5" fillId="0" borderId="7" xfId="17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3" fontId="5" fillId="0" borderId="4" xfId="17" applyFont="1" applyBorder="1" applyAlignment="1">
      <alignment vertical="center"/>
    </xf>
    <xf numFmtId="43" fontId="5" fillId="0" borderId="4" xfId="17" applyFont="1" applyBorder="1" applyAlignment="1">
      <alignment horizontal="right" vertical="center"/>
    </xf>
    <xf numFmtId="43" fontId="5" fillId="0" borderId="0" xfId="0" applyNumberFormat="1" applyFont="1" applyAlignment="1">
      <alignment vertical="center"/>
    </xf>
    <xf numFmtId="43" fontId="5" fillId="0" borderId="0" xfId="17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43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43" fontId="5" fillId="0" borderId="3" xfId="17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3" fontId="5" fillId="0" borderId="0" xfId="17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0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3" fontId="4" fillId="0" borderId="0" xfId="17" applyFont="1" applyAlignment="1">
      <alignment vertical="center"/>
    </xf>
    <xf numFmtId="0" fontId="11" fillId="0" borderId="0" xfId="0" applyFont="1" applyAlignment="1">
      <alignment/>
    </xf>
    <xf numFmtId="43" fontId="11" fillId="0" borderId="0" xfId="17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3" fontId="12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3" fontId="10" fillId="0" borderId="0" xfId="17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/>
    </xf>
    <xf numFmtId="49" fontId="9" fillId="0" borderId="0" xfId="0" applyNumberFormat="1" applyFont="1" applyAlignment="1">
      <alignment horizontal="center"/>
    </xf>
    <xf numFmtId="43" fontId="9" fillId="0" borderId="4" xfId="17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3" fontId="9" fillId="0" borderId="2" xfId="17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3" fontId="9" fillId="0" borderId="4" xfId="17" applyFont="1" applyBorder="1" applyAlignment="1">
      <alignment vertical="center"/>
    </xf>
    <xf numFmtId="43" fontId="9" fillId="0" borderId="4" xfId="17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3" fontId="5" fillId="0" borderId="4" xfId="17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3" fontId="9" fillId="0" borderId="7" xfId="17" applyFont="1" applyBorder="1" applyAlignment="1">
      <alignment vertical="center"/>
    </xf>
    <xf numFmtId="43" fontId="4" fillId="0" borderId="2" xfId="17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3" fontId="9" fillId="0" borderId="3" xfId="17" applyNumberFormat="1" applyFont="1" applyBorder="1" applyAlignment="1">
      <alignment horizontal="center" vertical="center"/>
    </xf>
    <xf numFmtId="43" fontId="5" fillId="0" borderId="3" xfId="17" applyNumberFormat="1" applyFont="1" applyBorder="1" applyAlignment="1">
      <alignment horizontal="center" vertical="center"/>
    </xf>
    <xf numFmtId="43" fontId="9" fillId="0" borderId="3" xfId="17" applyFont="1" applyBorder="1" applyAlignment="1">
      <alignment vertical="center"/>
    </xf>
    <xf numFmtId="43" fontId="5" fillId="0" borderId="3" xfId="17" applyFont="1" applyBorder="1" applyAlignment="1">
      <alignment horizontal="right" vertical="center"/>
    </xf>
    <xf numFmtId="43" fontId="4" fillId="0" borderId="3" xfId="17" applyFont="1" applyBorder="1" applyAlignment="1">
      <alignment vertical="center"/>
    </xf>
    <xf numFmtId="43" fontId="5" fillId="0" borderId="3" xfId="17" applyFont="1" applyBorder="1" applyAlignment="1">
      <alignment/>
    </xf>
    <xf numFmtId="43" fontId="4" fillId="0" borderId="3" xfId="17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43" fontId="4" fillId="0" borderId="3" xfId="17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10" fillId="0" borderId="4" xfId="17" applyFont="1" applyBorder="1" applyAlignment="1">
      <alignment/>
    </xf>
    <xf numFmtId="43" fontId="10" fillId="0" borderId="3" xfId="17" applyFont="1" applyBorder="1" applyAlignment="1">
      <alignment/>
    </xf>
    <xf numFmtId="43" fontId="9" fillId="0" borderId="3" xfId="17" applyFont="1" applyBorder="1" applyAlignment="1">
      <alignment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3" fontId="10" fillId="0" borderId="1" xfId="17" applyFont="1" applyBorder="1" applyAlignment="1">
      <alignment vertical="center"/>
    </xf>
    <xf numFmtId="43" fontId="10" fillId="0" borderId="2" xfId="17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43" fontId="10" fillId="0" borderId="4" xfId="17" applyFont="1" applyBorder="1" applyAlignment="1">
      <alignment vertical="center"/>
    </xf>
    <xf numFmtId="43" fontId="10" fillId="0" borderId="3" xfId="17" applyFont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43" fontId="10" fillId="0" borderId="4" xfId="17" applyFont="1" applyBorder="1" applyAlignment="1">
      <alignment horizontal="right" vertical="center"/>
    </xf>
    <xf numFmtId="43" fontId="9" fillId="0" borderId="12" xfId="0" applyNumberFormat="1" applyFont="1" applyBorder="1" applyAlignment="1">
      <alignment vertical="center"/>
    </xf>
    <xf numFmtId="43" fontId="9" fillId="0" borderId="0" xfId="0" applyNumberFormat="1" applyFont="1" applyAlignment="1">
      <alignment vertical="center"/>
    </xf>
    <xf numFmtId="43" fontId="10" fillId="0" borderId="0" xfId="0" applyNumberFormat="1" applyFont="1" applyAlignment="1">
      <alignment vertical="center"/>
    </xf>
    <xf numFmtId="43" fontId="10" fillId="0" borderId="5" xfId="17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43" fontId="10" fillId="0" borderId="10" xfId="17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43" fontId="10" fillId="0" borderId="7" xfId="17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43" fontId="10" fillId="0" borderId="7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43" fontId="9" fillId="0" borderId="13" xfId="0" applyNumberFormat="1" applyFont="1" applyBorder="1" applyAlignment="1">
      <alignment vertical="center"/>
    </xf>
    <xf numFmtId="43" fontId="9" fillId="0" borderId="0" xfId="0" applyNumberFormat="1" applyFont="1" applyBorder="1" applyAlignment="1">
      <alignment vertical="center"/>
    </xf>
    <xf numFmtId="43" fontId="9" fillId="0" borderId="0" xfId="0" applyNumberFormat="1" applyFont="1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0" fillId="0" borderId="2" xfId="0" applyFont="1" applyBorder="1" applyAlignment="1">
      <alignment/>
    </xf>
    <xf numFmtId="0" fontId="13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43" fontId="10" fillId="0" borderId="2" xfId="17" applyFont="1" applyBorder="1" applyAlignment="1">
      <alignment/>
    </xf>
    <xf numFmtId="43" fontId="10" fillId="0" borderId="4" xfId="17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43" fontId="10" fillId="0" borderId="3" xfId="17" applyFont="1" applyFill="1" applyBorder="1" applyAlignment="1">
      <alignment vertical="center"/>
    </xf>
    <xf numFmtId="43" fontId="10" fillId="0" borderId="0" xfId="17" applyFont="1" applyBorder="1" applyAlignment="1">
      <alignment vertical="center"/>
    </xf>
    <xf numFmtId="43" fontId="10" fillId="0" borderId="0" xfId="17" applyFont="1" applyAlignment="1">
      <alignment vertical="center"/>
    </xf>
    <xf numFmtId="43" fontId="9" fillId="0" borderId="12" xfId="17" applyFont="1" applyBorder="1" applyAlignment="1">
      <alignment vertical="center"/>
    </xf>
    <xf numFmtId="43" fontId="9" fillId="0" borderId="0" xfId="17" applyFont="1" applyAlignment="1">
      <alignment/>
    </xf>
    <xf numFmtId="43" fontId="10" fillId="0" borderId="0" xfId="0" applyNumberFormat="1" applyFont="1" applyBorder="1" applyAlignment="1">
      <alignment vertical="center"/>
    </xf>
    <xf numFmtId="43" fontId="9" fillId="0" borderId="11" xfId="0" applyNumberFormat="1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43" fontId="9" fillId="0" borderId="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3" fontId="5" fillId="0" borderId="14" xfId="17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43" fontId="5" fillId="0" borderId="8" xfId="17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43" fontId="12" fillId="0" borderId="7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15" fontId="5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32</xdr:row>
      <xdr:rowOff>0</xdr:rowOff>
    </xdr:from>
    <xdr:to>
      <xdr:col>4</xdr:col>
      <xdr:colOff>1114425</xdr:colOff>
      <xdr:row>32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686425" y="863917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4</xdr:col>
      <xdr:colOff>1114425</xdr:colOff>
      <xdr:row>32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581650" y="8639175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หน้า 2/2</a:t>
          </a:r>
        </a:p>
      </xdr:txBody>
    </xdr:sp>
    <xdr:clientData/>
  </xdr:twoCellAnchor>
  <xdr:twoCellAnchor>
    <xdr:from>
      <xdr:col>4</xdr:col>
      <xdr:colOff>323850</xdr:colOff>
      <xdr:row>33</xdr:row>
      <xdr:rowOff>0</xdr:rowOff>
    </xdr:from>
    <xdr:to>
      <xdr:col>4</xdr:col>
      <xdr:colOff>1114425</xdr:colOff>
      <xdr:row>33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686425" y="892492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4</xdr:col>
      <xdr:colOff>1066800</xdr:colOff>
      <xdr:row>33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5581650" y="8924925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6215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39</xdr:row>
      <xdr:rowOff>171450</xdr:rowOff>
    </xdr:from>
    <xdr:to>
      <xdr:col>7</xdr:col>
      <xdr:colOff>933450</xdr:colOff>
      <xdr:row>39</xdr:row>
      <xdr:rowOff>371475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86625" y="11572875"/>
          <a:ext cx="714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  <xdr:twoCellAnchor>
    <xdr:from>
      <xdr:col>7</xdr:col>
      <xdr:colOff>209550</xdr:colOff>
      <xdr:row>1</xdr:row>
      <xdr:rowOff>76200</xdr:rowOff>
    </xdr:from>
    <xdr:to>
      <xdr:col>7</xdr:col>
      <xdr:colOff>1019175</xdr:colOff>
      <xdr:row>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77100" y="152400"/>
          <a:ext cx="8096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1/2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161925</xdr:rowOff>
    </xdr:from>
    <xdr:to>
      <xdr:col>3</xdr:col>
      <xdr:colOff>923925</xdr:colOff>
      <xdr:row>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29275" y="390525"/>
          <a:ext cx="8477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หมายเหตุ 1</a:t>
          </a:r>
        </a:p>
      </xdr:txBody>
    </xdr:sp>
    <xdr:clientData/>
  </xdr:twoCellAnchor>
  <xdr:twoCellAnchor>
    <xdr:from>
      <xdr:col>3</xdr:col>
      <xdr:colOff>114300</xdr:colOff>
      <xdr:row>1</xdr:row>
      <xdr:rowOff>409575</xdr:rowOff>
    </xdr:from>
    <xdr:to>
      <xdr:col>3</xdr:col>
      <xdr:colOff>962025</xdr:colOff>
      <xdr:row>3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667375" y="638175"/>
          <a:ext cx="8477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1/2</a:t>
          </a:r>
        </a:p>
      </xdr:txBody>
    </xdr:sp>
    <xdr:clientData/>
  </xdr:twoCellAnchor>
  <xdr:twoCellAnchor>
    <xdr:from>
      <xdr:col>3</xdr:col>
      <xdr:colOff>47625</xdr:colOff>
      <xdr:row>35</xdr:row>
      <xdr:rowOff>114300</xdr:rowOff>
    </xdr:from>
    <xdr:to>
      <xdr:col>3</xdr:col>
      <xdr:colOff>895350</xdr:colOff>
      <xdr:row>36</xdr:row>
      <xdr:rowOff>47625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600700" y="10677525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12</xdr:row>
      <xdr:rowOff>28575</xdr:rowOff>
    </xdr:from>
    <xdr:to>
      <xdr:col>6</xdr:col>
      <xdr:colOff>247650</xdr:colOff>
      <xdr:row>12</xdr:row>
      <xdr:rowOff>28575</xdr:rowOff>
    </xdr:to>
    <xdr:sp>
      <xdr:nvSpPr>
        <xdr:cNvPr id="1" name="Line 1"/>
        <xdr:cNvSpPr>
          <a:spLocks/>
        </xdr:cNvSpPr>
      </xdr:nvSpPr>
      <xdr:spPr>
        <a:xfrm>
          <a:off x="4295775" y="297180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295775" y="721042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57675" y="1876425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266700</xdr:rowOff>
    </xdr:from>
    <xdr:to>
      <xdr:col>6</xdr:col>
      <xdr:colOff>190500</xdr:colOff>
      <xdr:row>7</xdr:row>
      <xdr:rowOff>266700</xdr:rowOff>
    </xdr:to>
    <xdr:sp>
      <xdr:nvSpPr>
        <xdr:cNvPr id="4" name="Line 4"/>
        <xdr:cNvSpPr>
          <a:spLocks/>
        </xdr:cNvSpPr>
      </xdr:nvSpPr>
      <xdr:spPr>
        <a:xfrm>
          <a:off x="4276725" y="2124075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285750</xdr:rowOff>
    </xdr:from>
    <xdr:to>
      <xdr:col>6</xdr:col>
      <xdr:colOff>314325</xdr:colOff>
      <xdr:row>29</xdr:row>
      <xdr:rowOff>285750</xdr:rowOff>
    </xdr:to>
    <xdr:sp>
      <xdr:nvSpPr>
        <xdr:cNvPr id="5" name="Line 5"/>
        <xdr:cNvSpPr>
          <a:spLocks/>
        </xdr:cNvSpPr>
      </xdr:nvSpPr>
      <xdr:spPr>
        <a:xfrm>
          <a:off x="4295775" y="766762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295275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>
          <a:off x="4295775" y="572452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12</xdr:row>
      <xdr:rowOff>28575</xdr:rowOff>
    </xdr:from>
    <xdr:to>
      <xdr:col>6</xdr:col>
      <xdr:colOff>247650</xdr:colOff>
      <xdr:row>12</xdr:row>
      <xdr:rowOff>28575</xdr:rowOff>
    </xdr:to>
    <xdr:sp>
      <xdr:nvSpPr>
        <xdr:cNvPr id="1" name="Line 1"/>
        <xdr:cNvSpPr>
          <a:spLocks/>
        </xdr:cNvSpPr>
      </xdr:nvSpPr>
      <xdr:spPr>
        <a:xfrm>
          <a:off x="4486275" y="3324225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486275" y="769620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448175" y="184785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467225" y="213360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486275" y="81438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22</xdr:row>
      <xdr:rowOff>9525</xdr:rowOff>
    </xdr:from>
    <xdr:to>
      <xdr:col>6</xdr:col>
      <xdr:colOff>266700</xdr:colOff>
      <xdr:row>22</xdr:row>
      <xdr:rowOff>9525</xdr:rowOff>
    </xdr:to>
    <xdr:sp>
      <xdr:nvSpPr>
        <xdr:cNvPr id="6" name="Line 6"/>
        <xdr:cNvSpPr>
          <a:spLocks/>
        </xdr:cNvSpPr>
      </xdr:nvSpPr>
      <xdr:spPr>
        <a:xfrm>
          <a:off x="4457700" y="6067425"/>
          <a:ext cx="12382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15</xdr:row>
      <xdr:rowOff>28575</xdr:rowOff>
    </xdr:from>
    <xdr:to>
      <xdr:col>6</xdr:col>
      <xdr:colOff>247650</xdr:colOff>
      <xdr:row>15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40957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4580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4310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2885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79724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0075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286250" y="4124325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28575</xdr:rowOff>
    </xdr:from>
    <xdr:to>
      <xdr:col>6</xdr:col>
      <xdr:colOff>314325</xdr:colOff>
      <xdr:row>27</xdr:row>
      <xdr:rowOff>28575</xdr:rowOff>
    </xdr:to>
    <xdr:sp>
      <xdr:nvSpPr>
        <xdr:cNvPr id="2" name="Line 2"/>
        <xdr:cNvSpPr>
          <a:spLocks/>
        </xdr:cNvSpPr>
      </xdr:nvSpPr>
      <xdr:spPr>
        <a:xfrm>
          <a:off x="4286250" y="7581900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48150" y="2181225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67200" y="2466975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295275</xdr:rowOff>
    </xdr:from>
    <xdr:to>
      <xdr:col>6</xdr:col>
      <xdr:colOff>314325</xdr:colOff>
      <xdr:row>28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286250" y="8096250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20</xdr:row>
      <xdr:rowOff>57150</xdr:rowOff>
    </xdr:from>
    <xdr:to>
      <xdr:col>6</xdr:col>
      <xdr:colOff>295275</xdr:colOff>
      <xdr:row>20</xdr:row>
      <xdr:rowOff>57150</xdr:rowOff>
    </xdr:to>
    <xdr:sp>
      <xdr:nvSpPr>
        <xdr:cNvPr id="6" name="Line 6"/>
        <xdr:cNvSpPr>
          <a:spLocks/>
        </xdr:cNvSpPr>
      </xdr:nvSpPr>
      <xdr:spPr>
        <a:xfrm>
          <a:off x="4286250" y="57054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6</xdr:row>
      <xdr:rowOff>304800</xdr:rowOff>
    </xdr:from>
    <xdr:to>
      <xdr:col>6</xdr:col>
      <xdr:colOff>171450</xdr:colOff>
      <xdr:row>6</xdr:row>
      <xdr:rowOff>304800</xdr:rowOff>
    </xdr:to>
    <xdr:sp>
      <xdr:nvSpPr>
        <xdr:cNvPr id="3" name="Line 3"/>
        <xdr:cNvSpPr>
          <a:spLocks/>
        </xdr:cNvSpPr>
      </xdr:nvSpPr>
      <xdr:spPr>
        <a:xfrm>
          <a:off x="4276725" y="1933575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6215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 topLeftCell="A1">
      <selection activeCell="B10" sqref="B10"/>
    </sheetView>
  </sheetViews>
  <sheetFormatPr defaultColWidth="9.140625" defaultRowHeight="24.75" customHeight="1"/>
  <cols>
    <col min="1" max="1" width="2.421875" style="2" customWidth="1"/>
    <col min="2" max="2" width="52.421875" style="2" customWidth="1"/>
    <col min="3" max="3" width="9.140625" style="2" customWidth="1"/>
    <col min="4" max="4" width="16.421875" style="2" customWidth="1"/>
    <col min="5" max="5" width="16.7109375" style="2" customWidth="1"/>
    <col min="6" max="6" width="11.8515625" style="2" customWidth="1"/>
    <col min="7" max="7" width="13.57421875" style="2" customWidth="1"/>
    <col min="8" max="8" width="15.00390625" style="2" customWidth="1"/>
    <col min="9" max="16384" width="9.140625" style="2" customWidth="1"/>
  </cols>
  <sheetData>
    <row r="1" ht="6.75" customHeight="1"/>
    <row r="2" spans="2:6" ht="20.25" customHeight="1">
      <c r="B2" s="183" t="s">
        <v>2</v>
      </c>
      <c r="C2" s="183"/>
      <c r="D2" s="183"/>
      <c r="E2" s="183"/>
      <c r="F2" s="1"/>
    </row>
    <row r="3" spans="2:6" ht="17.25" customHeight="1">
      <c r="B3" s="183" t="s">
        <v>3</v>
      </c>
      <c r="C3" s="183"/>
      <c r="D3" s="183"/>
      <c r="E3" s="183"/>
      <c r="F3" s="1"/>
    </row>
    <row r="4" spans="2:6" ht="20.25" customHeight="1">
      <c r="B4" s="184" t="s">
        <v>281</v>
      </c>
      <c r="C4" s="184"/>
      <c r="D4" s="184"/>
      <c r="E4" s="184"/>
      <c r="F4" s="3"/>
    </row>
    <row r="5" spans="2:6" ht="26.25" customHeight="1">
      <c r="B5" s="36" t="s">
        <v>4</v>
      </c>
      <c r="C5" s="36" t="s">
        <v>5</v>
      </c>
      <c r="D5" s="36" t="s">
        <v>6</v>
      </c>
      <c r="E5" s="36" t="s">
        <v>7</v>
      </c>
      <c r="F5" s="4"/>
    </row>
    <row r="6" spans="2:6" ht="22.5" customHeight="1">
      <c r="B6" s="5" t="s">
        <v>8</v>
      </c>
      <c r="C6" s="6" t="s">
        <v>221</v>
      </c>
      <c r="D6" s="7">
        <v>300</v>
      </c>
      <c r="E6" s="7"/>
      <c r="F6" s="8"/>
    </row>
    <row r="7" spans="2:6" ht="21" customHeight="1">
      <c r="B7" s="9" t="s">
        <v>112</v>
      </c>
      <c r="C7" s="10" t="s">
        <v>222</v>
      </c>
      <c r="D7" s="11">
        <v>4594692.25</v>
      </c>
      <c r="E7" s="11"/>
      <c r="F7" s="8"/>
    </row>
    <row r="8" spans="2:7" ht="22.5" customHeight="1">
      <c r="B8" s="9" t="s">
        <v>113</v>
      </c>
      <c r="C8" s="10" t="s">
        <v>222</v>
      </c>
      <c r="D8" s="11">
        <v>121770.04</v>
      </c>
      <c r="E8" s="11"/>
      <c r="F8" s="8"/>
      <c r="G8" s="16">
        <f>SUM(D6:D13)</f>
        <v>19489175.72</v>
      </c>
    </row>
    <row r="9" spans="2:6" ht="22.5" customHeight="1">
      <c r="B9" s="9" t="s">
        <v>119</v>
      </c>
      <c r="C9" s="10" t="s">
        <v>223</v>
      </c>
      <c r="D9" s="11">
        <v>435529.31</v>
      </c>
      <c r="E9" s="11"/>
      <c r="F9" s="8"/>
    </row>
    <row r="10" spans="2:6" ht="21" customHeight="1">
      <c r="B10" s="9" t="s">
        <v>129</v>
      </c>
      <c r="C10" s="10" t="s">
        <v>224</v>
      </c>
      <c r="D10" s="11">
        <v>0</v>
      </c>
      <c r="E10" s="11"/>
      <c r="F10" s="8"/>
    </row>
    <row r="11" spans="2:6" ht="24.75" customHeight="1">
      <c r="B11" s="9" t="s">
        <v>103</v>
      </c>
      <c r="C11" s="10" t="s">
        <v>222</v>
      </c>
      <c r="D11" s="11">
        <v>10813948.11</v>
      </c>
      <c r="E11" s="11"/>
      <c r="F11" s="8"/>
    </row>
    <row r="12" spans="2:6" ht="20.25" customHeight="1">
      <c r="B12" s="9" t="s">
        <v>102</v>
      </c>
      <c r="C12" s="10" t="s">
        <v>224</v>
      </c>
      <c r="D12" s="11">
        <v>0</v>
      </c>
      <c r="E12" s="11"/>
      <c r="F12" s="8"/>
    </row>
    <row r="13" spans="2:7" ht="22.5" customHeight="1">
      <c r="B13" s="9" t="s">
        <v>152</v>
      </c>
      <c r="C13" s="10" t="s">
        <v>223</v>
      </c>
      <c r="D13" s="11">
        <v>3522936.01</v>
      </c>
      <c r="E13" s="11"/>
      <c r="F13" s="8"/>
      <c r="G13" s="8"/>
    </row>
    <row r="14" spans="2:6" s="55" customFormat="1" ht="20.25" customHeight="1">
      <c r="B14" s="63" t="s">
        <v>172</v>
      </c>
      <c r="C14" s="73" t="s">
        <v>225</v>
      </c>
      <c r="D14" s="57">
        <v>0</v>
      </c>
      <c r="E14" s="57"/>
      <c r="F14" s="60"/>
    </row>
    <row r="15" spans="2:6" s="55" customFormat="1" ht="22.5" customHeight="1">
      <c r="B15" s="63" t="s">
        <v>226</v>
      </c>
      <c r="C15" s="74" t="s">
        <v>227</v>
      </c>
      <c r="D15" s="57">
        <v>0</v>
      </c>
      <c r="E15" s="57"/>
      <c r="F15" s="60"/>
    </row>
    <row r="16" spans="2:6" s="55" customFormat="1" ht="22.5" customHeight="1">
      <c r="B16" s="63" t="s">
        <v>173</v>
      </c>
      <c r="C16" s="56">
        <v>11045000</v>
      </c>
      <c r="D16" s="57">
        <v>833000</v>
      </c>
      <c r="E16" s="57"/>
      <c r="F16" s="60"/>
    </row>
    <row r="17" spans="2:6" s="55" customFormat="1" ht="22.5" customHeight="1">
      <c r="B17" s="63" t="s">
        <v>169</v>
      </c>
      <c r="C17" s="56">
        <v>19040000</v>
      </c>
      <c r="D17" s="57">
        <v>0</v>
      </c>
      <c r="E17" s="57" t="s">
        <v>96</v>
      </c>
      <c r="F17" s="60"/>
    </row>
    <row r="18" spans="2:6" s="55" customFormat="1" ht="22.5" customHeight="1">
      <c r="B18" s="63" t="s">
        <v>9</v>
      </c>
      <c r="C18" s="73" t="s">
        <v>233</v>
      </c>
      <c r="D18" s="57">
        <v>760244</v>
      </c>
      <c r="E18" s="57"/>
      <c r="F18" s="60"/>
    </row>
    <row r="19" spans="2:6" s="55" customFormat="1" ht="22.5" customHeight="1">
      <c r="B19" s="63" t="s">
        <v>145</v>
      </c>
      <c r="C19" s="73" t="s">
        <v>234</v>
      </c>
      <c r="D19" s="57">
        <v>185460</v>
      </c>
      <c r="E19" s="57"/>
      <c r="F19" s="60"/>
    </row>
    <row r="20" spans="2:6" s="55" customFormat="1" ht="22.5" customHeight="1">
      <c r="B20" s="62" t="s">
        <v>144</v>
      </c>
      <c r="C20" s="61" t="s">
        <v>235</v>
      </c>
      <c r="D20" s="57">
        <v>549920</v>
      </c>
      <c r="E20" s="57"/>
      <c r="F20" s="60"/>
    </row>
    <row r="21" spans="2:6" s="55" customFormat="1" ht="22.5" customHeight="1">
      <c r="B21" s="62" t="s">
        <v>10</v>
      </c>
      <c r="C21" s="61" t="s">
        <v>236</v>
      </c>
      <c r="D21" s="57">
        <v>27800</v>
      </c>
      <c r="E21" s="57"/>
      <c r="F21" s="60"/>
    </row>
    <row r="22" spans="2:6" s="55" customFormat="1" ht="22.5" customHeight="1">
      <c r="B22" s="62" t="s">
        <v>11</v>
      </c>
      <c r="C22" s="61" t="s">
        <v>237</v>
      </c>
      <c r="D22" s="57">
        <v>438254</v>
      </c>
      <c r="E22" s="57"/>
      <c r="F22" s="60"/>
    </row>
    <row r="23" spans="2:6" s="55" customFormat="1" ht="22.5" customHeight="1">
      <c r="B23" s="62" t="s">
        <v>12</v>
      </c>
      <c r="C23" s="61" t="s">
        <v>238</v>
      </c>
      <c r="D23" s="57">
        <v>71787.6</v>
      </c>
      <c r="E23" s="57"/>
      <c r="F23" s="60"/>
    </row>
    <row r="24" spans="2:6" s="55" customFormat="1" ht="22.5" customHeight="1">
      <c r="B24" s="62" t="s">
        <v>13</v>
      </c>
      <c r="C24" s="61" t="s">
        <v>239</v>
      </c>
      <c r="D24" s="57">
        <v>20735.65</v>
      </c>
      <c r="E24" s="57"/>
      <c r="F24" s="60"/>
    </row>
    <row r="25" spans="2:6" s="55" customFormat="1" ht="22.5" customHeight="1">
      <c r="B25" s="62" t="s">
        <v>14</v>
      </c>
      <c r="C25" s="61" t="s">
        <v>240</v>
      </c>
      <c r="D25" s="57">
        <v>0</v>
      </c>
      <c r="E25" s="57"/>
      <c r="F25" s="60"/>
    </row>
    <row r="26" spans="2:7" s="55" customFormat="1" ht="22.5" customHeight="1">
      <c r="B26" s="62" t="s">
        <v>15</v>
      </c>
      <c r="C26" s="61" t="s">
        <v>241</v>
      </c>
      <c r="D26" s="57">
        <v>0</v>
      </c>
      <c r="E26" s="57"/>
      <c r="F26" s="60"/>
      <c r="G26" s="59"/>
    </row>
    <row r="27" spans="2:7" s="55" customFormat="1" ht="22.5" customHeight="1">
      <c r="B27" s="62" t="s">
        <v>16</v>
      </c>
      <c r="C27" s="61" t="s">
        <v>242</v>
      </c>
      <c r="D27" s="57">
        <v>0</v>
      </c>
      <c r="E27" s="57"/>
      <c r="F27" s="60"/>
      <c r="G27" s="59"/>
    </row>
    <row r="28" spans="2:7" s="55" customFormat="1" ht="22.5" customHeight="1">
      <c r="B28" s="62" t="s">
        <v>44</v>
      </c>
      <c r="C28" s="61" t="s">
        <v>243</v>
      </c>
      <c r="D28" s="57">
        <v>0</v>
      </c>
      <c r="E28" s="57"/>
      <c r="F28" s="60"/>
      <c r="G28" s="59"/>
    </row>
    <row r="29" spans="2:7" s="55" customFormat="1" ht="9.75" customHeight="1">
      <c r="B29" s="62"/>
      <c r="C29" s="61"/>
      <c r="D29" s="57"/>
      <c r="E29" s="57"/>
      <c r="F29" s="60"/>
      <c r="G29" s="59"/>
    </row>
    <row r="30" spans="2:8" ht="22.5" customHeight="1">
      <c r="B30" s="9" t="s">
        <v>17</v>
      </c>
      <c r="C30" s="10" t="s">
        <v>232</v>
      </c>
      <c r="D30" s="11"/>
      <c r="E30" s="11">
        <v>29216</v>
      </c>
      <c r="F30" s="8"/>
      <c r="G30" s="16"/>
      <c r="H30" s="16"/>
    </row>
    <row r="31" spans="2:8" ht="22.5" customHeight="1">
      <c r="B31" s="9" t="s">
        <v>18</v>
      </c>
      <c r="C31" s="10" t="s">
        <v>229</v>
      </c>
      <c r="D31" s="11"/>
      <c r="E31" s="11">
        <v>1143473.04</v>
      </c>
      <c r="F31" s="8"/>
      <c r="G31" s="19"/>
      <c r="H31" s="17"/>
    </row>
    <row r="32" spans="2:7" ht="22.5" customHeight="1">
      <c r="B32" s="9" t="s">
        <v>19</v>
      </c>
      <c r="C32" s="10" t="s">
        <v>230</v>
      </c>
      <c r="D32" s="11"/>
      <c r="E32" s="11">
        <v>11980141.13</v>
      </c>
      <c r="F32" s="8"/>
      <c r="G32" s="16"/>
    </row>
    <row r="33" spans="2:7" s="55" customFormat="1" ht="22.5" customHeight="1">
      <c r="B33" s="62" t="s">
        <v>20</v>
      </c>
      <c r="C33" s="61" t="s">
        <v>231</v>
      </c>
      <c r="D33" s="57"/>
      <c r="E33" s="57">
        <v>8163546.8</v>
      </c>
      <c r="F33" s="60"/>
      <c r="G33" s="59"/>
    </row>
    <row r="34" spans="2:6" s="55" customFormat="1" ht="23.25" customHeight="1">
      <c r="B34" s="62" t="s">
        <v>148</v>
      </c>
      <c r="C34" s="61" t="s">
        <v>228</v>
      </c>
      <c r="D34" s="57"/>
      <c r="E34" s="57">
        <v>1060000</v>
      </c>
      <c r="F34" s="60"/>
    </row>
    <row r="35" spans="2:7" s="25" customFormat="1" ht="21.75" customHeight="1">
      <c r="B35" s="185" t="s">
        <v>1</v>
      </c>
      <c r="C35" s="186"/>
      <c r="D35" s="28">
        <f>SUM(D6:D32)</f>
        <v>22376376.97</v>
      </c>
      <c r="E35" s="28">
        <f>SUM(E30:E34)</f>
        <v>22376376.970000003</v>
      </c>
      <c r="F35" s="31"/>
      <c r="G35" s="37">
        <f>SUM(D35-E35)</f>
        <v>-3.725290298461914E-09</v>
      </c>
    </row>
    <row r="36" spans="3:4" ht="15.75" customHeight="1">
      <c r="C36" s="19"/>
      <c r="D36" s="2" t="s">
        <v>150</v>
      </c>
    </row>
    <row r="37" ht="18.75" customHeight="1"/>
    <row r="38" spans="1:4" ht="19.5" customHeight="1">
      <c r="A38" s="20" t="s">
        <v>278</v>
      </c>
      <c r="B38" s="15"/>
      <c r="D38" s="15"/>
    </row>
    <row r="39" spans="1:4" ht="20.25" customHeight="1">
      <c r="A39" s="20" t="s">
        <v>279</v>
      </c>
      <c r="B39" s="15"/>
      <c r="D39" s="15"/>
    </row>
    <row r="40" spans="1:4" ht="17.25" customHeight="1">
      <c r="A40" s="20"/>
      <c r="B40" s="15"/>
      <c r="D40" s="15"/>
    </row>
  </sheetData>
  <mergeCells count="4">
    <mergeCell ref="B2:E2"/>
    <mergeCell ref="B3:E3"/>
    <mergeCell ref="B4:E4"/>
    <mergeCell ref="B35:C35"/>
  </mergeCells>
  <printOptions/>
  <pageMargins left="0.46" right="0.25" top="0.17" bottom="0.25" header="0.16" footer="0.2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25">
      <selection activeCell="C30" sqref="C30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2.57421875" style="2" customWidth="1"/>
    <col min="8" max="8" width="9.57421875" style="2" bestFit="1" customWidth="1"/>
    <col min="9" max="16384" width="9.140625" style="2" customWidth="1"/>
  </cols>
  <sheetData>
    <row r="1" spans="1:7" ht="15.75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7.25" customHeight="1">
      <c r="A3" s="25"/>
      <c r="D3" s="39" t="s">
        <v>80</v>
      </c>
      <c r="E3" s="25"/>
    </row>
    <row r="4" spans="1:5" ht="24" customHeight="1">
      <c r="A4" s="25"/>
      <c r="B4" s="40" t="s">
        <v>81</v>
      </c>
      <c r="D4" s="39" t="s">
        <v>117</v>
      </c>
      <c r="E4" s="26"/>
    </row>
    <row r="5" spans="1:7" ht="20.2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201" t="s">
        <v>36</v>
      </c>
      <c r="F6" s="201"/>
      <c r="G6" s="201"/>
    </row>
    <row r="7" spans="1:8" ht="24.75" customHeight="1">
      <c r="A7" s="25" t="s">
        <v>285</v>
      </c>
      <c r="D7" s="12"/>
      <c r="F7" s="29">
        <v>121770.04</v>
      </c>
      <c r="H7" s="48"/>
    </row>
    <row r="8" spans="1:6" ht="24.75" customHeight="1">
      <c r="A8" s="25" t="s">
        <v>125</v>
      </c>
      <c r="D8" s="12"/>
      <c r="F8" s="34"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7.25" customHeight="1">
      <c r="A10" s="15" t="s">
        <v>85</v>
      </c>
      <c r="B10" s="15" t="s">
        <v>85</v>
      </c>
      <c r="C10" s="15" t="s">
        <v>85</v>
      </c>
      <c r="D10" s="12"/>
    </row>
    <row r="11" spans="1:4" ht="18" customHeight="1">
      <c r="A11" s="15" t="s">
        <v>85</v>
      </c>
      <c r="B11" s="15" t="s">
        <v>85</v>
      </c>
      <c r="C11" s="15" t="s">
        <v>85</v>
      </c>
      <c r="D11" s="12"/>
    </row>
    <row r="12" spans="1:4" ht="18" customHeight="1">
      <c r="A12" s="15" t="s">
        <v>85</v>
      </c>
      <c r="B12" s="15" t="s">
        <v>85</v>
      </c>
      <c r="C12" s="15" t="s">
        <v>85</v>
      </c>
      <c r="D12" s="12"/>
    </row>
    <row r="13" spans="1:6" ht="19.5" customHeight="1">
      <c r="A13" s="15" t="s">
        <v>85</v>
      </c>
      <c r="B13" s="15" t="s">
        <v>85</v>
      </c>
      <c r="C13" s="15" t="s">
        <v>85</v>
      </c>
      <c r="D13" s="12"/>
      <c r="F13" s="32"/>
    </row>
    <row r="14" ht="21.75" customHeight="1">
      <c r="D14" s="12"/>
    </row>
    <row r="15" spans="1:6" ht="24.75" customHeight="1">
      <c r="A15" s="25" t="s">
        <v>126</v>
      </c>
      <c r="D15" s="12"/>
      <c r="F15" s="37">
        <f>SUM(C17:C21)</f>
        <v>0</v>
      </c>
    </row>
    <row r="16" spans="1:4" ht="24.75" customHeight="1">
      <c r="A16" s="33" t="s">
        <v>86</v>
      </c>
      <c r="B16" s="33" t="s">
        <v>87</v>
      </c>
      <c r="C16" s="33" t="s">
        <v>84</v>
      </c>
      <c r="D16" s="12"/>
    </row>
    <row r="17" spans="1:4" ht="17.25" customHeight="1">
      <c r="A17" s="15" t="s">
        <v>85</v>
      </c>
      <c r="B17" s="15" t="s">
        <v>85</v>
      </c>
      <c r="C17" s="15" t="s">
        <v>85</v>
      </c>
      <c r="D17" s="12"/>
    </row>
    <row r="18" spans="1:4" ht="19.5" customHeight="1">
      <c r="A18" s="15" t="s">
        <v>85</v>
      </c>
      <c r="B18" s="15" t="s">
        <v>85</v>
      </c>
      <c r="C18" s="15" t="s">
        <v>85</v>
      </c>
      <c r="D18" s="12"/>
    </row>
    <row r="19" spans="1:4" ht="19.5" customHeight="1">
      <c r="A19" s="15" t="s">
        <v>85</v>
      </c>
      <c r="B19" s="15" t="s">
        <v>85</v>
      </c>
      <c r="C19" s="15" t="s">
        <v>85</v>
      </c>
      <c r="D19" s="12"/>
    </row>
    <row r="20" spans="1:4" ht="19.5" customHeight="1">
      <c r="A20" s="15" t="s">
        <v>85</v>
      </c>
      <c r="B20" s="15" t="s">
        <v>85</v>
      </c>
      <c r="C20" s="15" t="s">
        <v>85</v>
      </c>
      <c r="D20" s="12"/>
    </row>
    <row r="21" spans="1:4" ht="19.5" customHeight="1">
      <c r="A21" s="15"/>
      <c r="B21" s="15"/>
      <c r="C21" s="15"/>
      <c r="D21" s="12"/>
    </row>
    <row r="22" spans="1:6" ht="27.75" customHeight="1">
      <c r="A22" s="25" t="s">
        <v>127</v>
      </c>
      <c r="D22" s="12"/>
      <c r="F22" s="34">
        <v>0</v>
      </c>
    </row>
    <row r="23" spans="1:4" ht="24.75" customHeight="1">
      <c r="A23" s="35" t="s">
        <v>88</v>
      </c>
      <c r="D23" s="12"/>
    </row>
    <row r="24" spans="1:4" ht="17.25" customHeight="1">
      <c r="A24" s="15" t="s">
        <v>85</v>
      </c>
      <c r="B24" s="15" t="s">
        <v>85</v>
      </c>
      <c r="C24" s="15" t="s">
        <v>85</v>
      </c>
      <c r="D24" s="12"/>
    </row>
    <row r="25" spans="1:4" ht="18" customHeight="1">
      <c r="A25" s="15" t="s">
        <v>85</v>
      </c>
      <c r="B25" s="15" t="s">
        <v>85</v>
      </c>
      <c r="C25" s="15" t="s">
        <v>85</v>
      </c>
      <c r="D25" s="12"/>
    </row>
    <row r="26" spans="1:4" ht="18" customHeight="1">
      <c r="A26" s="15" t="s">
        <v>85</v>
      </c>
      <c r="B26" s="15" t="s">
        <v>85</v>
      </c>
      <c r="C26" s="15" t="s">
        <v>85</v>
      </c>
      <c r="D26" s="12"/>
    </row>
    <row r="27" spans="1:4" ht="19.5" customHeight="1">
      <c r="A27" s="15"/>
      <c r="B27" s="15"/>
      <c r="C27" s="15"/>
      <c r="D27" s="12"/>
    </row>
    <row r="28" spans="1:6" ht="19.5" customHeight="1">
      <c r="A28" s="43" t="s">
        <v>89</v>
      </c>
      <c r="B28" s="15"/>
      <c r="C28" s="15"/>
      <c r="D28" s="12"/>
      <c r="F28" s="37">
        <f>SUM(F7+F8-F15+F22)</f>
        <v>121770.04</v>
      </c>
    </row>
    <row r="29" spans="1:6" ht="19.5" customHeight="1">
      <c r="A29" s="15"/>
      <c r="B29" s="15"/>
      <c r="C29" s="15"/>
      <c r="D29" s="12"/>
      <c r="F29" s="34"/>
    </row>
    <row r="30" spans="1:7" ht="24.75" customHeight="1">
      <c r="A30" s="44" t="s">
        <v>291</v>
      </c>
      <c r="B30" s="38"/>
      <c r="C30" s="38"/>
      <c r="D30" s="45"/>
      <c r="E30" s="18"/>
      <c r="F30" s="46">
        <v>121770.04</v>
      </c>
      <c r="G30" s="38"/>
    </row>
    <row r="31" spans="1:7" ht="13.5" customHeight="1">
      <c r="A31" s="26"/>
      <c r="B31" s="13"/>
      <c r="C31" s="47"/>
      <c r="D31" s="13"/>
      <c r="E31" s="13"/>
      <c r="F31" s="31"/>
      <c r="G31" s="13"/>
    </row>
    <row r="32" spans="1:4" ht="20.25" customHeight="1">
      <c r="A32" s="13" t="s">
        <v>90</v>
      </c>
      <c r="B32" s="13"/>
      <c r="C32" s="12"/>
      <c r="D32" s="2" t="s">
        <v>91</v>
      </c>
    </row>
    <row r="33" spans="1:4" ht="24.75" customHeight="1">
      <c r="A33" s="13" t="s">
        <v>292</v>
      </c>
      <c r="B33" s="13"/>
      <c r="C33" s="12"/>
      <c r="D33" s="13" t="s">
        <v>293</v>
      </c>
    </row>
    <row r="34" spans="1:4" ht="24.75" customHeight="1">
      <c r="A34" s="13" t="s">
        <v>94</v>
      </c>
      <c r="B34" s="13"/>
      <c r="C34" s="12"/>
      <c r="D34" s="13" t="s">
        <v>94</v>
      </c>
    </row>
    <row r="35" spans="1:4" ht="24.75" customHeight="1">
      <c r="A35" s="13" t="s">
        <v>185</v>
      </c>
      <c r="B35" s="13"/>
      <c r="C35" s="12"/>
      <c r="D35" s="13" t="s">
        <v>185</v>
      </c>
    </row>
    <row r="36" spans="1:7" ht="24.75" customHeight="1">
      <c r="A36" s="38"/>
      <c r="B36" s="38"/>
      <c r="C36" s="45"/>
      <c r="D36" s="18"/>
      <c r="E36" s="38"/>
      <c r="F36" s="38"/>
      <c r="G36" s="38"/>
    </row>
  </sheetData>
  <mergeCells count="1">
    <mergeCell ref="E6:G6"/>
  </mergeCells>
  <printOptions/>
  <pageMargins left="0.75" right="0.17" top="0.18" bottom="0.16" header="0.17" footer="0.16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25">
      <selection activeCell="D32" sqref="D32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421875" style="2" customWidth="1"/>
    <col min="5" max="5" width="12.421875" style="2" customWidth="1"/>
    <col min="6" max="6" width="14.421875" style="2" customWidth="1"/>
    <col min="7" max="7" width="14.57421875" style="2" customWidth="1"/>
    <col min="8" max="16384" width="9.140625" style="2" customWidth="1"/>
  </cols>
  <sheetData>
    <row r="1" spans="1:7" ht="24.75" customHeight="1">
      <c r="A1" s="38"/>
      <c r="B1" s="38"/>
      <c r="C1" s="38"/>
      <c r="D1" s="38"/>
      <c r="E1" s="38"/>
      <c r="F1" s="38"/>
      <c r="G1" s="38"/>
    </row>
    <row r="2" spans="1:5" ht="30" customHeight="1">
      <c r="A2" s="25" t="s">
        <v>2</v>
      </c>
      <c r="D2" s="39"/>
      <c r="E2" s="25"/>
    </row>
    <row r="3" spans="1:5" ht="20.25" customHeight="1">
      <c r="A3" s="25"/>
      <c r="D3" s="39" t="s">
        <v>95</v>
      </c>
      <c r="E3" s="25"/>
    </row>
    <row r="4" spans="1:5" ht="23.25" customHeight="1">
      <c r="A4" s="25"/>
      <c r="B4" s="40" t="s">
        <v>81</v>
      </c>
      <c r="D4" s="39" t="s">
        <v>120</v>
      </c>
      <c r="E4" s="26"/>
    </row>
    <row r="5" spans="1:7" ht="22.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201" t="s">
        <v>36</v>
      </c>
      <c r="F6" s="201"/>
      <c r="G6" s="201"/>
    </row>
    <row r="7" spans="1:6" ht="24.75" customHeight="1">
      <c r="A7" s="25" t="s">
        <v>285</v>
      </c>
      <c r="D7" s="12"/>
      <c r="F7" s="29">
        <v>435529.31</v>
      </c>
    </row>
    <row r="8" spans="1:6" ht="24.75" customHeight="1">
      <c r="A8" s="25" t="s">
        <v>125</v>
      </c>
      <c r="C8" s="2" t="s">
        <v>96</v>
      </c>
      <c r="D8" s="12"/>
      <c r="F8" s="34">
        <f>SUM(C10)</f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9.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6" ht="19.5" customHeight="1">
      <c r="A12" s="15" t="s">
        <v>85</v>
      </c>
      <c r="B12" s="15" t="s">
        <v>85</v>
      </c>
      <c r="C12" s="15" t="s">
        <v>85</v>
      </c>
      <c r="D12" s="12"/>
      <c r="F12" s="32"/>
    </row>
    <row r="13" ht="19.5" customHeight="1">
      <c r="D13" s="12"/>
    </row>
    <row r="14" spans="1:6" ht="24.75" customHeight="1">
      <c r="A14" s="25" t="s">
        <v>121</v>
      </c>
      <c r="D14" s="12"/>
      <c r="F14" s="37">
        <f>SUM(C16:C19)</f>
        <v>0</v>
      </c>
    </row>
    <row r="15" spans="1:4" ht="21" customHeight="1">
      <c r="A15" s="33" t="s">
        <v>86</v>
      </c>
      <c r="B15" s="33" t="s">
        <v>87</v>
      </c>
      <c r="C15" s="33" t="s">
        <v>84</v>
      </c>
      <c r="D15" s="12"/>
    </row>
    <row r="16" spans="1:4" ht="19.5" customHeight="1">
      <c r="A16" s="15" t="s">
        <v>85</v>
      </c>
      <c r="B16" s="15" t="s">
        <v>85</v>
      </c>
      <c r="C16" s="15" t="s">
        <v>85</v>
      </c>
      <c r="D16" s="12"/>
    </row>
    <row r="17" spans="1:4" ht="18.75" customHeight="1">
      <c r="A17" s="15" t="s">
        <v>85</v>
      </c>
      <c r="B17" s="15" t="s">
        <v>85</v>
      </c>
      <c r="C17" s="15" t="s">
        <v>85</v>
      </c>
      <c r="D17" s="12"/>
    </row>
    <row r="18" spans="1:4" ht="18.75" customHeight="1">
      <c r="A18" s="15" t="s">
        <v>85</v>
      </c>
      <c r="B18" s="15" t="s">
        <v>85</v>
      </c>
      <c r="C18" s="15" t="s">
        <v>85</v>
      </c>
      <c r="D18" s="12"/>
    </row>
    <row r="19" spans="1:4" ht="19.5" customHeight="1">
      <c r="A19" s="15"/>
      <c r="B19" s="15"/>
      <c r="C19" s="15"/>
      <c r="D19" s="12"/>
    </row>
    <row r="20" spans="1:6" ht="24.75" customHeight="1">
      <c r="A20" s="25" t="s">
        <v>128</v>
      </c>
      <c r="D20" s="12"/>
      <c r="F20" s="34">
        <f>SUM(C23)</f>
        <v>0</v>
      </c>
    </row>
    <row r="21" spans="1:4" ht="24.75" customHeight="1">
      <c r="A21" s="35" t="s">
        <v>88</v>
      </c>
      <c r="D21" s="12"/>
    </row>
    <row r="22" spans="1:4" ht="23.25" customHeight="1">
      <c r="A22" s="33" t="s">
        <v>82</v>
      </c>
      <c r="B22" s="33" t="s">
        <v>83</v>
      </c>
      <c r="C22" s="33" t="s">
        <v>84</v>
      </c>
      <c r="D22" s="12"/>
    </row>
    <row r="23" spans="1:4" ht="24" customHeight="1">
      <c r="A23" s="15" t="s">
        <v>85</v>
      </c>
      <c r="B23" s="15" t="s">
        <v>85</v>
      </c>
      <c r="C23" s="15" t="s">
        <v>85</v>
      </c>
      <c r="D23" s="12"/>
    </row>
    <row r="24" spans="1:4" ht="19.5" customHeight="1">
      <c r="A24" s="15" t="s">
        <v>85</v>
      </c>
      <c r="B24" s="15" t="s">
        <v>85</v>
      </c>
      <c r="C24" s="15" t="s">
        <v>85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/>
      <c r="B26" s="15"/>
      <c r="C26" s="15"/>
      <c r="D26" s="12"/>
    </row>
    <row r="27" spans="1:6" ht="19.5" customHeight="1">
      <c r="A27" s="43" t="s">
        <v>89</v>
      </c>
      <c r="B27" s="15"/>
      <c r="C27" s="15"/>
      <c r="D27" s="12"/>
      <c r="F27" s="37">
        <f>SUM(F7+F8-F14-F20)</f>
        <v>435529.31</v>
      </c>
    </row>
    <row r="28" spans="1:6" ht="19.5" customHeight="1">
      <c r="A28" s="15"/>
      <c r="B28" s="15"/>
      <c r="C28" s="15"/>
      <c r="D28" s="12" t="s">
        <v>96</v>
      </c>
      <c r="F28" s="34"/>
    </row>
    <row r="29" spans="1:7" ht="24.75" customHeight="1">
      <c r="A29" s="44" t="s">
        <v>291</v>
      </c>
      <c r="B29" s="38"/>
      <c r="C29" s="38"/>
      <c r="D29" s="45"/>
      <c r="E29" s="18"/>
      <c r="F29" s="46">
        <v>435529.31</v>
      </c>
      <c r="G29" s="38"/>
    </row>
    <row r="30" spans="1:7" ht="13.5" customHeight="1">
      <c r="A30" s="26"/>
      <c r="B30" s="13"/>
      <c r="C30" s="47"/>
      <c r="D30" s="13"/>
      <c r="E30" s="13"/>
      <c r="F30" s="31"/>
      <c r="G30" s="13"/>
    </row>
    <row r="31" spans="1:3" ht="20.25" customHeight="1">
      <c r="A31" s="13" t="s">
        <v>90</v>
      </c>
      <c r="B31" s="13"/>
      <c r="C31" s="12"/>
    </row>
    <row r="32" spans="1:4" ht="24.75" customHeight="1">
      <c r="A32" s="13" t="s">
        <v>287</v>
      </c>
      <c r="B32" s="13"/>
      <c r="C32" s="12"/>
      <c r="D32" s="13" t="s">
        <v>294</v>
      </c>
    </row>
    <row r="33" spans="1:4" ht="24.75" customHeight="1">
      <c r="A33" s="13" t="s">
        <v>135</v>
      </c>
      <c r="B33" s="13"/>
      <c r="C33" s="12"/>
      <c r="D33" s="13" t="s">
        <v>136</v>
      </c>
    </row>
    <row r="34" spans="1:4" ht="24.75" customHeight="1">
      <c r="A34" s="13" t="s">
        <v>186</v>
      </c>
      <c r="B34" s="13"/>
      <c r="C34" s="12"/>
      <c r="D34" s="13" t="s">
        <v>182</v>
      </c>
    </row>
    <row r="35" spans="1:7" ht="24.75" customHeight="1">
      <c r="A35" s="38"/>
      <c r="B35" s="38"/>
      <c r="C35" s="45"/>
      <c r="D35" s="18"/>
      <c r="E35" s="38"/>
      <c r="F35" s="38"/>
      <c r="G35" s="38"/>
    </row>
  </sheetData>
  <mergeCells count="1">
    <mergeCell ref="E6:G6"/>
  </mergeCells>
  <printOptions/>
  <pageMargins left="0.75" right="0.17" top="0.24" bottom="0.24" header="0.17" footer="0.16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22">
      <selection activeCell="C35" sqref="C35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8.75" customHeight="1">
      <c r="A3" s="25"/>
      <c r="D3" s="39" t="s">
        <v>97</v>
      </c>
      <c r="E3" s="25"/>
    </row>
    <row r="4" spans="1:5" ht="24.75" customHeight="1">
      <c r="A4" s="25"/>
      <c r="B4" s="40" t="s">
        <v>81</v>
      </c>
      <c r="D4" s="39" t="s">
        <v>151</v>
      </c>
      <c r="E4" s="26"/>
    </row>
    <row r="5" spans="1:7" ht="20.2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201" t="s">
        <v>36</v>
      </c>
      <c r="F6" s="201"/>
      <c r="G6" s="201"/>
    </row>
    <row r="7" spans="1:6" ht="24.75" customHeight="1">
      <c r="A7" s="25" t="s">
        <v>295</v>
      </c>
      <c r="D7" s="12"/>
      <c r="F7" s="29">
        <v>3530910.06</v>
      </c>
    </row>
    <row r="8" spans="1:6" ht="24.75" customHeight="1">
      <c r="A8" s="2" t="s">
        <v>98</v>
      </c>
      <c r="D8" s="12"/>
      <c r="F8" s="34">
        <f>SUM(C10:C11)</f>
        <v>7974.05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9.5" customHeight="1">
      <c r="A10" s="202">
        <v>22221</v>
      </c>
      <c r="B10" s="30" t="s">
        <v>314</v>
      </c>
      <c r="C10" s="32">
        <v>6.22</v>
      </c>
      <c r="D10" s="12"/>
    </row>
    <row r="11" spans="1:4" ht="19.5" customHeight="1">
      <c r="A11" s="202">
        <v>22221</v>
      </c>
      <c r="B11" s="30" t="s">
        <v>315</v>
      </c>
      <c r="C11" s="32">
        <v>7967.83</v>
      </c>
      <c r="D11" s="12"/>
    </row>
    <row r="12" spans="1:4" ht="19.5" customHeight="1">
      <c r="A12" s="15" t="s">
        <v>85</v>
      </c>
      <c r="B12" s="15" t="s">
        <v>85</v>
      </c>
      <c r="C12" s="15" t="s">
        <v>85</v>
      </c>
      <c r="D12" s="12"/>
    </row>
    <row r="13" ht="19.5" customHeight="1">
      <c r="D13" s="12"/>
    </row>
    <row r="14" spans="1:6" ht="24.75" customHeight="1">
      <c r="A14" s="25" t="s">
        <v>121</v>
      </c>
      <c r="D14" s="12"/>
      <c r="F14" s="37">
        <f>SUM(C16:C21)</f>
        <v>0</v>
      </c>
    </row>
    <row r="15" spans="1:4" ht="24.75" customHeight="1">
      <c r="A15" s="33" t="s">
        <v>86</v>
      </c>
      <c r="B15" s="33" t="s">
        <v>87</v>
      </c>
      <c r="C15" s="33" t="s">
        <v>84</v>
      </c>
      <c r="D15" s="12"/>
    </row>
    <row r="16" spans="1:4" ht="17.25" customHeight="1">
      <c r="A16" s="15" t="s">
        <v>85</v>
      </c>
      <c r="B16" s="15" t="s">
        <v>85</v>
      </c>
      <c r="C16" s="15" t="s">
        <v>85</v>
      </c>
      <c r="D16" s="12"/>
    </row>
    <row r="17" spans="1:4" ht="18.75" customHeight="1">
      <c r="A17" s="15" t="s">
        <v>85</v>
      </c>
      <c r="B17" s="15" t="s">
        <v>85</v>
      </c>
      <c r="C17" s="15" t="s">
        <v>85</v>
      </c>
      <c r="D17" s="12"/>
    </row>
    <row r="18" spans="1:4" ht="19.5" customHeight="1">
      <c r="A18" s="15" t="s">
        <v>85</v>
      </c>
      <c r="B18" s="15" t="s">
        <v>85</v>
      </c>
      <c r="C18" s="15" t="s">
        <v>85</v>
      </c>
      <c r="D18" s="12"/>
    </row>
    <row r="19" spans="1:4" ht="19.5" customHeight="1">
      <c r="A19" s="15" t="s">
        <v>85</v>
      </c>
      <c r="B19" s="15" t="s">
        <v>85</v>
      </c>
      <c r="C19" s="15" t="s">
        <v>85</v>
      </c>
      <c r="D19" s="12"/>
    </row>
    <row r="20" spans="1:4" ht="19.5" customHeight="1">
      <c r="A20" s="15" t="s">
        <v>85</v>
      </c>
      <c r="B20" s="15" t="s">
        <v>85</v>
      </c>
      <c r="C20" s="15" t="s">
        <v>85</v>
      </c>
      <c r="D20" s="12"/>
    </row>
    <row r="21" spans="1:4" ht="19.5" customHeight="1">
      <c r="A21" s="15"/>
      <c r="B21" s="15"/>
      <c r="C21" s="15"/>
      <c r="D21" s="12"/>
    </row>
    <row r="22" spans="1:6" ht="24.75" customHeight="1">
      <c r="A22" s="25" t="s">
        <v>122</v>
      </c>
      <c r="D22" s="12"/>
      <c r="F22" s="34">
        <v>0</v>
      </c>
    </row>
    <row r="23" spans="1:4" ht="24.75" customHeight="1">
      <c r="A23" s="35" t="s">
        <v>88</v>
      </c>
      <c r="D23" s="12"/>
    </row>
    <row r="24" spans="1:4" ht="19.5" customHeight="1">
      <c r="A24" s="15" t="s">
        <v>85</v>
      </c>
      <c r="B24" s="15" t="s">
        <v>85</v>
      </c>
      <c r="C24" s="15" t="s">
        <v>85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 t="s">
        <v>85</v>
      </c>
      <c r="B26" s="15" t="s">
        <v>85</v>
      </c>
      <c r="C26" s="15" t="s">
        <v>85</v>
      </c>
      <c r="D26" s="12"/>
    </row>
    <row r="27" spans="1:4" ht="19.5" customHeight="1">
      <c r="A27" s="15"/>
      <c r="B27" s="15"/>
      <c r="C27" s="15"/>
      <c r="D27" s="12"/>
    </row>
    <row r="28" spans="1:6" ht="19.5" customHeight="1">
      <c r="A28" s="43" t="s">
        <v>89</v>
      </c>
      <c r="B28" s="15"/>
      <c r="C28" s="15"/>
      <c r="D28" s="12"/>
      <c r="F28" s="37">
        <f>SUM(F7-F8-F22)</f>
        <v>3522936.0100000002</v>
      </c>
    </row>
    <row r="29" spans="1:6" ht="19.5" customHeight="1">
      <c r="A29" s="15"/>
      <c r="B29" s="15"/>
      <c r="C29" s="15"/>
      <c r="D29" s="12"/>
      <c r="F29" s="34"/>
    </row>
    <row r="30" spans="1:7" ht="24.75" customHeight="1">
      <c r="A30" s="44" t="s">
        <v>291</v>
      </c>
      <c r="B30" s="38"/>
      <c r="C30" s="38"/>
      <c r="D30" s="45"/>
      <c r="E30" s="18"/>
      <c r="F30" s="46">
        <v>3522936.01</v>
      </c>
      <c r="G30" s="38"/>
    </row>
    <row r="31" spans="1:7" ht="13.5" customHeight="1">
      <c r="A31" s="26"/>
      <c r="B31" s="13"/>
      <c r="C31" s="47"/>
      <c r="D31" s="13"/>
      <c r="E31" s="13"/>
      <c r="F31" s="31"/>
      <c r="G31" s="13"/>
    </row>
    <row r="32" spans="1:4" ht="18.75" customHeight="1">
      <c r="A32" s="13" t="s">
        <v>99</v>
      </c>
      <c r="B32" s="13"/>
      <c r="C32" s="12"/>
      <c r="D32" s="2" t="s">
        <v>91</v>
      </c>
    </row>
    <row r="33" spans="1:4" ht="24.75" customHeight="1">
      <c r="A33" s="13" t="s">
        <v>296</v>
      </c>
      <c r="B33" s="13"/>
      <c r="C33" s="12"/>
      <c r="D33" s="13" t="s">
        <v>297</v>
      </c>
    </row>
    <row r="34" spans="1:4" ht="24.75" customHeight="1">
      <c r="A34" s="13" t="s">
        <v>100</v>
      </c>
      <c r="B34" s="13"/>
      <c r="C34" s="12"/>
      <c r="D34" s="13" t="s">
        <v>100</v>
      </c>
    </row>
    <row r="35" spans="1:4" ht="24.75" customHeight="1">
      <c r="A35" s="13" t="s">
        <v>187</v>
      </c>
      <c r="B35" s="13"/>
      <c r="C35" s="12"/>
      <c r="D35" s="13" t="s">
        <v>187</v>
      </c>
    </row>
    <row r="36" spans="1:7" ht="24.75" customHeight="1">
      <c r="A36" s="38"/>
      <c r="B36" s="38"/>
      <c r="C36" s="45"/>
      <c r="D36" s="18"/>
      <c r="E36" s="38"/>
      <c r="F36" s="38"/>
      <c r="G36" s="38"/>
    </row>
  </sheetData>
  <mergeCells count="1">
    <mergeCell ref="E6:G6"/>
  </mergeCells>
  <printOptions/>
  <pageMargins left="0.75" right="0.17" top="0.19" bottom="0.19" header="0.17" footer="0.16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22">
      <selection activeCell="B29" sqref="B29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8.75" customHeight="1">
      <c r="A3" s="25"/>
      <c r="D3" s="39" t="s">
        <v>105</v>
      </c>
      <c r="E3" s="25"/>
    </row>
    <row r="4" spans="1:5" ht="24.75" customHeight="1">
      <c r="A4" s="25"/>
      <c r="B4" s="40" t="s">
        <v>81</v>
      </c>
      <c r="D4" s="39" t="s">
        <v>115</v>
      </c>
      <c r="E4" s="26"/>
    </row>
    <row r="5" spans="1:7" ht="20.2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201" t="s">
        <v>36</v>
      </c>
      <c r="F6" s="201"/>
      <c r="G6" s="201"/>
    </row>
    <row r="7" spans="1:6" ht="24.75" customHeight="1">
      <c r="A7" s="25" t="s">
        <v>285</v>
      </c>
      <c r="D7" s="12"/>
      <c r="F7" s="29">
        <v>0</v>
      </c>
    </row>
    <row r="8" spans="1:6" ht="24.75" customHeight="1">
      <c r="A8" s="2" t="s">
        <v>98</v>
      </c>
      <c r="D8" s="12"/>
      <c r="F8" s="32"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9.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4" ht="19.5" customHeight="1">
      <c r="A12" s="15" t="s">
        <v>85</v>
      </c>
      <c r="B12" s="15" t="s">
        <v>85</v>
      </c>
      <c r="C12" s="15" t="s">
        <v>85</v>
      </c>
      <c r="D12" s="12"/>
    </row>
    <row r="13" ht="19.5" customHeight="1">
      <c r="D13" s="12"/>
    </row>
    <row r="14" spans="1:6" ht="24.75" customHeight="1">
      <c r="A14" s="25" t="s">
        <v>121</v>
      </c>
      <c r="D14" s="12"/>
      <c r="F14" s="37">
        <f>SUM(C16:C21)</f>
        <v>0</v>
      </c>
    </row>
    <row r="15" spans="1:4" ht="24.75" customHeight="1">
      <c r="A15" s="33" t="s">
        <v>86</v>
      </c>
      <c r="B15" s="33" t="s">
        <v>87</v>
      </c>
      <c r="C15" s="33" t="s">
        <v>84</v>
      </c>
      <c r="D15" s="12"/>
    </row>
    <row r="16" spans="1:4" ht="17.25" customHeight="1">
      <c r="A16" s="15" t="s">
        <v>85</v>
      </c>
      <c r="B16" s="15" t="s">
        <v>85</v>
      </c>
      <c r="C16" s="15" t="s">
        <v>85</v>
      </c>
      <c r="D16" s="12"/>
    </row>
    <row r="17" spans="1:4" ht="18.75" customHeight="1">
      <c r="A17" s="15" t="s">
        <v>85</v>
      </c>
      <c r="B17" s="15" t="s">
        <v>85</v>
      </c>
      <c r="C17" s="15" t="s">
        <v>85</v>
      </c>
      <c r="D17" s="12"/>
    </row>
    <row r="18" spans="1:4" ht="19.5" customHeight="1">
      <c r="A18" s="15" t="s">
        <v>85</v>
      </c>
      <c r="B18" s="15" t="s">
        <v>85</v>
      </c>
      <c r="C18" s="15" t="s">
        <v>85</v>
      </c>
      <c r="D18" s="12"/>
    </row>
    <row r="19" spans="1:4" ht="19.5" customHeight="1">
      <c r="A19" s="15" t="s">
        <v>85</v>
      </c>
      <c r="B19" s="15" t="s">
        <v>85</v>
      </c>
      <c r="C19" s="15" t="s">
        <v>85</v>
      </c>
      <c r="D19" s="12"/>
    </row>
    <row r="20" spans="1:4" ht="19.5" customHeight="1">
      <c r="A20" s="15" t="s">
        <v>85</v>
      </c>
      <c r="B20" s="15" t="s">
        <v>85</v>
      </c>
      <c r="C20" s="15" t="s">
        <v>85</v>
      </c>
      <c r="D20" s="12"/>
    </row>
    <row r="21" spans="1:4" ht="19.5" customHeight="1">
      <c r="A21" s="15"/>
      <c r="B21" s="15"/>
      <c r="C21" s="15"/>
      <c r="D21" s="12"/>
    </row>
    <row r="22" spans="1:6" ht="24.75" customHeight="1">
      <c r="A22" s="25" t="s">
        <v>122</v>
      </c>
      <c r="D22" s="12"/>
      <c r="F22" s="34">
        <v>0</v>
      </c>
    </row>
    <row r="23" spans="1:4" ht="24.75" customHeight="1">
      <c r="A23" s="35" t="s">
        <v>88</v>
      </c>
      <c r="D23" s="12"/>
    </row>
    <row r="24" spans="1:4" ht="19.5" customHeight="1">
      <c r="A24" s="15" t="s">
        <v>85</v>
      </c>
      <c r="B24" s="15" t="s">
        <v>85</v>
      </c>
      <c r="C24" s="15" t="s">
        <v>85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 t="s">
        <v>85</v>
      </c>
      <c r="B26" s="15" t="s">
        <v>85</v>
      </c>
      <c r="C26" s="15" t="s">
        <v>85</v>
      </c>
      <c r="D26" s="12"/>
    </row>
    <row r="27" spans="1:4" ht="19.5" customHeight="1">
      <c r="A27" s="15"/>
      <c r="B27" s="15"/>
      <c r="C27" s="15"/>
      <c r="D27" s="12"/>
    </row>
    <row r="28" spans="1:6" ht="19.5" customHeight="1">
      <c r="A28" s="43" t="s">
        <v>89</v>
      </c>
      <c r="B28" s="15"/>
      <c r="C28" s="15"/>
      <c r="D28" s="12"/>
      <c r="F28" s="37">
        <f>SUM(F7+F8-F14+F22)</f>
        <v>0</v>
      </c>
    </row>
    <row r="29" spans="1:6" ht="19.5" customHeight="1">
      <c r="A29" s="15"/>
      <c r="B29" s="15"/>
      <c r="C29" s="15"/>
      <c r="D29" s="12"/>
      <c r="F29" s="34"/>
    </row>
    <row r="30" spans="1:7" ht="24.75" customHeight="1">
      <c r="A30" s="44" t="s">
        <v>291</v>
      </c>
      <c r="B30" s="38"/>
      <c r="C30" s="38"/>
      <c r="D30" s="45"/>
      <c r="E30" s="18"/>
      <c r="F30" s="46">
        <v>0</v>
      </c>
      <c r="G30" s="38"/>
    </row>
    <row r="31" spans="1:7" ht="13.5" customHeight="1">
      <c r="A31" s="26"/>
      <c r="B31" s="13"/>
      <c r="C31" s="47"/>
      <c r="D31" s="13"/>
      <c r="E31" s="13"/>
      <c r="F31" s="31"/>
      <c r="G31" s="13"/>
    </row>
    <row r="32" spans="1:4" ht="18.75" customHeight="1">
      <c r="A32" s="13" t="s">
        <v>99</v>
      </c>
      <c r="B32" s="13"/>
      <c r="C32" s="12"/>
      <c r="D32" s="2" t="s">
        <v>91</v>
      </c>
    </row>
    <row r="33" spans="1:4" ht="24.75" customHeight="1">
      <c r="A33" s="13" t="s">
        <v>296</v>
      </c>
      <c r="B33" s="13"/>
      <c r="C33" s="12"/>
      <c r="D33" s="13" t="s">
        <v>298</v>
      </c>
    </row>
    <row r="34" spans="1:4" ht="24.75" customHeight="1">
      <c r="A34" s="13" t="s">
        <v>100</v>
      </c>
      <c r="B34" s="13"/>
      <c r="C34" s="12"/>
      <c r="D34" s="13" t="s">
        <v>100</v>
      </c>
    </row>
    <row r="35" spans="1:4" ht="24.75" customHeight="1">
      <c r="A35" s="13" t="s">
        <v>187</v>
      </c>
      <c r="B35" s="13"/>
      <c r="C35" s="12"/>
      <c r="D35" s="13" t="s">
        <v>187</v>
      </c>
    </row>
    <row r="36" spans="1:7" ht="24.75" customHeight="1">
      <c r="A36" s="38"/>
      <c r="B36" s="38"/>
      <c r="C36" s="45"/>
      <c r="D36" s="18"/>
      <c r="E36" s="38"/>
      <c r="F36" s="38"/>
      <c r="G36" s="38"/>
    </row>
  </sheetData>
  <mergeCells count="1">
    <mergeCell ref="E6:G6"/>
  </mergeCells>
  <printOptions/>
  <pageMargins left="0.5" right="0.24" top="0.49" bottom="0.44" header="0.26" footer="0.2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9">
      <selection activeCell="F33" sqref="F33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8.75" customHeight="1">
      <c r="A3" s="25"/>
      <c r="D3" s="39" t="s">
        <v>106</v>
      </c>
      <c r="E3" s="25"/>
    </row>
    <row r="4" spans="1:5" ht="24.75" customHeight="1">
      <c r="A4" s="25"/>
      <c r="B4" s="40" t="s">
        <v>81</v>
      </c>
      <c r="D4" s="39" t="s">
        <v>107</v>
      </c>
      <c r="E4" s="26"/>
    </row>
    <row r="5" spans="1:7" ht="20.2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201" t="s">
        <v>36</v>
      </c>
      <c r="F6" s="201"/>
      <c r="G6" s="201"/>
    </row>
    <row r="7" spans="1:6" ht="24.75" customHeight="1">
      <c r="A7" s="25" t="s">
        <v>295</v>
      </c>
      <c r="D7" s="12"/>
      <c r="F7" s="29">
        <v>0</v>
      </c>
    </row>
    <row r="8" spans="1:6" ht="24.75" customHeight="1">
      <c r="A8" s="2" t="s">
        <v>98</v>
      </c>
      <c r="D8" s="12"/>
      <c r="F8" s="32"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9.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4" ht="19.5" customHeight="1">
      <c r="A12" s="15" t="s">
        <v>85</v>
      </c>
      <c r="B12" s="15" t="s">
        <v>85</v>
      </c>
      <c r="C12" s="15" t="s">
        <v>85</v>
      </c>
      <c r="D12" s="12"/>
    </row>
    <row r="13" ht="19.5" customHeight="1">
      <c r="D13" s="12"/>
    </row>
    <row r="14" spans="1:6" ht="24.75" customHeight="1">
      <c r="A14" s="25" t="s">
        <v>121</v>
      </c>
      <c r="D14" s="12"/>
      <c r="F14" s="37">
        <f>SUM(C16:C21)</f>
        <v>0</v>
      </c>
    </row>
    <row r="15" spans="1:4" ht="24.75" customHeight="1">
      <c r="A15" s="33" t="s">
        <v>86</v>
      </c>
      <c r="B15" s="33" t="s">
        <v>87</v>
      </c>
      <c r="C15" s="33" t="s">
        <v>84</v>
      </c>
      <c r="D15" s="12"/>
    </row>
    <row r="16" spans="1:4" ht="17.25" customHeight="1">
      <c r="A16" s="15" t="s">
        <v>85</v>
      </c>
      <c r="B16" s="15" t="s">
        <v>85</v>
      </c>
      <c r="C16" s="15" t="s">
        <v>85</v>
      </c>
      <c r="D16" s="12"/>
    </row>
    <row r="17" spans="1:4" ht="18.75" customHeight="1">
      <c r="A17" s="15" t="s">
        <v>85</v>
      </c>
      <c r="B17" s="15" t="s">
        <v>85</v>
      </c>
      <c r="C17" s="15" t="s">
        <v>85</v>
      </c>
      <c r="D17" s="12"/>
    </row>
    <row r="18" spans="1:4" ht="19.5" customHeight="1">
      <c r="A18" s="15" t="s">
        <v>85</v>
      </c>
      <c r="B18" s="15" t="s">
        <v>85</v>
      </c>
      <c r="C18" s="15" t="s">
        <v>85</v>
      </c>
      <c r="D18" s="12"/>
    </row>
    <row r="19" spans="1:4" ht="19.5" customHeight="1">
      <c r="A19" s="15" t="s">
        <v>85</v>
      </c>
      <c r="B19" s="15" t="s">
        <v>85</v>
      </c>
      <c r="C19" s="15" t="s">
        <v>85</v>
      </c>
      <c r="D19" s="12"/>
    </row>
    <row r="20" spans="1:4" ht="19.5" customHeight="1">
      <c r="A20" s="15" t="s">
        <v>85</v>
      </c>
      <c r="B20" s="15" t="s">
        <v>85</v>
      </c>
      <c r="C20" s="15" t="s">
        <v>85</v>
      </c>
      <c r="D20" s="12"/>
    </row>
    <row r="21" spans="1:4" ht="19.5" customHeight="1">
      <c r="A21" s="15"/>
      <c r="B21" s="15"/>
      <c r="C21" s="15"/>
      <c r="D21" s="12"/>
    </row>
    <row r="22" spans="1:6" ht="24.75" customHeight="1">
      <c r="A22" s="25" t="s">
        <v>122</v>
      </c>
      <c r="D22" s="12"/>
      <c r="F22" s="34">
        <v>0</v>
      </c>
    </row>
    <row r="23" spans="1:4" ht="24.75" customHeight="1">
      <c r="A23" s="35" t="s">
        <v>88</v>
      </c>
      <c r="D23" s="12"/>
    </row>
    <row r="24" spans="1:4" ht="19.5" customHeight="1">
      <c r="A24" s="15" t="s">
        <v>85</v>
      </c>
      <c r="B24" s="15" t="s">
        <v>85</v>
      </c>
      <c r="C24" s="15" t="s">
        <v>85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 t="s">
        <v>85</v>
      </c>
      <c r="B26" s="15" t="s">
        <v>85</v>
      </c>
      <c r="C26" s="15" t="s">
        <v>85</v>
      </c>
      <c r="D26" s="12"/>
    </row>
    <row r="27" spans="1:4" ht="19.5" customHeight="1">
      <c r="A27" s="15"/>
      <c r="B27" s="15"/>
      <c r="C27" s="15"/>
      <c r="D27" s="12"/>
    </row>
    <row r="28" spans="1:6" ht="19.5" customHeight="1">
      <c r="A28" s="43" t="s">
        <v>89</v>
      </c>
      <c r="B28" s="15"/>
      <c r="C28" s="15"/>
      <c r="D28" s="12"/>
      <c r="F28" s="37">
        <f>SUM(F7+F8-F14+F22)</f>
        <v>0</v>
      </c>
    </row>
    <row r="29" spans="1:6" ht="19.5" customHeight="1">
      <c r="A29" s="15"/>
      <c r="B29" s="15"/>
      <c r="C29" s="15"/>
      <c r="D29" s="12"/>
      <c r="F29" s="34"/>
    </row>
    <row r="30" spans="1:7" ht="24.75" customHeight="1">
      <c r="A30" s="44" t="s">
        <v>291</v>
      </c>
      <c r="B30" s="38"/>
      <c r="C30" s="38"/>
      <c r="D30" s="45"/>
      <c r="E30" s="18"/>
      <c r="F30" s="46">
        <v>0</v>
      </c>
      <c r="G30" s="38"/>
    </row>
    <row r="31" spans="1:7" ht="13.5" customHeight="1">
      <c r="A31" s="26"/>
      <c r="B31" s="13"/>
      <c r="C31" s="47"/>
      <c r="D31" s="13"/>
      <c r="E31" s="13"/>
      <c r="F31" s="31"/>
      <c r="G31" s="13"/>
    </row>
    <row r="32" spans="1:4" ht="18.75" customHeight="1">
      <c r="A32" s="13" t="s">
        <v>99</v>
      </c>
      <c r="B32" s="13"/>
      <c r="C32" s="12"/>
      <c r="D32" s="2" t="s">
        <v>91</v>
      </c>
    </row>
    <row r="33" spans="1:4" ht="24.75" customHeight="1">
      <c r="A33" s="13" t="s">
        <v>299</v>
      </c>
      <c r="B33" s="13"/>
      <c r="C33" s="12"/>
      <c r="D33" s="13" t="s">
        <v>298</v>
      </c>
    </row>
    <row r="34" spans="1:4" ht="24.75" customHeight="1">
      <c r="A34" s="13" t="s">
        <v>100</v>
      </c>
      <c r="B34" s="13"/>
      <c r="C34" s="12"/>
      <c r="D34" s="13" t="s">
        <v>100</v>
      </c>
    </row>
    <row r="35" spans="1:4" ht="24.75" customHeight="1">
      <c r="A35" s="13" t="s">
        <v>187</v>
      </c>
      <c r="B35" s="13"/>
      <c r="C35" s="12"/>
      <c r="D35" s="13" t="s">
        <v>187</v>
      </c>
    </row>
    <row r="36" spans="1:7" ht="24.75" customHeight="1">
      <c r="A36" s="38"/>
      <c r="B36" s="38"/>
      <c r="C36" s="45"/>
      <c r="D36" s="18"/>
      <c r="E36" s="38"/>
      <c r="F36" s="38"/>
      <c r="G36" s="38"/>
    </row>
  </sheetData>
  <mergeCells count="1">
    <mergeCell ref="E6:G6"/>
  </mergeCells>
  <printOptions/>
  <pageMargins left="0.75" right="0.24" top="0.51" bottom="0.48" header="0.31" footer="0.3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0"/>
  <sheetViews>
    <sheetView workbookViewId="0" topLeftCell="A9">
      <selection activeCell="D9" sqref="D9"/>
    </sheetView>
  </sheetViews>
  <sheetFormatPr defaultColWidth="9.140625" defaultRowHeight="19.5" customHeight="1"/>
  <cols>
    <col min="1" max="1" width="4.8515625" style="2" customWidth="1"/>
    <col min="2" max="2" width="5.57421875" style="2" customWidth="1"/>
    <col min="3" max="3" width="55.7109375" style="2" customWidth="1"/>
    <col min="4" max="4" width="14.140625" style="2" customWidth="1"/>
    <col min="5" max="5" width="17.28125" style="2" customWidth="1"/>
    <col min="6" max="6" width="1.421875" style="2" customWidth="1"/>
    <col min="7" max="7" width="2.7109375" style="2" customWidth="1"/>
    <col min="8" max="16384" width="9.140625" style="2" customWidth="1"/>
  </cols>
  <sheetData>
    <row r="2" spans="2:5" ht="34.5" customHeight="1">
      <c r="B2" s="187" t="s">
        <v>282</v>
      </c>
      <c r="C2" s="187"/>
      <c r="D2" s="187"/>
      <c r="E2" s="187"/>
    </row>
    <row r="3" spans="3:5" ht="19.5" customHeight="1">
      <c r="C3" s="21"/>
      <c r="D3" s="21"/>
      <c r="E3" s="21"/>
    </row>
    <row r="4" spans="3:5" s="53" customFormat="1" ht="27.75" customHeight="1">
      <c r="C4" s="53" t="s">
        <v>244</v>
      </c>
      <c r="D4" s="83">
        <v>954770.04</v>
      </c>
      <c r="E4" s="83"/>
    </row>
    <row r="5" spans="3:5" s="53" customFormat="1" ht="27.75" customHeight="1">
      <c r="C5" s="53" t="s">
        <v>245</v>
      </c>
      <c r="D5" s="83">
        <v>169240</v>
      </c>
      <c r="E5" s="83"/>
    </row>
    <row r="6" spans="3:5" s="53" customFormat="1" ht="27.75" customHeight="1">
      <c r="C6" s="53" t="s">
        <v>246</v>
      </c>
      <c r="D6" s="83">
        <v>3105</v>
      </c>
      <c r="E6" s="83"/>
    </row>
    <row r="7" spans="3:5" s="53" customFormat="1" ht="27.75" customHeight="1">
      <c r="C7" s="53" t="s">
        <v>277</v>
      </c>
      <c r="D7" s="83">
        <v>16358</v>
      </c>
      <c r="E7" s="83"/>
    </row>
    <row r="8" spans="4:5" s="53" customFormat="1" ht="27.75" customHeight="1">
      <c r="D8" s="83"/>
      <c r="E8" s="83"/>
    </row>
    <row r="9" spans="4:5" s="53" customFormat="1" ht="27.75" customHeight="1">
      <c r="D9" s="83"/>
      <c r="E9" s="83"/>
    </row>
    <row r="10" spans="4:5" s="53" customFormat="1" ht="27.75" customHeight="1">
      <c r="D10" s="83"/>
      <c r="E10" s="83"/>
    </row>
    <row r="11" spans="4:5" s="53" customFormat="1" ht="27.75" customHeight="1">
      <c r="D11" s="83"/>
      <c r="E11" s="83"/>
    </row>
    <row r="12" spans="4:5" s="53" customFormat="1" ht="27.75" customHeight="1">
      <c r="D12" s="83"/>
      <c r="E12" s="83"/>
    </row>
    <row r="13" spans="4:5" s="76" customFormat="1" ht="19.5" customHeight="1">
      <c r="D13" s="77"/>
      <c r="E13" s="77"/>
    </row>
    <row r="14" s="76" customFormat="1" ht="19.5" customHeight="1"/>
    <row r="15" spans="3:5" s="78" customFormat="1" ht="36" customHeight="1">
      <c r="C15" s="79" t="s">
        <v>1</v>
      </c>
      <c r="D15" s="80">
        <f>SUM(D4:D14)</f>
        <v>1143473.04</v>
      </c>
      <c r="E15" s="80"/>
    </row>
    <row r="16" spans="3:5" s="25" customFormat="1" ht="30" customHeight="1">
      <c r="C16" s="21"/>
      <c r="D16" s="37"/>
      <c r="E16" s="37"/>
    </row>
    <row r="17" spans="3:5" s="25" customFormat="1" ht="36" customHeight="1">
      <c r="C17" s="21"/>
      <c r="D17" s="37"/>
      <c r="E17" s="37"/>
    </row>
    <row r="18" spans="1:5" s="76" customFormat="1" ht="22.5" customHeight="1">
      <c r="A18" s="81" t="s">
        <v>180</v>
      </c>
      <c r="C18" s="82"/>
      <c r="E18" s="82"/>
    </row>
    <row r="19" spans="1:5" s="76" customFormat="1" ht="21" customHeight="1">
      <c r="A19" s="81" t="s">
        <v>179</v>
      </c>
      <c r="C19" s="82"/>
      <c r="E19" s="82"/>
    </row>
    <row r="20" spans="2:5" ht="17.25" customHeight="1">
      <c r="B20" s="20"/>
      <c r="C20" s="15"/>
      <c r="E20" s="15"/>
    </row>
  </sheetData>
  <mergeCells count="1">
    <mergeCell ref="B2:E2"/>
  </mergeCells>
  <printOptions/>
  <pageMargins left="0.44" right="0.25" top="0.62" bottom="1" header="0.37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5"/>
  <sheetViews>
    <sheetView workbookViewId="0" topLeftCell="A28">
      <selection activeCell="B35" sqref="B35"/>
    </sheetView>
  </sheetViews>
  <sheetFormatPr defaultColWidth="9.140625" defaultRowHeight="19.5" customHeight="1"/>
  <cols>
    <col min="1" max="1" width="4.140625" style="2" customWidth="1"/>
    <col min="2" max="2" width="53.00390625" style="2" customWidth="1"/>
    <col min="3" max="3" width="18.00390625" style="2" customWidth="1"/>
    <col min="4" max="4" width="21.8515625" style="2" customWidth="1"/>
    <col min="5" max="16384" width="9.140625" style="2" customWidth="1"/>
  </cols>
  <sheetData>
    <row r="1" ht="8.25" customHeight="1"/>
    <row r="2" spans="2:4" s="53" customFormat="1" ht="19.5" customHeight="1">
      <c r="B2" s="188" t="s">
        <v>21</v>
      </c>
      <c r="C2" s="188"/>
      <c r="D2" s="188"/>
    </row>
    <row r="3" spans="2:4" s="53" customFormat="1" ht="19.5" customHeight="1">
      <c r="B3" s="188" t="s">
        <v>22</v>
      </c>
      <c r="C3" s="188"/>
      <c r="D3" s="188"/>
    </row>
    <row r="4" spans="2:4" s="53" customFormat="1" ht="18.75" customHeight="1">
      <c r="B4" s="188" t="s">
        <v>283</v>
      </c>
      <c r="C4" s="188"/>
      <c r="D4" s="188"/>
    </row>
    <row r="5" spans="2:4" s="169" customFormat="1" ht="25.5" customHeight="1">
      <c r="B5" s="168" t="s">
        <v>4</v>
      </c>
      <c r="C5" s="168" t="s">
        <v>23</v>
      </c>
      <c r="D5" s="168" t="s">
        <v>24</v>
      </c>
    </row>
    <row r="6" spans="2:4" s="64" customFormat="1" ht="19.5" customHeight="1">
      <c r="B6" s="170" t="s">
        <v>25</v>
      </c>
      <c r="C6" s="124"/>
      <c r="D6" s="124"/>
    </row>
    <row r="7" spans="2:4" s="64" customFormat="1" ht="21" customHeight="1">
      <c r="B7" s="128" t="s">
        <v>26</v>
      </c>
      <c r="C7" s="132">
        <v>29216</v>
      </c>
      <c r="D7" s="132">
        <v>29216</v>
      </c>
    </row>
    <row r="8" spans="2:4" s="64" customFormat="1" ht="21" customHeight="1">
      <c r="B8" s="128" t="s">
        <v>116</v>
      </c>
      <c r="C8" s="132">
        <v>7575.33</v>
      </c>
      <c r="D8" s="132">
        <v>7575.33</v>
      </c>
    </row>
    <row r="9" spans="2:4" s="64" customFormat="1" ht="21.75" customHeight="1">
      <c r="B9" s="128" t="s">
        <v>101</v>
      </c>
      <c r="C9" s="132">
        <v>0</v>
      </c>
      <c r="D9" s="132">
        <v>0</v>
      </c>
    </row>
    <row r="10" spans="2:4" s="64" customFormat="1" ht="21" customHeight="1">
      <c r="B10" s="128" t="s">
        <v>178</v>
      </c>
      <c r="C10" s="132">
        <v>0</v>
      </c>
      <c r="D10" s="132">
        <v>0</v>
      </c>
    </row>
    <row r="11" spans="2:4" s="64" customFormat="1" ht="21" customHeight="1">
      <c r="B11" s="128" t="s">
        <v>176</v>
      </c>
      <c r="C11" s="132">
        <v>0</v>
      </c>
      <c r="D11" s="132">
        <v>0</v>
      </c>
    </row>
    <row r="12" spans="2:4" s="64" customFormat="1" ht="23.25" customHeight="1">
      <c r="B12" s="128" t="s">
        <v>173</v>
      </c>
      <c r="C12" s="132">
        <v>0</v>
      </c>
      <c r="D12" s="132">
        <v>0</v>
      </c>
    </row>
    <row r="13" spans="2:4" s="64" customFormat="1" ht="22.5" customHeight="1">
      <c r="B13" s="128" t="s">
        <v>172</v>
      </c>
      <c r="C13" s="132">
        <v>0</v>
      </c>
      <c r="D13" s="132">
        <v>0</v>
      </c>
    </row>
    <row r="14" spans="2:4" s="64" customFormat="1" ht="21" customHeight="1">
      <c r="B14" s="128" t="s">
        <v>252</v>
      </c>
      <c r="C14" s="132">
        <v>0</v>
      </c>
      <c r="D14" s="132">
        <v>0</v>
      </c>
    </row>
    <row r="15" spans="2:4" s="64" customFormat="1" ht="21" customHeight="1">
      <c r="B15" s="128" t="s">
        <v>226</v>
      </c>
      <c r="C15" s="132">
        <v>670007.71</v>
      </c>
      <c r="D15" s="132">
        <v>670007.71</v>
      </c>
    </row>
    <row r="16" spans="2:4" s="64" customFormat="1" ht="23.25" customHeight="1">
      <c r="B16" s="128" t="s">
        <v>169</v>
      </c>
      <c r="C16" s="132">
        <v>0</v>
      </c>
      <c r="D16" s="132">
        <v>0</v>
      </c>
    </row>
    <row r="17" spans="2:4" s="64" customFormat="1" ht="24.75" customHeight="1">
      <c r="B17" s="52" t="s">
        <v>1</v>
      </c>
      <c r="C17" s="147">
        <f>SUM(C7:C16)</f>
        <v>706799.0399999999</v>
      </c>
      <c r="D17" s="147">
        <f>SUM(D7:D16)</f>
        <v>706799.0399999999</v>
      </c>
    </row>
    <row r="18" spans="2:4" s="64" customFormat="1" ht="19.5" customHeight="1">
      <c r="B18" s="170" t="s">
        <v>27</v>
      </c>
      <c r="C18" s="124"/>
      <c r="D18" s="124"/>
    </row>
    <row r="19" spans="2:4" s="64" customFormat="1" ht="21" customHeight="1">
      <c r="B19" s="128" t="s">
        <v>28</v>
      </c>
      <c r="C19" s="132">
        <v>2054201.25</v>
      </c>
      <c r="D19" s="132">
        <v>2054201.25</v>
      </c>
    </row>
    <row r="20" spans="2:4" s="64" customFormat="1" ht="21" customHeight="1">
      <c r="B20" s="128" t="s">
        <v>29</v>
      </c>
      <c r="C20" s="132">
        <v>7575.33</v>
      </c>
      <c r="D20" s="132">
        <v>7575.33</v>
      </c>
    </row>
    <row r="21" spans="2:4" s="64" customFormat="1" ht="21.75" customHeight="1">
      <c r="B21" s="128" t="s">
        <v>118</v>
      </c>
      <c r="C21" s="132">
        <v>0</v>
      </c>
      <c r="D21" s="132">
        <v>0</v>
      </c>
    </row>
    <row r="22" spans="2:4" s="64" customFormat="1" ht="21" customHeight="1">
      <c r="B22" s="128" t="s">
        <v>149</v>
      </c>
      <c r="C22" s="132">
        <v>0</v>
      </c>
      <c r="D22" s="132">
        <v>0</v>
      </c>
    </row>
    <row r="23" spans="2:4" s="64" customFormat="1" ht="21" customHeight="1">
      <c r="B23" s="128" t="s">
        <v>176</v>
      </c>
      <c r="C23" s="132">
        <v>470346</v>
      </c>
      <c r="D23" s="132">
        <v>470346</v>
      </c>
    </row>
    <row r="24" spans="2:4" s="64" customFormat="1" ht="21.75" customHeight="1">
      <c r="B24" s="128" t="s">
        <v>173</v>
      </c>
      <c r="C24" s="132">
        <v>0</v>
      </c>
      <c r="D24" s="132">
        <v>0</v>
      </c>
    </row>
    <row r="25" spans="2:4" s="64" customFormat="1" ht="19.5" customHeight="1">
      <c r="B25" s="128" t="s">
        <v>177</v>
      </c>
      <c r="C25" s="132">
        <v>0</v>
      </c>
      <c r="D25" s="132">
        <v>0</v>
      </c>
    </row>
    <row r="26" spans="2:4" s="64" customFormat="1" ht="19.5" customHeight="1">
      <c r="B26" s="128" t="s">
        <v>172</v>
      </c>
      <c r="C26" s="132">
        <v>0</v>
      </c>
      <c r="D26" s="132">
        <v>0</v>
      </c>
    </row>
    <row r="27" spans="2:4" s="64" customFormat="1" ht="20.25" customHeight="1">
      <c r="B27" s="128" t="s">
        <v>226</v>
      </c>
      <c r="C27" s="132">
        <v>0</v>
      </c>
      <c r="D27" s="132">
        <v>0</v>
      </c>
    </row>
    <row r="28" spans="2:4" s="64" customFormat="1" ht="22.5" customHeight="1">
      <c r="B28" s="128" t="s">
        <v>169</v>
      </c>
      <c r="C28" s="132">
        <v>0</v>
      </c>
      <c r="D28" s="132">
        <v>0</v>
      </c>
    </row>
    <row r="29" spans="2:4" s="64" customFormat="1" ht="24.75" customHeight="1">
      <c r="B29" s="52" t="s">
        <v>1</v>
      </c>
      <c r="C29" s="147">
        <f>SUM(C19:C28)</f>
        <v>2532122.58</v>
      </c>
      <c r="D29" s="147">
        <f>SUM(D19:D28)</f>
        <v>2532122.58</v>
      </c>
    </row>
    <row r="30" spans="2:4" s="96" customFormat="1" ht="25.5" customHeight="1">
      <c r="B30" s="52" t="s">
        <v>30</v>
      </c>
      <c r="C30" s="171">
        <f>SUM(C17-C29)</f>
        <v>-1825323.54</v>
      </c>
      <c r="D30" s="171">
        <f>SUM(D17-D29)</f>
        <v>-1825323.54</v>
      </c>
    </row>
    <row r="31" ht="24.75" customHeight="1"/>
    <row r="32" ht="24.75" customHeight="1"/>
    <row r="33" ht="30" customHeight="1"/>
    <row r="34" spans="1:4" s="64" customFormat="1" ht="19.5" customHeight="1">
      <c r="A34" s="152" t="s">
        <v>249</v>
      </c>
      <c r="B34" s="153"/>
      <c r="D34" s="153"/>
    </row>
    <row r="35" spans="1:4" s="64" customFormat="1" ht="19.5" customHeight="1">
      <c r="A35" s="152" t="s">
        <v>250</v>
      </c>
      <c r="B35" s="153"/>
      <c r="D35" s="153"/>
    </row>
    <row r="36" s="55" customFormat="1" ht="19.5" customHeight="1"/>
  </sheetData>
  <mergeCells count="3">
    <mergeCell ref="B2:D2"/>
    <mergeCell ref="B3:D3"/>
    <mergeCell ref="B4:D4"/>
  </mergeCells>
  <printOptions/>
  <pageMargins left="0.32" right="0.16" top="0.24" bottom="0.12" header="0.26" footer="0.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77"/>
  <sheetViews>
    <sheetView view="pageBreakPreview" zoomScaleSheetLayoutView="100" workbookViewId="0" topLeftCell="A58">
      <selection activeCell="D56" sqref="D56"/>
    </sheetView>
  </sheetViews>
  <sheetFormatPr defaultColWidth="9.140625" defaultRowHeight="22.5" customHeight="1"/>
  <cols>
    <col min="1" max="1" width="2.28125" style="2" customWidth="1"/>
    <col min="2" max="2" width="14.8515625" style="2" customWidth="1"/>
    <col min="3" max="3" width="12.7109375" style="2" customWidth="1"/>
    <col min="4" max="4" width="15.00390625" style="2" customWidth="1"/>
    <col min="5" max="5" width="15.140625" style="2" customWidth="1"/>
    <col min="6" max="6" width="35.421875" style="2" customWidth="1"/>
    <col min="7" max="7" width="10.57421875" style="2" customWidth="1"/>
    <col min="8" max="8" width="15.28125" style="2" customWidth="1"/>
    <col min="9" max="9" width="16.57421875" style="2" customWidth="1"/>
    <col min="10" max="10" width="14.7109375" style="2" customWidth="1"/>
    <col min="11" max="11" width="13.57421875" style="2" customWidth="1"/>
    <col min="12" max="12" width="13.8515625" style="2" customWidth="1"/>
    <col min="13" max="16384" width="9.140625" style="2" customWidth="1"/>
  </cols>
  <sheetData>
    <row r="1" ht="6" customHeight="1"/>
    <row r="2" spans="2:8" ht="21" customHeight="1">
      <c r="B2" s="189" t="s">
        <v>2</v>
      </c>
      <c r="C2" s="189"/>
      <c r="D2" s="189"/>
      <c r="E2" s="189"/>
      <c r="F2" s="189"/>
      <c r="G2" s="189"/>
      <c r="H2" s="189"/>
    </row>
    <row r="3" spans="2:8" ht="18.75" customHeight="1">
      <c r="B3" s="189" t="s">
        <v>31</v>
      </c>
      <c r="C3" s="189"/>
      <c r="D3" s="189"/>
      <c r="E3" s="189"/>
      <c r="F3" s="189"/>
      <c r="G3" s="189"/>
      <c r="H3" s="189"/>
    </row>
    <row r="4" spans="2:8" ht="18" customHeight="1">
      <c r="B4" s="189" t="s">
        <v>153</v>
      </c>
      <c r="C4" s="189"/>
      <c r="D4" s="189"/>
      <c r="E4" s="189"/>
      <c r="F4" s="189"/>
      <c r="G4" s="189"/>
      <c r="H4" s="189"/>
    </row>
    <row r="5" spans="2:8" s="64" customFormat="1" ht="19.5" customHeight="1">
      <c r="B5" s="96"/>
      <c r="C5" s="96"/>
      <c r="D5" s="96"/>
      <c r="E5" s="96"/>
      <c r="F5" s="96" t="s">
        <v>300</v>
      </c>
      <c r="H5" s="96"/>
    </row>
    <row r="6" spans="2:8" s="64" customFormat="1" ht="22.5" customHeight="1">
      <c r="B6" s="190" t="s">
        <v>32</v>
      </c>
      <c r="C6" s="191"/>
      <c r="D6" s="191"/>
      <c r="E6" s="191"/>
      <c r="F6" s="192" t="s">
        <v>4</v>
      </c>
      <c r="G6" s="195" t="s">
        <v>33</v>
      </c>
      <c r="H6" s="195" t="s">
        <v>157</v>
      </c>
    </row>
    <row r="7" spans="2:8" s="64" customFormat="1" ht="48.75" customHeight="1">
      <c r="B7" s="123" t="s">
        <v>34</v>
      </c>
      <c r="C7" s="71" t="s">
        <v>155</v>
      </c>
      <c r="D7" s="123" t="s">
        <v>1</v>
      </c>
      <c r="E7" s="123" t="s">
        <v>35</v>
      </c>
      <c r="F7" s="193"/>
      <c r="G7" s="196"/>
      <c r="H7" s="196"/>
    </row>
    <row r="8" spans="2:8" s="64" customFormat="1" ht="27" customHeight="1">
      <c r="B8" s="110" t="s">
        <v>154</v>
      </c>
      <c r="C8" s="49" t="s">
        <v>156</v>
      </c>
      <c r="D8" s="110" t="s">
        <v>154</v>
      </c>
      <c r="E8" s="110" t="s">
        <v>154</v>
      </c>
      <c r="F8" s="194"/>
      <c r="G8" s="197"/>
      <c r="H8" s="197"/>
    </row>
    <row r="9" spans="2:8" s="64" customFormat="1" ht="24" customHeight="1">
      <c r="B9" s="124"/>
      <c r="C9" s="125"/>
      <c r="D9" s="125"/>
      <c r="E9" s="126">
        <v>21314499.26</v>
      </c>
      <c r="F9" s="89" t="s">
        <v>37</v>
      </c>
      <c r="G9" s="90"/>
      <c r="H9" s="127">
        <v>21314499.26</v>
      </c>
    </row>
    <row r="10" spans="2:8" s="64" customFormat="1" ht="27" customHeight="1">
      <c r="B10" s="128"/>
      <c r="C10" s="129"/>
      <c r="D10" s="129"/>
      <c r="E10" s="129"/>
      <c r="F10" s="130" t="s">
        <v>248</v>
      </c>
      <c r="G10" s="131"/>
      <c r="H10" s="128"/>
    </row>
    <row r="11" spans="2:8" s="64" customFormat="1" ht="22.5" customHeight="1">
      <c r="B11" s="132">
        <v>84000</v>
      </c>
      <c r="C11" s="133">
        <v>0</v>
      </c>
      <c r="D11" s="133">
        <f>SUM(B11:C11)</f>
        <v>84000</v>
      </c>
      <c r="E11" s="133">
        <v>0</v>
      </c>
      <c r="F11" s="128" t="s">
        <v>38</v>
      </c>
      <c r="G11" s="134" t="s">
        <v>188</v>
      </c>
      <c r="H11" s="132">
        <v>0</v>
      </c>
    </row>
    <row r="12" spans="2:8" s="64" customFormat="1" ht="22.5" customHeight="1">
      <c r="B12" s="132">
        <v>70000</v>
      </c>
      <c r="C12" s="133">
        <v>0</v>
      </c>
      <c r="D12" s="133">
        <f aca="true" t="shared" si="0" ref="D12:D18">SUM(B12:C12)</f>
        <v>70000</v>
      </c>
      <c r="E12" s="133">
        <v>300</v>
      </c>
      <c r="F12" s="128" t="s">
        <v>39</v>
      </c>
      <c r="G12" s="134" t="s">
        <v>192</v>
      </c>
      <c r="H12" s="132">
        <v>300</v>
      </c>
    </row>
    <row r="13" spans="2:8" s="64" customFormat="1" ht="22.5" customHeight="1">
      <c r="B13" s="132">
        <v>180000</v>
      </c>
      <c r="C13" s="133">
        <v>0</v>
      </c>
      <c r="D13" s="133">
        <f t="shared" si="0"/>
        <v>180000</v>
      </c>
      <c r="E13" s="133">
        <v>0</v>
      </c>
      <c r="F13" s="128" t="s">
        <v>40</v>
      </c>
      <c r="G13" s="134" t="s">
        <v>197</v>
      </c>
      <c r="H13" s="135">
        <v>0</v>
      </c>
    </row>
    <row r="14" spans="2:8" s="64" customFormat="1" ht="22.5" customHeight="1">
      <c r="B14" s="132">
        <v>0</v>
      </c>
      <c r="C14" s="133">
        <v>0</v>
      </c>
      <c r="D14" s="133">
        <f t="shared" si="0"/>
        <v>0</v>
      </c>
      <c r="E14" s="133">
        <f>SUM(H14)</f>
        <v>0</v>
      </c>
      <c r="F14" s="128" t="s">
        <v>79</v>
      </c>
      <c r="G14" s="134" t="s">
        <v>199</v>
      </c>
      <c r="H14" s="132">
        <v>0</v>
      </c>
    </row>
    <row r="15" spans="2:8" s="64" customFormat="1" ht="22.5" customHeight="1">
      <c r="B15" s="132">
        <v>55000</v>
      </c>
      <c r="C15" s="133">
        <v>0</v>
      </c>
      <c r="D15" s="133">
        <f t="shared" si="0"/>
        <v>55000</v>
      </c>
      <c r="E15" s="133">
        <v>3450</v>
      </c>
      <c r="F15" s="128" t="s">
        <v>41</v>
      </c>
      <c r="G15" s="134" t="s">
        <v>200</v>
      </c>
      <c r="H15" s="132">
        <v>3450</v>
      </c>
    </row>
    <row r="16" spans="2:8" s="64" customFormat="1" ht="22.5" customHeight="1">
      <c r="B16" s="132">
        <v>0</v>
      </c>
      <c r="C16" s="133">
        <v>0</v>
      </c>
      <c r="D16" s="133">
        <f t="shared" si="0"/>
        <v>0</v>
      </c>
      <c r="E16" s="133">
        <v>0</v>
      </c>
      <c r="F16" s="128" t="s">
        <v>42</v>
      </c>
      <c r="G16" s="134" t="s">
        <v>203</v>
      </c>
      <c r="H16" s="132">
        <v>0</v>
      </c>
    </row>
    <row r="17" spans="2:8" s="64" customFormat="1" ht="22.5" customHeight="1">
      <c r="B17" s="132">
        <v>14890000</v>
      </c>
      <c r="C17" s="133">
        <v>0</v>
      </c>
      <c r="D17" s="133">
        <f t="shared" si="0"/>
        <v>14890000</v>
      </c>
      <c r="E17" s="133">
        <v>25466</v>
      </c>
      <c r="F17" s="128" t="s">
        <v>43</v>
      </c>
      <c r="G17" s="131">
        <v>42100000</v>
      </c>
      <c r="H17" s="132">
        <v>25466</v>
      </c>
    </row>
    <row r="18" spans="2:8" s="64" customFormat="1" ht="22.5" customHeight="1">
      <c r="B18" s="132">
        <v>19721000</v>
      </c>
      <c r="C18" s="133">
        <v>0</v>
      </c>
      <c r="D18" s="133">
        <f t="shared" si="0"/>
        <v>19721000</v>
      </c>
      <c r="E18" s="133">
        <v>0</v>
      </c>
      <c r="F18" s="128" t="s">
        <v>147</v>
      </c>
      <c r="G18" s="131">
        <v>43100000</v>
      </c>
      <c r="H18" s="132">
        <v>0</v>
      </c>
    </row>
    <row r="19" spans="2:8" s="64" customFormat="1" ht="22.5" customHeight="1">
      <c r="B19" s="132">
        <v>0</v>
      </c>
      <c r="C19" s="133">
        <v>0</v>
      </c>
      <c r="D19" s="133">
        <f>SUM(C19+E19)</f>
        <v>0</v>
      </c>
      <c r="E19" s="133">
        <v>0</v>
      </c>
      <c r="F19" s="128"/>
      <c r="G19" s="131"/>
      <c r="H19" s="132">
        <v>0</v>
      </c>
    </row>
    <row r="20" spans="2:8" s="64" customFormat="1" ht="22.5" customHeight="1">
      <c r="B20" s="132">
        <v>0</v>
      </c>
      <c r="C20" s="133">
        <v>0</v>
      </c>
      <c r="D20" s="133">
        <f>SUM(C20+E20)</f>
        <v>0</v>
      </c>
      <c r="E20" s="133">
        <v>0</v>
      </c>
      <c r="F20" s="128"/>
      <c r="G20" s="131"/>
      <c r="H20" s="132">
        <v>0</v>
      </c>
    </row>
    <row r="21" spans="2:9" s="96" customFormat="1" ht="24" customHeight="1" thickBot="1">
      <c r="B21" s="136">
        <f>SUM(B11:B20)</f>
        <v>35000000</v>
      </c>
      <c r="C21" s="136">
        <f>SUM(C11:C20)</f>
        <v>0</v>
      </c>
      <c r="D21" s="136">
        <f>SUM(D11:D20)</f>
        <v>35000000</v>
      </c>
      <c r="E21" s="136">
        <f>SUM(E11:E20)</f>
        <v>29216</v>
      </c>
      <c r="F21" s="98"/>
      <c r="G21" s="154"/>
      <c r="H21" s="136">
        <f>SUM(H11:H20)</f>
        <v>29216</v>
      </c>
      <c r="I21" s="137"/>
    </row>
    <row r="22" spans="5:8" s="64" customFormat="1" ht="26.25" customHeight="1" thickTop="1">
      <c r="E22" s="138">
        <v>7575.33</v>
      </c>
      <c r="F22" s="128" t="s">
        <v>45</v>
      </c>
      <c r="G22" s="131">
        <v>21040000</v>
      </c>
      <c r="H22" s="132">
        <v>7575.33</v>
      </c>
    </row>
    <row r="23" spans="5:8" s="64" customFormat="1" ht="23.25" customHeight="1">
      <c r="E23" s="139">
        <v>0</v>
      </c>
      <c r="F23" s="140" t="s">
        <v>167</v>
      </c>
      <c r="G23" s="131">
        <v>21010000</v>
      </c>
      <c r="H23" s="132">
        <v>0</v>
      </c>
    </row>
    <row r="24" spans="5:8" s="64" customFormat="1" ht="24.75" customHeight="1">
      <c r="E24" s="139">
        <v>0</v>
      </c>
      <c r="F24" s="140" t="s">
        <v>173</v>
      </c>
      <c r="G24" s="131">
        <v>11045000</v>
      </c>
      <c r="H24" s="132">
        <v>0</v>
      </c>
    </row>
    <row r="25" spans="5:8" s="64" customFormat="1" ht="20.25" customHeight="1">
      <c r="E25" s="139">
        <v>0</v>
      </c>
      <c r="F25" s="140" t="s">
        <v>172</v>
      </c>
      <c r="G25" s="131">
        <v>11041000</v>
      </c>
      <c r="H25" s="132">
        <v>0</v>
      </c>
    </row>
    <row r="26" spans="5:8" s="64" customFormat="1" ht="21" customHeight="1">
      <c r="E26" s="139">
        <v>0</v>
      </c>
      <c r="F26" s="140" t="s">
        <v>101</v>
      </c>
      <c r="G26" s="131">
        <v>31000000</v>
      </c>
      <c r="H26" s="132">
        <v>0</v>
      </c>
    </row>
    <row r="27" spans="5:8" s="64" customFormat="1" ht="21.75" customHeight="1">
      <c r="E27" s="139">
        <v>670007.71</v>
      </c>
      <c r="F27" s="64" t="s">
        <v>226</v>
      </c>
      <c r="G27" s="131">
        <v>11042000</v>
      </c>
      <c r="H27" s="132">
        <v>670007.71</v>
      </c>
    </row>
    <row r="28" spans="5:8" s="64" customFormat="1" ht="23.25" customHeight="1">
      <c r="E28" s="139">
        <v>0</v>
      </c>
      <c r="F28" s="64" t="s">
        <v>169</v>
      </c>
      <c r="G28" s="131">
        <v>19040000</v>
      </c>
      <c r="H28" s="132">
        <v>0</v>
      </c>
    </row>
    <row r="29" spans="5:8" s="64" customFormat="1" ht="20.25" customHeight="1">
      <c r="E29" s="139"/>
      <c r="F29" s="140"/>
      <c r="G29" s="131"/>
      <c r="H29" s="132"/>
    </row>
    <row r="30" spans="5:8" s="64" customFormat="1" ht="18.75" customHeight="1">
      <c r="E30" s="139"/>
      <c r="F30" s="140"/>
      <c r="G30" s="131"/>
      <c r="H30" s="132"/>
    </row>
    <row r="31" spans="5:8" s="64" customFormat="1" ht="6" customHeight="1">
      <c r="E31" s="142"/>
      <c r="F31" s="140"/>
      <c r="G31" s="143"/>
      <c r="H31" s="132"/>
    </row>
    <row r="32" spans="5:10" s="64" customFormat="1" ht="27" customHeight="1">
      <c r="E32" s="144">
        <f>SUM(E22:E30)</f>
        <v>677583.0399999999</v>
      </c>
      <c r="F32" s="145"/>
      <c r="G32" s="146"/>
      <c r="H32" s="147">
        <f>SUM(H22:H30)</f>
        <v>677583.0399999999</v>
      </c>
      <c r="J32" s="64">
        <v>115620</v>
      </c>
    </row>
    <row r="33" spans="5:10" s="64" customFormat="1" ht="25.5" customHeight="1">
      <c r="E33" s="147">
        <f>SUM(E32,E21)</f>
        <v>706799.0399999999</v>
      </c>
      <c r="F33" s="148" t="s">
        <v>46</v>
      </c>
      <c r="G33" s="141"/>
      <c r="H33" s="147">
        <f>SUM(H32,H21)</f>
        <v>706799.0399999999</v>
      </c>
      <c r="J33" s="64">
        <v>129480</v>
      </c>
    </row>
    <row r="34" spans="5:10" s="96" customFormat="1" ht="27" customHeight="1" thickBot="1">
      <c r="E34" s="149">
        <f>SUM(E9,E33)</f>
        <v>22021298.3</v>
      </c>
      <c r="H34" s="149">
        <f>SUM(H9,H33)</f>
        <v>22021298.3</v>
      </c>
      <c r="J34" s="96">
        <v>279570</v>
      </c>
    </row>
    <row r="35" spans="5:8" s="96" customFormat="1" ht="33" customHeight="1">
      <c r="E35" s="150"/>
      <c r="H35" s="150"/>
    </row>
    <row r="36" spans="5:8" s="88" customFormat="1" ht="29.25" customHeight="1">
      <c r="E36" s="151"/>
      <c r="H36" s="151"/>
    </row>
    <row r="37" spans="2:7" s="64" customFormat="1" ht="26.25" customHeight="1">
      <c r="B37" s="152" t="s">
        <v>175</v>
      </c>
      <c r="C37" s="152"/>
      <c r="D37" s="152"/>
      <c r="E37" s="153"/>
      <c r="G37" s="153"/>
    </row>
    <row r="38" spans="2:7" s="64" customFormat="1" ht="27" customHeight="1">
      <c r="B38" s="152" t="s">
        <v>181</v>
      </c>
      <c r="C38" s="152"/>
      <c r="D38" s="152"/>
      <c r="E38" s="153"/>
      <c r="G38" s="153"/>
    </row>
    <row r="39" spans="2:7" s="64" customFormat="1" ht="15.75" customHeight="1">
      <c r="B39" s="152"/>
      <c r="C39" s="152"/>
      <c r="D39" s="152"/>
      <c r="E39" s="153"/>
      <c r="G39" s="153"/>
    </row>
    <row r="40" spans="2:7" ht="32.25" customHeight="1">
      <c r="B40" s="20"/>
      <c r="C40" s="20"/>
      <c r="D40" s="20"/>
      <c r="E40" s="15"/>
      <c r="G40" s="15"/>
    </row>
    <row r="41" ht="12" customHeight="1"/>
    <row r="42" spans="2:8" ht="25.5" customHeight="1">
      <c r="B42" s="190" t="s">
        <v>32</v>
      </c>
      <c r="C42" s="191"/>
      <c r="D42" s="191"/>
      <c r="E42" s="198"/>
      <c r="F42" s="192" t="s">
        <v>4</v>
      </c>
      <c r="G42" s="192" t="s">
        <v>33</v>
      </c>
      <c r="H42" s="195" t="s">
        <v>157</v>
      </c>
    </row>
    <row r="43" spans="2:8" ht="55.5" customHeight="1">
      <c r="B43" s="123" t="s">
        <v>34</v>
      </c>
      <c r="C43" s="71" t="s">
        <v>155</v>
      </c>
      <c r="D43" s="123" t="s">
        <v>1</v>
      </c>
      <c r="E43" s="123" t="s">
        <v>35</v>
      </c>
      <c r="F43" s="193"/>
      <c r="G43" s="193"/>
      <c r="H43" s="196"/>
    </row>
    <row r="44" spans="2:8" ht="21.75" customHeight="1">
      <c r="B44" s="110" t="s">
        <v>154</v>
      </c>
      <c r="C44" s="49" t="s">
        <v>156</v>
      </c>
      <c r="D44" s="110" t="s">
        <v>154</v>
      </c>
      <c r="E44" s="110" t="s">
        <v>154</v>
      </c>
      <c r="F44" s="194"/>
      <c r="G44" s="194"/>
      <c r="H44" s="197"/>
    </row>
    <row r="45" spans="2:8" s="53" customFormat="1" ht="28.5" customHeight="1">
      <c r="B45" s="155"/>
      <c r="C45" s="155"/>
      <c r="D45" s="155"/>
      <c r="E45" s="155"/>
      <c r="F45" s="156" t="s">
        <v>27</v>
      </c>
      <c r="G45" s="157"/>
      <c r="H45" s="158"/>
    </row>
    <row r="46" spans="2:8" s="64" customFormat="1" ht="24" customHeight="1">
      <c r="B46" s="159">
        <v>10064000</v>
      </c>
      <c r="C46" s="159">
        <v>0</v>
      </c>
      <c r="D46" s="159">
        <f>SUM(B46:C46)</f>
        <v>10064000</v>
      </c>
      <c r="E46" s="132">
        <v>760244</v>
      </c>
      <c r="F46" s="64" t="s">
        <v>47</v>
      </c>
      <c r="G46" s="160">
        <v>51100000</v>
      </c>
      <c r="H46" s="132">
        <v>760244</v>
      </c>
    </row>
    <row r="47" spans="2:8" s="64" customFormat="1" ht="24" customHeight="1">
      <c r="B47" s="159">
        <v>2233000</v>
      </c>
      <c r="C47" s="159">
        <v>0</v>
      </c>
      <c r="D47" s="159">
        <f aca="true" t="shared" si="1" ref="D47:D56">SUM(B47:C47)</f>
        <v>2233000</v>
      </c>
      <c r="E47" s="132">
        <v>185460</v>
      </c>
      <c r="F47" s="64" t="s">
        <v>143</v>
      </c>
      <c r="G47" s="160">
        <v>52100000</v>
      </c>
      <c r="H47" s="132">
        <v>185460</v>
      </c>
    </row>
    <row r="48" spans="2:9" s="64" customFormat="1" ht="24" customHeight="1">
      <c r="B48" s="159">
        <v>9306000</v>
      </c>
      <c r="C48" s="159">
        <v>0</v>
      </c>
      <c r="D48" s="159">
        <f t="shared" si="1"/>
        <v>9306000</v>
      </c>
      <c r="E48" s="132">
        <v>549920</v>
      </c>
      <c r="F48" s="64" t="s">
        <v>142</v>
      </c>
      <c r="G48" s="160">
        <v>52200000</v>
      </c>
      <c r="H48" s="135">
        <v>549920</v>
      </c>
      <c r="I48" s="138">
        <f>SUM(H47:H48)</f>
        <v>735380</v>
      </c>
    </row>
    <row r="49" spans="2:9" s="64" customFormat="1" ht="24" customHeight="1">
      <c r="B49" s="159">
        <v>926000</v>
      </c>
      <c r="C49" s="159">
        <v>0</v>
      </c>
      <c r="D49" s="159">
        <f t="shared" si="1"/>
        <v>926000</v>
      </c>
      <c r="E49" s="132">
        <v>27800</v>
      </c>
      <c r="F49" s="64" t="s">
        <v>48</v>
      </c>
      <c r="G49" s="160">
        <v>53100000</v>
      </c>
      <c r="H49" s="132">
        <v>27800</v>
      </c>
      <c r="I49" s="138">
        <f>SUM(H49:H52)</f>
        <v>558577.25</v>
      </c>
    </row>
    <row r="50" spans="2:10" s="64" customFormat="1" ht="24" customHeight="1">
      <c r="B50" s="159">
        <v>5468600</v>
      </c>
      <c r="C50" s="159">
        <v>0</v>
      </c>
      <c r="D50" s="159">
        <f t="shared" si="1"/>
        <v>5468600</v>
      </c>
      <c r="E50" s="132">
        <v>438254</v>
      </c>
      <c r="F50" s="64" t="s">
        <v>49</v>
      </c>
      <c r="G50" s="160">
        <v>53200000</v>
      </c>
      <c r="H50" s="132">
        <v>438254</v>
      </c>
      <c r="I50" s="161"/>
      <c r="J50" s="140"/>
    </row>
    <row r="51" spans="2:10" s="64" customFormat="1" ht="24" customHeight="1">
      <c r="B51" s="159">
        <v>1799000</v>
      </c>
      <c r="C51" s="159">
        <v>0</v>
      </c>
      <c r="D51" s="159">
        <f t="shared" si="1"/>
        <v>1799000</v>
      </c>
      <c r="E51" s="132">
        <v>71787.6</v>
      </c>
      <c r="F51" s="64" t="s">
        <v>50</v>
      </c>
      <c r="G51" s="160">
        <v>53300000</v>
      </c>
      <c r="H51" s="132">
        <v>71787.6</v>
      </c>
      <c r="I51" s="138"/>
      <c r="J51" s="162"/>
    </row>
    <row r="52" spans="2:11" s="64" customFormat="1" ht="24" customHeight="1">
      <c r="B52" s="159">
        <v>461000</v>
      </c>
      <c r="C52" s="159">
        <v>0</v>
      </c>
      <c r="D52" s="159">
        <f t="shared" si="1"/>
        <v>461000</v>
      </c>
      <c r="E52" s="132">
        <v>20735.65</v>
      </c>
      <c r="F52" s="64" t="s">
        <v>51</v>
      </c>
      <c r="G52" s="160">
        <v>53400000</v>
      </c>
      <c r="H52" s="132">
        <v>20735.65</v>
      </c>
      <c r="I52" s="138">
        <v>15600</v>
      </c>
      <c r="J52" s="138"/>
      <c r="K52" s="163"/>
    </row>
    <row r="53" spans="2:11" s="64" customFormat="1" ht="21.75" customHeight="1">
      <c r="B53" s="159">
        <v>678400</v>
      </c>
      <c r="C53" s="159">
        <v>0</v>
      </c>
      <c r="D53" s="159">
        <f t="shared" si="1"/>
        <v>678400</v>
      </c>
      <c r="E53" s="132">
        <v>0</v>
      </c>
      <c r="F53" s="64" t="s">
        <v>53</v>
      </c>
      <c r="G53" s="160">
        <v>54100000</v>
      </c>
      <c r="H53" s="132">
        <v>0</v>
      </c>
      <c r="I53" s="163">
        <v>258742</v>
      </c>
      <c r="J53" s="138">
        <v>150000</v>
      </c>
      <c r="K53" s="163"/>
    </row>
    <row r="54" spans="2:11" s="64" customFormat="1" ht="21.75" customHeight="1">
      <c r="B54" s="159">
        <v>2944000</v>
      </c>
      <c r="C54" s="159">
        <v>0</v>
      </c>
      <c r="D54" s="159">
        <f t="shared" si="1"/>
        <v>2944000</v>
      </c>
      <c r="E54" s="132">
        <v>0</v>
      </c>
      <c r="F54" s="64" t="s">
        <v>54</v>
      </c>
      <c r="G54" s="160">
        <v>54200000</v>
      </c>
      <c r="H54" s="132">
        <v>0</v>
      </c>
      <c r="I54" s="138">
        <v>188461</v>
      </c>
      <c r="J54" s="163">
        <v>5967</v>
      </c>
      <c r="K54" s="163"/>
    </row>
    <row r="55" spans="2:10" s="64" customFormat="1" ht="22.5" customHeight="1">
      <c r="B55" s="159">
        <v>50000</v>
      </c>
      <c r="C55" s="159">
        <v>0</v>
      </c>
      <c r="D55" s="159">
        <f t="shared" si="1"/>
        <v>50000</v>
      </c>
      <c r="E55" s="132">
        <v>0</v>
      </c>
      <c r="F55" s="64" t="s">
        <v>247</v>
      </c>
      <c r="G55" s="160">
        <v>55100000</v>
      </c>
      <c r="H55" s="132">
        <v>0</v>
      </c>
      <c r="I55" s="138">
        <v>23554.05</v>
      </c>
      <c r="J55" s="138">
        <f>SUM(I52:I55)</f>
        <v>486357.05</v>
      </c>
    </row>
    <row r="56" spans="2:10" s="64" customFormat="1" ht="20.25" customHeight="1">
      <c r="B56" s="159">
        <v>1070000</v>
      </c>
      <c r="C56" s="159">
        <v>0</v>
      </c>
      <c r="D56" s="159">
        <f t="shared" si="1"/>
        <v>1070000</v>
      </c>
      <c r="E56" s="132">
        <v>0</v>
      </c>
      <c r="F56" s="64" t="s">
        <v>52</v>
      </c>
      <c r="G56" s="160">
        <v>56100000</v>
      </c>
      <c r="H56" s="132">
        <v>0</v>
      </c>
      <c r="I56" s="138"/>
      <c r="J56" s="138">
        <f>SUM(J53:J55)</f>
        <v>642324.05</v>
      </c>
    </row>
    <row r="57" spans="2:10" s="64" customFormat="1" ht="24" customHeight="1">
      <c r="B57" s="159"/>
      <c r="C57" s="159"/>
      <c r="D57" s="159"/>
      <c r="E57" s="132"/>
      <c r="F57" s="128"/>
      <c r="G57" s="160"/>
      <c r="H57" s="132"/>
      <c r="I57" s="138"/>
      <c r="J57" s="138"/>
    </row>
    <row r="58" spans="2:10" s="64" customFormat="1" ht="21" customHeight="1">
      <c r="B58" s="159"/>
      <c r="C58" s="159"/>
      <c r="D58" s="159"/>
      <c r="E58" s="132"/>
      <c r="F58" s="128"/>
      <c r="G58" s="160"/>
      <c r="H58" s="132"/>
      <c r="I58" s="138"/>
      <c r="J58" s="138"/>
    </row>
    <row r="59" spans="2:12" s="88" customFormat="1" ht="24" customHeight="1" thickBot="1">
      <c r="B59" s="136">
        <f>SUM(B46:B58)</f>
        <v>35000000</v>
      </c>
      <c r="C59" s="136">
        <f>SUM(C46:C58)</f>
        <v>0</v>
      </c>
      <c r="D59" s="136">
        <f>SUM(D46:D58)</f>
        <v>35000000</v>
      </c>
      <c r="E59" s="136">
        <f>SUM(E46:E58)</f>
        <v>2054201.25</v>
      </c>
      <c r="F59" s="96"/>
      <c r="G59" s="145"/>
      <c r="H59" s="164">
        <f>SUM(H46:H58)</f>
        <v>2054201.25</v>
      </c>
      <c r="I59" s="165">
        <f>SUM(E59+H59)</f>
        <v>4108402.5</v>
      </c>
      <c r="J59" s="53"/>
      <c r="L59" s="53" t="s">
        <v>104</v>
      </c>
    </row>
    <row r="60" spans="5:8" s="64" customFormat="1" ht="24" customHeight="1" thickTop="1">
      <c r="E60" s="132">
        <v>7575.33</v>
      </c>
      <c r="F60" s="64" t="s">
        <v>55</v>
      </c>
      <c r="G60" s="160">
        <v>21040000</v>
      </c>
      <c r="H60" s="132">
        <v>7575.33</v>
      </c>
    </row>
    <row r="61" spans="2:8" s="64" customFormat="1" ht="24" customHeight="1">
      <c r="B61" s="166"/>
      <c r="C61" s="166"/>
      <c r="D61" s="138"/>
      <c r="E61" s="132">
        <v>470346</v>
      </c>
      <c r="F61" s="140" t="s">
        <v>170</v>
      </c>
      <c r="G61" s="131">
        <v>21010000</v>
      </c>
      <c r="H61" s="139">
        <v>470346</v>
      </c>
    </row>
    <row r="62" spans="2:8" s="64" customFormat="1" ht="24" customHeight="1">
      <c r="B62" s="166"/>
      <c r="C62" s="166"/>
      <c r="D62" s="138"/>
      <c r="E62" s="132">
        <v>0</v>
      </c>
      <c r="F62" s="64" t="s">
        <v>174</v>
      </c>
      <c r="G62" s="131">
        <v>11045000</v>
      </c>
      <c r="H62" s="139">
        <v>0</v>
      </c>
    </row>
    <row r="63" spans="5:8" s="64" customFormat="1" ht="21" customHeight="1">
      <c r="E63" s="132">
        <v>0</v>
      </c>
      <c r="F63" s="64" t="s">
        <v>171</v>
      </c>
      <c r="G63" s="131">
        <v>11041000</v>
      </c>
      <c r="H63" s="139">
        <v>0</v>
      </c>
    </row>
    <row r="64" spans="5:8" s="64" customFormat="1" ht="21" customHeight="1">
      <c r="E64" s="132">
        <v>0</v>
      </c>
      <c r="F64" s="64" t="s">
        <v>280</v>
      </c>
      <c r="G64" s="131">
        <v>11042000</v>
      </c>
      <c r="H64" s="139">
        <v>0</v>
      </c>
    </row>
    <row r="65" spans="2:8" s="64" customFormat="1" ht="18" customHeight="1">
      <c r="B65" s="138"/>
      <c r="C65" s="138"/>
      <c r="D65" s="138"/>
      <c r="E65" s="132"/>
      <c r="G65" s="111"/>
      <c r="H65" s="139"/>
    </row>
    <row r="66" spans="5:8" s="64" customFormat="1" ht="24" customHeight="1">
      <c r="E66" s="144">
        <f>SUM(E60:E65)</f>
        <v>477921.33</v>
      </c>
      <c r="H66" s="144">
        <f>SUM(H60:H65)</f>
        <v>477921.33</v>
      </c>
    </row>
    <row r="67" spans="5:8" s="64" customFormat="1" ht="21" customHeight="1">
      <c r="E67" s="144">
        <f>SUM(E66,E59)</f>
        <v>2532122.58</v>
      </c>
      <c r="F67" s="84" t="s">
        <v>56</v>
      </c>
      <c r="H67" s="144">
        <f>SUM(H66,H59)</f>
        <v>2532122.58</v>
      </c>
    </row>
    <row r="68" spans="5:8" s="64" customFormat="1" ht="19.5" customHeight="1">
      <c r="E68" s="132">
        <f>SUM(E33-E67)</f>
        <v>-1825323.54</v>
      </c>
      <c r="F68" s="84" t="s">
        <v>57</v>
      </c>
      <c r="H68" s="132"/>
    </row>
    <row r="69" spans="5:8" s="64" customFormat="1" ht="19.5" customHeight="1">
      <c r="E69" s="132"/>
      <c r="F69" s="84" t="s">
        <v>58</v>
      </c>
      <c r="H69" s="132"/>
    </row>
    <row r="70" spans="5:8" s="64" customFormat="1" ht="19.5" customHeight="1">
      <c r="E70" s="132"/>
      <c r="F70" s="153" t="s">
        <v>59</v>
      </c>
      <c r="H70" s="132">
        <f>SUM(H33-H67)</f>
        <v>-1825323.54</v>
      </c>
    </row>
    <row r="71" spans="5:9" s="96" customFormat="1" ht="24" customHeight="1">
      <c r="E71" s="167">
        <f>SUM(E9+E68)</f>
        <v>19489175.720000003</v>
      </c>
      <c r="F71" s="84" t="s">
        <v>60</v>
      </c>
      <c r="H71" s="167">
        <f>SUM(H9+H70)</f>
        <v>19489175.720000003</v>
      </c>
      <c r="I71" s="137">
        <f>SUM(E71-H71)</f>
        <v>0</v>
      </c>
    </row>
    <row r="72" spans="5:9" s="96" customFormat="1" ht="24" customHeight="1">
      <c r="E72" s="150"/>
      <c r="F72" s="84"/>
      <c r="H72" s="150"/>
      <c r="I72" s="137"/>
    </row>
    <row r="73" spans="5:9" s="96" customFormat="1" ht="15.75" customHeight="1">
      <c r="E73" s="150"/>
      <c r="F73" s="84"/>
      <c r="H73" s="150"/>
      <c r="I73" s="137"/>
    </row>
    <row r="74" spans="5:9" s="96" customFormat="1" ht="31.5" customHeight="1">
      <c r="E74" s="150"/>
      <c r="F74" s="84"/>
      <c r="H74" s="150"/>
      <c r="I74" s="137"/>
    </row>
    <row r="75" spans="2:7" s="64" customFormat="1" ht="21.75" customHeight="1">
      <c r="B75" s="152" t="s">
        <v>175</v>
      </c>
      <c r="C75" s="152"/>
      <c r="D75" s="152"/>
      <c r="E75" s="153"/>
      <c r="G75" s="153"/>
    </row>
    <row r="76" spans="2:7" s="64" customFormat="1" ht="20.25" customHeight="1">
      <c r="B76" s="152" t="s">
        <v>181</v>
      </c>
      <c r="C76" s="152"/>
      <c r="D76" s="152"/>
      <c r="E76" s="153"/>
      <c r="G76" s="153"/>
    </row>
    <row r="77" spans="2:7" s="53" customFormat="1" ht="18" customHeight="1">
      <c r="B77" s="112"/>
      <c r="C77" s="112"/>
      <c r="D77" s="112"/>
      <c r="E77" s="113"/>
      <c r="G77" s="113"/>
    </row>
    <row r="78" s="53" customFormat="1" ht="18" customHeight="1"/>
    <row r="79" s="53" customFormat="1" ht="22.5" customHeight="1"/>
    <row r="80" s="53" customFormat="1" ht="22.5" customHeight="1"/>
    <row r="81" s="53" customFormat="1" ht="22.5" customHeight="1"/>
    <row r="82" s="53" customFormat="1" ht="22.5" customHeight="1"/>
    <row r="83" s="53" customFormat="1" ht="22.5" customHeight="1"/>
    <row r="84" s="53" customFormat="1" ht="22.5" customHeight="1"/>
    <row r="85" s="53" customFormat="1" ht="22.5" customHeight="1"/>
    <row r="86" s="53" customFormat="1" ht="22.5" customHeight="1"/>
    <row r="87" s="53" customFormat="1" ht="22.5" customHeight="1"/>
    <row r="88" s="53" customFormat="1" ht="22.5" customHeight="1"/>
    <row r="89" s="53" customFormat="1" ht="22.5" customHeight="1"/>
    <row r="90" s="53" customFormat="1" ht="22.5" customHeight="1"/>
    <row r="91" s="53" customFormat="1" ht="22.5" customHeight="1"/>
    <row r="92" s="53" customFormat="1" ht="22.5" customHeight="1"/>
    <row r="93" s="53" customFormat="1" ht="22.5" customHeight="1"/>
    <row r="94" s="53" customFormat="1" ht="22.5" customHeight="1"/>
    <row r="95" s="53" customFormat="1" ht="22.5" customHeight="1"/>
    <row r="96" s="53" customFormat="1" ht="22.5" customHeight="1"/>
    <row r="97" s="53" customFormat="1" ht="22.5" customHeight="1"/>
  </sheetData>
  <mergeCells count="11">
    <mergeCell ref="H42:H44"/>
    <mergeCell ref="B42:E42"/>
    <mergeCell ref="F42:F44"/>
    <mergeCell ref="G42:G44"/>
    <mergeCell ref="B2:H2"/>
    <mergeCell ref="B3:H3"/>
    <mergeCell ref="B4:H4"/>
    <mergeCell ref="B6:E6"/>
    <mergeCell ref="F6:F8"/>
    <mergeCell ref="G6:G8"/>
    <mergeCell ref="H6:H8"/>
  </mergeCells>
  <printOptions/>
  <pageMargins left="0.11" right="0.16" top="0.22" bottom="0.23" header="0.16" footer="0.17"/>
  <pageSetup horizontalDpi="600" verticalDpi="600" orientation="portrait" paperSize="9" scale="84" r:id="rId2"/>
  <rowBreaks count="1" manualBreakCount="1">
    <brk id="39" max="255" man="1"/>
  </rowBreaks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61"/>
  <sheetViews>
    <sheetView workbookViewId="0" topLeftCell="A55">
      <selection activeCell="A63" sqref="A63"/>
    </sheetView>
  </sheetViews>
  <sheetFormatPr defaultColWidth="9.140625" defaultRowHeight="19.5" customHeight="1"/>
  <cols>
    <col min="1" max="1" width="52.7109375" style="2" customWidth="1"/>
    <col min="2" max="2" width="13.140625" style="15" customWidth="1"/>
    <col min="3" max="3" width="17.421875" style="19" customWidth="1"/>
    <col min="4" max="4" width="15.28125" style="19" customWidth="1"/>
    <col min="5" max="5" width="15.00390625" style="19" customWidth="1"/>
    <col min="6" max="6" width="11.00390625" style="2" bestFit="1" customWidth="1"/>
    <col min="7" max="7" width="10.8515625" style="2" customWidth="1"/>
    <col min="8" max="8" width="11.421875" style="2" customWidth="1"/>
    <col min="9" max="16384" width="9.140625" style="2" customWidth="1"/>
  </cols>
  <sheetData>
    <row r="1" ht="18" customHeight="1"/>
    <row r="2" spans="1:5" s="53" customFormat="1" ht="33" customHeight="1">
      <c r="A2" s="199" t="s">
        <v>61</v>
      </c>
      <c r="B2" s="199"/>
      <c r="C2" s="199"/>
      <c r="D2" s="199"/>
      <c r="E2" s="114"/>
    </row>
    <row r="3" spans="1:5" s="53" customFormat="1" ht="19.5" customHeight="1">
      <c r="A3" s="199" t="s">
        <v>158</v>
      </c>
      <c r="B3" s="199"/>
      <c r="C3" s="199"/>
      <c r="D3" s="199"/>
      <c r="E3" s="114"/>
    </row>
    <row r="4" spans="1:5" s="64" customFormat="1" ht="20.25" customHeight="1">
      <c r="A4" s="200" t="s">
        <v>281</v>
      </c>
      <c r="B4" s="200"/>
      <c r="C4" s="200"/>
      <c r="D4" s="200"/>
      <c r="E4" s="115"/>
    </row>
    <row r="5" spans="1:5" ht="27.75" customHeight="1">
      <c r="A5" s="36"/>
      <c r="B5" s="36" t="s">
        <v>5</v>
      </c>
      <c r="C5" s="50" t="s">
        <v>34</v>
      </c>
      <c r="D5" s="50" t="s">
        <v>62</v>
      </c>
      <c r="E5" s="116"/>
    </row>
    <row r="6" spans="1:5" s="64" customFormat="1" ht="21.75" customHeight="1">
      <c r="A6" s="89" t="s">
        <v>218</v>
      </c>
      <c r="B6" s="90">
        <v>41000000</v>
      </c>
      <c r="C6" s="91"/>
      <c r="D6" s="91"/>
      <c r="E6" s="105"/>
    </row>
    <row r="7" spans="1:5" s="96" customFormat="1" ht="21.75" customHeight="1">
      <c r="A7" s="92" t="s">
        <v>63</v>
      </c>
      <c r="B7" s="93" t="s">
        <v>188</v>
      </c>
      <c r="C7" s="94"/>
      <c r="D7" s="95"/>
      <c r="E7" s="103"/>
    </row>
    <row r="8" spans="1:5" s="55" customFormat="1" ht="21.75" customHeight="1">
      <c r="A8" s="63" t="s">
        <v>64</v>
      </c>
      <c r="B8" s="69" t="s">
        <v>189</v>
      </c>
      <c r="C8" s="57">
        <v>20000</v>
      </c>
      <c r="D8" s="57">
        <v>0</v>
      </c>
      <c r="E8" s="67"/>
    </row>
    <row r="9" spans="1:5" s="55" customFormat="1" ht="21.75" customHeight="1">
      <c r="A9" s="63" t="s">
        <v>65</v>
      </c>
      <c r="B9" s="69" t="s">
        <v>190</v>
      </c>
      <c r="C9" s="57">
        <v>47000</v>
      </c>
      <c r="D9" s="97">
        <v>0</v>
      </c>
      <c r="E9" s="104"/>
    </row>
    <row r="10" spans="1:5" s="55" customFormat="1" ht="21.75" customHeight="1">
      <c r="A10" s="63" t="s">
        <v>66</v>
      </c>
      <c r="B10" s="69" t="s">
        <v>191</v>
      </c>
      <c r="C10" s="57">
        <v>17000</v>
      </c>
      <c r="D10" s="97">
        <v>0</v>
      </c>
      <c r="E10" s="104"/>
    </row>
    <row r="11" spans="1:5" s="96" customFormat="1" ht="24.75" customHeight="1">
      <c r="A11" s="98" t="s">
        <v>1</v>
      </c>
      <c r="B11" s="99"/>
      <c r="C11" s="100">
        <f>SUM(C8:C10)</f>
        <v>84000</v>
      </c>
      <c r="D11" s="100">
        <f>SUM(D8:D10)</f>
        <v>0</v>
      </c>
      <c r="E11" s="105"/>
    </row>
    <row r="12" spans="1:5" s="64" customFormat="1" ht="21.75" customHeight="1">
      <c r="A12" s="92" t="s">
        <v>67</v>
      </c>
      <c r="B12" s="93" t="s">
        <v>192</v>
      </c>
      <c r="C12" s="94"/>
      <c r="D12" s="94"/>
      <c r="E12" s="105"/>
    </row>
    <row r="13" spans="1:5" s="55" customFormat="1" ht="21.75" customHeight="1">
      <c r="A13" s="63" t="s">
        <v>137</v>
      </c>
      <c r="B13" s="69" t="s">
        <v>193</v>
      </c>
      <c r="C13" s="57">
        <v>2000</v>
      </c>
      <c r="D13" s="57">
        <v>0</v>
      </c>
      <c r="E13" s="67"/>
    </row>
    <row r="14" spans="1:5" s="55" customFormat="1" ht="21.75" customHeight="1">
      <c r="A14" s="63" t="s">
        <v>301</v>
      </c>
      <c r="B14" s="69" t="s">
        <v>253</v>
      </c>
      <c r="C14" s="57">
        <v>2000</v>
      </c>
      <c r="D14" s="57">
        <v>0</v>
      </c>
      <c r="E14" s="67"/>
    </row>
    <row r="15" spans="1:5" s="55" customFormat="1" ht="21.75" customHeight="1">
      <c r="A15" s="63" t="s">
        <v>302</v>
      </c>
      <c r="B15" s="69" t="s">
        <v>194</v>
      </c>
      <c r="C15" s="57">
        <v>3000</v>
      </c>
      <c r="D15" s="57">
        <v>0</v>
      </c>
      <c r="E15" s="67"/>
    </row>
    <row r="16" spans="1:5" s="55" customFormat="1" ht="21.75" customHeight="1">
      <c r="A16" s="63" t="s">
        <v>303</v>
      </c>
      <c r="B16" s="61" t="s">
        <v>195</v>
      </c>
      <c r="C16" s="57">
        <v>50000</v>
      </c>
      <c r="D16" s="57">
        <v>0</v>
      </c>
      <c r="E16" s="67"/>
    </row>
    <row r="17" spans="1:5" s="55" customFormat="1" ht="21.75" customHeight="1">
      <c r="A17" s="63" t="s">
        <v>304</v>
      </c>
      <c r="B17" s="69" t="s">
        <v>196</v>
      </c>
      <c r="C17" s="57">
        <v>13000</v>
      </c>
      <c r="D17" s="57">
        <v>300</v>
      </c>
      <c r="E17" s="67"/>
    </row>
    <row r="18" spans="1:5" s="96" customFormat="1" ht="24.75" customHeight="1">
      <c r="A18" s="98" t="s">
        <v>1</v>
      </c>
      <c r="B18" s="99"/>
      <c r="C18" s="100">
        <f>SUM(C13:C17)</f>
        <v>70000</v>
      </c>
      <c r="D18" s="100">
        <f>SUM(D13:D17)</f>
        <v>300</v>
      </c>
      <c r="E18" s="105"/>
    </row>
    <row r="19" spans="1:5" s="96" customFormat="1" ht="21.75" customHeight="1">
      <c r="A19" s="92" t="s">
        <v>68</v>
      </c>
      <c r="B19" s="93" t="s">
        <v>197</v>
      </c>
      <c r="C19" s="94"/>
      <c r="D19" s="94"/>
      <c r="E19" s="105"/>
    </row>
    <row r="20" spans="1:5" s="55" customFormat="1" ht="25.5" customHeight="1">
      <c r="A20" s="63" t="s">
        <v>138</v>
      </c>
      <c r="B20" s="69" t="s">
        <v>198</v>
      </c>
      <c r="C20" s="57">
        <v>180000</v>
      </c>
      <c r="D20" s="58">
        <v>0</v>
      </c>
      <c r="E20" s="106"/>
    </row>
    <row r="21" spans="1:5" s="96" customFormat="1" ht="24.75" customHeight="1">
      <c r="A21" s="98" t="s">
        <v>1</v>
      </c>
      <c r="B21" s="99"/>
      <c r="C21" s="100">
        <f>SUM(C20:C20)</f>
        <v>180000</v>
      </c>
      <c r="D21" s="100">
        <f>SUM(D20:D20)</f>
        <v>0</v>
      </c>
      <c r="E21" s="105"/>
    </row>
    <row r="22" spans="1:5" s="96" customFormat="1" ht="21.75" customHeight="1">
      <c r="A22" s="92" t="s">
        <v>69</v>
      </c>
      <c r="B22" s="93" t="s">
        <v>199</v>
      </c>
      <c r="C22" s="94">
        <f>SUM(C23:C23)</f>
        <v>0</v>
      </c>
      <c r="D22" s="94">
        <f>SUM(D23:D23)</f>
        <v>0</v>
      </c>
      <c r="E22" s="105"/>
    </row>
    <row r="23" spans="1:5" s="55" customFormat="1" ht="21.75" customHeight="1">
      <c r="A23" s="63"/>
      <c r="B23" s="69"/>
      <c r="C23" s="57"/>
      <c r="D23" s="57"/>
      <c r="E23" s="67"/>
    </row>
    <row r="24" spans="1:5" s="96" customFormat="1" ht="24.75" customHeight="1">
      <c r="A24" s="98" t="s">
        <v>1</v>
      </c>
      <c r="B24" s="99"/>
      <c r="C24" s="100">
        <f>SUM(C23:C23)</f>
        <v>0</v>
      </c>
      <c r="D24" s="100">
        <f>SUM(D23:D23)</f>
        <v>0</v>
      </c>
      <c r="E24" s="105"/>
    </row>
    <row r="25" spans="1:5" s="96" customFormat="1" ht="24.75" customHeight="1">
      <c r="A25" s="92" t="s">
        <v>70</v>
      </c>
      <c r="B25" s="93" t="s">
        <v>200</v>
      </c>
      <c r="C25" s="94"/>
      <c r="D25" s="94"/>
      <c r="E25" s="105"/>
    </row>
    <row r="26" spans="1:5" s="55" customFormat="1" ht="21.75" customHeight="1">
      <c r="A26" s="63" t="s">
        <v>139</v>
      </c>
      <c r="B26" s="69" t="s">
        <v>201</v>
      </c>
      <c r="C26" s="57">
        <v>50000</v>
      </c>
      <c r="D26" s="57">
        <v>0</v>
      </c>
      <c r="E26" s="67"/>
    </row>
    <row r="27" spans="1:5" s="55" customFormat="1" ht="21.75" customHeight="1">
      <c r="A27" s="63" t="s">
        <v>140</v>
      </c>
      <c r="B27" s="69" t="s">
        <v>202</v>
      </c>
      <c r="C27" s="57">
        <v>5000</v>
      </c>
      <c r="D27" s="57">
        <v>3450</v>
      </c>
      <c r="E27" s="67"/>
    </row>
    <row r="28" spans="1:5" s="96" customFormat="1" ht="21" customHeight="1">
      <c r="A28" s="98" t="s">
        <v>1</v>
      </c>
      <c r="B28" s="98"/>
      <c r="C28" s="100">
        <f>SUM(C26:C27)</f>
        <v>55000</v>
      </c>
      <c r="D28" s="100">
        <f>SUM(D26:D27)</f>
        <v>3450</v>
      </c>
      <c r="E28" s="105"/>
    </row>
    <row r="29" spans="1:5" s="51" customFormat="1" ht="29.25" customHeight="1">
      <c r="A29" s="68" t="s">
        <v>71</v>
      </c>
      <c r="B29" s="102" t="s">
        <v>203</v>
      </c>
      <c r="C29" s="101">
        <f>SUM(C30)</f>
        <v>0</v>
      </c>
      <c r="D29" s="101">
        <f>SUM(D30)</f>
        <v>0</v>
      </c>
      <c r="E29" s="107"/>
    </row>
    <row r="30" spans="1:5" s="55" customFormat="1" ht="17.25" customHeight="1">
      <c r="A30" s="63"/>
      <c r="B30" s="61"/>
      <c r="C30" s="57"/>
      <c r="D30" s="57"/>
      <c r="E30" s="67"/>
    </row>
    <row r="31" spans="1:5" s="96" customFormat="1" ht="24.75" customHeight="1">
      <c r="A31" s="110" t="s">
        <v>1</v>
      </c>
      <c r="B31" s="111"/>
      <c r="C31" s="100">
        <f>SUM(C30)</f>
        <v>0</v>
      </c>
      <c r="D31" s="100">
        <f>SUM(D30)</f>
        <v>0</v>
      </c>
      <c r="E31" s="105"/>
    </row>
    <row r="32" spans="1:5" s="25" customFormat="1" ht="57.75" customHeight="1">
      <c r="A32" s="4"/>
      <c r="B32" s="4"/>
      <c r="C32" s="31"/>
      <c r="D32" s="31"/>
      <c r="E32" s="109"/>
    </row>
    <row r="33" spans="1:5" s="53" customFormat="1" ht="22.5" customHeight="1">
      <c r="A33" s="112" t="s">
        <v>146</v>
      </c>
      <c r="B33" s="113"/>
      <c r="D33" s="113"/>
      <c r="E33" s="117"/>
    </row>
    <row r="34" spans="1:5" s="53" customFormat="1" ht="21.75" customHeight="1">
      <c r="A34" s="112" t="s">
        <v>219</v>
      </c>
      <c r="B34" s="113"/>
      <c r="D34" s="113"/>
      <c r="E34" s="117"/>
    </row>
    <row r="35" spans="1:5" s="53" customFormat="1" ht="21.75" customHeight="1">
      <c r="A35" s="112"/>
      <c r="B35" s="113"/>
      <c r="D35" s="113"/>
      <c r="E35" s="117"/>
    </row>
    <row r="36" spans="1:5" ht="21" customHeight="1">
      <c r="A36" s="20"/>
      <c r="C36" s="2"/>
      <c r="D36" s="15"/>
      <c r="E36" s="118"/>
    </row>
    <row r="37" spans="1:5" ht="28.5" customHeight="1">
      <c r="A37" s="20"/>
      <c r="C37" s="2"/>
      <c r="D37" s="15"/>
      <c r="E37" s="118"/>
    </row>
    <row r="38" spans="1:5" s="21" customFormat="1" ht="30.75" customHeight="1">
      <c r="A38" s="36"/>
      <c r="B38" s="36" t="s">
        <v>33</v>
      </c>
      <c r="C38" s="50" t="s">
        <v>34</v>
      </c>
      <c r="D38" s="50" t="s">
        <v>62</v>
      </c>
      <c r="E38" s="116"/>
    </row>
    <row r="39" spans="1:5" s="53" customFormat="1" ht="24" customHeight="1">
      <c r="A39" s="85" t="s">
        <v>72</v>
      </c>
      <c r="B39" s="86" t="s">
        <v>220</v>
      </c>
      <c r="C39" s="119"/>
      <c r="D39" s="119"/>
      <c r="E39" s="120"/>
    </row>
    <row r="40" spans="1:5" s="96" customFormat="1" ht="21" customHeight="1">
      <c r="A40" s="92" t="s">
        <v>73</v>
      </c>
      <c r="B40" s="93" t="s">
        <v>204</v>
      </c>
      <c r="C40" s="94"/>
      <c r="D40" s="94"/>
      <c r="E40" s="105"/>
    </row>
    <row r="41" spans="1:5" s="55" customFormat="1" ht="22.5" customHeight="1">
      <c r="A41" s="63" t="s">
        <v>205</v>
      </c>
      <c r="B41" s="69" t="s">
        <v>206</v>
      </c>
      <c r="C41" s="57">
        <v>350000</v>
      </c>
      <c r="D41" s="57">
        <v>0</v>
      </c>
      <c r="E41" s="67"/>
    </row>
    <row r="42" spans="1:5" s="55" customFormat="1" ht="22.5" customHeight="1">
      <c r="A42" s="63" t="s">
        <v>159</v>
      </c>
      <c r="B42" s="69" t="s">
        <v>207</v>
      </c>
      <c r="C42" s="57">
        <v>8500000</v>
      </c>
      <c r="D42" s="57">
        <v>0</v>
      </c>
      <c r="E42" s="67"/>
    </row>
    <row r="43" spans="1:5" s="55" customFormat="1" ht="22.5" customHeight="1">
      <c r="A43" s="63" t="s">
        <v>251</v>
      </c>
      <c r="B43" s="69" t="s">
        <v>208</v>
      </c>
      <c r="C43" s="57">
        <v>2000000</v>
      </c>
      <c r="D43" s="57">
        <v>0</v>
      </c>
      <c r="E43" s="67"/>
    </row>
    <row r="44" spans="1:5" s="55" customFormat="1" ht="22.5" customHeight="1">
      <c r="A44" s="63" t="s">
        <v>160</v>
      </c>
      <c r="B44" s="69" t="s">
        <v>209</v>
      </c>
      <c r="C44" s="57">
        <v>40000</v>
      </c>
      <c r="D44" s="57">
        <v>0</v>
      </c>
      <c r="E44" s="67"/>
    </row>
    <row r="45" spans="1:5" s="55" customFormat="1" ht="22.5" customHeight="1">
      <c r="A45" s="63" t="s">
        <v>161</v>
      </c>
      <c r="B45" s="69" t="s">
        <v>210</v>
      </c>
      <c r="C45" s="57">
        <v>1200000</v>
      </c>
      <c r="D45" s="57">
        <v>0</v>
      </c>
      <c r="E45" s="67"/>
    </row>
    <row r="46" spans="1:5" s="55" customFormat="1" ht="22.5" customHeight="1">
      <c r="A46" s="63" t="s">
        <v>162</v>
      </c>
      <c r="B46" s="69" t="s">
        <v>211</v>
      </c>
      <c r="C46" s="57">
        <v>2300000</v>
      </c>
      <c r="D46" s="57">
        <v>0</v>
      </c>
      <c r="E46" s="67"/>
    </row>
    <row r="47" spans="1:5" s="55" customFormat="1" ht="22.5" customHeight="1">
      <c r="A47" s="63" t="s">
        <v>163</v>
      </c>
      <c r="B47" s="69" t="s">
        <v>212</v>
      </c>
      <c r="C47" s="57">
        <v>50000</v>
      </c>
      <c r="D47" s="58">
        <v>0</v>
      </c>
      <c r="E47" s="106"/>
    </row>
    <row r="48" spans="1:5" s="55" customFormat="1" ht="22.5" customHeight="1">
      <c r="A48" s="63" t="s">
        <v>164</v>
      </c>
      <c r="B48" s="69" t="s">
        <v>213</v>
      </c>
      <c r="C48" s="57">
        <v>50000</v>
      </c>
      <c r="D48" s="57">
        <v>0</v>
      </c>
      <c r="E48" s="67"/>
    </row>
    <row r="49" spans="1:5" s="55" customFormat="1" ht="22.5" customHeight="1">
      <c r="A49" s="63" t="s">
        <v>165</v>
      </c>
      <c r="B49" s="69" t="s">
        <v>214</v>
      </c>
      <c r="C49" s="57">
        <v>400000</v>
      </c>
      <c r="D49" s="57">
        <v>25466</v>
      </c>
      <c r="E49" s="67"/>
    </row>
    <row r="50" spans="1:5" s="55" customFormat="1" ht="22.5" customHeight="1">
      <c r="A50" s="63"/>
      <c r="B50" s="69"/>
      <c r="C50" s="57"/>
      <c r="D50" s="57"/>
      <c r="E50" s="67"/>
    </row>
    <row r="51" spans="1:5" s="96" customFormat="1" ht="24.75" customHeight="1">
      <c r="A51" s="98" t="s">
        <v>1</v>
      </c>
      <c r="B51" s="99"/>
      <c r="C51" s="100">
        <f>SUM(C41:C50)</f>
        <v>14890000</v>
      </c>
      <c r="D51" s="100">
        <f>SUM(D41:D50)</f>
        <v>25466</v>
      </c>
      <c r="E51" s="105"/>
    </row>
    <row r="52" spans="1:5" s="88" customFormat="1" ht="25.5" customHeight="1">
      <c r="A52" s="85" t="s">
        <v>74</v>
      </c>
      <c r="B52" s="86" t="s">
        <v>215</v>
      </c>
      <c r="C52" s="87"/>
      <c r="D52" s="87"/>
      <c r="E52" s="121"/>
    </row>
    <row r="53" spans="1:5" s="88" customFormat="1" ht="23.25" customHeight="1">
      <c r="A53" s="122" t="s">
        <v>109</v>
      </c>
      <c r="B53" s="86" t="s">
        <v>216</v>
      </c>
      <c r="C53" s="87">
        <f>SUM(C54:C55)</f>
        <v>19721000</v>
      </c>
      <c r="D53" s="87">
        <f>SUM(D54:D55)</f>
        <v>0</v>
      </c>
      <c r="E53" s="121"/>
    </row>
    <row r="54" spans="1:5" s="55" customFormat="1" ht="26.25" customHeight="1">
      <c r="A54" s="63" t="s">
        <v>141</v>
      </c>
      <c r="B54" s="69" t="s">
        <v>217</v>
      </c>
      <c r="C54" s="57">
        <v>19721000</v>
      </c>
      <c r="D54" s="58">
        <v>0</v>
      </c>
      <c r="E54" s="106"/>
    </row>
    <row r="55" spans="1:5" ht="24" customHeight="1">
      <c r="A55" s="14" t="s">
        <v>110</v>
      </c>
      <c r="B55" s="30"/>
      <c r="C55" s="11"/>
      <c r="D55" s="11"/>
      <c r="E55" s="108"/>
    </row>
    <row r="56" spans="1:5" s="96" customFormat="1" ht="23.25" customHeight="1">
      <c r="A56" s="98" t="s">
        <v>1</v>
      </c>
      <c r="B56" s="99"/>
      <c r="C56" s="100">
        <f>SUM(C54:C55)</f>
        <v>19721000</v>
      </c>
      <c r="D56" s="100">
        <f>SUM(D54:D55)</f>
        <v>0</v>
      </c>
      <c r="E56" s="105"/>
    </row>
    <row r="57" spans="1:5" s="64" customFormat="1" ht="26.25" customHeight="1">
      <c r="A57" s="190" t="s">
        <v>111</v>
      </c>
      <c r="B57" s="198"/>
      <c r="C57" s="100">
        <f>SUM(C11+C18+C21+C24+C28+C31+C51+C56)</f>
        <v>35000000</v>
      </c>
      <c r="D57" s="100">
        <f>SUM(D11+D18+D21+D24+D28+D31+D51+D56)</f>
        <v>29216</v>
      </c>
      <c r="E57" s="105"/>
    </row>
    <row r="58" ht="27.75" customHeight="1">
      <c r="E58" s="8"/>
    </row>
    <row r="59" ht="27.75" customHeight="1">
      <c r="E59" s="8"/>
    </row>
    <row r="60" spans="1:5" s="53" customFormat="1" ht="22.5" customHeight="1">
      <c r="A60" s="112" t="s">
        <v>146</v>
      </c>
      <c r="B60" s="113"/>
      <c r="D60" s="113"/>
      <c r="E60" s="182"/>
    </row>
    <row r="61" spans="1:5" s="53" customFormat="1" ht="21.75" customHeight="1">
      <c r="A61" s="112" t="s">
        <v>219</v>
      </c>
      <c r="B61" s="113"/>
      <c r="D61" s="113"/>
      <c r="E61" s="117"/>
    </row>
  </sheetData>
  <mergeCells count="4">
    <mergeCell ref="A57:B57"/>
    <mergeCell ref="A2:D2"/>
    <mergeCell ref="A3:D3"/>
    <mergeCell ref="A4:D4"/>
  </mergeCells>
  <printOptions/>
  <pageMargins left="0.35" right="0.16" top="0.19" bottom="0.2362204724409449" header="0.17" footer="0.1574803149606299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7">
      <selection activeCell="C12" sqref="C12"/>
    </sheetView>
  </sheetViews>
  <sheetFormatPr defaultColWidth="9.140625" defaultRowHeight="21.75" customHeight="1"/>
  <cols>
    <col min="1" max="1" width="1.7109375" style="2" customWidth="1"/>
    <col min="2" max="2" width="41.421875" style="2" customWidth="1"/>
    <col min="3" max="3" width="15.28125" style="2" customWidth="1"/>
    <col min="4" max="4" width="14.8515625" style="2" customWidth="1"/>
    <col min="5" max="5" width="12.28125" style="2" customWidth="1"/>
    <col min="6" max="6" width="14.28125" style="2" customWidth="1"/>
    <col min="7" max="7" width="9.140625" style="2" customWidth="1"/>
    <col min="8" max="8" width="12.421875" style="2" customWidth="1"/>
    <col min="9" max="9" width="12.8515625" style="2" customWidth="1"/>
    <col min="10" max="16384" width="9.140625" style="2" customWidth="1"/>
  </cols>
  <sheetData>
    <row r="1" spans="2:6" ht="32.25" customHeight="1">
      <c r="B1" s="187" t="s">
        <v>75</v>
      </c>
      <c r="C1" s="187"/>
      <c r="D1" s="187"/>
      <c r="E1" s="187"/>
      <c r="F1" s="187"/>
    </row>
    <row r="2" spans="2:6" ht="30.75" customHeight="1">
      <c r="B2" s="187" t="s">
        <v>284</v>
      </c>
      <c r="C2" s="187"/>
      <c r="D2" s="187"/>
      <c r="E2" s="187"/>
      <c r="F2" s="187"/>
    </row>
    <row r="3" spans="2:6" ht="27" customHeight="1">
      <c r="B3" s="21"/>
      <c r="C3" s="21"/>
      <c r="D3" s="21"/>
      <c r="E3" s="21"/>
      <c r="F3" s="21"/>
    </row>
    <row r="4" spans="2:6" ht="39" customHeight="1">
      <c r="B4" s="179" t="s">
        <v>274</v>
      </c>
      <c r="C4" s="168" t="s">
        <v>37</v>
      </c>
      <c r="D4" s="168" t="s">
        <v>76</v>
      </c>
      <c r="E4" s="168" t="s">
        <v>77</v>
      </c>
      <c r="F4" s="168" t="s">
        <v>60</v>
      </c>
    </row>
    <row r="5" spans="2:6" ht="28.5" customHeight="1">
      <c r="B5" s="22" t="s">
        <v>78</v>
      </c>
      <c r="C5" s="23">
        <v>0</v>
      </c>
      <c r="D5" s="23">
        <v>7575.33</v>
      </c>
      <c r="E5" s="23">
        <v>7575.33</v>
      </c>
      <c r="F5" s="24">
        <f>SUM(C5+D5-E5)</f>
        <v>0</v>
      </c>
    </row>
    <row r="6" spans="2:6" ht="28.5" customHeight="1">
      <c r="B6" s="22" t="s">
        <v>0</v>
      </c>
      <c r="C6" s="23">
        <v>169240</v>
      </c>
      <c r="D6" s="23">
        <v>0</v>
      </c>
      <c r="E6" s="23">
        <v>0</v>
      </c>
      <c r="F6" s="24">
        <f>SUM(C6+D6-E6)</f>
        <v>169240</v>
      </c>
    </row>
    <row r="7" spans="2:6" ht="26.25" customHeight="1">
      <c r="B7" s="22" t="s">
        <v>166</v>
      </c>
      <c r="C7" s="23">
        <v>954770.04</v>
      </c>
      <c r="D7" s="23">
        <v>0</v>
      </c>
      <c r="E7" s="23">
        <v>0</v>
      </c>
      <c r="F7" s="24">
        <f>SUM(C7+D7-E7)</f>
        <v>954770.04</v>
      </c>
    </row>
    <row r="8" spans="2:6" ht="25.5" customHeight="1">
      <c r="B8" s="22" t="s">
        <v>108</v>
      </c>
      <c r="C8" s="23">
        <v>3105</v>
      </c>
      <c r="D8" s="23">
        <v>0</v>
      </c>
      <c r="E8" s="23">
        <v>0</v>
      </c>
      <c r="F8" s="24">
        <f>SUM(C8+D8-E8)</f>
        <v>3105</v>
      </c>
    </row>
    <row r="9" spans="2:6" ht="28.5" customHeight="1">
      <c r="B9" s="22" t="s">
        <v>275</v>
      </c>
      <c r="C9" s="23">
        <v>16358</v>
      </c>
      <c r="D9" s="23">
        <v>0</v>
      </c>
      <c r="E9" s="23">
        <v>0</v>
      </c>
      <c r="F9" s="24">
        <f>SUM(C9+D9-E9)</f>
        <v>16358</v>
      </c>
    </row>
    <row r="10" spans="2:6" ht="33" customHeight="1">
      <c r="B10" s="22"/>
      <c r="C10" s="23"/>
      <c r="D10" s="23"/>
      <c r="E10" s="23"/>
      <c r="F10" s="24"/>
    </row>
    <row r="11" spans="2:6" ht="34.5" customHeight="1">
      <c r="B11" s="22"/>
      <c r="C11" s="23"/>
      <c r="D11" s="23"/>
      <c r="E11" s="23"/>
      <c r="F11" s="24"/>
    </row>
    <row r="12" spans="2:6" s="180" customFormat="1" ht="35.25" customHeight="1">
      <c r="B12" s="172" t="s">
        <v>1</v>
      </c>
      <c r="C12" s="181">
        <f>SUM(C5:C11)</f>
        <v>1143473.04</v>
      </c>
      <c r="D12" s="181">
        <f>SUM(D5:D11)</f>
        <v>7575.33</v>
      </c>
      <c r="E12" s="181">
        <f>SUM(E5:E11)</f>
        <v>7575.33</v>
      </c>
      <c r="F12" s="181">
        <f>SUM(F5:F11)</f>
        <v>1143473.04</v>
      </c>
    </row>
    <row r="13" spans="2:3" ht="35.25" customHeight="1">
      <c r="B13" s="27"/>
      <c r="C13" s="27"/>
    </row>
    <row r="14" spans="2:3" ht="39" customHeight="1">
      <c r="B14" s="27"/>
      <c r="C14" s="27"/>
    </row>
    <row r="15" spans="2:9" s="51" customFormat="1" ht="30.75" customHeight="1">
      <c r="B15" s="3"/>
      <c r="C15" s="72"/>
      <c r="D15" s="72"/>
      <c r="E15" s="72"/>
      <c r="F15" s="60"/>
      <c r="H15" s="75"/>
      <c r="I15" s="75"/>
    </row>
    <row r="16" spans="4:6" ht="34.5" customHeight="1">
      <c r="D16" s="25"/>
      <c r="E16" s="25"/>
      <c r="F16" s="29"/>
    </row>
    <row r="17" spans="1:4" ht="24.75" customHeight="1">
      <c r="A17" s="20" t="s">
        <v>276</v>
      </c>
      <c r="B17" s="15"/>
      <c r="D17" s="15"/>
    </row>
    <row r="18" spans="1:4" ht="22.5" customHeight="1">
      <c r="A18" s="20" t="s">
        <v>271</v>
      </c>
      <c r="B18" s="15"/>
      <c r="D18" s="15"/>
    </row>
    <row r="19" spans="1:4" ht="24.75" customHeight="1">
      <c r="A19" s="20"/>
      <c r="B19" s="15"/>
      <c r="D19" s="15"/>
    </row>
    <row r="20" ht="27.75" customHeight="1"/>
    <row r="21" ht="26.25" customHeight="1"/>
    <row r="22" ht="27" customHeight="1"/>
    <row r="23" ht="23.25" customHeight="1"/>
    <row r="24" ht="24.75" customHeight="1"/>
    <row r="25" ht="24.75" customHeight="1"/>
    <row r="26" ht="23.25" customHeight="1"/>
  </sheetData>
  <mergeCells count="2">
    <mergeCell ref="B1:F1"/>
    <mergeCell ref="B2:F2"/>
  </mergeCells>
  <printOptions/>
  <pageMargins left="0.32" right="0.16" top="0.47" bottom="0.23" header="0.29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20">
      <selection activeCell="H32" sqref="H32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14.140625" style="0" customWidth="1"/>
    <col min="4" max="4" width="13.140625" style="0" customWidth="1"/>
    <col min="5" max="5" width="13.57421875" style="0" customWidth="1"/>
    <col min="6" max="6" width="12.421875" style="0" customWidth="1"/>
  </cols>
  <sheetData>
    <row r="1" spans="3:4" s="2" customFormat="1" ht="9.75" customHeight="1">
      <c r="C1" s="27"/>
      <c r="D1" s="27"/>
    </row>
    <row r="2" spans="2:6" s="55" customFormat="1" ht="36.75" customHeight="1">
      <c r="B2" s="173" t="s">
        <v>168</v>
      </c>
      <c r="C2" s="168" t="s">
        <v>37</v>
      </c>
      <c r="D2" s="168" t="s">
        <v>76</v>
      </c>
      <c r="E2" s="168" t="s">
        <v>77</v>
      </c>
      <c r="F2" s="168" t="s">
        <v>60</v>
      </c>
    </row>
    <row r="3" spans="2:6" s="55" customFormat="1" ht="65.25" customHeight="1">
      <c r="B3" s="66" t="s">
        <v>257</v>
      </c>
      <c r="C3" s="54">
        <v>210000</v>
      </c>
      <c r="D3" s="54">
        <v>0</v>
      </c>
      <c r="E3" s="54">
        <v>0</v>
      </c>
      <c r="F3" s="54">
        <f aca="true" t="shared" si="0" ref="F3:F12">SUM(C3+D3-E3)</f>
        <v>210000</v>
      </c>
    </row>
    <row r="4" spans="2:6" s="55" customFormat="1" ht="67.5" customHeight="1">
      <c r="B4" s="66" t="s">
        <v>258</v>
      </c>
      <c r="C4" s="54">
        <v>160000</v>
      </c>
      <c r="D4" s="54">
        <v>0</v>
      </c>
      <c r="E4" s="54">
        <v>0</v>
      </c>
      <c r="F4" s="54">
        <f t="shared" si="0"/>
        <v>160000</v>
      </c>
    </row>
    <row r="5" spans="2:6" s="55" customFormat="1" ht="66" customHeight="1">
      <c r="B5" s="66" t="s">
        <v>259</v>
      </c>
      <c r="C5" s="54">
        <v>110000</v>
      </c>
      <c r="D5" s="54">
        <v>0</v>
      </c>
      <c r="E5" s="54">
        <v>0</v>
      </c>
      <c r="F5" s="54">
        <f t="shared" si="0"/>
        <v>110000</v>
      </c>
    </row>
    <row r="6" spans="2:6" s="55" customFormat="1" ht="66.75" customHeight="1">
      <c r="B6" s="66" t="s">
        <v>260</v>
      </c>
      <c r="C6" s="54">
        <v>80000</v>
      </c>
      <c r="D6" s="54">
        <v>0</v>
      </c>
      <c r="E6" s="54">
        <v>0</v>
      </c>
      <c r="F6" s="54">
        <f t="shared" si="0"/>
        <v>80000</v>
      </c>
    </row>
    <row r="7" spans="2:6" s="55" customFormat="1" ht="64.5" customHeight="1">
      <c r="B7" s="66" t="s">
        <v>261</v>
      </c>
      <c r="C7" s="54">
        <v>6000</v>
      </c>
      <c r="D7" s="54">
        <v>0</v>
      </c>
      <c r="E7" s="54">
        <v>6000</v>
      </c>
      <c r="F7" s="54">
        <f t="shared" si="0"/>
        <v>0</v>
      </c>
    </row>
    <row r="8" spans="2:6" s="55" customFormat="1" ht="65.25" customHeight="1">
      <c r="B8" s="66" t="s">
        <v>266</v>
      </c>
      <c r="C8" s="54">
        <v>57120</v>
      </c>
      <c r="D8" s="54">
        <v>0</v>
      </c>
      <c r="E8" s="54">
        <v>57120</v>
      </c>
      <c r="F8" s="54">
        <f t="shared" si="0"/>
        <v>0</v>
      </c>
    </row>
    <row r="9" spans="2:6" s="55" customFormat="1" ht="69" customHeight="1">
      <c r="B9" s="66" t="s">
        <v>267</v>
      </c>
      <c r="C9" s="54">
        <v>36920</v>
      </c>
      <c r="D9" s="54">
        <v>0</v>
      </c>
      <c r="E9" s="54">
        <v>36920</v>
      </c>
      <c r="F9" s="54">
        <f t="shared" si="0"/>
        <v>0</v>
      </c>
    </row>
    <row r="10" spans="2:6" s="55" customFormat="1" ht="66.75" customHeight="1">
      <c r="B10" s="66" t="s">
        <v>268</v>
      </c>
      <c r="C10" s="54">
        <v>5440</v>
      </c>
      <c r="D10" s="54">
        <v>0</v>
      </c>
      <c r="E10" s="54">
        <v>5440</v>
      </c>
      <c r="F10" s="54">
        <f t="shared" si="0"/>
        <v>0</v>
      </c>
    </row>
    <row r="11" spans="2:6" s="55" customFormat="1" ht="69" customHeight="1">
      <c r="B11" s="66" t="s">
        <v>269</v>
      </c>
      <c r="C11" s="54">
        <v>1846</v>
      </c>
      <c r="D11" s="54">
        <v>0</v>
      </c>
      <c r="E11" s="54">
        <v>1846</v>
      </c>
      <c r="F11" s="54">
        <f t="shared" si="0"/>
        <v>0</v>
      </c>
    </row>
    <row r="12" spans="2:6" s="55" customFormat="1" ht="86.25" customHeight="1">
      <c r="B12" s="66" t="s">
        <v>262</v>
      </c>
      <c r="C12" s="54">
        <v>7720</v>
      </c>
      <c r="D12" s="54">
        <v>0</v>
      </c>
      <c r="E12" s="54">
        <v>7720</v>
      </c>
      <c r="F12" s="54">
        <f t="shared" si="0"/>
        <v>0</v>
      </c>
    </row>
    <row r="13" spans="2:6" s="55" customFormat="1" ht="24.75" customHeight="1">
      <c r="B13" s="174"/>
      <c r="C13" s="175"/>
      <c r="D13" s="175"/>
      <c r="E13" s="175"/>
      <c r="F13" s="175"/>
    </row>
    <row r="14" spans="1:4" s="2" customFormat="1" ht="34.5" customHeight="1">
      <c r="A14" s="20" t="s">
        <v>270</v>
      </c>
      <c r="B14" s="15"/>
      <c r="D14" s="15"/>
    </row>
    <row r="15" spans="1:4" s="2" customFormat="1" ht="22.5" customHeight="1">
      <c r="A15" s="20" t="s">
        <v>271</v>
      </c>
      <c r="B15" s="15"/>
      <c r="D15" s="15"/>
    </row>
    <row r="16" spans="2:6" s="55" customFormat="1" ht="10.5" customHeight="1">
      <c r="B16" s="178"/>
      <c r="C16" s="60"/>
      <c r="D16" s="60"/>
      <c r="E16" s="60"/>
      <c r="F16" s="60"/>
    </row>
    <row r="17" spans="2:6" s="55" customFormat="1" ht="14.25" customHeight="1">
      <c r="B17" s="176"/>
      <c r="C17" s="177"/>
      <c r="D17" s="177"/>
      <c r="E17" s="177"/>
      <c r="F17" s="177"/>
    </row>
    <row r="18" spans="2:6" s="55" customFormat="1" ht="39.75" customHeight="1">
      <c r="B18" s="173" t="s">
        <v>168</v>
      </c>
      <c r="C18" s="168" t="s">
        <v>37</v>
      </c>
      <c r="D18" s="168" t="s">
        <v>76</v>
      </c>
      <c r="E18" s="168" t="s">
        <v>77</v>
      </c>
      <c r="F18" s="168" t="s">
        <v>60</v>
      </c>
    </row>
    <row r="19" spans="2:6" s="55" customFormat="1" ht="72" customHeight="1">
      <c r="B19" s="66" t="s">
        <v>263</v>
      </c>
      <c r="C19" s="54">
        <v>500000</v>
      </c>
      <c r="D19" s="54">
        <v>0</v>
      </c>
      <c r="E19" s="54">
        <v>0</v>
      </c>
      <c r="F19" s="54">
        <f>SUM(C19+D19-E19)</f>
        <v>500000</v>
      </c>
    </row>
    <row r="20" spans="2:6" s="55" customFormat="1" ht="99.75" customHeight="1">
      <c r="B20" s="66" t="s">
        <v>265</v>
      </c>
      <c r="C20" s="54">
        <v>177800</v>
      </c>
      <c r="D20" s="54">
        <v>0</v>
      </c>
      <c r="E20" s="54">
        <v>177800</v>
      </c>
      <c r="F20" s="54">
        <f>SUM(C20+D20-E20)</f>
        <v>0</v>
      </c>
    </row>
    <row r="21" spans="2:6" s="55" customFormat="1" ht="90.75" customHeight="1">
      <c r="B21" s="66" t="s">
        <v>264</v>
      </c>
      <c r="C21" s="54">
        <v>177500</v>
      </c>
      <c r="D21" s="54">
        <v>0</v>
      </c>
      <c r="E21" s="54">
        <v>177500</v>
      </c>
      <c r="F21" s="54">
        <f>SUM(C21+D21-E21)</f>
        <v>0</v>
      </c>
    </row>
    <row r="22" spans="2:9" s="51" customFormat="1" ht="33" customHeight="1">
      <c r="B22" s="36" t="s">
        <v>1</v>
      </c>
      <c r="C22" s="65">
        <f>SUM(C3:C21)</f>
        <v>1530346</v>
      </c>
      <c r="D22" s="65">
        <f>SUM(D3:D21)</f>
        <v>0</v>
      </c>
      <c r="E22" s="65">
        <f>SUM(E3:E21)</f>
        <v>470346</v>
      </c>
      <c r="F22" s="54">
        <f>SUM(C22+D22-E22)</f>
        <v>1060000</v>
      </c>
      <c r="H22" s="75"/>
      <c r="I22" s="75"/>
    </row>
    <row r="23" spans="2:9" s="51" customFormat="1" ht="30.75" customHeight="1">
      <c r="B23" s="3"/>
      <c r="C23" s="72"/>
      <c r="D23" s="72"/>
      <c r="E23" s="72"/>
      <c r="F23" s="60"/>
      <c r="H23" s="75"/>
      <c r="I23" s="75"/>
    </row>
    <row r="24" spans="4:6" s="2" customFormat="1" ht="27.75" customHeight="1">
      <c r="D24" s="25"/>
      <c r="E24" s="25"/>
      <c r="F24" s="29"/>
    </row>
    <row r="25" spans="1:4" s="2" customFormat="1" ht="24.75" customHeight="1">
      <c r="A25" s="20" t="s">
        <v>272</v>
      </c>
      <c r="B25" s="15"/>
      <c r="D25" s="15"/>
    </row>
    <row r="26" spans="1:4" s="2" customFormat="1" ht="22.5" customHeight="1">
      <c r="A26" s="20" t="s">
        <v>273</v>
      </c>
      <c r="B26" s="15"/>
      <c r="D26" s="15"/>
    </row>
  </sheetData>
  <printOptions/>
  <pageMargins left="0.17" right="0.16" top="0.24" bottom="0.25" header="0.17" footer="0.1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9">
      <selection activeCell="F40" sqref="F40"/>
    </sheetView>
  </sheetViews>
  <sheetFormatPr defaultColWidth="9.140625" defaultRowHeight="24.75" customHeight="1"/>
  <cols>
    <col min="1" max="1" width="13.2812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4.140625" style="2" customWidth="1"/>
    <col min="8" max="16384" width="9.140625" style="2" customWidth="1"/>
  </cols>
  <sheetData>
    <row r="1" spans="1:7" ht="24.75" customHeight="1">
      <c r="A1" s="38"/>
      <c r="B1" s="38"/>
      <c r="C1" s="38"/>
      <c r="D1" s="38"/>
      <c r="E1" s="38"/>
      <c r="F1" s="38"/>
      <c r="G1" s="38"/>
    </row>
    <row r="2" spans="1:5" ht="21" customHeight="1">
      <c r="A2" s="25" t="s">
        <v>2</v>
      </c>
      <c r="D2" s="39"/>
      <c r="E2" s="25"/>
    </row>
    <row r="3" spans="1:5" ht="24" customHeight="1">
      <c r="A3" s="25"/>
      <c r="D3" s="39" t="s">
        <v>80</v>
      </c>
      <c r="E3" s="25"/>
    </row>
    <row r="4" spans="1:5" ht="23.25" customHeight="1">
      <c r="A4" s="25"/>
      <c r="B4" s="40" t="s">
        <v>81</v>
      </c>
      <c r="D4" s="39" t="s">
        <v>114</v>
      </c>
      <c r="E4" s="26"/>
    </row>
    <row r="5" spans="1:7" ht="14.25" customHeight="1">
      <c r="A5" s="38"/>
      <c r="B5" s="38"/>
      <c r="C5" s="38"/>
      <c r="D5" s="41"/>
      <c r="E5" s="38"/>
      <c r="F5" s="38"/>
      <c r="G5" s="38"/>
    </row>
    <row r="6" spans="1:7" ht="17.25" customHeight="1">
      <c r="A6" s="13"/>
      <c r="B6" s="13"/>
      <c r="C6" s="13"/>
      <c r="D6" s="42"/>
      <c r="E6" s="201" t="s">
        <v>36</v>
      </c>
      <c r="F6" s="201"/>
      <c r="G6" s="201"/>
    </row>
    <row r="7" spans="1:6" ht="21.75" customHeight="1">
      <c r="A7" s="25" t="s">
        <v>285</v>
      </c>
      <c r="D7" s="12"/>
      <c r="F7" s="29">
        <v>4603233.58</v>
      </c>
    </row>
    <row r="8" spans="1:6" ht="21" customHeight="1">
      <c r="A8" s="25" t="s">
        <v>123</v>
      </c>
      <c r="D8" s="12"/>
      <c r="F8" s="34">
        <f>SUM(C10:C10)</f>
        <v>0</v>
      </c>
    </row>
    <row r="9" spans="1:4" ht="20.25" customHeight="1">
      <c r="A9" s="33" t="s">
        <v>82</v>
      </c>
      <c r="B9" s="33" t="s">
        <v>83</v>
      </c>
      <c r="C9" s="33" t="s">
        <v>84</v>
      </c>
      <c r="D9" s="12"/>
    </row>
    <row r="10" spans="1:4" ht="18.75" customHeight="1">
      <c r="A10" s="15" t="s">
        <v>85</v>
      </c>
      <c r="B10" s="15" t="s">
        <v>85</v>
      </c>
      <c r="C10" s="15" t="s">
        <v>85</v>
      </c>
      <c r="D10" s="12"/>
    </row>
    <row r="11" ht="5.25" customHeight="1">
      <c r="D11" s="12"/>
    </row>
    <row r="12" spans="1:6" ht="20.25" customHeight="1">
      <c r="A12" s="25" t="s">
        <v>121</v>
      </c>
      <c r="D12" s="12"/>
      <c r="F12" s="37">
        <f>SUM(C14:C21)</f>
        <v>8541.33</v>
      </c>
    </row>
    <row r="13" spans="1:4" ht="22.5" customHeight="1">
      <c r="A13" s="33" t="s">
        <v>86</v>
      </c>
      <c r="B13" s="33" t="s">
        <v>87</v>
      </c>
      <c r="C13" s="33" t="s">
        <v>84</v>
      </c>
      <c r="D13" s="12"/>
    </row>
    <row r="14" spans="1:4" ht="22.5" customHeight="1">
      <c r="A14" s="69" t="s">
        <v>255</v>
      </c>
      <c r="B14" s="69" t="s">
        <v>256</v>
      </c>
      <c r="C14" s="70">
        <v>360</v>
      </c>
      <c r="D14" s="12"/>
    </row>
    <row r="15" spans="1:4" ht="21.75" customHeight="1">
      <c r="A15" s="69" t="s">
        <v>311</v>
      </c>
      <c r="B15" s="69" t="s">
        <v>312</v>
      </c>
      <c r="C15" s="70">
        <v>606</v>
      </c>
      <c r="D15" s="12"/>
    </row>
    <row r="16" spans="1:4" ht="24" customHeight="1">
      <c r="A16" s="69" t="s">
        <v>311</v>
      </c>
      <c r="B16" s="69" t="s">
        <v>313</v>
      </c>
      <c r="C16" s="70">
        <v>7575.33</v>
      </c>
      <c r="D16" s="12"/>
    </row>
    <row r="17" spans="1:4" ht="19.5" customHeight="1">
      <c r="A17" s="15" t="s">
        <v>85</v>
      </c>
      <c r="B17" s="15" t="s">
        <v>85</v>
      </c>
      <c r="C17" s="15" t="s">
        <v>85</v>
      </c>
      <c r="D17" s="12"/>
    </row>
    <row r="18" spans="1:4" ht="21" customHeight="1">
      <c r="A18" s="69"/>
      <c r="B18" s="69"/>
      <c r="C18" s="70"/>
      <c r="D18" s="12"/>
    </row>
    <row r="19" spans="1:4" ht="21" customHeight="1">
      <c r="A19" s="69"/>
      <c r="B19" s="69"/>
      <c r="C19" s="70"/>
      <c r="D19" s="12"/>
    </row>
    <row r="20" spans="1:4" ht="21" customHeight="1">
      <c r="A20" s="69"/>
      <c r="B20" s="69"/>
      <c r="C20" s="70"/>
      <c r="D20" s="12"/>
    </row>
    <row r="21" spans="1:4" ht="21" customHeight="1">
      <c r="A21" s="69"/>
      <c r="B21" s="69"/>
      <c r="C21" s="70"/>
      <c r="D21" s="12"/>
    </row>
    <row r="22" spans="1:6" ht="24.75" customHeight="1">
      <c r="A22" s="25" t="s">
        <v>124</v>
      </c>
      <c r="D22" s="12"/>
      <c r="F22" s="34">
        <v>0</v>
      </c>
    </row>
    <row r="23" spans="1:4" ht="23.25" customHeight="1">
      <c r="A23" s="35" t="s">
        <v>88</v>
      </c>
      <c r="D23" s="12"/>
    </row>
    <row r="24" spans="1:4" ht="19.5" customHeight="1">
      <c r="A24" s="15" t="s">
        <v>85</v>
      </c>
      <c r="B24" s="15" t="s">
        <v>85</v>
      </c>
      <c r="C24" s="15" t="s">
        <v>85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 t="s">
        <v>85</v>
      </c>
      <c r="B26" s="15" t="s">
        <v>85</v>
      </c>
      <c r="C26" s="15" t="s">
        <v>85</v>
      </c>
      <c r="D26" s="12"/>
    </row>
    <row r="27" spans="1:4" ht="11.25" customHeight="1">
      <c r="A27" s="15"/>
      <c r="B27" s="15"/>
      <c r="C27" s="15"/>
      <c r="D27" s="12"/>
    </row>
    <row r="28" spans="1:6" ht="21.75" customHeight="1">
      <c r="A28" s="43" t="s">
        <v>89</v>
      </c>
      <c r="B28" s="15"/>
      <c r="C28" s="15"/>
      <c r="D28" s="12"/>
      <c r="F28" s="37">
        <f>SUM(F7+F8-F12+F22)</f>
        <v>4594692.25</v>
      </c>
    </row>
    <row r="29" spans="1:6" ht="15.75" customHeight="1">
      <c r="A29" s="15"/>
      <c r="B29" s="15"/>
      <c r="C29" s="15"/>
      <c r="D29" s="12"/>
      <c r="F29" s="34"/>
    </row>
    <row r="30" spans="1:7" ht="24.75" customHeight="1">
      <c r="A30" s="44" t="s">
        <v>286</v>
      </c>
      <c r="B30" s="38"/>
      <c r="C30" s="38"/>
      <c r="D30" s="45"/>
      <c r="E30" s="18"/>
      <c r="F30" s="46">
        <v>4594692.25</v>
      </c>
      <c r="G30" s="38"/>
    </row>
    <row r="31" spans="1:7" ht="9.75" customHeight="1">
      <c r="A31" s="26"/>
      <c r="B31" s="13"/>
      <c r="C31" s="47"/>
      <c r="D31" s="13"/>
      <c r="E31" s="13"/>
      <c r="F31" s="31"/>
      <c r="G31" s="13"/>
    </row>
    <row r="32" spans="1:4" ht="19.5" customHeight="1">
      <c r="A32" s="13" t="s">
        <v>90</v>
      </c>
      <c r="B32" s="13"/>
      <c r="C32" s="12"/>
      <c r="D32" s="2" t="s">
        <v>91</v>
      </c>
    </row>
    <row r="33" spans="1:4" ht="30.75" customHeight="1">
      <c r="A33" s="13" t="s">
        <v>287</v>
      </c>
      <c r="B33" s="13"/>
      <c r="C33" s="12"/>
      <c r="D33" s="13" t="s">
        <v>288</v>
      </c>
    </row>
    <row r="34" spans="1:4" ht="21" customHeight="1">
      <c r="A34" s="13" t="s">
        <v>130</v>
      </c>
      <c r="B34" s="13"/>
      <c r="C34" s="12"/>
      <c r="D34" s="13" t="s">
        <v>131</v>
      </c>
    </row>
    <row r="35" spans="1:4" ht="21.75" customHeight="1">
      <c r="A35" s="13" t="s">
        <v>182</v>
      </c>
      <c r="B35" s="13"/>
      <c r="C35" s="12"/>
      <c r="D35" s="13" t="s">
        <v>183</v>
      </c>
    </row>
    <row r="36" spans="1:7" ht="10.5" customHeight="1">
      <c r="A36" s="38"/>
      <c r="B36" s="38"/>
      <c r="C36" s="45"/>
      <c r="D36" s="18"/>
      <c r="E36" s="38"/>
      <c r="F36" s="38"/>
      <c r="G36" s="38"/>
    </row>
  </sheetData>
  <mergeCells count="1">
    <mergeCell ref="E6:G6"/>
  </mergeCells>
  <printOptions/>
  <pageMargins left="0.67" right="0.17" top="0.25" bottom="0.26" header="0.17" footer="0.16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5">
      <selection activeCell="B14" sqref="B14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7.421875" style="2" customWidth="1"/>
    <col min="5" max="5" width="12.421875" style="2" customWidth="1"/>
    <col min="6" max="6" width="14.140625" style="2" customWidth="1"/>
    <col min="7" max="7" width="12.28125" style="2" customWidth="1"/>
    <col min="8" max="16384" width="9.140625" style="2" customWidth="1"/>
  </cols>
  <sheetData>
    <row r="1" spans="1:7" ht="18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7.25" customHeight="1">
      <c r="A3" s="25"/>
      <c r="D3" s="39" t="s">
        <v>92</v>
      </c>
      <c r="E3" s="25"/>
    </row>
    <row r="4" spans="1:5" ht="23.25" customHeight="1">
      <c r="A4" s="25"/>
      <c r="B4" s="40" t="s">
        <v>81</v>
      </c>
      <c r="D4" s="39" t="s">
        <v>93</v>
      </c>
      <c r="E4" s="26"/>
    </row>
    <row r="5" spans="1:7" ht="15.75" customHeight="1">
      <c r="A5" s="38"/>
      <c r="B5" s="38"/>
      <c r="C5" s="38"/>
      <c r="D5" s="41"/>
      <c r="E5" s="38"/>
      <c r="F5" s="38"/>
      <c r="G5" s="38"/>
    </row>
    <row r="6" spans="1:7" ht="20.25" customHeight="1">
      <c r="A6" s="13"/>
      <c r="B6" s="13"/>
      <c r="C6" s="13"/>
      <c r="D6" s="42"/>
      <c r="E6" s="201" t="s">
        <v>36</v>
      </c>
      <c r="F6" s="201"/>
      <c r="G6" s="201"/>
    </row>
    <row r="7" spans="1:6" ht="24.75" customHeight="1">
      <c r="A7" s="25" t="s">
        <v>285</v>
      </c>
      <c r="D7" s="12"/>
      <c r="F7" s="29">
        <v>11005488.88</v>
      </c>
    </row>
    <row r="8" spans="1:6" ht="24.75" customHeight="1">
      <c r="A8" s="25" t="s">
        <v>123</v>
      </c>
      <c r="D8" s="12"/>
      <c r="F8" s="34">
        <v>0</v>
      </c>
    </row>
    <row r="9" spans="1:4" ht="23.25" customHeight="1">
      <c r="A9" s="33" t="s">
        <v>82</v>
      </c>
      <c r="B9" s="33" t="s">
        <v>83</v>
      </c>
      <c r="C9" s="33" t="s">
        <v>84</v>
      </c>
      <c r="D9" s="12"/>
    </row>
    <row r="10" spans="1:4" ht="23.2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6" ht="24.75" customHeight="1">
      <c r="A12" s="25" t="s">
        <v>121</v>
      </c>
      <c r="D12" s="12"/>
      <c r="F12" s="37">
        <f>SUM(C14:C21)</f>
        <v>191540.77000000002</v>
      </c>
    </row>
    <row r="13" spans="1:4" ht="21" customHeight="1">
      <c r="A13" s="33" t="s">
        <v>86</v>
      </c>
      <c r="B13" s="33" t="s">
        <v>87</v>
      </c>
      <c r="C13" s="33" t="s">
        <v>84</v>
      </c>
      <c r="D13" s="12"/>
    </row>
    <row r="14" spans="1:4" ht="21.75" customHeight="1">
      <c r="A14" s="30" t="s">
        <v>309</v>
      </c>
      <c r="B14" s="30" t="s">
        <v>305</v>
      </c>
      <c r="C14" s="19">
        <v>39626.17</v>
      </c>
      <c r="D14" s="12"/>
    </row>
    <row r="15" spans="1:4" ht="20.25" customHeight="1">
      <c r="A15" s="30" t="s">
        <v>310</v>
      </c>
      <c r="B15" s="30" t="s">
        <v>306</v>
      </c>
      <c r="C15" s="19">
        <v>79527</v>
      </c>
      <c r="D15" s="12"/>
    </row>
    <row r="16" spans="1:4" ht="21" customHeight="1">
      <c r="A16" s="30" t="s">
        <v>311</v>
      </c>
      <c r="B16" s="30" t="s">
        <v>307</v>
      </c>
      <c r="C16" s="19">
        <v>71787.6</v>
      </c>
      <c r="D16" s="12"/>
    </row>
    <row r="17" spans="1:4" ht="21.75" customHeight="1">
      <c r="A17" s="30" t="s">
        <v>311</v>
      </c>
      <c r="B17" s="30" t="s">
        <v>308</v>
      </c>
      <c r="C17" s="19">
        <v>600</v>
      </c>
      <c r="D17" s="12"/>
    </row>
    <row r="18" spans="1:4" ht="21.75" customHeight="1">
      <c r="A18" s="30" t="s">
        <v>254</v>
      </c>
      <c r="B18" s="30" t="s">
        <v>254</v>
      </c>
      <c r="C18" s="30" t="s">
        <v>254</v>
      </c>
      <c r="D18" s="12"/>
    </row>
    <row r="19" spans="1:4" ht="21.75" customHeight="1">
      <c r="A19" s="30" t="s">
        <v>254</v>
      </c>
      <c r="B19" s="30" t="s">
        <v>254</v>
      </c>
      <c r="C19" s="30" t="s">
        <v>254</v>
      </c>
      <c r="D19" s="12"/>
    </row>
    <row r="20" spans="1:4" ht="21.75" customHeight="1">
      <c r="A20" s="30" t="s">
        <v>254</v>
      </c>
      <c r="B20" s="30" t="s">
        <v>254</v>
      </c>
      <c r="C20" s="30" t="s">
        <v>254</v>
      </c>
      <c r="D20" s="12"/>
    </row>
    <row r="21" spans="1:4" ht="21.75" customHeight="1">
      <c r="A21" s="30"/>
      <c r="B21" s="30"/>
      <c r="C21" s="19"/>
      <c r="D21" s="12"/>
    </row>
    <row r="22" spans="1:6" ht="24.75" customHeight="1">
      <c r="A22" s="25" t="s">
        <v>124</v>
      </c>
      <c r="D22" s="12"/>
      <c r="F22" s="34">
        <f>SUM(C26)</f>
        <v>0</v>
      </c>
    </row>
    <row r="23" spans="1:4" ht="18" customHeight="1">
      <c r="A23" s="27" t="s">
        <v>88</v>
      </c>
      <c r="D23" s="12"/>
    </row>
    <row r="24" spans="1:6" ht="21" customHeight="1">
      <c r="A24" s="25" t="s">
        <v>132</v>
      </c>
      <c r="D24" s="12"/>
      <c r="F24" s="34"/>
    </row>
    <row r="25" spans="1:4" ht="23.25" customHeight="1">
      <c r="A25" s="33" t="s">
        <v>82</v>
      </c>
      <c r="B25" s="33" t="s">
        <v>83</v>
      </c>
      <c r="C25" s="33" t="s">
        <v>84</v>
      </c>
      <c r="D25" s="12"/>
    </row>
    <row r="26" spans="1:4" ht="21.75" customHeight="1">
      <c r="A26" s="15" t="s">
        <v>85</v>
      </c>
      <c r="B26" s="15" t="s">
        <v>85</v>
      </c>
      <c r="C26" s="15" t="s">
        <v>85</v>
      </c>
      <c r="D26" s="12"/>
    </row>
    <row r="27" spans="1:4" ht="21.75" customHeight="1">
      <c r="A27" s="15" t="s">
        <v>85</v>
      </c>
      <c r="B27" s="15" t="s">
        <v>85</v>
      </c>
      <c r="C27" s="15" t="s">
        <v>85</v>
      </c>
      <c r="D27" s="12"/>
    </row>
    <row r="28" spans="1:6" ht="21" customHeight="1">
      <c r="A28" s="43" t="s">
        <v>89</v>
      </c>
      <c r="B28" s="15"/>
      <c r="C28" s="15"/>
      <c r="D28" s="12"/>
      <c r="F28" s="37">
        <f>SUM(F7+F8-F12-F22)</f>
        <v>10813948.110000001</v>
      </c>
    </row>
    <row r="29" spans="1:6" ht="14.25" customHeight="1">
      <c r="A29" s="15"/>
      <c r="B29" s="15"/>
      <c r="C29" s="15"/>
      <c r="D29" s="12"/>
      <c r="F29" s="34"/>
    </row>
    <row r="30" spans="1:7" ht="24.75" customHeight="1">
      <c r="A30" s="44" t="s">
        <v>286</v>
      </c>
      <c r="B30" s="38"/>
      <c r="C30" s="38"/>
      <c r="D30" s="45"/>
      <c r="E30" s="18"/>
      <c r="F30" s="46">
        <v>10813948.11</v>
      </c>
      <c r="G30" s="38"/>
    </row>
    <row r="31" spans="1:7" ht="7.5" customHeight="1">
      <c r="A31" s="26"/>
      <c r="B31" s="13"/>
      <c r="C31" s="47"/>
      <c r="D31" s="13"/>
      <c r="E31" s="13"/>
      <c r="F31" s="31"/>
      <c r="G31" s="13"/>
    </row>
    <row r="32" spans="1:4" ht="20.25" customHeight="1">
      <c r="A32" s="13" t="s">
        <v>90</v>
      </c>
      <c r="B32" s="13"/>
      <c r="C32" s="12"/>
      <c r="D32" s="2" t="s">
        <v>91</v>
      </c>
    </row>
    <row r="33" spans="1:4" ht="24.75" customHeight="1">
      <c r="A33" s="13" t="s">
        <v>289</v>
      </c>
      <c r="B33" s="13"/>
      <c r="C33" s="12"/>
      <c r="D33" s="13" t="s">
        <v>290</v>
      </c>
    </row>
    <row r="34" spans="1:4" ht="23.25" customHeight="1">
      <c r="A34" s="13" t="s">
        <v>133</v>
      </c>
      <c r="B34" s="13"/>
      <c r="C34" s="12"/>
      <c r="D34" s="13" t="s">
        <v>134</v>
      </c>
    </row>
    <row r="35" spans="1:4" ht="22.5" customHeight="1">
      <c r="A35" s="13" t="s">
        <v>184</v>
      </c>
      <c r="B35" s="13"/>
      <c r="C35" s="12"/>
      <c r="D35" s="13" t="s">
        <v>184</v>
      </c>
    </row>
    <row r="36" spans="1:7" ht="21" customHeight="1">
      <c r="A36" s="38"/>
      <c r="B36" s="38"/>
      <c r="C36" s="45"/>
      <c r="D36" s="18"/>
      <c r="E36" s="38"/>
      <c r="F36" s="38"/>
      <c r="G36" s="38"/>
    </row>
  </sheetData>
  <mergeCells count="1">
    <mergeCell ref="E6:G6"/>
  </mergeCells>
  <printOptions/>
  <pageMargins left="0.75" right="0.18" top="0.34" bottom="0.28" header="0.17" footer="0.16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ttt</dc:creator>
  <cp:keywords/>
  <dc:description/>
  <cp:lastModifiedBy>HomeUser</cp:lastModifiedBy>
  <cp:lastPrinted>2017-11-08T09:07:49Z</cp:lastPrinted>
  <dcterms:created xsi:type="dcterms:W3CDTF">2007-03-16T05:59:17Z</dcterms:created>
  <dcterms:modified xsi:type="dcterms:W3CDTF">2017-11-08T09:12:00Z</dcterms:modified>
  <cp:category/>
  <cp:version/>
  <cp:contentType/>
  <cp:contentStatus/>
</cp:coreProperties>
</file>