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51" windowWidth="12120" windowHeight="7935" tabRatio="852" activeTab="0"/>
  </bookViews>
  <sheets>
    <sheet name="1งบทดลอง" sheetId="1" r:id="rId1"/>
    <sheet name="2รายละเอียดเงินรับฝาก" sheetId="2" r:id="rId2"/>
    <sheet name="4รายงานกระแสเงินสด" sheetId="3" r:id="rId3"/>
    <sheet name="5รายงานรับ-จ่ายเงินสด" sheetId="4" r:id="rId4"/>
    <sheet name="6รายรับจริง" sheetId="5" r:id="rId5"/>
    <sheet name="7รายละเอียดประกอบงบ" sheetId="6" r:id="rId6"/>
    <sheet name="รายจ่ายค้างจ่าย" sheetId="7" r:id="rId7"/>
    <sheet name="00168-6" sheetId="8" r:id="rId8"/>
    <sheet name="02551-9" sheetId="9" r:id="rId9"/>
    <sheet name="00169-4" sheetId="10" r:id="rId10"/>
    <sheet name="0002-4" sheetId="11" r:id="rId11"/>
    <sheet name="0034-6" sheetId="12" r:id="rId12"/>
    <sheet name="00011-6" sheetId="13" r:id="rId13"/>
    <sheet name="0603-6" sheetId="14" r:id="rId14"/>
  </sheets>
  <definedNames/>
  <calcPr fullCalcOnLoad="1"/>
</workbook>
</file>

<file path=xl/sharedStrings.xml><?xml version="1.0" encoding="utf-8"?>
<sst xmlns="http://schemas.openxmlformats.org/spreadsheetml/2006/main" count="731" uniqueCount="328">
  <si>
    <t>เงินค้ำประกันสัญญา</t>
  </si>
  <si>
    <t>รวม</t>
  </si>
  <si>
    <t>องค์การบริหารส่วนตำบลศรีสุข</t>
  </si>
  <si>
    <t>งบทดลอง</t>
  </si>
  <si>
    <t>รายการ</t>
  </si>
  <si>
    <t xml:space="preserve">รหัสบัญชี </t>
  </si>
  <si>
    <t>เดบิท</t>
  </si>
  <si>
    <t>เครดิต</t>
  </si>
  <si>
    <t>เงินสด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</si>
  <si>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</si>
  <si>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</si>
  <si>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</si>
  <si>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</si>
  <si>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</si>
  <si>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</si>
  <si>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</si>
  <si>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</si>
  <si>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 xml:space="preserve">          รายรับ</t>
  </si>
  <si>
    <t xml:space="preserve">          เงินรับฝาก</t>
  </si>
  <si>
    <t xml:space="preserve">          เงินสะสม</t>
  </si>
  <si>
    <t xml:space="preserve">          เงินทุนสำรองเงินสะสม</t>
  </si>
  <si>
    <t>องค์การบริหารส่วนตำบลศรีสุข  อำเภอสำโรงทาบ  จังหวัดสุรินทร์</t>
  </si>
  <si>
    <t>รายงานกระแสเงินสด</t>
  </si>
  <si>
    <t xml:space="preserve">เดือนนี้ </t>
  </si>
  <si>
    <t>ตั้งแต่ต้นปีถึงปัจจุบัน</t>
  </si>
  <si>
    <t>รายรับ</t>
  </si>
  <si>
    <t>รับเงินรายรับ</t>
  </si>
  <si>
    <t>รายจ่าย</t>
  </si>
  <si>
    <t>จ่ายเงินตามงบประมาณ</t>
  </si>
  <si>
    <t>จ่ายเงินรับฝาก- หมายเหตุ 2</t>
  </si>
  <si>
    <t>รับสูงหรือ (ต่ำ) กว่าจริง</t>
  </si>
  <si>
    <t>อำเภอสำโรงทาบ  จังหวัดสุรินทร์</t>
  </si>
  <si>
    <t>จนถึงปัจจุบัน</t>
  </si>
  <si>
    <t>รหัสบัญชี</t>
  </si>
  <si>
    <t>ประมาณการ</t>
  </si>
  <si>
    <t>เกิดขึ้นจริง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</si>
  <si>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</si>
  <si>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</si>
  <si>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</si>
  <si>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</si>
  <si>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</si>
  <si>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</si>
  <si>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</si>
  <si>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</si>
  <si>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</si>
  <si>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เงินรับฝาก (หมายเหตุ 2 )</t>
  </si>
  <si>
    <t>รวมรายรับ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</si>
  <si>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</si>
  <si>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</si>
  <si>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</si>
  <si>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</si>
  <si>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</si>
  <si>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</si>
  <si>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</si>
  <si>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   </t>
  </si>
  <si>
    <t xml:space="preserve">     เงินรับฝาก (หมายเหตุ 2) </t>
  </si>
  <si>
    <t>รวมรายจ่าย</t>
  </si>
  <si>
    <t>สูงกว่า</t>
  </si>
  <si>
    <t>รายรับ       รายจ่าย</t>
  </si>
  <si>
    <t>(ต่ำกว่า)</t>
  </si>
  <si>
    <t>ยอดยกไป</t>
  </si>
  <si>
    <t>องค์การบริหารส่วนตำบลศรีสุข   อำเภอสำโรงทาบ  จังหวัดสุรินทร์</t>
  </si>
  <si>
    <t>รับจริง</t>
  </si>
  <si>
    <t>หมวดภาษีอากร</t>
  </si>
  <si>
    <t>1.ภาษีโรงเรือนและที่ดิน</t>
  </si>
  <si>
    <t>2.ภาษีบำรุงท้องที่</t>
  </si>
  <si>
    <t>3.ภาษีป้าย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</si>
  <si>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</si>
  <si>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</si>
  <si>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</si>
  <si>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</si>
  <si>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</si>
  <si>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</si>
  <si>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</si>
  <si>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</si>
  <si>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องค์การบริหารส่วนตำบลศรีสุข  อำเภอสำโรงทาบ จังหวัดสุรินทร์</t>
  </si>
  <si>
    <t>รับ</t>
  </si>
  <si>
    <t>จ่าย</t>
  </si>
  <si>
    <t>ภาษีหัก ณ ที่จ่าย</t>
  </si>
  <si>
    <t>รายได้จากสาธารณูปโภคและการพาณิชย์</t>
  </si>
  <si>
    <t xml:space="preserve">       ธนาคาร ธกส. ประเภท ออมทรัพย์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</si>
  <si>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</si>
  <si>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</si>
  <si>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</si>
  <si>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</si>
  <si>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........................</t>
  </si>
  <si>
    <t>วันที่</t>
  </si>
  <si>
    <t>เลขที่เช็ค</t>
  </si>
  <si>
    <t>รายละเอียด</t>
  </si>
  <si>
    <t>คงเหลือ</t>
  </si>
  <si>
    <t>ผู้จัดทำ</t>
  </si>
  <si>
    <t>ผู้ตรวจสอบ</t>
  </si>
  <si>
    <t xml:space="preserve">       ธนาคารกรุงไทย ประเภท ออมทรัพย์</t>
  </si>
  <si>
    <t xml:space="preserve">       เลขที่บัญชี   331-0-02551-9</t>
  </si>
  <si>
    <t xml:space="preserve">                        (นางสายสมร    ธรรมสัตย์)</t>
  </si>
  <si>
    <t xml:space="preserve">       ธนาคาร ธกส. ประเภท ประจำ</t>
  </si>
  <si>
    <t xml:space="preserve"> </t>
  </si>
  <si>
    <t xml:space="preserve">       ธนาคาร ออมสิน ประเภท ฝากประจำ</t>
  </si>
  <si>
    <t>บวก   :   เงินฝากระหว่างทาง</t>
  </si>
  <si>
    <t xml:space="preserve"> ผู้จัดทำ</t>
  </si>
  <si>
    <t xml:space="preserve">                         (นางสายสมร    ธรรมสัตย์)</t>
  </si>
  <si>
    <t>เงินสะสม</t>
  </si>
  <si>
    <t>เงินฝากธนาคาร กรุงไทย ประเภท กระแสรายวัน 331-6-00603-6</t>
  </si>
  <si>
    <t>เงินฝากธนาคาร กรุงไทย ประเภท ออมทรัพย์  331-0-02551-9</t>
  </si>
  <si>
    <t>รวมตั้งจ่าย</t>
  </si>
  <si>
    <t>รับจริงทั้งปี</t>
  </si>
  <si>
    <t xml:space="preserve">       ธนาคาร ธกส.  ประเภท กระแสรายวัน</t>
  </si>
  <si>
    <t xml:space="preserve">       ธนาคาร กรุงไทย  ประเภท กระแสรายวัน</t>
  </si>
  <si>
    <t xml:space="preserve">       เลขที่บัญชี    331-6-00603-6</t>
  </si>
  <si>
    <t>ส่วนลดภาษีบำรุงท้องที่ 6%</t>
  </si>
  <si>
    <t>หมวดเงินอุดหนุนทั่วไป</t>
  </si>
  <si>
    <t>โอนเลือกทำ</t>
  </si>
  <si>
    <t>รวมรายรับทั้งสิ้น</t>
  </si>
  <si>
    <t>เงินฝากธนาคาร ธกส. ประเภท ออมทรัพย์  886-8-00168-6</t>
  </si>
  <si>
    <t>เงินฝากธนาคาร ธกส. ประเภท ออมทรัพย์   886-8-00169-4</t>
  </si>
  <si>
    <t xml:space="preserve">       เลขที่บัญชี   886-8-00168-6</t>
  </si>
  <si>
    <t xml:space="preserve">       เลขที่บัญชี  886-5-00011-6</t>
  </si>
  <si>
    <t>รับเงินรับฝาก-หมายเหตุ 2</t>
  </si>
  <si>
    <t xml:space="preserve">       เลขที่บัญชี   886-8-00169-4</t>
  </si>
  <si>
    <t>จ่ายเงินสะสม</t>
  </si>
  <si>
    <t>เงินฝากธนาคาร ธกส. ประเภท ประจำ        886-4-00002-4</t>
  </si>
  <si>
    <t xml:space="preserve">       เลขที่บัญชี  886-4-00002-4</t>
  </si>
  <si>
    <r>
      <t xml:space="preserve">หัก : </t>
    </r>
    <r>
      <rPr>
        <sz val="14"/>
        <rFont val="TH SarabunPSK"/>
        <family val="2"/>
      </rPr>
      <t xml:space="preserve"> เช็คจ่ายที่ผู้รับยังไม่นำมาขึ้นเงินกับธนาคาร</t>
    </r>
  </si>
  <si>
    <r>
      <t xml:space="preserve">บวก : </t>
    </r>
    <r>
      <rPr>
        <sz val="14"/>
        <rFont val="TH SarabunPSK"/>
        <family val="2"/>
      </rPr>
      <t xml:space="preserve"> หรือ (หัก) รายการกระทบยอดอื่นๆ</t>
    </r>
  </si>
  <si>
    <r>
      <t>บวก 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</si>
  <si>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 </t>
    </r>
    <r>
      <rPr>
        <sz val="14"/>
        <rFont val="TH SarabunPSK"/>
        <family val="2"/>
      </rPr>
      <t>หรือ (หัก) รายการกระทบยอดอื่นๆ</t>
    </r>
  </si>
  <si>
    <r>
      <t xml:space="preserve">บวก   </t>
    </r>
    <r>
      <rPr>
        <sz val="14"/>
        <rFont val="TH SarabunPSK"/>
        <family val="2"/>
      </rPr>
      <t>:   เงินฝากระหว่างทาง</t>
    </r>
  </si>
  <si>
    <r>
      <t xml:space="preserve">หัก </t>
    </r>
    <r>
      <rPr>
        <sz val="14"/>
        <rFont val="TH SarabunPSK"/>
        <family val="2"/>
      </rPr>
      <t>:  เช็คจ่ายที่ผู้รับยังไม่นำมาขึ้นเงินกับธนาคาร</t>
    </r>
  </si>
  <si>
    <r>
      <t xml:space="preserve">บวก </t>
    </r>
    <r>
      <rPr>
        <sz val="14"/>
        <rFont val="TH SarabunPSK"/>
        <family val="2"/>
      </rPr>
      <t>:  หรือ (หัก) รายการกระทบยอดอื่นๆ</t>
    </r>
  </si>
  <si>
    <r>
      <t>บวก :</t>
    </r>
    <r>
      <rPr>
        <sz val="14"/>
        <rFont val="TH SarabunPSK"/>
        <family val="2"/>
      </rPr>
      <t xml:space="preserve">  หรือ (หัก) รายการกระทบยอดอื่นๆ</t>
    </r>
  </si>
  <si>
    <t>เงินฝากธนาคาร ธกส. ประเภท กระแสรายวัน  886-5-00011-6</t>
  </si>
  <si>
    <t xml:space="preserve">                     (นางสายสมร     ธรรมสัตย์)</t>
  </si>
  <si>
    <t xml:space="preserve">                 (นางสายสมร     ธรรมสัตย์)</t>
  </si>
  <si>
    <r>
      <t>หัก  :</t>
    </r>
    <r>
      <rPr>
        <sz val="14"/>
        <rFont val="TH SarabunPSK"/>
        <family val="2"/>
      </rPr>
      <t xml:space="preserve">   เงินฝากระหว่างทาง</t>
    </r>
  </si>
  <si>
    <t xml:space="preserve">                      (นางสายสมร    ธรรมสัตย์)</t>
  </si>
  <si>
    <t xml:space="preserve">                   (นางสายสมร    ธรรมสัตย์)</t>
  </si>
  <si>
    <t xml:space="preserve">                       (นางสายสมร    ธรรมสัตย์)</t>
  </si>
  <si>
    <t xml:space="preserve">                    (นางสายสมร    ธรรมสัตย์)</t>
  </si>
  <si>
    <t>1.ค่าธรรมเนียมเกี่ยวกับใบอนุญาตการขายสุรา</t>
  </si>
  <si>
    <t>2.ค่าธรรมเนียมเกี่ยวกับใบอนุญาตการพนัน</t>
  </si>
  <si>
    <t>1.ดอกเบี้ยเงินฝาก</t>
  </si>
  <si>
    <t>1.ค่าขายแบบแปลน</t>
  </si>
  <si>
    <t>2.รายได้เบ็ดเตล็ดอื่นๆ</t>
  </si>
  <si>
    <t>1.เงินอุดหนุนทั่วไป สำหรับดำเนินการตามอำนาจหน้าที่และภารกิจถ่าย</t>
  </si>
  <si>
    <t xml:space="preserve">     เงินเดือน (ฝ่ายประจำ)</t>
  </si>
  <si>
    <t xml:space="preserve">     เงินเดือน (ฝ่ายการเมือง)</t>
  </si>
  <si>
    <t>เงินเดือน (ฝ่ายประจำ)</t>
  </si>
  <si>
    <t>เงินเดือน (ฝ่ายการเมือง)</t>
  </si>
  <si>
    <t xml:space="preserve">       (นางสายสมร   ธรรมสัตย์)                            (นางชุติกาญจน์   คงสุข)                                 (นายบุญเชบ   ทองคำ)</t>
  </si>
  <si>
    <t>เงินอุดหนุนทั่วไป</t>
  </si>
  <si>
    <t xml:space="preserve">          บัญชีรายจ่ายค้างจ่าย</t>
  </si>
  <si>
    <t>บัญชีเงินเกินบัญชี</t>
  </si>
  <si>
    <t xml:space="preserve">                  </t>
  </si>
  <si>
    <t xml:space="preserve">       เลขที่บัญชี   362620000343</t>
  </si>
  <si>
    <t>เงินฝากธนาคาร ออมสิน ประเภท ประจำ 362620000343</t>
  </si>
  <si>
    <t>รายงาน รับ-จ่าย เงิน</t>
  </si>
  <si>
    <t>(บาท)</t>
  </si>
  <si>
    <t>เงินอุดหนุนระบุวัตถุประสงค์</t>
  </si>
  <si>
    <t>/เฉพาะกิจ (บาท)</t>
  </si>
  <si>
    <t>จำนวนเงินเดือนนี้ที่เกิดขึ้นจริง (บาท)</t>
  </si>
  <si>
    <t>รายรับจริงประกอบงบทดลองและรายงานรับ-จ่ายเงิน</t>
  </si>
  <si>
    <t>2.ภาษีมูลค่าเพิ่มตามพ.ร.บ.กำหนดแผนฯ</t>
  </si>
  <si>
    <t>4.ภาษีธุรกิจเฉพาะ</t>
  </si>
  <si>
    <t>5.ภาษีสุรา</t>
  </si>
  <si>
    <t>6.ภาษีสรรพสามิต</t>
  </si>
  <si>
    <t>7.ค่าภาคหลวงแร่</t>
  </si>
  <si>
    <t>8.ค่าภาคหลวงปิโตเลี่ยม</t>
  </si>
  <si>
    <t>9.ค่าธรรมเนียมจดทะเบียนสิทธิและนิติกรรมตามประมวลกฎหมายที่ดิน</t>
  </si>
  <si>
    <t>เงินทุนโครงการเศรษฐกิจชุมชนฯ</t>
  </si>
  <si>
    <t>บัญชีรายจ่ายค้างจ่าย (หมายเหตุ 3)</t>
  </si>
  <si>
    <t>รายจ่ายค้างจ่าย (หมายเหตุ 3)</t>
  </si>
  <si>
    <t>ลูกหนี้เงินสะสม</t>
  </si>
  <si>
    <t xml:space="preserve">     บัญชีรายจ่ายค้างจ่าย (หมายเหตุ3)</t>
  </si>
  <si>
    <t xml:space="preserve">     ลูกหนี้เงินยืม</t>
  </si>
  <si>
    <t>ลูกหนี้เงินยืม</t>
  </si>
  <si>
    <t>ลูกหนี้เงินทุนโครงการเศรษฐกิจชุมชน</t>
  </si>
  <si>
    <t xml:space="preserve">     ลูกหนี้เงินทุนโครงการเศรษฐกิจชุมชน</t>
  </si>
  <si>
    <t xml:space="preserve">                              (นางสายสมร   ธรรมสัตย์)                            (นางชุติกาญจน์   คงสุข)                                 (นายบุญเชบ  ทองคำ)</t>
  </si>
  <si>
    <t>บัญชีรายจ่ายค้างจ่าย-หมายเหตุ 3</t>
  </si>
  <si>
    <t>เงินขาดบัญชี</t>
  </si>
  <si>
    <t>บัญชีเงินขาดบัญชี</t>
  </si>
  <si>
    <t xml:space="preserve">          ผู้อำนวยการกองคลัง                ปลัดองค์การบริหารส่วนตำบลศรีสุข      นายกองค์การบริหารส่วนตำบลศรีสุข</t>
  </si>
  <si>
    <t xml:space="preserve">        (นางสายสมร   ธรรมสัตย์)                 (นางชุติกาญจน์   คงสุข)                    (นายบุญเชบ   ทองคำ)</t>
  </si>
  <si>
    <t xml:space="preserve">                                 ผู้อำนวยการกองคลัง                         ปลัดองค์การบริหารส่วนตำบลศรีสุข                   นายกองค์การบริหารส่วนตำบลศรีสุข</t>
  </si>
  <si>
    <t xml:space="preserve">                   ตำแหน่ง ผู้อำนวยการกองคลัง </t>
  </si>
  <si>
    <t xml:space="preserve">               ตำแหน่ง ผู้อำนวยการกองคลัง </t>
  </si>
  <si>
    <t xml:space="preserve">                 ตำแหน่ง ผู้อำนวยการกองคลัง </t>
  </si>
  <si>
    <t xml:space="preserve">                   ตำแหน่ง ผู้อำนวยการกองคลัง</t>
  </si>
  <si>
    <t xml:space="preserve">                     ตำแหน่ง ผู้อำนวยการกองคลัง </t>
  </si>
  <si>
    <t xml:space="preserve">                     ตำแหน่ง ผู้อำนวยการกองคลัง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</si>
  <si>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พ.ศ.2559      งานบริหารทั่วไปเกี่ยวกับการศึกษา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</si>
  <si>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พ.ศ.2559      งานบริหารทั่วไปเกี่ยวกับเคหะและชุมชน</t>
  </si>
  <si>
    <t>41100000</t>
  </si>
  <si>
    <t>41100001</t>
  </si>
  <si>
    <t>41100002</t>
  </si>
  <si>
    <t>41100003</t>
  </si>
  <si>
    <t>41200000</t>
  </si>
  <si>
    <t>41210004</t>
  </si>
  <si>
    <t>41210005</t>
  </si>
  <si>
    <t>41210029</t>
  </si>
  <si>
    <t>41220010</t>
  </si>
  <si>
    <t>41230003</t>
  </si>
  <si>
    <t>41300000</t>
  </si>
  <si>
    <t>41300003</t>
  </si>
  <si>
    <t>41400000</t>
  </si>
  <si>
    <t>41500000</t>
  </si>
  <si>
    <t>41500004</t>
  </si>
  <si>
    <t>41599999</t>
  </si>
  <si>
    <t>41600000</t>
  </si>
  <si>
    <t>42100000</t>
  </si>
  <si>
    <t>1.เงินภาษีและค่าธรรมเนียมรถยนต์และล้อเลื่อน</t>
  </si>
  <si>
    <t>42100001</t>
  </si>
  <si>
    <t>42100002</t>
  </si>
  <si>
    <t>42100004</t>
  </si>
  <si>
    <t>42100005</t>
  </si>
  <si>
    <t>42100006</t>
  </si>
  <si>
    <t>42100007</t>
  </si>
  <si>
    <t>42100012</t>
  </si>
  <si>
    <t>42100013</t>
  </si>
  <si>
    <t>42100015</t>
  </si>
  <si>
    <t>43000000</t>
  </si>
  <si>
    <t>43100000</t>
  </si>
  <si>
    <t>43100002</t>
  </si>
  <si>
    <t>รายได้จัดเก็บเอง</t>
  </si>
  <si>
    <t xml:space="preserve">         ผู้อำนวยการกองคลัง                         ปลัดองค์การบริหารส่วนตำบลศรีสุข                 นายกองค์การบริหารส่วนตำบลศรีสุข</t>
  </si>
  <si>
    <t>42000000</t>
  </si>
  <si>
    <t>11011000</t>
  </si>
  <si>
    <t>11012001</t>
  </si>
  <si>
    <t>11012002</t>
  </si>
  <si>
    <t>11012003</t>
  </si>
  <si>
    <t>11041000</t>
  </si>
  <si>
    <t>รายได้จากรัฐบาลค้างรับ</t>
  </si>
  <si>
    <t>11042000</t>
  </si>
  <si>
    <t>21010000</t>
  </si>
  <si>
    <t>21040000</t>
  </si>
  <si>
    <t>31000000</t>
  </si>
  <si>
    <t>32000000</t>
  </si>
  <si>
    <t>40000000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</si>
  <si>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</si>
  <si>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</si>
  <si>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</si>
  <si>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</si>
  <si>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</si>
  <si>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</si>
  <si>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</si>
  <si>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</si>
  <si>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</si>
  <si>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</si>
  <si>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</si>
  <si>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>เงินรับฝาก-เงินทุนโครงการเศรษฐกิจชุมชนฯ</t>
  </si>
  <si>
    <t>เงินรับฝาก-เงินค้ำประกันสัญญา</t>
  </si>
  <si>
    <t>เงินรับฝาก-ส่วนลดในการจัดเก็บภาษีบำรุงท้องที่ 6%</t>
  </si>
  <si>
    <t xml:space="preserve">     รายจ่ายอื่น</t>
  </si>
  <si>
    <r>
      <t xml:space="preserve">รายรับ </t>
    </r>
    <r>
      <rPr>
        <b/>
        <sz val="15"/>
        <rFont val="TH SarabunPSK"/>
        <family val="2"/>
      </rPr>
      <t xml:space="preserve"> (หมายเหตุ 1)</t>
    </r>
  </si>
  <si>
    <t xml:space="preserve">          (นางสายสมร   ธรรมสัตย์)                       (นางชุติกาญจน์    คงสุข)                              (นายบุญเชบ   ทองคำ)</t>
  </si>
  <si>
    <t xml:space="preserve">           ผู้อำนวยการกองคลัง                      ปลัดองค์การบริหารส่วนตำบลศรีสุข            นายกองค์การบริหารส่วนตำบลศรีสุข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</si>
  <si>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พ.ศ.2559       งานบริหารงานการคลัง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</si>
  <si>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พ.ศ.2559       งานบริหารงานทั่วไป</t>
  </si>
  <si>
    <t>3.ภาษีมูลค่าเพิ่ม 1 ใน 9</t>
  </si>
  <si>
    <t xml:space="preserve">เงินสะสม </t>
  </si>
  <si>
    <t>41210010</t>
  </si>
  <si>
    <t>3.ค่าธรรมเนียมการแจ้งสถานที่จำหน่ายหรือสะสมอาหาร</t>
  </si>
  <si>
    <t>4.ค่าธรรมเนียมจดทะเบียนพาณิชย์</t>
  </si>
  <si>
    <t>5.ค่าปรับการผิดสัญญา</t>
  </si>
  <si>
    <t>6.ค่าใบอนุญาตประกอบการค้าสำหรับกิจการที่เป็นอันตรายต่อสุขภาพ</t>
  </si>
  <si>
    <t>..........................</t>
  </si>
  <si>
    <t>25 ก.ค. 60</t>
  </si>
  <si>
    <t>21326292</t>
  </si>
  <si>
    <t>ณ วันที่  30 กันยายน  2560</t>
  </si>
  <si>
    <t>รายละเอียดเงินรับฝาก  ประจำเดือน กันยายน  2560</t>
  </si>
  <si>
    <t>เพียงวันที่  30 กันยายน  2560</t>
  </si>
  <si>
    <t xml:space="preserve">                       ปีงบประมาณ 2560  ประจำเดือน กันยายน พ.ศ. 2560</t>
  </si>
  <si>
    <t>รายละเอียดประกอบงบทดลองและรายงานรับ-จ่ายเงินสด ประจำเดือน  กันยายน  2560</t>
  </si>
  <si>
    <t>ยอดคงเหลือตามรายงานธนาคาร ณ วันที่ 30 กันยายน  2560</t>
  </si>
  <si>
    <t>ยอดคงเหลือตามบัญชี ณ วันที่  30 กันยายน  2560</t>
  </si>
  <si>
    <t xml:space="preserve">          ลงชื่อ.........................................................วันที่ 30 ก.ย. 60</t>
  </si>
  <si>
    <t xml:space="preserve">        ลงชื่อ.......................................................วันที่  30 ก.ย. 60</t>
  </si>
  <si>
    <t xml:space="preserve">         ลงชื่อ..........................................................วันที่ 30 ก.ย. 60</t>
  </si>
  <si>
    <t xml:space="preserve">         ลงชื่อ.....................................................วันที่ 30 ก.ย. 60</t>
  </si>
  <si>
    <t>ยอดคงเหลือตามบัญชี ณ วันที่ 30 กันยายน  2560</t>
  </si>
  <si>
    <t xml:space="preserve">         ลงชื่อ.........................................................วันที่ 30 ก.ย. 60</t>
  </si>
  <si>
    <t xml:space="preserve">         ลงชื่อ...................................................วันที่ 30 ก.ย. 60</t>
  </si>
  <si>
    <t xml:space="preserve">       ลงชื่อ........................................................วันที่ 30 ก.ย. 60</t>
  </si>
  <si>
    <t>ยอดคงเหลือตามรายงานธนาคาร ณ วันที่  30 กันยายน  2560</t>
  </si>
  <si>
    <t xml:space="preserve">            ลงชื่อ.......................................................วันที่ 30 ก.ย. 60</t>
  </si>
  <si>
    <t xml:space="preserve">       ลงชื่อ.......................................................วันที่ 30 ก.ย. 60</t>
  </si>
  <si>
    <t xml:space="preserve">        ลงชื่อ.......................................................วันที่ 30 ก.ย. 60</t>
  </si>
  <si>
    <t xml:space="preserve">           ลงชื่อ.......................................................วันที่  30 ก.ย. 60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</si>
  <si>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 งานบริหารงานทั่วไป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</si>
  <si>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งานบริหารทั่วไปเกี่ยวกับการศึกษา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</si>
  <si>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 งานบริหารงานการคลัง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</si>
  <si>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งานบริหารทั่วไปเกี่ยวกับเคหะและชุมชน</t>
  </si>
  <si>
    <t>แผนงานบริหารทั่วไป งานบริหารทั่วไป หมวดค่าใช้สอย ประเภทรายจ่ายให้ได้มาซึ่งบริการ (จ้างเหมารักษาความปลอดภัย/นายทวิช สมัญญา)</t>
  </si>
  <si>
    <t>แผนงานการศึกษา งานการศึกษาไม่กำหนดระดับ หมวดค่าใช้สอย ประเภทรายจ่ายเกี่ยวเนื่องกับการปฏิบัติราชการที่ไม่เข้าลักษณะรายจ่ายหมวดอื่นๆ  (ค่าใช้จ่ายตามโครงการที่อ่านหนังสือพิมพ์ประจำหมู่บ้าน/ร้านเกษตรน้อย)</t>
  </si>
  <si>
    <t>แผนงานเคหะและชุมชน งานไฟฟ้าถนน หมวดค่าที่ดินและสิ่งก่อสร้าง ประเภทอาคารต่างๆ (โครงการปรับปรุงศาลาประชาคมประจำหมู่บ้าน บ้านโคกสมบูรณ์ หมู่ 4)</t>
  </si>
  <si>
    <t>แผนงานเคหะและชุมชน งานไฟฟ้าถนน หมวดค่าที่ดินและสิ่งก่อสร้าง ประเภทค่าก่อสร้างสิ่งสาธารณูปโภค (โครงการก่อสร้างถนนคอนกรีตเสริมเหล็ก บ้านอียอ หมู่ 7 ถนนกลางหมู่บ้านช่วงที่ 7)</t>
  </si>
  <si>
    <t>แผนงานเคหะและชุมชน งานไฟฟ้าถนน หมวดค่าที่ดินและสิ่งก่อสร้าง ประเภทค่าก่อสร้างสิ่งสาธารณูปโภค (โครงการก่อสร้างถนนคอนกรีตเสริมเหล็ก บ้านหนองเสือ หมู่ 8 ถนนบ้านหนองเสือ-ตำบลประดู่ ช่วงที่ 2)</t>
  </si>
  <si>
    <t>แผนงานการศึกษา งานบริหารทั่วไปเกี่ยวกับการศึกษา หมวดเงินเดือนฝ่ายประจำ ประเภทเงินเดือนพนักงาน (เงินเดือนครูผู้ดูแลเด็ก ปี 57-59)</t>
  </si>
  <si>
    <t>แผนงานการศึกษา งานบริหารทั่วไปเกี่ยวกับการศึกษา หมวดเงินเดือนฝ่ายประจำ ประเภทค่าตอบแทนพนักงานจ้าง (ค่าจ้างพนักงานจ้างตำแหน่ง ครูผู้ดูแลเด็ก ปี 57-59)</t>
  </si>
  <si>
    <t>แผนงานการศึกษา งานบริหารทั่วไปเกี่ยวกับการศึกษา หมวดค่าตอบแทน ประเภทเงินช่วยเหลือการศึกษาบุตร (เงินช่วยเหลือการศึกษาบุตรครูผู้ดูแลเด็ก ปี 57-59)</t>
  </si>
  <si>
    <t>แผนงานงบกลาง งานงบกลาง หมวดงบกลาง ประเภทเงินสมทบประกันสังคม (เงินสมทบประกันสังคมพนักงานจ้างตำแหน่ง ครูผู้ดูแลเด็ก ปี 57-59)</t>
  </si>
  <si>
    <t xml:space="preserve">                (นางสายสมร   ธรรมสัตย์)                           (นางชุติกาญจน์   คงสุข)                                 (นายบุญเชบ    ทองคำ)</t>
  </si>
  <si>
    <t xml:space="preserve">                  ผู้อำนวยการกองคลัง                            ปลัดองค์การบริหารส่วนตำบล                           นายกองค์การบริหารส่วนตำบลศรีสุข</t>
  </si>
  <si>
    <t xml:space="preserve">            (นางสายสมร   ธรรมสัตย์)                           (นางชุติกาญจน์   คงสุข)                                 (นายบุญเชบ    ทองคำ)</t>
  </si>
  <si>
    <t xml:space="preserve">               ผู้อำนวยการกองคลัง                           ปลัดองค์การบริหารส่วนตำบล                         นายกองค์การบริหารส่วนตำบลศรีสุข</t>
  </si>
  <si>
    <r>
      <t>เงินรับฝาก</t>
    </r>
    <r>
      <rPr>
        <b/>
        <sz val="16"/>
        <rFont val="TH SarabunPSK"/>
        <family val="2"/>
      </rPr>
      <t xml:space="preserve"> (หมายเหตุ 2)</t>
    </r>
  </si>
  <si>
    <t>เงินรับฝาก-เงินเดือน/ค่าตอบแทนครูผดด.เหลือจ่ายปี 57-59</t>
  </si>
  <si>
    <t xml:space="preserve">               (นางสายสมร   ธรรมสัตย์)                           (นางชุติกาญจน์   คงสุข)                                 (นายบุญเชบ    ทองคำ)</t>
  </si>
  <si>
    <t>เงินรับฝาก-เงินเดือน/ค่าจ้างครูผดด.เหลือจ่ายปี 57-59</t>
  </si>
  <si>
    <t xml:space="preserve">            (นางสายสมร   ธรรมสัตย์)                           (นางชุติกาญจน์   คงสุข)                                 (นายบุญเชบ   ทองคำ)</t>
  </si>
  <si>
    <t xml:space="preserve">              ผู้อำนวยการกองคลัง                         ปลัดองค์การบริหารส่วนตำบลศรีสุข                   นายกองค์การบริหารส่วนตำบลศรีสุข</t>
  </si>
  <si>
    <t xml:space="preserve">     รายได้จากรัฐบาลค้างรับ</t>
  </si>
  <si>
    <t>24471483</t>
  </si>
  <si>
    <t>24471524</t>
  </si>
  <si>
    <t>24471525</t>
  </si>
  <si>
    <t>24471526</t>
  </si>
  <si>
    <t>24471527</t>
  </si>
  <si>
    <t>24471528</t>
  </si>
  <si>
    <t>24471529</t>
  </si>
  <si>
    <t>24471530</t>
  </si>
  <si>
    <t>7 ก.ย. 60</t>
  </si>
  <si>
    <t>29 ก.ย. 60</t>
  </si>
  <si>
    <t>10093696</t>
  </si>
  <si>
    <t>10093705</t>
  </si>
  <si>
    <t>10093707</t>
  </si>
  <si>
    <t>10093708</t>
  </si>
  <si>
    <t>19 ก.ย. 60</t>
  </si>
  <si>
    <t>26 ก.ย. 60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</si>
</sst>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mm\-yyyy"/>
    <numFmt numFmtId="20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u val="single"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5"/>
      <name val="TH SarabunPSK"/>
      <family val="2"/>
    </font>
    <font>
      <b/>
      <u val="single"/>
      <sz val="16"/>
      <name val="TH SarabunPS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3" fontId="5" fillId="0" borderId="2" xfId="17" applyFont="1" applyBorder="1" applyAlignment="1">
      <alignment/>
    </xf>
    <xf numFmtId="43" fontId="5" fillId="0" borderId="0" xfId="17" applyFont="1" applyBorder="1" applyAlignment="1">
      <alignment/>
    </xf>
    <xf numFmtId="0" fontId="5" fillId="0" borderId="3" xfId="0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43" fontId="5" fillId="0" borderId="4" xfId="17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43" fontId="5" fillId="0" borderId="0" xfId="17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/>
    </xf>
    <xf numFmtId="43" fontId="5" fillId="0" borderId="7" xfId="17" applyFont="1" applyBorder="1" applyAlignment="1">
      <alignment/>
    </xf>
    <xf numFmtId="43" fontId="5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3" fontId="4" fillId="0" borderId="7" xfId="17" applyFont="1" applyBorder="1" applyAlignment="1">
      <alignment/>
    </xf>
    <xf numFmtId="43" fontId="4" fillId="0" borderId="0" xfId="17" applyFont="1" applyAlignment="1">
      <alignment/>
    </xf>
    <xf numFmtId="49" fontId="5" fillId="0" borderId="0" xfId="0" applyNumberFormat="1" applyFont="1" applyAlignment="1">
      <alignment horizontal="center"/>
    </xf>
    <xf numFmtId="43" fontId="4" fillId="0" borderId="0" xfId="17" applyFont="1" applyBorder="1" applyAlignment="1">
      <alignment/>
    </xf>
    <xf numFmtId="43" fontId="5" fillId="0" borderId="0" xfId="17" applyFont="1" applyAlignment="1">
      <alignment horizontal="center"/>
    </xf>
    <xf numFmtId="0" fontId="8" fillId="0" borderId="0" xfId="0" applyFont="1" applyAlignment="1">
      <alignment horizontal="center"/>
    </xf>
    <xf numFmtId="43" fontId="4" fillId="0" borderId="0" xfId="17" applyFont="1" applyAlignment="1">
      <alignment horizontal="center"/>
    </xf>
    <xf numFmtId="0" fontId="8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43" fontId="4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8" xfId="0" applyFont="1" applyBorder="1" applyAlignment="1">
      <alignment/>
    </xf>
    <xf numFmtId="0" fontId="5" fillId="0" borderId="10" xfId="0" applyFont="1" applyBorder="1" applyAlignment="1">
      <alignment/>
    </xf>
    <xf numFmtId="43" fontId="4" fillId="0" borderId="8" xfId="17" applyFont="1" applyBorder="1" applyAlignment="1">
      <alignment/>
    </xf>
    <xf numFmtId="0" fontId="5" fillId="0" borderId="9" xfId="0" applyFont="1" applyBorder="1" applyAlignment="1">
      <alignment/>
    </xf>
    <xf numFmtId="2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43" fontId="4" fillId="0" borderId="7" xfId="17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/>
    </xf>
    <xf numFmtId="43" fontId="5" fillId="0" borderId="7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4" xfId="17" applyFont="1" applyBorder="1" applyAlignment="1">
      <alignment vertical="center"/>
    </xf>
    <xf numFmtId="43" fontId="5" fillId="0" borderId="4" xfId="17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43" fontId="5" fillId="0" borderId="0" xfId="17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3" fontId="5" fillId="0" borderId="5" xfId="17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43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43" fontId="5" fillId="0" borderId="3" xfId="17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3" fontId="5" fillId="0" borderId="0" xfId="17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5" fillId="0" borderId="10" xfId="17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4" fillId="0" borderId="0" xfId="17" applyFont="1" applyAlignment="1">
      <alignment vertical="center"/>
    </xf>
    <xf numFmtId="0" fontId="11" fillId="0" borderId="0" xfId="0" applyFont="1" applyAlignment="1">
      <alignment/>
    </xf>
    <xf numFmtId="43" fontId="11" fillId="0" borderId="0" xfId="17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0" fillId="0" borderId="0" xfId="17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49" fontId="9" fillId="0" borderId="0" xfId="0" applyNumberFormat="1" applyFont="1" applyAlignment="1">
      <alignment horizontal="center"/>
    </xf>
    <xf numFmtId="43" fontId="9" fillId="0" borderId="4" xfId="17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3" fontId="9" fillId="0" borderId="2" xfId="17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3" fontId="9" fillId="0" borderId="4" xfId="17" applyFont="1" applyBorder="1" applyAlignment="1">
      <alignment vertical="center"/>
    </xf>
    <xf numFmtId="43" fontId="9" fillId="0" borderId="4" xfId="17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3" fontId="5" fillId="0" borderId="4" xfId="17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3" fontId="9" fillId="0" borderId="7" xfId="17" applyFont="1" applyBorder="1" applyAlignment="1">
      <alignment vertical="center"/>
    </xf>
    <xf numFmtId="43" fontId="4" fillId="0" borderId="2" xfId="17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3" fontId="9" fillId="0" borderId="3" xfId="17" applyNumberFormat="1" applyFont="1" applyBorder="1" applyAlignment="1">
      <alignment horizontal="center" vertical="center"/>
    </xf>
    <xf numFmtId="43" fontId="5" fillId="0" borderId="3" xfId="17" applyNumberFormat="1" applyFont="1" applyBorder="1" applyAlignment="1">
      <alignment horizontal="center" vertical="center"/>
    </xf>
    <xf numFmtId="43" fontId="9" fillId="0" borderId="3" xfId="17" applyFont="1" applyBorder="1" applyAlignment="1">
      <alignment vertical="center"/>
    </xf>
    <xf numFmtId="43" fontId="5" fillId="0" borderId="3" xfId="17" applyFont="1" applyBorder="1" applyAlignment="1">
      <alignment horizontal="right" vertical="center"/>
    </xf>
    <xf numFmtId="43" fontId="4" fillId="0" borderId="3" xfId="17" applyFont="1" applyBorder="1" applyAlignment="1">
      <alignment vertical="center"/>
    </xf>
    <xf numFmtId="43" fontId="5" fillId="0" borderId="3" xfId="17" applyFont="1" applyBorder="1" applyAlignment="1">
      <alignment/>
    </xf>
    <xf numFmtId="43" fontId="4" fillId="0" borderId="3" xfId="17" applyFont="1" applyBorder="1" applyAlignment="1">
      <alignment/>
    </xf>
    <xf numFmtId="43" fontId="9" fillId="0" borderId="9" xfId="17" applyFont="1" applyBorder="1" applyAlignment="1">
      <alignment vertical="center"/>
    </xf>
    <xf numFmtId="43" fontId="9" fillId="0" borderId="5" xfId="17" applyNumberFormat="1" applyFont="1" applyBorder="1" applyAlignment="1">
      <alignment horizontal="center" vertical="center"/>
    </xf>
    <xf numFmtId="43" fontId="9" fillId="0" borderId="12" xfId="17" applyFont="1" applyBorder="1" applyAlignment="1">
      <alignment vertical="center"/>
    </xf>
    <xf numFmtId="43" fontId="9" fillId="0" borderId="5" xfId="17" applyFont="1" applyBorder="1" applyAlignment="1">
      <alignment vertical="center"/>
    </xf>
    <xf numFmtId="43" fontId="4" fillId="0" borderId="9" xfId="17" applyFont="1" applyBorder="1" applyAlignment="1">
      <alignment vertical="center"/>
    </xf>
    <xf numFmtId="43" fontId="5" fillId="0" borderId="5" xfId="17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43" fontId="4" fillId="0" borderId="3" xfId="17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10" fillId="0" borderId="4" xfId="17" applyFont="1" applyBorder="1" applyAlignment="1">
      <alignment/>
    </xf>
    <xf numFmtId="43" fontId="10" fillId="0" borderId="3" xfId="17" applyFont="1" applyBorder="1" applyAlignment="1">
      <alignment/>
    </xf>
    <xf numFmtId="0" fontId="10" fillId="0" borderId="5" xfId="0" applyFont="1" applyBorder="1" applyAlignment="1">
      <alignment/>
    </xf>
    <xf numFmtId="43" fontId="9" fillId="0" borderId="3" xfId="17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 horizontal="left"/>
    </xf>
    <xf numFmtId="43" fontId="9" fillId="0" borderId="5" xfId="17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3" fontId="10" fillId="0" borderId="1" xfId="17" applyFont="1" applyBorder="1" applyAlignment="1">
      <alignment vertical="center"/>
    </xf>
    <xf numFmtId="43" fontId="10" fillId="0" borderId="2" xfId="17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43" fontId="10" fillId="0" borderId="4" xfId="17" applyFont="1" applyBorder="1" applyAlignment="1">
      <alignment vertical="center"/>
    </xf>
    <xf numFmtId="43" fontId="10" fillId="0" borderId="3" xfId="17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43" fontId="10" fillId="0" borderId="4" xfId="17" applyFont="1" applyBorder="1" applyAlignment="1">
      <alignment horizontal="right" vertical="center"/>
    </xf>
    <xf numFmtId="43" fontId="9" fillId="0" borderId="13" xfId="0" applyNumberFormat="1" applyFont="1" applyBorder="1" applyAlignment="1">
      <alignment vertical="center"/>
    </xf>
    <xf numFmtId="43" fontId="9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10" fillId="0" borderId="5" xfId="17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43" fontId="10" fillId="0" borderId="10" xfId="17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3" fontId="10" fillId="0" borderId="7" xfId="17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43" fontId="10" fillId="0" borderId="7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3" fontId="9" fillId="0" borderId="14" xfId="0" applyNumberFormat="1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43" fontId="9" fillId="0" borderId="0" xfId="0" applyNumberFormat="1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0" fillId="0" borderId="2" xfId="0" applyFont="1" applyBorder="1" applyAlignment="1">
      <alignment/>
    </xf>
    <xf numFmtId="0" fontId="13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43" fontId="10" fillId="0" borderId="2" xfId="17" applyFont="1" applyBorder="1" applyAlignment="1">
      <alignment/>
    </xf>
    <xf numFmtId="43" fontId="10" fillId="0" borderId="4" xfId="17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43" fontId="10" fillId="0" borderId="3" xfId="17" applyFont="1" applyFill="1" applyBorder="1" applyAlignment="1">
      <alignment vertical="center"/>
    </xf>
    <xf numFmtId="43" fontId="10" fillId="0" borderId="0" xfId="17" applyFont="1" applyBorder="1" applyAlignment="1">
      <alignment vertical="center"/>
    </xf>
    <xf numFmtId="43" fontId="10" fillId="0" borderId="0" xfId="17" applyFont="1" applyAlignment="1">
      <alignment vertical="center"/>
    </xf>
    <xf numFmtId="43" fontId="9" fillId="0" borderId="13" xfId="17" applyFont="1" applyBorder="1" applyAlignment="1">
      <alignment vertical="center"/>
    </xf>
    <xf numFmtId="43" fontId="9" fillId="0" borderId="0" xfId="17" applyFont="1" applyAlignment="1">
      <alignment/>
    </xf>
    <xf numFmtId="43" fontId="10" fillId="0" borderId="0" xfId="0" applyNumberFormat="1" applyFont="1" applyBorder="1" applyAlignment="1">
      <alignment vertical="center"/>
    </xf>
    <xf numFmtId="43" fontId="9" fillId="0" borderId="11" xfId="0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43" fontId="9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3" fontId="5" fillId="0" borderId="15" xfId="17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43" fontId="5" fillId="0" borderId="8" xfId="17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43" fontId="1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32</xdr:row>
      <xdr:rowOff>0</xdr:rowOff>
    </xdr:from>
    <xdr:to>
      <xdr:col>4</xdr:col>
      <xdr:colOff>1114425</xdr:colOff>
      <xdr:row>32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686425" y="863917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4</xdr:col>
      <xdr:colOff>1114425</xdr:colOff>
      <xdr:row>32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581650" y="8639175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หน้า 2/2</a:t>
          </a:r>
        </a:p>
      </xdr:txBody>
    </xdr:sp>
    <xdr:clientData/>
  </xdr:twoCellAnchor>
  <xdr:twoCellAnchor>
    <xdr:from>
      <xdr:col>4</xdr:col>
      <xdr:colOff>323850</xdr:colOff>
      <xdr:row>33</xdr:row>
      <xdr:rowOff>0</xdr:rowOff>
    </xdr:from>
    <xdr:to>
      <xdr:col>4</xdr:col>
      <xdr:colOff>1114425</xdr:colOff>
      <xdr:row>33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686425" y="89249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4</xdr:col>
      <xdr:colOff>1066800</xdr:colOff>
      <xdr:row>33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581650" y="892492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39</xdr:row>
      <xdr:rowOff>171450</xdr:rowOff>
    </xdr:from>
    <xdr:to>
      <xdr:col>7</xdr:col>
      <xdr:colOff>933450</xdr:colOff>
      <xdr:row>39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86625" y="11525250"/>
          <a:ext cx="714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7</xdr:col>
      <xdr:colOff>209550</xdr:colOff>
      <xdr:row>1</xdr:row>
      <xdr:rowOff>76200</xdr:rowOff>
    </xdr:from>
    <xdr:to>
      <xdr:col>7</xdr:col>
      <xdr:colOff>1019175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77100" y="152400"/>
          <a:ext cx="8096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161925</xdr:rowOff>
    </xdr:from>
    <xdr:to>
      <xdr:col>3</xdr:col>
      <xdr:colOff>923925</xdr:colOff>
      <xdr:row>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29275" y="390525"/>
          <a:ext cx="8477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หมายเหตุ 1</a:t>
          </a:r>
        </a:p>
      </xdr:txBody>
    </xdr:sp>
    <xdr:clientData/>
  </xdr:twoCellAnchor>
  <xdr:twoCellAnchor>
    <xdr:from>
      <xdr:col>3</xdr:col>
      <xdr:colOff>114300</xdr:colOff>
      <xdr:row>1</xdr:row>
      <xdr:rowOff>409575</xdr:rowOff>
    </xdr:from>
    <xdr:to>
      <xdr:col>3</xdr:col>
      <xdr:colOff>962025</xdr:colOff>
      <xdr:row>3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667375" y="638175"/>
          <a:ext cx="8477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  <xdr:twoCellAnchor>
    <xdr:from>
      <xdr:col>3</xdr:col>
      <xdr:colOff>47625</xdr:colOff>
      <xdr:row>35</xdr:row>
      <xdr:rowOff>190500</xdr:rowOff>
    </xdr:from>
    <xdr:to>
      <xdr:col>3</xdr:col>
      <xdr:colOff>895350</xdr:colOff>
      <xdr:row>36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600700" y="10753725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12</xdr:row>
      <xdr:rowOff>28575</xdr:rowOff>
    </xdr:from>
    <xdr:to>
      <xdr:col>6</xdr:col>
      <xdr:colOff>247650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95775" y="297180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31</xdr:row>
      <xdr:rowOff>28575</xdr:rowOff>
    </xdr:from>
    <xdr:to>
      <xdr:col>6</xdr:col>
      <xdr:colOff>314325</xdr:colOff>
      <xdr:row>31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95775" y="78390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57675" y="187642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266700</xdr:rowOff>
    </xdr:from>
    <xdr:to>
      <xdr:col>6</xdr:col>
      <xdr:colOff>190500</xdr:colOff>
      <xdr:row>7</xdr:row>
      <xdr:rowOff>266700</xdr:rowOff>
    </xdr:to>
    <xdr:sp>
      <xdr:nvSpPr>
        <xdr:cNvPr id="4" name="Line 4"/>
        <xdr:cNvSpPr>
          <a:spLocks/>
        </xdr:cNvSpPr>
      </xdr:nvSpPr>
      <xdr:spPr>
        <a:xfrm>
          <a:off x="4276725" y="21240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285750</xdr:rowOff>
    </xdr:from>
    <xdr:to>
      <xdr:col>6</xdr:col>
      <xdr:colOff>314325</xdr:colOff>
      <xdr:row>32</xdr:row>
      <xdr:rowOff>285750</xdr:rowOff>
    </xdr:to>
    <xdr:sp>
      <xdr:nvSpPr>
        <xdr:cNvPr id="5" name="Line 5"/>
        <xdr:cNvSpPr>
          <a:spLocks/>
        </xdr:cNvSpPr>
      </xdr:nvSpPr>
      <xdr:spPr>
        <a:xfrm>
          <a:off x="4295775" y="82962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25</xdr:row>
      <xdr:rowOff>57150</xdr:rowOff>
    </xdr:from>
    <xdr:to>
      <xdr:col>6</xdr:col>
      <xdr:colOff>295275</xdr:colOff>
      <xdr:row>25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95775" y="648652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12</xdr:row>
      <xdr:rowOff>28575</xdr:rowOff>
    </xdr:from>
    <xdr:to>
      <xdr:col>6</xdr:col>
      <xdr:colOff>247650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486275" y="332422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486275" y="769620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448175" y="18478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467225" y="213360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486275" y="81438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22</xdr:row>
      <xdr:rowOff>9525</xdr:rowOff>
    </xdr:from>
    <xdr:to>
      <xdr:col>6</xdr:col>
      <xdr:colOff>266700</xdr:colOff>
      <xdr:row>22</xdr:row>
      <xdr:rowOff>9525</xdr:rowOff>
    </xdr:to>
    <xdr:sp>
      <xdr:nvSpPr>
        <xdr:cNvPr id="6" name="Line 6"/>
        <xdr:cNvSpPr>
          <a:spLocks/>
        </xdr:cNvSpPr>
      </xdr:nvSpPr>
      <xdr:spPr>
        <a:xfrm>
          <a:off x="4457700" y="6067425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28575</xdr:rowOff>
    </xdr:from>
    <xdr:to>
      <xdr:col>6</xdr:col>
      <xdr:colOff>247650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40957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4580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4310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288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79724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007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86250" y="412432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86250" y="758190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48150" y="218122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67200" y="24669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286250" y="80962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20</xdr:row>
      <xdr:rowOff>57150</xdr:rowOff>
    </xdr:from>
    <xdr:to>
      <xdr:col>6</xdr:col>
      <xdr:colOff>295275</xdr:colOff>
      <xdr:row>20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86250" y="57054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1">
      <selection activeCell="E6" sqref="E6"/>
    </sheetView>
  </sheetViews>
  <sheetFormatPr defaultColWidth="9.140625" defaultRowHeight="24.75" customHeight="1"/>
  <cols>
    <col min="1" max="1" width="2.421875" style="2" customWidth="1"/>
    <col min="2" max="2" width="52.421875" style="2" customWidth="1"/>
    <col min="3" max="3" width="9.140625" style="2" customWidth="1"/>
    <col min="4" max="4" width="16.421875" style="2" customWidth="1"/>
    <col min="5" max="5" width="16.7109375" style="2" customWidth="1"/>
    <col min="6" max="6" width="11.8515625" style="2" customWidth="1"/>
    <col min="7" max="7" width="13.57421875" style="2" customWidth="1"/>
    <col min="8" max="8" width="15.00390625" style="2" customWidth="1"/>
    <col min="9" max="16384" width="9.140625" style="2" customWidth="1"/>
  </cols>
  <sheetData>
    <row r="1" ht="6.75" customHeight="1"/>
    <row r="2" spans="2:6" ht="20.25" customHeight="1">
      <c r="B2" s="197" t="s">
        <v>2</v>
      </c>
      <c r="C2" s="197"/>
      <c r="D2" s="197"/>
      <c r="E2" s="197"/>
      <c r="F2" s="1"/>
    </row>
    <row r="3" spans="2:6" ht="17.25" customHeight="1">
      <c r="B3" s="197" t="s">
        <v>3</v>
      </c>
      <c r="C3" s="197"/>
      <c r="D3" s="197"/>
      <c r="E3" s="197"/>
      <c r="F3" s="1"/>
    </row>
    <row r="4" spans="2:6" ht="20.25" customHeight="1">
      <c r="B4" s="198" t="s">
        <v>268</v>
      </c>
      <c r="C4" s="198"/>
      <c r="D4" s="198"/>
      <c r="E4" s="198"/>
      <c r="F4" s="3"/>
    </row>
    <row r="5" spans="2:6" ht="26.25" customHeight="1">
      <c r="B5" s="36" t="s">
        <v>4</v>
      </c>
      <c r="C5" s="36" t="s">
        <v>5</v>
      </c>
      <c r="D5" s="36" t="s">
        <v>6</v>
      </c>
      <c r="E5" s="36" t="s">
        <v>7</v>
      </c>
      <c r="F5" s="4"/>
    </row>
    <row r="6" spans="2:6" ht="22.5" customHeight="1">
      <c r="B6" s="5" t="s">
        <v>8</v>
      </c>
      <c r="C6" s="6" t="s">
        <v>226</v>
      </c>
      <c r="D6" s="7">
        <v>0</v>
      </c>
      <c r="E6" s="7"/>
      <c r="F6" s="8"/>
    </row>
    <row r="7" spans="2:6" ht="21" customHeight="1">
      <c r="B7" s="9" t="s">
        <v>113</v>
      </c>
      <c r="C7" s="10" t="s">
        <v>227</v>
      </c>
      <c r="D7" s="11">
        <v>1811478.38</v>
      </c>
      <c r="E7" s="11"/>
      <c r="F7" s="8"/>
    </row>
    <row r="8" spans="2:7" ht="22.5" customHeight="1">
      <c r="B8" s="9" t="s">
        <v>114</v>
      </c>
      <c r="C8" s="10" t="s">
        <v>227</v>
      </c>
      <c r="D8" s="11">
        <v>121770.04</v>
      </c>
      <c r="E8" s="11"/>
      <c r="F8" s="8"/>
      <c r="G8" s="16">
        <f>SUM(D6:D13)</f>
        <v>21314499.259999998</v>
      </c>
    </row>
    <row r="9" spans="2:6" ht="22.5" customHeight="1">
      <c r="B9" s="9" t="s">
        <v>120</v>
      </c>
      <c r="C9" s="10" t="s">
        <v>228</v>
      </c>
      <c r="D9" s="11">
        <v>435529.31</v>
      </c>
      <c r="E9" s="11"/>
      <c r="F9" s="8"/>
    </row>
    <row r="10" spans="2:6" ht="21" customHeight="1">
      <c r="B10" s="9" t="s">
        <v>130</v>
      </c>
      <c r="C10" s="10" t="s">
        <v>229</v>
      </c>
      <c r="D10" s="11">
        <v>0</v>
      </c>
      <c r="E10" s="11"/>
      <c r="F10" s="8"/>
    </row>
    <row r="11" spans="2:6" ht="24.75" customHeight="1">
      <c r="B11" s="9" t="s">
        <v>103</v>
      </c>
      <c r="C11" s="10" t="s">
        <v>227</v>
      </c>
      <c r="D11" s="11">
        <v>15422785.52</v>
      </c>
      <c r="E11" s="11"/>
      <c r="F11" s="8"/>
    </row>
    <row r="12" spans="2:6" ht="20.25" customHeight="1">
      <c r="B12" s="9" t="s">
        <v>102</v>
      </c>
      <c r="C12" s="10" t="s">
        <v>229</v>
      </c>
      <c r="D12" s="11">
        <v>0</v>
      </c>
      <c r="E12" s="11"/>
      <c r="F12" s="8"/>
    </row>
    <row r="13" spans="2:7" ht="22.5" customHeight="1">
      <c r="B13" s="9" t="s">
        <v>154</v>
      </c>
      <c r="C13" s="10" t="s">
        <v>228</v>
      </c>
      <c r="D13" s="11">
        <v>3522936.01</v>
      </c>
      <c r="E13" s="11"/>
      <c r="F13" s="8"/>
      <c r="G13" s="8"/>
    </row>
    <row r="14" spans="2:6" s="55" customFormat="1" ht="20.25" customHeight="1">
      <c r="B14" s="64" t="s">
        <v>174</v>
      </c>
      <c r="C14" s="75" t="s">
        <v>230</v>
      </c>
      <c r="D14" s="57">
        <v>0</v>
      </c>
      <c r="E14" s="57"/>
      <c r="F14" s="60"/>
    </row>
    <row r="15" spans="2:6" s="55" customFormat="1" ht="22.5" customHeight="1">
      <c r="B15" s="64" t="s">
        <v>231</v>
      </c>
      <c r="C15" s="76" t="s">
        <v>232</v>
      </c>
      <c r="D15" s="57">
        <v>670007.71</v>
      </c>
      <c r="E15" s="57"/>
      <c r="F15" s="60"/>
    </row>
    <row r="16" spans="2:6" s="55" customFormat="1" ht="22.5" customHeight="1">
      <c r="B16" s="64" t="s">
        <v>175</v>
      </c>
      <c r="C16" s="56">
        <v>11045000</v>
      </c>
      <c r="D16" s="57">
        <v>833000</v>
      </c>
      <c r="E16" s="57"/>
      <c r="F16" s="60"/>
    </row>
    <row r="17" spans="2:6" s="55" customFormat="1" ht="22.5" customHeight="1">
      <c r="B17" s="64" t="s">
        <v>171</v>
      </c>
      <c r="C17" s="56">
        <v>19040000</v>
      </c>
      <c r="D17" s="57">
        <v>0</v>
      </c>
      <c r="E17" s="57" t="s">
        <v>96</v>
      </c>
      <c r="F17" s="60"/>
    </row>
    <row r="18" spans="2:6" s="55" customFormat="1" ht="22.5" customHeight="1">
      <c r="B18" s="64" t="s">
        <v>9</v>
      </c>
      <c r="C18" s="75" t="s">
        <v>238</v>
      </c>
      <c r="D18" s="57">
        <v>8953771.85</v>
      </c>
      <c r="E18" s="57"/>
      <c r="F18" s="60"/>
    </row>
    <row r="19" spans="2:6" s="55" customFormat="1" ht="22.5" customHeight="1">
      <c r="B19" s="64" t="s">
        <v>147</v>
      </c>
      <c r="C19" s="75" t="s">
        <v>239</v>
      </c>
      <c r="D19" s="57">
        <v>2225520</v>
      </c>
      <c r="E19" s="57"/>
      <c r="F19" s="60"/>
    </row>
    <row r="20" spans="2:6" s="55" customFormat="1" ht="22.5" customHeight="1">
      <c r="B20" s="63" t="s">
        <v>146</v>
      </c>
      <c r="C20" s="61" t="s">
        <v>240</v>
      </c>
      <c r="D20" s="57">
        <v>6309893.55</v>
      </c>
      <c r="E20" s="57"/>
      <c r="F20" s="60"/>
    </row>
    <row r="21" spans="2:6" s="55" customFormat="1" ht="22.5" customHeight="1">
      <c r="B21" s="63" t="s">
        <v>10</v>
      </c>
      <c r="C21" s="61" t="s">
        <v>241</v>
      </c>
      <c r="D21" s="57">
        <v>769350</v>
      </c>
      <c r="E21" s="57"/>
      <c r="F21" s="60"/>
    </row>
    <row r="22" spans="2:6" s="55" customFormat="1" ht="22.5" customHeight="1">
      <c r="B22" s="63" t="s">
        <v>11</v>
      </c>
      <c r="C22" s="61" t="s">
        <v>242</v>
      </c>
      <c r="D22" s="57">
        <v>3774867.57</v>
      </c>
      <c r="E22" s="57"/>
      <c r="F22" s="60"/>
    </row>
    <row r="23" spans="2:6" s="55" customFormat="1" ht="22.5" customHeight="1">
      <c r="B23" s="63" t="s">
        <v>12</v>
      </c>
      <c r="C23" s="61" t="s">
        <v>243</v>
      </c>
      <c r="D23" s="57">
        <v>1218637.31</v>
      </c>
      <c r="E23" s="57"/>
      <c r="F23" s="60"/>
    </row>
    <row r="24" spans="2:6" s="55" customFormat="1" ht="22.5" customHeight="1">
      <c r="B24" s="63" t="s">
        <v>13</v>
      </c>
      <c r="C24" s="61" t="s">
        <v>244</v>
      </c>
      <c r="D24" s="57">
        <v>247053.48</v>
      </c>
      <c r="E24" s="57"/>
      <c r="F24" s="60"/>
    </row>
    <row r="25" spans="2:6" s="55" customFormat="1" ht="22.5" customHeight="1">
      <c r="B25" s="63" t="s">
        <v>14</v>
      </c>
      <c r="C25" s="61" t="s">
        <v>245</v>
      </c>
      <c r="D25" s="57">
        <v>2331000</v>
      </c>
      <c r="E25" s="57"/>
      <c r="F25" s="60"/>
    </row>
    <row r="26" spans="2:7" s="55" customFormat="1" ht="22.5" customHeight="1">
      <c r="B26" s="63" t="s">
        <v>15</v>
      </c>
      <c r="C26" s="61" t="s">
        <v>246</v>
      </c>
      <c r="D26" s="57">
        <v>855300</v>
      </c>
      <c r="E26" s="57"/>
      <c r="F26" s="60"/>
      <c r="G26" s="59"/>
    </row>
    <row r="27" spans="2:7" s="55" customFormat="1" ht="22.5" customHeight="1">
      <c r="B27" s="63" t="s">
        <v>16</v>
      </c>
      <c r="C27" s="61" t="s">
        <v>247</v>
      </c>
      <c r="D27" s="57">
        <v>37150</v>
      </c>
      <c r="E27" s="57"/>
      <c r="F27" s="60"/>
      <c r="G27" s="59"/>
    </row>
    <row r="28" spans="2:7" s="55" customFormat="1" ht="22.5" customHeight="1">
      <c r="B28" s="63" t="s">
        <v>44</v>
      </c>
      <c r="C28" s="61" t="s">
        <v>248</v>
      </c>
      <c r="D28" s="57">
        <v>963374.44</v>
      </c>
      <c r="E28" s="57"/>
      <c r="F28" s="60"/>
      <c r="G28" s="59"/>
    </row>
    <row r="29" spans="2:7" s="55" customFormat="1" ht="9.75" customHeight="1">
      <c r="B29" s="63"/>
      <c r="C29" s="61"/>
      <c r="D29" s="57"/>
      <c r="E29" s="57"/>
      <c r="F29" s="60"/>
      <c r="G29" s="59"/>
    </row>
    <row r="30" spans="2:8" ht="22.5" customHeight="1">
      <c r="B30" s="9" t="s">
        <v>17</v>
      </c>
      <c r="C30" s="10" t="s">
        <v>237</v>
      </c>
      <c r="D30" s="11"/>
      <c r="E30" s="11">
        <v>28906076.41</v>
      </c>
      <c r="F30" s="8"/>
      <c r="G30" s="16"/>
      <c r="H30" s="16"/>
    </row>
    <row r="31" spans="2:8" ht="22.5" customHeight="1">
      <c r="B31" s="9" t="s">
        <v>18</v>
      </c>
      <c r="C31" s="10" t="s">
        <v>234</v>
      </c>
      <c r="D31" s="11"/>
      <c r="E31" s="11">
        <v>1143473.04</v>
      </c>
      <c r="F31" s="8"/>
      <c r="G31" s="19"/>
      <c r="H31" s="17"/>
    </row>
    <row r="32" spans="2:7" ht="22.5" customHeight="1">
      <c r="B32" s="9" t="s">
        <v>19</v>
      </c>
      <c r="C32" s="10" t="s">
        <v>235</v>
      </c>
      <c r="D32" s="11"/>
      <c r="E32" s="11">
        <v>11065022.47</v>
      </c>
      <c r="F32" s="8"/>
      <c r="G32" s="16"/>
    </row>
    <row r="33" spans="2:7" s="55" customFormat="1" ht="22.5" customHeight="1">
      <c r="B33" s="63" t="s">
        <v>20</v>
      </c>
      <c r="C33" s="61" t="s">
        <v>236</v>
      </c>
      <c r="D33" s="57"/>
      <c r="E33" s="57">
        <v>7858507.25</v>
      </c>
      <c r="F33" s="60"/>
      <c r="G33" s="59"/>
    </row>
    <row r="34" spans="2:6" s="55" customFormat="1" ht="23.25" customHeight="1">
      <c r="B34" s="63" t="s">
        <v>150</v>
      </c>
      <c r="C34" s="61" t="s">
        <v>233</v>
      </c>
      <c r="D34" s="57"/>
      <c r="E34" s="57">
        <v>1530346</v>
      </c>
      <c r="F34" s="60"/>
    </row>
    <row r="35" spans="2:7" s="25" customFormat="1" ht="21.75" customHeight="1">
      <c r="B35" s="199" t="s">
        <v>1</v>
      </c>
      <c r="C35" s="200"/>
      <c r="D35" s="28">
        <f>SUM(D6:D32)</f>
        <v>50503425.169999994</v>
      </c>
      <c r="E35" s="28">
        <f>SUM(E30:E34)</f>
        <v>50503425.17</v>
      </c>
      <c r="F35" s="31"/>
      <c r="G35" s="37">
        <f>SUM(D35-E35)</f>
        <v>-7.450580596923828E-09</v>
      </c>
    </row>
    <row r="36" spans="3:4" ht="15.75" customHeight="1">
      <c r="C36" s="19"/>
      <c r="D36" s="2" t="s">
        <v>152</v>
      </c>
    </row>
    <row r="37" ht="18.75" customHeight="1"/>
    <row r="38" spans="1:4" ht="19.5" customHeight="1">
      <c r="A38" s="20" t="s">
        <v>309</v>
      </c>
      <c r="B38" s="15"/>
      <c r="D38" s="15"/>
    </row>
    <row r="39" spans="1:4" ht="20.25" customHeight="1">
      <c r="A39" s="20" t="s">
        <v>310</v>
      </c>
      <c r="B39" s="15"/>
      <c r="D39" s="15"/>
    </row>
    <row r="40" spans="1:4" ht="17.25" customHeight="1">
      <c r="A40" s="20"/>
      <c r="B40" s="15"/>
      <c r="D40" s="15"/>
    </row>
  </sheetData>
  <mergeCells count="4">
    <mergeCell ref="B2:E2"/>
    <mergeCell ref="B3:E3"/>
    <mergeCell ref="B4:E4"/>
    <mergeCell ref="B35:C35"/>
  </mergeCells>
  <printOptions/>
  <pageMargins left="0.46" right="0.25" top="0.17" bottom="0.25" header="0.16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8" sqref="C8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2.57421875" style="2" customWidth="1"/>
    <col min="8" max="8" width="9.57421875" style="2" bestFit="1" customWidth="1"/>
    <col min="9" max="16384" width="9.140625" style="2" customWidth="1"/>
  </cols>
  <sheetData>
    <row r="1" spans="1:7" ht="15.7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7.25" customHeight="1">
      <c r="A3" s="25"/>
      <c r="D3" s="39" t="s">
        <v>80</v>
      </c>
      <c r="E3" s="25"/>
    </row>
    <row r="4" spans="1:5" ht="24" customHeight="1">
      <c r="A4" s="25"/>
      <c r="B4" s="40" t="s">
        <v>81</v>
      </c>
      <c r="D4" s="39" t="s">
        <v>118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215" t="s">
        <v>36</v>
      </c>
      <c r="F6" s="215"/>
      <c r="G6" s="215"/>
    </row>
    <row r="7" spans="1:8" ht="24.75" customHeight="1">
      <c r="A7" s="25" t="s">
        <v>273</v>
      </c>
      <c r="D7" s="12"/>
      <c r="F7" s="29">
        <v>121770.04</v>
      </c>
      <c r="H7" s="48"/>
    </row>
    <row r="8" spans="1:6" ht="24.75" customHeight="1">
      <c r="A8" s="25" t="s">
        <v>126</v>
      </c>
      <c r="D8" s="12"/>
      <c r="F8" s="34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7.25" customHeight="1">
      <c r="A10" s="15" t="s">
        <v>85</v>
      </c>
      <c r="B10" s="15" t="s">
        <v>85</v>
      </c>
      <c r="C10" s="15" t="s">
        <v>85</v>
      </c>
      <c r="D10" s="12"/>
    </row>
    <row r="11" spans="1:4" ht="18" customHeight="1">
      <c r="A11" s="15" t="s">
        <v>85</v>
      </c>
      <c r="B11" s="15" t="s">
        <v>85</v>
      </c>
      <c r="C11" s="15" t="s">
        <v>85</v>
      </c>
      <c r="D11" s="12"/>
    </row>
    <row r="12" spans="1:4" ht="18" customHeight="1">
      <c r="A12" s="15" t="s">
        <v>85</v>
      </c>
      <c r="B12" s="15" t="s">
        <v>85</v>
      </c>
      <c r="C12" s="15" t="s">
        <v>85</v>
      </c>
      <c r="D12" s="12"/>
    </row>
    <row r="13" spans="1:6" ht="19.5" customHeight="1">
      <c r="A13" s="15" t="s">
        <v>85</v>
      </c>
      <c r="B13" s="15" t="s">
        <v>85</v>
      </c>
      <c r="C13" s="15" t="s">
        <v>85</v>
      </c>
      <c r="D13" s="12"/>
      <c r="F13" s="32"/>
    </row>
    <row r="14" ht="21.75" customHeight="1">
      <c r="D14" s="12"/>
    </row>
    <row r="15" spans="1:6" ht="24.75" customHeight="1">
      <c r="A15" s="25" t="s">
        <v>127</v>
      </c>
      <c r="D15" s="12"/>
      <c r="F15" s="37">
        <f>SUM(C17:C21)</f>
        <v>0</v>
      </c>
    </row>
    <row r="16" spans="1:4" ht="24.75" customHeight="1">
      <c r="A16" s="33" t="s">
        <v>86</v>
      </c>
      <c r="B16" s="33" t="s">
        <v>87</v>
      </c>
      <c r="C16" s="33" t="s">
        <v>84</v>
      </c>
      <c r="D16" s="12"/>
    </row>
    <row r="17" spans="1:4" ht="17.2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7.75" customHeight="1">
      <c r="A22" s="25" t="s">
        <v>128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7.25" customHeight="1">
      <c r="A24" s="15" t="s">
        <v>85</v>
      </c>
      <c r="B24" s="15" t="s">
        <v>85</v>
      </c>
      <c r="C24" s="15" t="s">
        <v>85</v>
      </c>
      <c r="D24" s="12"/>
    </row>
    <row r="25" spans="1:4" ht="18" customHeight="1">
      <c r="A25" s="15" t="s">
        <v>85</v>
      </c>
      <c r="B25" s="15" t="s">
        <v>85</v>
      </c>
      <c r="C25" s="15" t="s">
        <v>85</v>
      </c>
      <c r="D25" s="12"/>
    </row>
    <row r="26" spans="1:4" ht="18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SUM(F7+F8-F15+F22)</f>
        <v>121770.04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279</v>
      </c>
      <c r="B30" s="38"/>
      <c r="C30" s="38"/>
      <c r="D30" s="45"/>
      <c r="E30" s="18"/>
      <c r="F30" s="46">
        <v>121770.04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20.25" customHeight="1">
      <c r="A32" s="13" t="s">
        <v>90</v>
      </c>
      <c r="B32" s="13"/>
      <c r="C32" s="12"/>
      <c r="D32" s="2" t="s">
        <v>91</v>
      </c>
    </row>
    <row r="33" spans="1:4" ht="24.75" customHeight="1">
      <c r="A33" s="13" t="s">
        <v>280</v>
      </c>
      <c r="B33" s="13"/>
      <c r="C33" s="12"/>
      <c r="D33" s="13" t="s">
        <v>281</v>
      </c>
    </row>
    <row r="34" spans="1:4" ht="24.75" customHeight="1">
      <c r="A34" s="13" t="s">
        <v>94</v>
      </c>
      <c r="B34" s="13"/>
      <c r="C34" s="12"/>
      <c r="D34" s="13" t="s">
        <v>94</v>
      </c>
    </row>
    <row r="35" spans="1:4" ht="24.75" customHeight="1">
      <c r="A35" s="13" t="s">
        <v>187</v>
      </c>
      <c r="B35" s="13"/>
      <c r="C35" s="12"/>
      <c r="D35" s="13" t="s">
        <v>187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17" top="0.18" bottom="0.16" header="0.17" footer="0.16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4" sqref="D4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421875" style="2" customWidth="1"/>
    <col min="5" max="5" width="12.421875" style="2" customWidth="1"/>
    <col min="6" max="6" width="14.421875" style="2" customWidth="1"/>
    <col min="7" max="7" width="14.57421875" style="2" customWidth="1"/>
    <col min="8" max="16384" width="9.140625" style="2" customWidth="1"/>
  </cols>
  <sheetData>
    <row r="1" spans="1:7" ht="24.75" customHeight="1">
      <c r="A1" s="38"/>
      <c r="B1" s="38"/>
      <c r="C1" s="38"/>
      <c r="D1" s="38"/>
      <c r="E1" s="38"/>
      <c r="F1" s="38"/>
      <c r="G1" s="38"/>
    </row>
    <row r="2" spans="1:5" ht="30" customHeight="1">
      <c r="A2" s="25" t="s">
        <v>2</v>
      </c>
      <c r="D2" s="39"/>
      <c r="E2" s="25"/>
    </row>
    <row r="3" spans="1:5" ht="20.25" customHeight="1">
      <c r="A3" s="25"/>
      <c r="D3" s="39" t="s">
        <v>95</v>
      </c>
      <c r="E3" s="25"/>
    </row>
    <row r="4" spans="1:5" ht="23.25" customHeight="1">
      <c r="A4" s="25"/>
      <c r="B4" s="40" t="s">
        <v>81</v>
      </c>
      <c r="D4" s="39" t="s">
        <v>121</v>
      </c>
      <c r="E4" s="26"/>
    </row>
    <row r="5" spans="1:7" ht="22.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215" t="s">
        <v>36</v>
      </c>
      <c r="F6" s="215"/>
      <c r="G6" s="215"/>
    </row>
    <row r="7" spans="1:6" ht="24.75" customHeight="1">
      <c r="A7" s="25" t="s">
        <v>273</v>
      </c>
      <c r="D7" s="12"/>
      <c r="F7" s="29">
        <v>435529.31</v>
      </c>
    </row>
    <row r="8" spans="1:6" ht="24.75" customHeight="1">
      <c r="A8" s="25" t="s">
        <v>126</v>
      </c>
      <c r="C8" s="2" t="s">
        <v>96</v>
      </c>
      <c r="D8" s="12"/>
      <c r="F8" s="34">
        <f>SUM(C10)</f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6" ht="19.5" customHeight="1">
      <c r="A12" s="15" t="s">
        <v>85</v>
      </c>
      <c r="B12" s="15" t="s">
        <v>85</v>
      </c>
      <c r="C12" s="15" t="s">
        <v>85</v>
      </c>
      <c r="D12" s="12"/>
      <c r="F12" s="32"/>
    </row>
    <row r="13" ht="19.5" customHeight="1">
      <c r="D13" s="12"/>
    </row>
    <row r="14" spans="1:6" ht="24.75" customHeight="1">
      <c r="A14" s="25" t="s">
        <v>122</v>
      </c>
      <c r="D14" s="12"/>
      <c r="F14" s="37">
        <f>SUM(C16:C19)</f>
        <v>0</v>
      </c>
    </row>
    <row r="15" spans="1:4" ht="21" customHeight="1">
      <c r="A15" s="33" t="s">
        <v>86</v>
      </c>
      <c r="B15" s="33" t="s">
        <v>87</v>
      </c>
      <c r="C15" s="33" t="s">
        <v>84</v>
      </c>
      <c r="D15" s="12"/>
    </row>
    <row r="16" spans="1:4" ht="19.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8.7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/>
      <c r="B19" s="15"/>
      <c r="C19" s="15"/>
      <c r="D19" s="12"/>
    </row>
    <row r="20" spans="1:6" ht="24.75" customHeight="1">
      <c r="A20" s="25" t="s">
        <v>129</v>
      </c>
      <c r="D20" s="12"/>
      <c r="F20" s="34">
        <f>SUM(C23)</f>
        <v>0</v>
      </c>
    </row>
    <row r="21" spans="1:4" ht="24.75" customHeight="1">
      <c r="A21" s="35" t="s">
        <v>88</v>
      </c>
      <c r="D21" s="12"/>
    </row>
    <row r="22" spans="1:4" ht="23.25" customHeight="1">
      <c r="A22" s="33" t="s">
        <v>82</v>
      </c>
      <c r="B22" s="33" t="s">
        <v>83</v>
      </c>
      <c r="C22" s="33" t="s">
        <v>84</v>
      </c>
      <c r="D22" s="12"/>
    </row>
    <row r="23" spans="1:4" ht="24" customHeight="1">
      <c r="A23" s="15" t="s">
        <v>85</v>
      </c>
      <c r="B23" s="15" t="s">
        <v>85</v>
      </c>
      <c r="C23" s="15" t="s">
        <v>85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/>
      <c r="B26" s="15"/>
      <c r="C26" s="15"/>
      <c r="D26" s="12"/>
    </row>
    <row r="27" spans="1:6" ht="19.5" customHeight="1">
      <c r="A27" s="43" t="s">
        <v>89</v>
      </c>
      <c r="B27" s="15"/>
      <c r="C27" s="15"/>
      <c r="D27" s="12"/>
      <c r="F27" s="37">
        <f>SUM(F7+F8-F14-F20)</f>
        <v>435529.31</v>
      </c>
    </row>
    <row r="28" spans="1:6" ht="19.5" customHeight="1">
      <c r="A28" s="15"/>
      <c r="B28" s="15"/>
      <c r="C28" s="15"/>
      <c r="D28" s="12" t="s">
        <v>96</v>
      </c>
      <c r="F28" s="34"/>
    </row>
    <row r="29" spans="1:7" ht="24.75" customHeight="1">
      <c r="A29" s="44" t="s">
        <v>279</v>
      </c>
      <c r="B29" s="38"/>
      <c r="C29" s="38"/>
      <c r="D29" s="45"/>
      <c r="E29" s="18"/>
      <c r="F29" s="46">
        <v>435529.31</v>
      </c>
      <c r="G29" s="38"/>
    </row>
    <row r="30" spans="1:7" ht="13.5" customHeight="1">
      <c r="A30" s="26"/>
      <c r="B30" s="13"/>
      <c r="C30" s="47"/>
      <c r="D30" s="13"/>
      <c r="E30" s="13"/>
      <c r="F30" s="31"/>
      <c r="G30" s="13"/>
    </row>
    <row r="31" spans="1:3" ht="20.25" customHeight="1">
      <c r="A31" s="13" t="s">
        <v>90</v>
      </c>
      <c r="B31" s="13"/>
      <c r="C31" s="12"/>
    </row>
    <row r="32" spans="1:4" ht="24.75" customHeight="1">
      <c r="A32" s="13" t="s">
        <v>275</v>
      </c>
      <c r="B32" s="13"/>
      <c r="C32" s="12"/>
      <c r="D32" s="13" t="s">
        <v>282</v>
      </c>
    </row>
    <row r="33" spans="1:4" ht="24.75" customHeight="1">
      <c r="A33" s="13" t="s">
        <v>136</v>
      </c>
      <c r="B33" s="13"/>
      <c r="C33" s="12"/>
      <c r="D33" s="13" t="s">
        <v>137</v>
      </c>
    </row>
    <row r="34" spans="1:4" ht="24.75" customHeight="1">
      <c r="A34" s="13" t="s">
        <v>188</v>
      </c>
      <c r="B34" s="13"/>
      <c r="C34" s="12"/>
      <c r="D34" s="13" t="s">
        <v>184</v>
      </c>
    </row>
    <row r="35" spans="1:7" ht="24.75" customHeight="1">
      <c r="A35" s="38"/>
      <c r="B35" s="38"/>
      <c r="C35" s="45"/>
      <c r="D35" s="18"/>
      <c r="E35" s="38"/>
      <c r="F35" s="38"/>
      <c r="G35" s="38"/>
    </row>
  </sheetData>
  <mergeCells count="1">
    <mergeCell ref="E6:G6"/>
  </mergeCells>
  <printOptions/>
  <pageMargins left="0.75" right="0.17" top="0.24" bottom="0.24" header="0.17" footer="0.16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2">
      <selection activeCell="C28" sqref="C28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97</v>
      </c>
      <c r="E3" s="25"/>
    </row>
    <row r="4" spans="1:5" ht="24.75" customHeight="1">
      <c r="A4" s="25"/>
      <c r="B4" s="40" t="s">
        <v>81</v>
      </c>
      <c r="D4" s="39" t="s">
        <v>153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215" t="s">
        <v>36</v>
      </c>
      <c r="F6" s="215"/>
      <c r="G6" s="215"/>
    </row>
    <row r="7" spans="1:6" ht="24.75" customHeight="1">
      <c r="A7" s="25" t="s">
        <v>283</v>
      </c>
      <c r="D7" s="12"/>
      <c r="F7" s="29">
        <v>3522936.01</v>
      </c>
    </row>
    <row r="8" spans="1:6" ht="24.75" customHeight="1">
      <c r="A8" s="2" t="s">
        <v>98</v>
      </c>
      <c r="D8" s="12"/>
      <c r="F8" s="32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122</v>
      </c>
      <c r="D14" s="12"/>
      <c r="F14" s="37">
        <f>SUM(C16:C21)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4.75" customHeight="1">
      <c r="A22" s="25" t="s">
        <v>123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SUM(F7-F22)</f>
        <v>3522936.01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279</v>
      </c>
      <c r="B30" s="38"/>
      <c r="C30" s="38"/>
      <c r="D30" s="45"/>
      <c r="E30" s="18"/>
      <c r="F30" s="46">
        <v>3522936.01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18.75" customHeight="1">
      <c r="A32" s="13" t="s">
        <v>99</v>
      </c>
      <c r="B32" s="13"/>
      <c r="C32" s="12"/>
      <c r="D32" s="2" t="s">
        <v>91</v>
      </c>
    </row>
    <row r="33" spans="1:4" ht="24.75" customHeight="1">
      <c r="A33" s="13" t="s">
        <v>284</v>
      </c>
      <c r="B33" s="13"/>
      <c r="C33" s="12"/>
      <c r="D33" s="13" t="s">
        <v>285</v>
      </c>
    </row>
    <row r="34" spans="1:4" ht="24.75" customHeight="1">
      <c r="A34" s="13" t="s">
        <v>100</v>
      </c>
      <c r="B34" s="13"/>
      <c r="C34" s="12"/>
      <c r="D34" s="13" t="s">
        <v>100</v>
      </c>
    </row>
    <row r="35" spans="1:4" ht="24.75" customHeight="1">
      <c r="A35" s="13" t="s">
        <v>189</v>
      </c>
      <c r="B35" s="13"/>
      <c r="C35" s="12"/>
      <c r="D35" s="13" t="s">
        <v>189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17" top="0.19" bottom="0.19" header="0.17" footer="0.16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D4" sqref="D4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106</v>
      </c>
      <c r="E3" s="25"/>
    </row>
    <row r="4" spans="1:5" ht="24.75" customHeight="1">
      <c r="A4" s="25"/>
      <c r="B4" s="40" t="s">
        <v>81</v>
      </c>
      <c r="D4" s="39" t="s">
        <v>116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215" t="s">
        <v>36</v>
      </c>
      <c r="F6" s="215"/>
      <c r="G6" s="215"/>
    </row>
    <row r="7" spans="1:6" ht="24.75" customHeight="1">
      <c r="A7" s="25" t="s">
        <v>273</v>
      </c>
      <c r="D7" s="12"/>
      <c r="F7" s="29">
        <v>0</v>
      </c>
    </row>
    <row r="8" spans="1:6" ht="24.75" customHeight="1">
      <c r="A8" s="2" t="s">
        <v>98</v>
      </c>
      <c r="D8" s="12"/>
      <c r="F8" s="32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122</v>
      </c>
      <c r="D14" s="12"/>
      <c r="F14" s="37">
        <f>SUM(C16:C21)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4.75" customHeight="1">
      <c r="A22" s="25" t="s">
        <v>123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SUM(F7+F8-F14+F22)</f>
        <v>0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279</v>
      </c>
      <c r="B30" s="38"/>
      <c r="C30" s="38"/>
      <c r="D30" s="45"/>
      <c r="E30" s="18"/>
      <c r="F30" s="46">
        <v>0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18.75" customHeight="1">
      <c r="A32" s="13" t="s">
        <v>99</v>
      </c>
      <c r="B32" s="13"/>
      <c r="C32" s="12"/>
      <c r="D32" s="2" t="s">
        <v>91</v>
      </c>
    </row>
    <row r="33" spans="1:4" ht="24.75" customHeight="1">
      <c r="A33" s="13" t="s">
        <v>284</v>
      </c>
      <c r="B33" s="13"/>
      <c r="C33" s="12"/>
      <c r="D33" s="13" t="s">
        <v>286</v>
      </c>
    </row>
    <row r="34" spans="1:4" ht="24.75" customHeight="1">
      <c r="A34" s="13" t="s">
        <v>100</v>
      </c>
      <c r="B34" s="13"/>
      <c r="C34" s="12"/>
      <c r="D34" s="13" t="s">
        <v>100</v>
      </c>
    </row>
    <row r="35" spans="1:4" ht="24.75" customHeight="1">
      <c r="A35" s="13" t="s">
        <v>189</v>
      </c>
      <c r="B35" s="13"/>
      <c r="C35" s="12"/>
      <c r="D35" s="13" t="s">
        <v>189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5" right="0.24" top="0.49" bottom="0.44" header="0.26" footer="0.2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7" sqref="C7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107</v>
      </c>
      <c r="E3" s="25"/>
    </row>
    <row r="4" spans="1:5" ht="24.75" customHeight="1">
      <c r="A4" s="25"/>
      <c r="B4" s="40" t="s">
        <v>81</v>
      </c>
      <c r="D4" s="39" t="s">
        <v>108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215" t="s">
        <v>36</v>
      </c>
      <c r="F6" s="215"/>
      <c r="G6" s="215"/>
    </row>
    <row r="7" spans="1:6" ht="24.75" customHeight="1">
      <c r="A7" s="25" t="s">
        <v>283</v>
      </c>
      <c r="D7" s="12"/>
      <c r="F7" s="29">
        <v>0</v>
      </c>
    </row>
    <row r="8" spans="1:6" ht="24.75" customHeight="1">
      <c r="A8" s="2" t="s">
        <v>98</v>
      </c>
      <c r="D8" s="12"/>
      <c r="F8" s="32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122</v>
      </c>
      <c r="D14" s="12"/>
      <c r="F14" s="37">
        <f>SUM(C16:C21)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4.75" customHeight="1">
      <c r="A22" s="25" t="s">
        <v>123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SUM(F7+F8-F14+F22)</f>
        <v>0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279</v>
      </c>
      <c r="B30" s="38"/>
      <c r="C30" s="38"/>
      <c r="D30" s="45"/>
      <c r="E30" s="18"/>
      <c r="F30" s="46">
        <v>0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18.75" customHeight="1">
      <c r="A32" s="13" t="s">
        <v>99</v>
      </c>
      <c r="B32" s="13"/>
      <c r="C32" s="12"/>
      <c r="D32" s="2" t="s">
        <v>91</v>
      </c>
    </row>
    <row r="33" spans="1:4" ht="24.75" customHeight="1">
      <c r="A33" s="13" t="s">
        <v>287</v>
      </c>
      <c r="B33" s="13"/>
      <c r="C33" s="12"/>
      <c r="D33" s="13" t="s">
        <v>286</v>
      </c>
    </row>
    <row r="34" spans="1:4" ht="24.75" customHeight="1">
      <c r="A34" s="13" t="s">
        <v>100</v>
      </c>
      <c r="B34" s="13"/>
      <c r="C34" s="12"/>
      <c r="D34" s="13" t="s">
        <v>100</v>
      </c>
    </row>
    <row r="35" spans="1:4" ht="24.75" customHeight="1">
      <c r="A35" s="13" t="s">
        <v>189</v>
      </c>
      <c r="B35" s="13"/>
      <c r="C35" s="12"/>
      <c r="D35" s="13" t="s">
        <v>189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24" top="0.51" bottom="0.48" header="0.31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1">
      <selection activeCell="B15" sqref="B15"/>
    </sheetView>
  </sheetViews>
  <sheetFormatPr defaultColWidth="9.140625" defaultRowHeight="19.5" customHeight="1"/>
  <cols>
    <col min="1" max="1" width="4.8515625" style="2" customWidth="1"/>
    <col min="2" max="2" width="5.57421875" style="2" customWidth="1"/>
    <col min="3" max="3" width="55.7109375" style="2" customWidth="1"/>
    <col min="4" max="4" width="14.140625" style="2" customWidth="1"/>
    <col min="5" max="5" width="17.28125" style="2" customWidth="1"/>
    <col min="6" max="6" width="1.421875" style="2" customWidth="1"/>
    <col min="7" max="7" width="2.7109375" style="2" customWidth="1"/>
    <col min="8" max="16384" width="9.140625" style="2" customWidth="1"/>
  </cols>
  <sheetData>
    <row r="2" spans="2:5" ht="34.5" customHeight="1">
      <c r="B2" s="201" t="s">
        <v>269</v>
      </c>
      <c r="C2" s="201"/>
      <c r="D2" s="201"/>
      <c r="E2" s="201"/>
    </row>
    <row r="3" spans="3:5" ht="19.5" customHeight="1">
      <c r="C3" s="21"/>
      <c r="D3" s="21"/>
      <c r="E3" s="21"/>
    </row>
    <row r="4" spans="3:5" s="53" customFormat="1" ht="27.75" customHeight="1">
      <c r="C4" s="53" t="s">
        <v>249</v>
      </c>
      <c r="D4" s="85">
        <v>954770.04</v>
      </c>
      <c r="E4" s="85"/>
    </row>
    <row r="5" spans="3:5" s="53" customFormat="1" ht="27.75" customHeight="1">
      <c r="C5" s="53" t="s">
        <v>250</v>
      </c>
      <c r="D5" s="85">
        <v>169240</v>
      </c>
      <c r="E5" s="85"/>
    </row>
    <row r="6" spans="3:5" s="53" customFormat="1" ht="27.75" customHeight="1">
      <c r="C6" s="53" t="s">
        <v>251</v>
      </c>
      <c r="D6" s="85">
        <v>3105</v>
      </c>
      <c r="E6" s="85"/>
    </row>
    <row r="7" spans="3:5" s="53" customFormat="1" ht="27.75" customHeight="1">
      <c r="C7" s="53" t="s">
        <v>308</v>
      </c>
      <c r="D7" s="85">
        <v>16358</v>
      </c>
      <c r="E7" s="85"/>
    </row>
    <row r="8" spans="4:5" s="53" customFormat="1" ht="27.75" customHeight="1">
      <c r="D8" s="85"/>
      <c r="E8" s="85"/>
    </row>
    <row r="9" spans="4:5" s="53" customFormat="1" ht="27.75" customHeight="1">
      <c r="D9" s="85"/>
      <c r="E9" s="85"/>
    </row>
    <row r="10" spans="4:5" s="53" customFormat="1" ht="27.75" customHeight="1">
      <c r="D10" s="85"/>
      <c r="E10" s="85"/>
    </row>
    <row r="11" spans="4:5" s="53" customFormat="1" ht="27.75" customHeight="1">
      <c r="D11" s="85"/>
      <c r="E11" s="85"/>
    </row>
    <row r="12" spans="4:5" s="53" customFormat="1" ht="27.75" customHeight="1">
      <c r="D12" s="85"/>
      <c r="E12" s="85"/>
    </row>
    <row r="13" spans="4:5" s="78" customFormat="1" ht="19.5" customHeight="1">
      <c r="D13" s="79"/>
      <c r="E13" s="79"/>
    </row>
    <row r="14" s="78" customFormat="1" ht="19.5" customHeight="1"/>
    <row r="15" spans="3:5" s="80" customFormat="1" ht="36" customHeight="1">
      <c r="C15" s="81" t="s">
        <v>1</v>
      </c>
      <c r="D15" s="82">
        <f>SUM(D4:D14)</f>
        <v>1143473.04</v>
      </c>
      <c r="E15" s="82"/>
    </row>
    <row r="16" spans="3:5" s="25" customFormat="1" ht="30" customHeight="1">
      <c r="C16" s="21"/>
      <c r="D16" s="37"/>
      <c r="E16" s="37"/>
    </row>
    <row r="17" spans="3:5" s="25" customFormat="1" ht="36" customHeight="1">
      <c r="C17" s="21"/>
      <c r="D17" s="37"/>
      <c r="E17" s="37"/>
    </row>
    <row r="18" spans="1:5" s="78" customFormat="1" ht="22.5" customHeight="1">
      <c r="A18" s="83" t="s">
        <v>182</v>
      </c>
      <c r="C18" s="84"/>
      <c r="E18" s="84"/>
    </row>
    <row r="19" spans="1:5" s="78" customFormat="1" ht="21" customHeight="1">
      <c r="A19" s="83" t="s">
        <v>181</v>
      </c>
      <c r="C19" s="84"/>
      <c r="E19" s="84"/>
    </row>
    <row r="20" spans="2:5" ht="17.25" customHeight="1">
      <c r="B20" s="20"/>
      <c r="C20" s="15"/>
      <c r="E20" s="15"/>
    </row>
  </sheetData>
  <mergeCells count="1">
    <mergeCell ref="B2:E2"/>
  </mergeCells>
  <printOptions/>
  <pageMargins left="0.44" right="0.25" top="0.62" bottom="1" header="0.3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">
      <selection activeCell="C10" sqref="C10"/>
    </sheetView>
  </sheetViews>
  <sheetFormatPr defaultColWidth="9.140625" defaultRowHeight="19.5" customHeight="1"/>
  <cols>
    <col min="1" max="1" width="4.140625" style="2" customWidth="1"/>
    <col min="2" max="2" width="53.00390625" style="2" customWidth="1"/>
    <col min="3" max="3" width="18.00390625" style="2" customWidth="1"/>
    <col min="4" max="4" width="21.8515625" style="2" customWidth="1"/>
    <col min="5" max="16384" width="9.140625" style="2" customWidth="1"/>
  </cols>
  <sheetData>
    <row r="1" ht="8.25" customHeight="1"/>
    <row r="2" spans="2:4" s="53" customFormat="1" ht="19.5" customHeight="1">
      <c r="B2" s="202" t="s">
        <v>21</v>
      </c>
      <c r="C2" s="202"/>
      <c r="D2" s="202"/>
    </row>
    <row r="3" spans="2:4" s="53" customFormat="1" ht="19.5" customHeight="1">
      <c r="B3" s="202" t="s">
        <v>22</v>
      </c>
      <c r="C3" s="202"/>
      <c r="D3" s="202"/>
    </row>
    <row r="4" spans="2:4" s="53" customFormat="1" ht="18.75" customHeight="1">
      <c r="B4" s="202" t="s">
        <v>270</v>
      </c>
      <c r="C4" s="202"/>
      <c r="D4" s="202"/>
    </row>
    <row r="5" spans="2:4" s="184" customFormat="1" ht="25.5" customHeight="1">
      <c r="B5" s="183" t="s">
        <v>4</v>
      </c>
      <c r="C5" s="183" t="s">
        <v>23</v>
      </c>
      <c r="D5" s="183" t="s">
        <v>24</v>
      </c>
    </row>
    <row r="6" spans="2:4" s="65" customFormat="1" ht="19.5" customHeight="1">
      <c r="B6" s="185" t="s">
        <v>25</v>
      </c>
      <c r="C6" s="139"/>
      <c r="D6" s="139"/>
    </row>
    <row r="7" spans="2:4" s="65" customFormat="1" ht="21" customHeight="1">
      <c r="B7" s="143" t="s">
        <v>26</v>
      </c>
      <c r="C7" s="147">
        <v>1938101.05</v>
      </c>
      <c r="D7" s="147">
        <v>28906076.41</v>
      </c>
    </row>
    <row r="8" spans="2:4" s="65" customFormat="1" ht="21" customHeight="1">
      <c r="B8" s="143" t="s">
        <v>117</v>
      </c>
      <c r="C8" s="147">
        <v>23276.02</v>
      </c>
      <c r="D8" s="147">
        <v>225944.03</v>
      </c>
    </row>
    <row r="9" spans="2:4" s="65" customFormat="1" ht="21.75" customHeight="1">
      <c r="B9" s="143" t="s">
        <v>101</v>
      </c>
      <c r="C9" s="147">
        <v>0</v>
      </c>
      <c r="D9" s="147">
        <v>0</v>
      </c>
    </row>
    <row r="10" spans="2:4" s="65" customFormat="1" ht="21" customHeight="1">
      <c r="B10" s="143" t="s">
        <v>180</v>
      </c>
      <c r="C10" s="147">
        <v>0</v>
      </c>
      <c r="D10" s="147">
        <v>0</v>
      </c>
    </row>
    <row r="11" spans="2:4" s="65" customFormat="1" ht="21" customHeight="1">
      <c r="B11" s="143" t="s">
        <v>178</v>
      </c>
      <c r="C11" s="147">
        <v>1530346</v>
      </c>
      <c r="D11" s="147">
        <v>1530346</v>
      </c>
    </row>
    <row r="12" spans="2:4" s="65" customFormat="1" ht="23.25" customHeight="1">
      <c r="B12" s="143" t="s">
        <v>175</v>
      </c>
      <c r="C12" s="147">
        <v>20000</v>
      </c>
      <c r="D12" s="147">
        <v>60000</v>
      </c>
    </row>
    <row r="13" spans="2:4" s="65" customFormat="1" ht="22.5" customHeight="1">
      <c r="B13" s="143" t="s">
        <v>174</v>
      </c>
      <c r="C13" s="147">
        <v>100520</v>
      </c>
      <c r="D13" s="147">
        <v>1573914</v>
      </c>
    </row>
    <row r="14" spans="2:4" s="65" customFormat="1" ht="21" customHeight="1">
      <c r="B14" s="143" t="s">
        <v>259</v>
      </c>
      <c r="C14" s="147">
        <v>91308.5</v>
      </c>
      <c r="D14" s="147">
        <v>91608.5</v>
      </c>
    </row>
    <row r="15" spans="2:4" s="65" customFormat="1" ht="21" customHeight="1">
      <c r="B15" s="143" t="s">
        <v>231</v>
      </c>
      <c r="C15" s="147">
        <v>0</v>
      </c>
      <c r="D15" s="147">
        <v>23940</v>
      </c>
    </row>
    <row r="16" spans="2:4" s="65" customFormat="1" ht="23.25" customHeight="1">
      <c r="B16" s="143" t="s">
        <v>171</v>
      </c>
      <c r="C16" s="147">
        <v>0</v>
      </c>
      <c r="D16" s="147">
        <v>12000</v>
      </c>
    </row>
    <row r="17" spans="2:4" s="65" customFormat="1" ht="24.75" customHeight="1">
      <c r="B17" s="52" t="s">
        <v>1</v>
      </c>
      <c r="C17" s="162">
        <f>SUM(C7:C16)</f>
        <v>3703551.5700000003</v>
      </c>
      <c r="D17" s="162">
        <f>SUM(D7:D16)</f>
        <v>32423828.94</v>
      </c>
    </row>
    <row r="18" spans="2:4" s="65" customFormat="1" ht="19.5" customHeight="1">
      <c r="B18" s="185" t="s">
        <v>27</v>
      </c>
      <c r="C18" s="139"/>
      <c r="D18" s="139"/>
    </row>
    <row r="19" spans="2:4" s="65" customFormat="1" ht="21" customHeight="1">
      <c r="B19" s="143" t="s">
        <v>28</v>
      </c>
      <c r="C19" s="147">
        <v>3751874.67</v>
      </c>
      <c r="D19" s="147">
        <v>27685918.2</v>
      </c>
    </row>
    <row r="20" spans="2:4" s="65" customFormat="1" ht="21" customHeight="1">
      <c r="B20" s="143" t="s">
        <v>29</v>
      </c>
      <c r="C20" s="147">
        <v>48472.78</v>
      </c>
      <c r="D20" s="147">
        <v>391286.52</v>
      </c>
    </row>
    <row r="21" spans="2:4" s="65" customFormat="1" ht="21.75" customHeight="1">
      <c r="B21" s="143" t="s">
        <v>119</v>
      </c>
      <c r="C21" s="147">
        <v>0</v>
      </c>
      <c r="D21" s="147">
        <v>0</v>
      </c>
    </row>
    <row r="22" spans="2:4" s="65" customFormat="1" ht="21" customHeight="1">
      <c r="B22" s="143" t="s">
        <v>151</v>
      </c>
      <c r="C22" s="147">
        <v>0</v>
      </c>
      <c r="D22" s="147">
        <v>0</v>
      </c>
    </row>
    <row r="23" spans="2:4" s="65" customFormat="1" ht="21" customHeight="1">
      <c r="B23" s="143" t="s">
        <v>178</v>
      </c>
      <c r="C23" s="147">
        <v>91308.5</v>
      </c>
      <c r="D23" s="147">
        <v>489000</v>
      </c>
    </row>
    <row r="24" spans="2:4" s="65" customFormat="1" ht="21.75" customHeight="1">
      <c r="B24" s="143" t="s">
        <v>175</v>
      </c>
      <c r="C24" s="147">
        <v>0</v>
      </c>
      <c r="D24" s="147">
        <v>400000</v>
      </c>
    </row>
    <row r="25" spans="2:4" s="65" customFormat="1" ht="19.5" customHeight="1">
      <c r="B25" s="143" t="s">
        <v>179</v>
      </c>
      <c r="C25" s="147">
        <v>0</v>
      </c>
      <c r="D25" s="147">
        <v>0</v>
      </c>
    </row>
    <row r="26" spans="2:4" s="65" customFormat="1" ht="19.5" customHeight="1">
      <c r="B26" s="143" t="s">
        <v>174</v>
      </c>
      <c r="C26" s="147">
        <v>90090</v>
      </c>
      <c r="D26" s="147">
        <v>1573914</v>
      </c>
    </row>
    <row r="27" spans="2:4" s="65" customFormat="1" ht="20.25" customHeight="1">
      <c r="B27" s="143" t="s">
        <v>231</v>
      </c>
      <c r="C27" s="147">
        <v>670007.71</v>
      </c>
      <c r="D27" s="147">
        <v>670007.71</v>
      </c>
    </row>
    <row r="28" spans="2:4" s="65" customFormat="1" ht="22.5" customHeight="1">
      <c r="B28" s="143" t="s">
        <v>171</v>
      </c>
      <c r="C28" s="147">
        <v>0</v>
      </c>
      <c r="D28" s="147">
        <v>0</v>
      </c>
    </row>
    <row r="29" spans="2:4" s="65" customFormat="1" ht="24.75" customHeight="1">
      <c r="B29" s="52" t="s">
        <v>1</v>
      </c>
      <c r="C29" s="162">
        <f>SUM(C19:C28)</f>
        <v>4651753.66</v>
      </c>
      <c r="D29" s="162">
        <f>SUM(D19:D28)</f>
        <v>31210126.43</v>
      </c>
    </row>
    <row r="30" spans="2:4" s="99" customFormat="1" ht="25.5" customHeight="1">
      <c r="B30" s="52" t="s">
        <v>30</v>
      </c>
      <c r="C30" s="186">
        <f>SUM(C17-C29)</f>
        <v>-948202.0899999999</v>
      </c>
      <c r="D30" s="186">
        <f>SUM(D17-D29)</f>
        <v>1213702.5100000016</v>
      </c>
    </row>
    <row r="31" ht="24.75" customHeight="1"/>
    <row r="32" ht="24.75" customHeight="1"/>
    <row r="33" ht="30" customHeight="1"/>
    <row r="34" spans="1:4" s="65" customFormat="1" ht="19.5" customHeight="1">
      <c r="A34" s="167" t="s">
        <v>254</v>
      </c>
      <c r="B34" s="168"/>
      <c r="D34" s="168"/>
    </row>
    <row r="35" spans="1:4" s="65" customFormat="1" ht="19.5" customHeight="1">
      <c r="A35" s="167" t="s">
        <v>255</v>
      </c>
      <c r="B35" s="168"/>
      <c r="D35" s="168"/>
    </row>
    <row r="36" s="55" customFormat="1" ht="19.5" customHeight="1"/>
  </sheetData>
  <mergeCells count="3">
    <mergeCell ref="B2:D2"/>
    <mergeCell ref="B3:D3"/>
    <mergeCell ref="B4:D4"/>
  </mergeCells>
  <printOptions/>
  <pageMargins left="0.32" right="0.16" top="0.24" bottom="0.12" header="0.26" footer="0.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77"/>
  <sheetViews>
    <sheetView view="pageBreakPreview" zoomScaleSheetLayoutView="100" workbookViewId="0" topLeftCell="A43">
      <selection activeCell="D75" sqref="D75"/>
    </sheetView>
  </sheetViews>
  <sheetFormatPr defaultColWidth="9.140625" defaultRowHeight="22.5" customHeight="1"/>
  <cols>
    <col min="1" max="1" width="2.28125" style="2" customWidth="1"/>
    <col min="2" max="2" width="14.8515625" style="2" customWidth="1"/>
    <col min="3" max="3" width="12.7109375" style="2" customWidth="1"/>
    <col min="4" max="4" width="15.00390625" style="2" customWidth="1"/>
    <col min="5" max="5" width="15.140625" style="2" customWidth="1"/>
    <col min="6" max="6" width="35.421875" style="2" customWidth="1"/>
    <col min="7" max="7" width="10.57421875" style="2" customWidth="1"/>
    <col min="8" max="8" width="15.28125" style="2" customWidth="1"/>
    <col min="9" max="9" width="16.57421875" style="2" customWidth="1"/>
    <col min="10" max="10" width="14.7109375" style="2" customWidth="1"/>
    <col min="11" max="11" width="13.57421875" style="2" customWidth="1"/>
    <col min="12" max="12" width="13.8515625" style="2" customWidth="1"/>
    <col min="13" max="16384" width="9.140625" style="2" customWidth="1"/>
  </cols>
  <sheetData>
    <row r="1" ht="6" customHeight="1"/>
    <row r="2" spans="2:8" ht="21" customHeight="1">
      <c r="B2" s="203" t="s">
        <v>2</v>
      </c>
      <c r="C2" s="203"/>
      <c r="D2" s="203"/>
      <c r="E2" s="203"/>
      <c r="F2" s="203"/>
      <c r="G2" s="203"/>
      <c r="H2" s="203"/>
    </row>
    <row r="3" spans="2:8" ht="18.75" customHeight="1">
      <c r="B3" s="203" t="s">
        <v>31</v>
      </c>
      <c r="C3" s="203"/>
      <c r="D3" s="203"/>
      <c r="E3" s="203"/>
      <c r="F3" s="203"/>
      <c r="G3" s="203"/>
      <c r="H3" s="203"/>
    </row>
    <row r="4" spans="2:8" ht="18" customHeight="1">
      <c r="B4" s="203" t="s">
        <v>155</v>
      </c>
      <c r="C4" s="203"/>
      <c r="D4" s="203"/>
      <c r="E4" s="203"/>
      <c r="F4" s="203"/>
      <c r="G4" s="203"/>
      <c r="H4" s="203"/>
    </row>
    <row r="5" spans="2:8" s="65" customFormat="1" ht="19.5" customHeight="1">
      <c r="B5" s="99"/>
      <c r="C5" s="99"/>
      <c r="D5" s="99"/>
      <c r="E5" s="99"/>
      <c r="F5" s="99" t="s">
        <v>271</v>
      </c>
      <c r="H5" s="99"/>
    </row>
    <row r="6" spans="2:8" s="65" customFormat="1" ht="22.5" customHeight="1">
      <c r="B6" s="204" t="s">
        <v>32</v>
      </c>
      <c r="C6" s="205"/>
      <c r="D6" s="205"/>
      <c r="E6" s="205"/>
      <c r="F6" s="206" t="s">
        <v>4</v>
      </c>
      <c r="G6" s="209" t="s">
        <v>33</v>
      </c>
      <c r="H6" s="209" t="s">
        <v>159</v>
      </c>
    </row>
    <row r="7" spans="2:8" s="65" customFormat="1" ht="48.75" customHeight="1">
      <c r="B7" s="138" t="s">
        <v>34</v>
      </c>
      <c r="C7" s="72" t="s">
        <v>157</v>
      </c>
      <c r="D7" s="138" t="s">
        <v>1</v>
      </c>
      <c r="E7" s="138" t="s">
        <v>35</v>
      </c>
      <c r="F7" s="207"/>
      <c r="G7" s="210"/>
      <c r="H7" s="210"/>
    </row>
    <row r="8" spans="2:8" s="65" customFormat="1" ht="27" customHeight="1">
      <c r="B8" s="119" t="s">
        <v>156</v>
      </c>
      <c r="C8" s="49" t="s">
        <v>158</v>
      </c>
      <c r="D8" s="119" t="s">
        <v>156</v>
      </c>
      <c r="E8" s="119" t="s">
        <v>156</v>
      </c>
      <c r="F8" s="208"/>
      <c r="G8" s="211"/>
      <c r="H8" s="211"/>
    </row>
    <row r="9" spans="2:8" s="65" customFormat="1" ht="24" customHeight="1">
      <c r="B9" s="139"/>
      <c r="C9" s="140"/>
      <c r="D9" s="140"/>
      <c r="E9" s="141">
        <v>20100796.75</v>
      </c>
      <c r="F9" s="92" t="s">
        <v>37</v>
      </c>
      <c r="G9" s="93"/>
      <c r="H9" s="142">
        <v>22262701.35</v>
      </c>
    </row>
    <row r="10" spans="2:8" s="65" customFormat="1" ht="27" customHeight="1">
      <c r="B10" s="143"/>
      <c r="C10" s="144"/>
      <c r="D10" s="144"/>
      <c r="E10" s="144"/>
      <c r="F10" s="145" t="s">
        <v>253</v>
      </c>
      <c r="G10" s="146"/>
      <c r="H10" s="143"/>
    </row>
    <row r="11" spans="2:8" s="65" customFormat="1" ht="22.5" customHeight="1">
      <c r="B11" s="147">
        <v>82000</v>
      </c>
      <c r="C11" s="148">
        <v>0</v>
      </c>
      <c r="D11" s="148">
        <f>SUM(C11+E11)</f>
        <v>94460.13</v>
      </c>
      <c r="E11" s="148">
        <v>94460.13</v>
      </c>
      <c r="F11" s="143" t="s">
        <v>38</v>
      </c>
      <c r="G11" s="149" t="s">
        <v>192</v>
      </c>
      <c r="H11" s="147">
        <v>0</v>
      </c>
    </row>
    <row r="12" spans="2:8" s="65" customFormat="1" ht="22.5" customHeight="1">
      <c r="B12" s="147">
        <v>68000</v>
      </c>
      <c r="C12" s="148">
        <v>0</v>
      </c>
      <c r="D12" s="148">
        <f>SUM(C12+E12)</f>
        <v>27769.4</v>
      </c>
      <c r="E12" s="148">
        <v>27769.4</v>
      </c>
      <c r="F12" s="143" t="s">
        <v>39</v>
      </c>
      <c r="G12" s="149" t="s">
        <v>196</v>
      </c>
      <c r="H12" s="147">
        <v>20</v>
      </c>
    </row>
    <row r="13" spans="2:8" s="65" customFormat="1" ht="22.5" customHeight="1">
      <c r="B13" s="147">
        <v>180000</v>
      </c>
      <c r="C13" s="148">
        <v>0</v>
      </c>
      <c r="D13" s="148">
        <f>SUM(C13+E13)</f>
        <v>161827.58</v>
      </c>
      <c r="E13" s="148">
        <v>161827.58</v>
      </c>
      <c r="F13" s="143" t="s">
        <v>40</v>
      </c>
      <c r="G13" s="149" t="s">
        <v>202</v>
      </c>
      <c r="H13" s="150">
        <v>4866.47</v>
      </c>
    </row>
    <row r="14" spans="2:8" s="65" customFormat="1" ht="22.5" customHeight="1">
      <c r="B14" s="147">
        <v>0</v>
      </c>
      <c r="C14" s="148">
        <v>0</v>
      </c>
      <c r="D14" s="148">
        <f aca="true" t="shared" si="0" ref="D14:D20">SUM(C14+E14)</f>
        <v>0</v>
      </c>
      <c r="E14" s="148">
        <f>SUM(H14)</f>
        <v>0</v>
      </c>
      <c r="F14" s="143" t="s">
        <v>79</v>
      </c>
      <c r="G14" s="149" t="s">
        <v>204</v>
      </c>
      <c r="H14" s="147">
        <v>0</v>
      </c>
    </row>
    <row r="15" spans="2:8" s="65" customFormat="1" ht="22.5" customHeight="1">
      <c r="B15" s="147">
        <v>122000</v>
      </c>
      <c r="C15" s="148">
        <v>0</v>
      </c>
      <c r="D15" s="148">
        <f>SUM(C15+E15)</f>
        <v>28799.91</v>
      </c>
      <c r="E15" s="148">
        <v>28799.91</v>
      </c>
      <c r="F15" s="143" t="s">
        <v>41</v>
      </c>
      <c r="G15" s="149" t="s">
        <v>205</v>
      </c>
      <c r="H15" s="147">
        <v>2890.27</v>
      </c>
    </row>
    <row r="16" spans="2:8" s="65" customFormat="1" ht="22.5" customHeight="1">
      <c r="B16" s="147">
        <v>0</v>
      </c>
      <c r="C16" s="148">
        <v>0</v>
      </c>
      <c r="D16" s="148">
        <f>SUM(C16+E16)</f>
        <v>0</v>
      </c>
      <c r="E16" s="148">
        <v>0</v>
      </c>
      <c r="F16" s="143" t="s">
        <v>42</v>
      </c>
      <c r="G16" s="149" t="s">
        <v>208</v>
      </c>
      <c r="H16" s="147">
        <v>0</v>
      </c>
    </row>
    <row r="17" spans="2:8" s="65" customFormat="1" ht="22.5" customHeight="1">
      <c r="B17" s="147">
        <v>15034000</v>
      </c>
      <c r="C17" s="148">
        <v>0</v>
      </c>
      <c r="D17" s="148">
        <f>SUM(C17+E17)</f>
        <v>14031067.39</v>
      </c>
      <c r="E17" s="148">
        <v>14031067.39</v>
      </c>
      <c r="F17" s="143" t="s">
        <v>43</v>
      </c>
      <c r="G17" s="146">
        <v>42100000</v>
      </c>
      <c r="H17" s="147">
        <v>1946682.31</v>
      </c>
    </row>
    <row r="18" spans="2:8" s="65" customFormat="1" ht="22.5" customHeight="1">
      <c r="B18" s="147">
        <v>19514000</v>
      </c>
      <c r="C18" s="148">
        <v>0</v>
      </c>
      <c r="D18" s="148">
        <f t="shared" si="0"/>
        <v>14562152</v>
      </c>
      <c r="E18" s="148">
        <v>14562152</v>
      </c>
      <c r="F18" s="143" t="s">
        <v>149</v>
      </c>
      <c r="G18" s="146">
        <v>43100000</v>
      </c>
      <c r="H18" s="147">
        <v>-16358</v>
      </c>
    </row>
    <row r="19" spans="2:8" s="65" customFormat="1" ht="22.5" customHeight="1">
      <c r="B19" s="147">
        <v>0</v>
      </c>
      <c r="C19" s="148">
        <v>0</v>
      </c>
      <c r="D19" s="148">
        <f t="shared" si="0"/>
        <v>0</v>
      </c>
      <c r="E19" s="148">
        <v>0</v>
      </c>
      <c r="F19" s="143"/>
      <c r="G19" s="146"/>
      <c r="H19" s="147">
        <v>0</v>
      </c>
    </row>
    <row r="20" spans="2:8" s="65" customFormat="1" ht="22.5" customHeight="1">
      <c r="B20" s="147">
        <v>0</v>
      </c>
      <c r="C20" s="148">
        <v>0</v>
      </c>
      <c r="D20" s="148">
        <f t="shared" si="0"/>
        <v>0</v>
      </c>
      <c r="E20" s="148">
        <v>0</v>
      </c>
      <c r="F20" s="143"/>
      <c r="G20" s="146"/>
      <c r="H20" s="147">
        <v>0</v>
      </c>
    </row>
    <row r="21" spans="2:9" s="99" customFormat="1" ht="24" customHeight="1" thickBot="1">
      <c r="B21" s="151">
        <f>SUM(B11:B20)</f>
        <v>35000000</v>
      </c>
      <c r="C21" s="151">
        <f>SUM(C11:C20)</f>
        <v>0</v>
      </c>
      <c r="D21" s="151">
        <f>SUM(D11:D20)</f>
        <v>28906076.41</v>
      </c>
      <c r="E21" s="151">
        <f>SUM(E11:E20)</f>
        <v>28906076.41</v>
      </c>
      <c r="F21" s="101"/>
      <c r="G21" s="169"/>
      <c r="H21" s="151">
        <f>SUM(H11:H20)</f>
        <v>1938101.05</v>
      </c>
      <c r="I21" s="152"/>
    </row>
    <row r="22" spans="5:8" s="65" customFormat="1" ht="26.25" customHeight="1" thickTop="1">
      <c r="E22" s="153">
        <v>225944.03</v>
      </c>
      <c r="F22" s="143" t="s">
        <v>45</v>
      </c>
      <c r="G22" s="146">
        <v>21040000</v>
      </c>
      <c r="H22" s="147">
        <v>23276.02</v>
      </c>
    </row>
    <row r="23" spans="5:8" s="65" customFormat="1" ht="23.25" customHeight="1">
      <c r="E23" s="154">
        <v>1530346</v>
      </c>
      <c r="F23" s="155" t="s">
        <v>169</v>
      </c>
      <c r="G23" s="146">
        <v>21010000</v>
      </c>
      <c r="H23" s="147">
        <v>1530346</v>
      </c>
    </row>
    <row r="24" spans="5:8" s="65" customFormat="1" ht="24.75" customHeight="1">
      <c r="E24" s="154">
        <v>60000</v>
      </c>
      <c r="F24" s="155" t="s">
        <v>175</v>
      </c>
      <c r="G24" s="146">
        <v>11045000</v>
      </c>
      <c r="H24" s="147">
        <v>20000</v>
      </c>
    </row>
    <row r="25" spans="5:8" s="65" customFormat="1" ht="20.25" customHeight="1">
      <c r="E25" s="154">
        <v>1573914</v>
      </c>
      <c r="F25" s="155" t="s">
        <v>174</v>
      </c>
      <c r="G25" s="146">
        <v>11041000</v>
      </c>
      <c r="H25" s="147">
        <v>100520</v>
      </c>
    </row>
    <row r="26" spans="5:8" s="65" customFormat="1" ht="21" customHeight="1">
      <c r="E26" s="154">
        <v>91608.5</v>
      </c>
      <c r="F26" s="155" t="s">
        <v>101</v>
      </c>
      <c r="G26" s="146">
        <v>31000000</v>
      </c>
      <c r="H26" s="147">
        <v>91308.5</v>
      </c>
    </row>
    <row r="27" spans="5:8" s="65" customFormat="1" ht="20.25" customHeight="1">
      <c r="E27" s="154">
        <v>23940</v>
      </c>
      <c r="F27" s="65" t="s">
        <v>231</v>
      </c>
      <c r="G27" s="146">
        <v>11042000</v>
      </c>
      <c r="H27" s="147">
        <v>0</v>
      </c>
    </row>
    <row r="28" spans="5:8" s="65" customFormat="1" ht="21" customHeight="1">
      <c r="E28" s="154">
        <v>12000</v>
      </c>
      <c r="F28" s="65" t="s">
        <v>171</v>
      </c>
      <c r="G28" s="146">
        <v>19040000</v>
      </c>
      <c r="H28" s="147">
        <v>0</v>
      </c>
    </row>
    <row r="29" spans="5:8" s="65" customFormat="1" ht="20.25" customHeight="1">
      <c r="E29" s="154"/>
      <c r="F29" s="155"/>
      <c r="G29" s="146"/>
      <c r="H29" s="147"/>
    </row>
    <row r="30" spans="5:8" s="65" customFormat="1" ht="18.75" customHeight="1">
      <c r="E30" s="154"/>
      <c r="F30" s="155"/>
      <c r="G30" s="146"/>
      <c r="H30" s="147"/>
    </row>
    <row r="31" spans="5:8" s="65" customFormat="1" ht="6" customHeight="1">
      <c r="E31" s="157"/>
      <c r="F31" s="155"/>
      <c r="G31" s="158"/>
      <c r="H31" s="147"/>
    </row>
    <row r="32" spans="5:10" s="65" customFormat="1" ht="27" customHeight="1">
      <c r="E32" s="159">
        <f>SUM(E22:E30)</f>
        <v>3517752.5300000003</v>
      </c>
      <c r="F32" s="160"/>
      <c r="G32" s="161"/>
      <c r="H32" s="162">
        <f>SUM(H22:H30)</f>
        <v>1765450.52</v>
      </c>
      <c r="J32" s="65">
        <v>115620</v>
      </c>
    </row>
    <row r="33" spans="5:10" s="65" customFormat="1" ht="25.5" customHeight="1">
      <c r="E33" s="162">
        <f>SUM(E32,D21)</f>
        <v>32423828.94</v>
      </c>
      <c r="F33" s="163" t="s">
        <v>46</v>
      </c>
      <c r="G33" s="156"/>
      <c r="H33" s="162">
        <f>SUM(H32,H21)</f>
        <v>3703551.5700000003</v>
      </c>
      <c r="J33" s="65">
        <v>129480</v>
      </c>
    </row>
    <row r="34" spans="5:10" s="99" customFormat="1" ht="27" customHeight="1" thickBot="1">
      <c r="E34" s="164">
        <f>SUM(E9,E33)</f>
        <v>52524625.69</v>
      </c>
      <c r="H34" s="164">
        <f>SUM(H9,H33)</f>
        <v>25966252.92</v>
      </c>
      <c r="J34" s="99">
        <v>279570</v>
      </c>
    </row>
    <row r="35" spans="5:8" s="99" customFormat="1" ht="33" customHeight="1">
      <c r="E35" s="165"/>
      <c r="H35" s="165"/>
    </row>
    <row r="36" spans="5:8" s="91" customFormat="1" ht="29.25" customHeight="1">
      <c r="E36" s="166"/>
      <c r="H36" s="166"/>
    </row>
    <row r="37" spans="2:7" s="65" customFormat="1" ht="26.25" customHeight="1">
      <c r="B37" s="167" t="s">
        <v>177</v>
      </c>
      <c r="C37" s="167"/>
      <c r="D37" s="167"/>
      <c r="E37" s="168"/>
      <c r="G37" s="168"/>
    </row>
    <row r="38" spans="2:7" s="65" customFormat="1" ht="27" customHeight="1">
      <c r="B38" s="167" t="s">
        <v>183</v>
      </c>
      <c r="C38" s="167"/>
      <c r="D38" s="167"/>
      <c r="E38" s="168"/>
      <c r="G38" s="168"/>
    </row>
    <row r="39" spans="2:7" s="65" customFormat="1" ht="15.75" customHeight="1">
      <c r="B39" s="167"/>
      <c r="C39" s="167"/>
      <c r="D39" s="167"/>
      <c r="E39" s="168"/>
      <c r="G39" s="168"/>
    </row>
    <row r="40" spans="2:7" ht="32.25" customHeight="1">
      <c r="B40" s="20"/>
      <c r="C40" s="20"/>
      <c r="D40" s="20"/>
      <c r="E40" s="15"/>
      <c r="G40" s="15"/>
    </row>
    <row r="41" ht="12" customHeight="1"/>
    <row r="42" spans="2:8" ht="25.5" customHeight="1">
      <c r="B42" s="204" t="s">
        <v>32</v>
      </c>
      <c r="C42" s="205"/>
      <c r="D42" s="205"/>
      <c r="E42" s="212"/>
      <c r="F42" s="206" t="s">
        <v>4</v>
      </c>
      <c r="G42" s="206" t="s">
        <v>33</v>
      </c>
      <c r="H42" s="209" t="s">
        <v>159</v>
      </c>
    </row>
    <row r="43" spans="2:8" ht="55.5" customHeight="1">
      <c r="B43" s="138" t="s">
        <v>34</v>
      </c>
      <c r="C43" s="72" t="s">
        <v>157</v>
      </c>
      <c r="D43" s="138" t="s">
        <v>1</v>
      </c>
      <c r="E43" s="138" t="s">
        <v>35</v>
      </c>
      <c r="F43" s="207"/>
      <c r="G43" s="207"/>
      <c r="H43" s="210"/>
    </row>
    <row r="44" spans="2:8" ht="21.75" customHeight="1">
      <c r="B44" s="119" t="s">
        <v>156</v>
      </c>
      <c r="C44" s="49" t="s">
        <v>158</v>
      </c>
      <c r="D44" s="119" t="s">
        <v>156</v>
      </c>
      <c r="E44" s="119" t="s">
        <v>156</v>
      </c>
      <c r="F44" s="208"/>
      <c r="G44" s="208"/>
      <c r="H44" s="211"/>
    </row>
    <row r="45" spans="2:8" s="53" customFormat="1" ht="28.5" customHeight="1">
      <c r="B45" s="170"/>
      <c r="C45" s="170"/>
      <c r="D45" s="170"/>
      <c r="E45" s="170"/>
      <c r="F45" s="171" t="s">
        <v>27</v>
      </c>
      <c r="G45" s="172"/>
      <c r="H45" s="173"/>
    </row>
    <row r="46" spans="2:8" s="65" customFormat="1" ht="24" customHeight="1">
      <c r="B46" s="174">
        <v>9864000</v>
      </c>
      <c r="C46" s="174">
        <v>0</v>
      </c>
      <c r="D46" s="174">
        <f>SUM(C46+E46)</f>
        <v>8953771.85</v>
      </c>
      <c r="E46" s="147">
        <v>8953771.85</v>
      </c>
      <c r="F46" s="65" t="s">
        <v>47</v>
      </c>
      <c r="G46" s="175">
        <v>51100000</v>
      </c>
      <c r="H46" s="147">
        <v>802134</v>
      </c>
    </row>
    <row r="47" spans="2:8" s="65" customFormat="1" ht="24" customHeight="1">
      <c r="B47" s="174">
        <v>2230000</v>
      </c>
      <c r="C47" s="174">
        <v>0</v>
      </c>
      <c r="D47" s="174">
        <f aca="true" t="shared" si="1" ref="D47:D56">SUM(C47+E47)</f>
        <v>2225520</v>
      </c>
      <c r="E47" s="147">
        <v>2225520</v>
      </c>
      <c r="F47" s="65" t="s">
        <v>145</v>
      </c>
      <c r="G47" s="175">
        <v>52100000</v>
      </c>
      <c r="H47" s="147">
        <v>185460</v>
      </c>
    </row>
    <row r="48" spans="2:9" s="65" customFormat="1" ht="24" customHeight="1">
      <c r="B48" s="174">
        <v>8853100</v>
      </c>
      <c r="C48" s="174">
        <v>0</v>
      </c>
      <c r="D48" s="174">
        <f t="shared" si="1"/>
        <v>6309893.55</v>
      </c>
      <c r="E48" s="147">
        <v>6309893.55</v>
      </c>
      <c r="F48" s="65" t="s">
        <v>144</v>
      </c>
      <c r="G48" s="175">
        <v>52200000</v>
      </c>
      <c r="H48" s="150">
        <v>618041.13</v>
      </c>
      <c r="I48" s="153">
        <f>SUM(H47:H48)</f>
        <v>803501.13</v>
      </c>
    </row>
    <row r="49" spans="2:9" s="65" customFormat="1" ht="24" customHeight="1">
      <c r="B49" s="174">
        <v>910625.56</v>
      </c>
      <c r="C49" s="174">
        <v>0</v>
      </c>
      <c r="D49" s="174">
        <f t="shared" si="1"/>
        <v>769350</v>
      </c>
      <c r="E49" s="147">
        <v>769350</v>
      </c>
      <c r="F49" s="65" t="s">
        <v>48</v>
      </c>
      <c r="G49" s="175">
        <v>53100000</v>
      </c>
      <c r="H49" s="147">
        <v>590640</v>
      </c>
      <c r="I49" s="153">
        <f>SUM(H49:H52)</f>
        <v>1253789.54</v>
      </c>
    </row>
    <row r="50" spans="2:10" s="65" customFormat="1" ht="24" customHeight="1">
      <c r="B50" s="174">
        <v>5007750</v>
      </c>
      <c r="C50" s="174">
        <v>0</v>
      </c>
      <c r="D50" s="174">
        <f t="shared" si="1"/>
        <v>3774867.57</v>
      </c>
      <c r="E50" s="147">
        <v>3774867.57</v>
      </c>
      <c r="F50" s="65" t="s">
        <v>49</v>
      </c>
      <c r="G50" s="175">
        <v>53200000</v>
      </c>
      <c r="H50" s="147">
        <v>564885</v>
      </c>
      <c r="I50" s="176"/>
      <c r="J50" s="155"/>
    </row>
    <row r="51" spans="2:10" s="65" customFormat="1" ht="24" customHeight="1">
      <c r="B51" s="174">
        <v>1762000</v>
      </c>
      <c r="C51" s="174">
        <v>0</v>
      </c>
      <c r="D51" s="174">
        <f t="shared" si="1"/>
        <v>1218637.31</v>
      </c>
      <c r="E51" s="147">
        <v>1218637.31</v>
      </c>
      <c r="F51" s="65" t="s">
        <v>50</v>
      </c>
      <c r="G51" s="175">
        <v>53300000</v>
      </c>
      <c r="H51" s="147">
        <v>76364.24</v>
      </c>
      <c r="I51" s="153"/>
      <c r="J51" s="177"/>
    </row>
    <row r="52" spans="2:11" s="65" customFormat="1" ht="24" customHeight="1">
      <c r="B52" s="174">
        <v>380000</v>
      </c>
      <c r="C52" s="174">
        <v>0</v>
      </c>
      <c r="D52" s="174">
        <f t="shared" si="1"/>
        <v>247053.48</v>
      </c>
      <c r="E52" s="147">
        <v>247053.48</v>
      </c>
      <c r="F52" s="65" t="s">
        <v>51</v>
      </c>
      <c r="G52" s="175">
        <v>53400000</v>
      </c>
      <c r="H52" s="147">
        <v>21900.3</v>
      </c>
      <c r="I52" s="153">
        <v>15600</v>
      </c>
      <c r="J52" s="153"/>
      <c r="K52" s="178"/>
    </row>
    <row r="53" spans="2:11" s="65" customFormat="1" ht="21.75" customHeight="1">
      <c r="B53" s="174">
        <v>2349000</v>
      </c>
      <c r="C53" s="174">
        <v>0</v>
      </c>
      <c r="D53" s="174">
        <f t="shared" si="1"/>
        <v>2331000</v>
      </c>
      <c r="E53" s="147">
        <v>2331000</v>
      </c>
      <c r="F53" s="65" t="s">
        <v>53</v>
      </c>
      <c r="G53" s="175">
        <v>54100000</v>
      </c>
      <c r="H53" s="147">
        <v>0</v>
      </c>
      <c r="I53" s="178">
        <v>258742</v>
      </c>
      <c r="J53" s="153">
        <v>150000</v>
      </c>
      <c r="K53" s="178"/>
    </row>
    <row r="54" spans="2:11" s="65" customFormat="1" ht="21.75" customHeight="1">
      <c r="B54" s="174">
        <v>2643000</v>
      </c>
      <c r="C54" s="174">
        <v>0</v>
      </c>
      <c r="D54" s="174">
        <f t="shared" si="1"/>
        <v>855300</v>
      </c>
      <c r="E54" s="147">
        <v>855300</v>
      </c>
      <c r="F54" s="65" t="s">
        <v>54</v>
      </c>
      <c r="G54" s="175">
        <v>54200000</v>
      </c>
      <c r="H54" s="147">
        <v>855300</v>
      </c>
      <c r="I54" s="153">
        <v>188461</v>
      </c>
      <c r="J54" s="178">
        <v>5967</v>
      </c>
      <c r="K54" s="178"/>
    </row>
    <row r="55" spans="2:10" s="65" customFormat="1" ht="22.5" customHeight="1">
      <c r="B55" s="174">
        <v>37150</v>
      </c>
      <c r="C55" s="174">
        <v>0</v>
      </c>
      <c r="D55" s="174">
        <f t="shared" si="1"/>
        <v>37150</v>
      </c>
      <c r="E55" s="147">
        <v>37150</v>
      </c>
      <c r="F55" s="65" t="s">
        <v>252</v>
      </c>
      <c r="G55" s="175">
        <v>55100000</v>
      </c>
      <c r="H55" s="147">
        <v>37150</v>
      </c>
      <c r="I55" s="153">
        <v>23554.05</v>
      </c>
      <c r="J55" s="153">
        <f>SUM(I52:I55)</f>
        <v>486357.05</v>
      </c>
    </row>
    <row r="56" spans="2:10" s="65" customFormat="1" ht="20.25" customHeight="1">
      <c r="B56" s="174">
        <v>963374.44</v>
      </c>
      <c r="C56" s="174">
        <v>0</v>
      </c>
      <c r="D56" s="174">
        <f t="shared" si="1"/>
        <v>963374.44</v>
      </c>
      <c r="E56" s="147">
        <v>963374.44</v>
      </c>
      <c r="F56" s="65" t="s">
        <v>52</v>
      </c>
      <c r="G56" s="175">
        <v>56100000</v>
      </c>
      <c r="H56" s="147">
        <v>0</v>
      </c>
      <c r="I56" s="153"/>
      <c r="J56" s="153">
        <f>SUM(J53:J55)</f>
        <v>642324.05</v>
      </c>
    </row>
    <row r="57" spans="2:10" s="65" customFormat="1" ht="24" customHeight="1">
      <c r="B57" s="174"/>
      <c r="C57" s="174"/>
      <c r="D57" s="174"/>
      <c r="E57" s="147"/>
      <c r="F57" s="143"/>
      <c r="G57" s="175"/>
      <c r="H57" s="147"/>
      <c r="I57" s="153"/>
      <c r="J57" s="153"/>
    </row>
    <row r="58" spans="2:10" s="65" customFormat="1" ht="21" customHeight="1">
      <c r="B58" s="174"/>
      <c r="C58" s="174"/>
      <c r="D58" s="174"/>
      <c r="E58" s="147"/>
      <c r="F58" s="143"/>
      <c r="G58" s="175"/>
      <c r="H58" s="147"/>
      <c r="I58" s="153"/>
      <c r="J58" s="153"/>
    </row>
    <row r="59" spans="2:12" s="91" customFormat="1" ht="24" customHeight="1" thickBot="1">
      <c r="B59" s="151">
        <f>SUM(B46:B58)</f>
        <v>35000000</v>
      </c>
      <c r="C59" s="151">
        <f>SUM(C46:C58)</f>
        <v>0</v>
      </c>
      <c r="D59" s="151">
        <f>SUM(D46:D58)</f>
        <v>27685918.2</v>
      </c>
      <c r="E59" s="151">
        <f>SUM(E46:E58)</f>
        <v>27685918.2</v>
      </c>
      <c r="F59" s="99"/>
      <c r="G59" s="160"/>
      <c r="H59" s="179">
        <f>SUM(H46:H58)</f>
        <v>3751874.67</v>
      </c>
      <c r="I59" s="180">
        <f>SUM(E59+H59)</f>
        <v>31437792.869999997</v>
      </c>
      <c r="J59" s="53"/>
      <c r="L59" s="53" t="s">
        <v>104</v>
      </c>
    </row>
    <row r="60" spans="5:8" s="65" customFormat="1" ht="24" customHeight="1" thickTop="1">
      <c r="E60" s="147">
        <v>391286.52</v>
      </c>
      <c r="F60" s="65" t="s">
        <v>55</v>
      </c>
      <c r="G60" s="175">
        <v>21040000</v>
      </c>
      <c r="H60" s="147">
        <v>48472.78</v>
      </c>
    </row>
    <row r="61" spans="2:8" s="65" customFormat="1" ht="24" customHeight="1">
      <c r="B61" s="181"/>
      <c r="C61" s="181"/>
      <c r="D61" s="153"/>
      <c r="E61" s="147">
        <v>489000</v>
      </c>
      <c r="F61" s="155" t="s">
        <v>172</v>
      </c>
      <c r="G61" s="146">
        <v>21010000</v>
      </c>
      <c r="H61" s="154">
        <v>91308.5</v>
      </c>
    </row>
    <row r="62" spans="2:8" s="65" customFormat="1" ht="24" customHeight="1">
      <c r="B62" s="181"/>
      <c r="C62" s="181"/>
      <c r="D62" s="153"/>
      <c r="E62" s="147">
        <v>400000</v>
      </c>
      <c r="F62" s="65" t="s">
        <v>176</v>
      </c>
      <c r="G62" s="146">
        <v>11045000</v>
      </c>
      <c r="H62" s="154">
        <v>0</v>
      </c>
    </row>
    <row r="63" spans="5:8" s="65" customFormat="1" ht="21" customHeight="1">
      <c r="E63" s="147">
        <v>1573914</v>
      </c>
      <c r="F63" s="65" t="s">
        <v>173</v>
      </c>
      <c r="G63" s="146">
        <v>11041000</v>
      </c>
      <c r="H63" s="154">
        <v>90090</v>
      </c>
    </row>
    <row r="64" spans="5:8" s="65" customFormat="1" ht="21" customHeight="1">
      <c r="E64" s="147">
        <v>670007.71</v>
      </c>
      <c r="F64" s="65" t="s">
        <v>311</v>
      </c>
      <c r="G64" s="146">
        <v>11042000</v>
      </c>
      <c r="H64" s="154">
        <v>670007.71</v>
      </c>
    </row>
    <row r="65" spans="2:8" s="65" customFormat="1" ht="18" customHeight="1">
      <c r="B65" s="153"/>
      <c r="C65" s="153"/>
      <c r="D65" s="153"/>
      <c r="E65" s="147"/>
      <c r="G65" s="120"/>
      <c r="H65" s="154"/>
    </row>
    <row r="66" spans="5:8" s="65" customFormat="1" ht="24" customHeight="1">
      <c r="E66" s="159">
        <f>SUM(E60:E65)</f>
        <v>3524208.23</v>
      </c>
      <c r="H66" s="159">
        <f>SUM(H60:H65)</f>
        <v>899878.99</v>
      </c>
    </row>
    <row r="67" spans="5:8" s="65" customFormat="1" ht="21" customHeight="1">
      <c r="E67" s="159">
        <f>SUM(E66,D59)</f>
        <v>31210126.43</v>
      </c>
      <c r="F67" s="86" t="s">
        <v>56</v>
      </c>
      <c r="H67" s="159">
        <f>SUM(H66,H59)</f>
        <v>4651753.66</v>
      </c>
    </row>
    <row r="68" spans="5:8" s="65" customFormat="1" ht="19.5" customHeight="1">
      <c r="E68" s="147">
        <f>SUM(E33-E67)</f>
        <v>1213702.5100000016</v>
      </c>
      <c r="F68" s="86" t="s">
        <v>57</v>
      </c>
      <c r="H68" s="147"/>
    </row>
    <row r="69" spans="5:8" s="65" customFormat="1" ht="19.5" customHeight="1">
      <c r="E69" s="147"/>
      <c r="F69" s="86" t="s">
        <v>58</v>
      </c>
      <c r="H69" s="147"/>
    </row>
    <row r="70" spans="5:8" s="65" customFormat="1" ht="19.5" customHeight="1">
      <c r="E70" s="147"/>
      <c r="F70" s="168" t="s">
        <v>59</v>
      </c>
      <c r="H70" s="147">
        <f>SUM(H33-H67)</f>
        <v>-948202.0899999999</v>
      </c>
    </row>
    <row r="71" spans="5:9" s="99" customFormat="1" ht="24" customHeight="1">
      <c r="E71" s="182">
        <f>SUM(E9+E68)</f>
        <v>21314499.26</v>
      </c>
      <c r="F71" s="86" t="s">
        <v>60</v>
      </c>
      <c r="H71" s="182">
        <f>SUM(H9+H70)</f>
        <v>21314499.26</v>
      </c>
      <c r="I71" s="152">
        <f>SUM(E71-H71)</f>
        <v>0</v>
      </c>
    </row>
    <row r="72" spans="5:9" s="99" customFormat="1" ht="24" customHeight="1">
      <c r="E72" s="165"/>
      <c r="F72" s="86"/>
      <c r="H72" s="165"/>
      <c r="I72" s="152"/>
    </row>
    <row r="73" spans="5:9" s="99" customFormat="1" ht="15.75" customHeight="1">
      <c r="E73" s="165"/>
      <c r="F73" s="86"/>
      <c r="H73" s="165"/>
      <c r="I73" s="152"/>
    </row>
    <row r="74" spans="5:9" s="99" customFormat="1" ht="31.5" customHeight="1">
      <c r="E74" s="165"/>
      <c r="F74" s="86"/>
      <c r="H74" s="165"/>
      <c r="I74" s="152"/>
    </row>
    <row r="75" spans="2:7" s="65" customFormat="1" ht="21.75" customHeight="1">
      <c r="B75" s="167" t="s">
        <v>177</v>
      </c>
      <c r="C75" s="167"/>
      <c r="D75" s="167"/>
      <c r="E75" s="168"/>
      <c r="G75" s="168"/>
    </row>
    <row r="76" spans="2:7" s="65" customFormat="1" ht="20.25" customHeight="1">
      <c r="B76" s="167" t="s">
        <v>183</v>
      </c>
      <c r="C76" s="167"/>
      <c r="D76" s="167"/>
      <c r="E76" s="168"/>
      <c r="G76" s="168"/>
    </row>
    <row r="77" spans="2:7" s="53" customFormat="1" ht="18" customHeight="1">
      <c r="B77" s="121"/>
      <c r="C77" s="121"/>
      <c r="D77" s="121"/>
      <c r="E77" s="122"/>
      <c r="G77" s="122"/>
    </row>
    <row r="78" s="53" customFormat="1" ht="18" customHeight="1"/>
    <row r="79" s="53" customFormat="1" ht="22.5" customHeight="1"/>
    <row r="80" s="53" customFormat="1" ht="22.5" customHeight="1"/>
    <row r="81" s="53" customFormat="1" ht="22.5" customHeight="1"/>
    <row r="82" s="53" customFormat="1" ht="22.5" customHeight="1"/>
    <row r="83" s="53" customFormat="1" ht="22.5" customHeight="1"/>
    <row r="84" s="53" customFormat="1" ht="22.5" customHeight="1"/>
    <row r="85" s="53" customFormat="1" ht="22.5" customHeight="1"/>
    <row r="86" s="53" customFormat="1" ht="22.5" customHeight="1"/>
    <row r="87" s="53" customFormat="1" ht="22.5" customHeight="1"/>
    <row r="88" s="53" customFormat="1" ht="22.5" customHeight="1"/>
    <row r="89" s="53" customFormat="1" ht="22.5" customHeight="1"/>
    <row r="90" s="53" customFormat="1" ht="22.5" customHeight="1"/>
    <row r="91" s="53" customFormat="1" ht="22.5" customHeight="1"/>
    <row r="92" s="53" customFormat="1" ht="22.5" customHeight="1"/>
    <row r="93" s="53" customFormat="1" ht="22.5" customHeight="1"/>
    <row r="94" s="53" customFormat="1" ht="22.5" customHeight="1"/>
    <row r="95" s="53" customFormat="1" ht="22.5" customHeight="1"/>
    <row r="96" s="53" customFormat="1" ht="22.5" customHeight="1"/>
    <row r="97" s="53" customFormat="1" ht="22.5" customHeight="1"/>
  </sheetData>
  <mergeCells count="11">
    <mergeCell ref="H42:H44"/>
    <mergeCell ref="B42:E42"/>
    <mergeCell ref="F42:F44"/>
    <mergeCell ref="G42:G44"/>
    <mergeCell ref="B2:H2"/>
    <mergeCell ref="B3:H3"/>
    <mergeCell ref="B4:H4"/>
    <mergeCell ref="B6:E6"/>
    <mergeCell ref="F6:F8"/>
    <mergeCell ref="G6:G8"/>
    <mergeCell ref="H6:H8"/>
  </mergeCells>
  <printOptions/>
  <pageMargins left="0.11" right="0.16" top="0.22" bottom="0.23" header="0.16" footer="0.17"/>
  <pageSetup horizontalDpi="600" verticalDpi="600" orientation="portrait" paperSize="9" scale="84" r:id="rId2"/>
  <rowBreaks count="1" manualBreakCount="1">
    <brk id="39" max="255" man="1"/>
  </rowBreaks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3"/>
  <sheetViews>
    <sheetView workbookViewId="0" topLeftCell="A20">
      <selection activeCell="D28" sqref="D28"/>
    </sheetView>
  </sheetViews>
  <sheetFormatPr defaultColWidth="9.140625" defaultRowHeight="19.5" customHeight="1"/>
  <cols>
    <col min="1" max="1" width="52.7109375" style="2" customWidth="1"/>
    <col min="2" max="2" width="13.140625" style="15" customWidth="1"/>
    <col min="3" max="3" width="17.421875" style="19" customWidth="1"/>
    <col min="4" max="4" width="15.28125" style="19" customWidth="1"/>
    <col min="5" max="5" width="15.00390625" style="19" customWidth="1"/>
    <col min="6" max="6" width="17.7109375" style="2" customWidth="1"/>
    <col min="7" max="7" width="11.00390625" style="2" bestFit="1" customWidth="1"/>
    <col min="8" max="8" width="10.8515625" style="2" customWidth="1"/>
    <col min="9" max="9" width="11.421875" style="2" customWidth="1"/>
    <col min="10" max="16384" width="9.140625" style="2" customWidth="1"/>
  </cols>
  <sheetData>
    <row r="1" ht="18" customHeight="1"/>
    <row r="2" spans="1:6" s="53" customFormat="1" ht="33" customHeight="1">
      <c r="A2" s="213" t="s">
        <v>61</v>
      </c>
      <c r="B2" s="213"/>
      <c r="C2" s="213"/>
      <c r="D2" s="213"/>
      <c r="E2" s="123"/>
      <c r="F2" s="124"/>
    </row>
    <row r="3" spans="1:6" s="53" customFormat="1" ht="19.5" customHeight="1">
      <c r="A3" s="213" t="s">
        <v>160</v>
      </c>
      <c r="B3" s="213"/>
      <c r="C3" s="213"/>
      <c r="D3" s="213"/>
      <c r="E3" s="123"/>
      <c r="F3" s="124"/>
    </row>
    <row r="4" spans="1:6" s="65" customFormat="1" ht="20.25" customHeight="1">
      <c r="A4" s="214" t="s">
        <v>268</v>
      </c>
      <c r="B4" s="214"/>
      <c r="C4" s="214"/>
      <c r="D4" s="214"/>
      <c r="E4" s="125"/>
      <c r="F4" s="126"/>
    </row>
    <row r="5" spans="1:6" ht="27.75" customHeight="1">
      <c r="A5" s="36"/>
      <c r="B5" s="36" t="s">
        <v>5</v>
      </c>
      <c r="C5" s="50" t="s">
        <v>34</v>
      </c>
      <c r="D5" s="50" t="s">
        <v>62</v>
      </c>
      <c r="E5" s="127"/>
      <c r="F5" s="87" t="s">
        <v>105</v>
      </c>
    </row>
    <row r="6" spans="1:6" s="65" customFormat="1" ht="21.75" customHeight="1">
      <c r="A6" s="92" t="s">
        <v>223</v>
      </c>
      <c r="B6" s="93">
        <v>41000000</v>
      </c>
      <c r="C6" s="94"/>
      <c r="D6" s="94"/>
      <c r="E6" s="108"/>
      <c r="F6" s="113"/>
    </row>
    <row r="7" spans="1:6" s="99" customFormat="1" ht="21.75" customHeight="1">
      <c r="A7" s="95" t="s">
        <v>63</v>
      </c>
      <c r="B7" s="96" t="s">
        <v>192</v>
      </c>
      <c r="C7" s="97"/>
      <c r="D7" s="98"/>
      <c r="E7" s="106"/>
      <c r="F7" s="114"/>
    </row>
    <row r="8" spans="1:6" s="55" customFormat="1" ht="21.75" customHeight="1">
      <c r="A8" s="64" t="s">
        <v>64</v>
      </c>
      <c r="B8" s="70" t="s">
        <v>193</v>
      </c>
      <c r="C8" s="57">
        <v>18000</v>
      </c>
      <c r="D8" s="57">
        <v>0</v>
      </c>
      <c r="E8" s="68"/>
      <c r="F8" s="62">
        <v>0</v>
      </c>
    </row>
    <row r="9" spans="1:6" s="55" customFormat="1" ht="21.75" customHeight="1">
      <c r="A9" s="64" t="s">
        <v>65</v>
      </c>
      <c r="B9" s="70" t="s">
        <v>194</v>
      </c>
      <c r="C9" s="57">
        <v>47000</v>
      </c>
      <c r="D9" s="100">
        <v>0</v>
      </c>
      <c r="E9" s="107"/>
      <c r="F9" s="62">
        <v>128.78</v>
      </c>
    </row>
    <row r="10" spans="1:6" s="55" customFormat="1" ht="21.75" customHeight="1">
      <c r="A10" s="64" t="s">
        <v>66</v>
      </c>
      <c r="B10" s="70" t="s">
        <v>195</v>
      </c>
      <c r="C10" s="57">
        <v>17000</v>
      </c>
      <c r="D10" s="100">
        <v>0</v>
      </c>
      <c r="E10" s="107"/>
      <c r="F10" s="62">
        <v>0</v>
      </c>
    </row>
    <row r="11" spans="1:6" s="99" customFormat="1" ht="24.75" customHeight="1">
      <c r="A11" s="101" t="s">
        <v>1</v>
      </c>
      <c r="B11" s="102"/>
      <c r="C11" s="103">
        <f>SUM(C8:C10)</f>
        <v>82000</v>
      </c>
      <c r="D11" s="103">
        <f>SUM(D8:D10)</f>
        <v>0</v>
      </c>
      <c r="E11" s="108"/>
      <c r="F11" s="115">
        <f>SUM(F8:F10)</f>
        <v>128.78</v>
      </c>
    </row>
    <row r="12" spans="1:6" s="65" customFormat="1" ht="21.75" customHeight="1">
      <c r="A12" s="95" t="s">
        <v>67</v>
      </c>
      <c r="B12" s="96" t="s">
        <v>196</v>
      </c>
      <c r="C12" s="97"/>
      <c r="D12" s="97"/>
      <c r="E12" s="108"/>
      <c r="F12" s="113"/>
    </row>
    <row r="13" spans="1:6" s="55" customFormat="1" ht="21.75" customHeight="1">
      <c r="A13" s="64" t="s">
        <v>138</v>
      </c>
      <c r="B13" s="70" t="s">
        <v>197</v>
      </c>
      <c r="C13" s="57">
        <v>2000</v>
      </c>
      <c r="D13" s="57">
        <v>0</v>
      </c>
      <c r="E13" s="68"/>
      <c r="F13" s="62">
        <v>19.4</v>
      </c>
    </row>
    <row r="14" spans="1:6" s="55" customFormat="1" ht="21.75" customHeight="1">
      <c r="A14" s="64" t="s">
        <v>139</v>
      </c>
      <c r="B14" s="70" t="s">
        <v>198</v>
      </c>
      <c r="C14" s="57">
        <v>2000</v>
      </c>
      <c r="D14" s="57">
        <v>0</v>
      </c>
      <c r="E14" s="68"/>
      <c r="F14" s="62">
        <v>0</v>
      </c>
    </row>
    <row r="15" spans="1:6" s="55" customFormat="1" ht="21.75" customHeight="1">
      <c r="A15" s="64" t="s">
        <v>261</v>
      </c>
      <c r="B15" s="70" t="s">
        <v>260</v>
      </c>
      <c r="C15" s="57">
        <v>0</v>
      </c>
      <c r="D15" s="57">
        <v>0</v>
      </c>
      <c r="E15" s="68"/>
      <c r="F15" s="62"/>
    </row>
    <row r="16" spans="1:6" s="55" customFormat="1" ht="21.75" customHeight="1">
      <c r="A16" s="64" t="s">
        <v>262</v>
      </c>
      <c r="B16" s="70" t="s">
        <v>199</v>
      </c>
      <c r="C16" s="57">
        <v>1000</v>
      </c>
      <c r="D16" s="57">
        <v>20</v>
      </c>
      <c r="E16" s="68"/>
      <c r="F16" s="62">
        <v>50</v>
      </c>
    </row>
    <row r="17" spans="1:6" s="55" customFormat="1" ht="21.75" customHeight="1">
      <c r="A17" s="64" t="s">
        <v>263</v>
      </c>
      <c r="B17" s="61" t="s">
        <v>200</v>
      </c>
      <c r="C17" s="57">
        <v>50000</v>
      </c>
      <c r="D17" s="57">
        <v>0</v>
      </c>
      <c r="E17" s="68"/>
      <c r="F17" s="62">
        <v>0</v>
      </c>
    </row>
    <row r="18" spans="1:6" s="55" customFormat="1" ht="21.75" customHeight="1">
      <c r="A18" s="64" t="s">
        <v>264</v>
      </c>
      <c r="B18" s="70" t="s">
        <v>201</v>
      </c>
      <c r="C18" s="57">
        <v>13000</v>
      </c>
      <c r="D18" s="57">
        <v>0</v>
      </c>
      <c r="E18" s="68"/>
      <c r="F18" s="62">
        <v>12000</v>
      </c>
    </row>
    <row r="19" spans="1:6" s="99" customFormat="1" ht="24.75" customHeight="1">
      <c r="A19" s="101" t="s">
        <v>1</v>
      </c>
      <c r="B19" s="102"/>
      <c r="C19" s="103">
        <f>SUM(C13:C18)</f>
        <v>68000</v>
      </c>
      <c r="D19" s="103">
        <f>SUM(D13:D18)</f>
        <v>20</v>
      </c>
      <c r="E19" s="108"/>
      <c r="F19" s="115">
        <f>SUM(F13:F18)</f>
        <v>12069.4</v>
      </c>
    </row>
    <row r="20" spans="1:6" s="99" customFormat="1" ht="21.75" customHeight="1">
      <c r="A20" s="95" t="s">
        <v>68</v>
      </c>
      <c r="B20" s="96" t="s">
        <v>202</v>
      </c>
      <c r="C20" s="97"/>
      <c r="D20" s="97"/>
      <c r="E20" s="108"/>
      <c r="F20" s="116"/>
    </row>
    <row r="21" spans="1:6" s="55" customFormat="1" ht="25.5" customHeight="1">
      <c r="A21" s="64" t="s">
        <v>140</v>
      </c>
      <c r="B21" s="70" t="s">
        <v>203</v>
      </c>
      <c r="C21" s="57">
        <v>180000</v>
      </c>
      <c r="D21" s="58">
        <v>4866.47</v>
      </c>
      <c r="E21" s="109"/>
      <c r="F21" s="62">
        <v>8875.17</v>
      </c>
    </row>
    <row r="22" spans="1:6" s="99" customFormat="1" ht="24.75" customHeight="1">
      <c r="A22" s="101" t="s">
        <v>1</v>
      </c>
      <c r="B22" s="102"/>
      <c r="C22" s="103">
        <f>SUM(C21:C21)</f>
        <v>180000</v>
      </c>
      <c r="D22" s="103">
        <f>SUM(D21:D21)</f>
        <v>4866.47</v>
      </c>
      <c r="E22" s="108"/>
      <c r="F22" s="115">
        <f>SUM(F21:F21)</f>
        <v>8875.17</v>
      </c>
    </row>
    <row r="23" spans="1:6" s="99" customFormat="1" ht="21.75" customHeight="1">
      <c r="A23" s="95" t="s">
        <v>69</v>
      </c>
      <c r="B23" s="96" t="s">
        <v>204</v>
      </c>
      <c r="C23" s="97">
        <f>SUM(C24:C24)</f>
        <v>0</v>
      </c>
      <c r="D23" s="97">
        <f>SUM(D24:D24)</f>
        <v>0</v>
      </c>
      <c r="E23" s="108"/>
      <c r="F23" s="116">
        <f>SUM(F24:F24)</f>
        <v>0</v>
      </c>
    </row>
    <row r="24" spans="1:6" s="55" customFormat="1" ht="21.75" customHeight="1">
      <c r="A24" s="64"/>
      <c r="B24" s="70"/>
      <c r="C24" s="57"/>
      <c r="D24" s="57"/>
      <c r="E24" s="68"/>
      <c r="F24" s="62"/>
    </row>
    <row r="25" spans="1:6" s="99" customFormat="1" ht="24.75" customHeight="1">
      <c r="A25" s="101" t="s">
        <v>1</v>
      </c>
      <c r="B25" s="102"/>
      <c r="C25" s="103">
        <f>SUM(C24:C24)</f>
        <v>0</v>
      </c>
      <c r="D25" s="103">
        <f>SUM(D24:D24)</f>
        <v>0</v>
      </c>
      <c r="E25" s="108"/>
      <c r="F25" s="115">
        <f>SUM(F24:F24)</f>
        <v>0</v>
      </c>
    </row>
    <row r="26" spans="1:6" s="99" customFormat="1" ht="24.75" customHeight="1">
      <c r="A26" s="95" t="s">
        <v>70</v>
      </c>
      <c r="B26" s="96" t="s">
        <v>205</v>
      </c>
      <c r="C26" s="97"/>
      <c r="D26" s="97"/>
      <c r="E26" s="108"/>
      <c r="F26" s="116">
        <f>SUM(F27:F28)</f>
        <v>1068</v>
      </c>
    </row>
    <row r="27" spans="1:6" s="55" customFormat="1" ht="21.75" customHeight="1">
      <c r="A27" s="64" t="s">
        <v>141</v>
      </c>
      <c r="B27" s="70" t="s">
        <v>206</v>
      </c>
      <c r="C27" s="57">
        <v>120000</v>
      </c>
      <c r="D27" s="57">
        <v>0</v>
      </c>
      <c r="E27" s="68"/>
      <c r="F27" s="62">
        <v>0</v>
      </c>
    </row>
    <row r="28" spans="1:6" s="55" customFormat="1" ht="21.75" customHeight="1">
      <c r="A28" s="64" t="s">
        <v>142</v>
      </c>
      <c r="B28" s="70" t="s">
        <v>207</v>
      </c>
      <c r="C28" s="57">
        <v>2000</v>
      </c>
      <c r="D28" s="57">
        <v>2890.27</v>
      </c>
      <c r="E28" s="68"/>
      <c r="F28" s="73">
        <v>1068</v>
      </c>
    </row>
    <row r="29" spans="1:6" s="99" customFormat="1" ht="21" customHeight="1">
      <c r="A29" s="101" t="s">
        <v>1</v>
      </c>
      <c r="B29" s="101"/>
      <c r="C29" s="103">
        <f>SUM(C27:C28)</f>
        <v>122000</v>
      </c>
      <c r="D29" s="103">
        <f>SUM(D27:D28)</f>
        <v>2890.27</v>
      </c>
      <c r="E29" s="108"/>
      <c r="F29" s="115">
        <f>SUM(F27:F28)</f>
        <v>1068</v>
      </c>
    </row>
    <row r="30" spans="1:6" s="51" customFormat="1" ht="29.25" customHeight="1">
      <c r="A30" s="69" t="s">
        <v>71</v>
      </c>
      <c r="B30" s="105" t="s">
        <v>208</v>
      </c>
      <c r="C30" s="104">
        <f>SUM(C31)</f>
        <v>0</v>
      </c>
      <c r="D30" s="104">
        <f>SUM(D31)</f>
        <v>0</v>
      </c>
      <c r="E30" s="110"/>
      <c r="F30" s="117">
        <f>SUM(F31)</f>
        <v>0</v>
      </c>
    </row>
    <row r="31" spans="1:6" s="55" customFormat="1" ht="17.25" customHeight="1">
      <c r="A31" s="64"/>
      <c r="B31" s="61"/>
      <c r="C31" s="57"/>
      <c r="D31" s="57"/>
      <c r="E31" s="68"/>
      <c r="F31" s="62"/>
    </row>
    <row r="32" spans="1:6" s="99" customFormat="1" ht="24.75" customHeight="1">
      <c r="A32" s="119" t="s">
        <v>1</v>
      </c>
      <c r="B32" s="120"/>
      <c r="C32" s="103">
        <f>SUM(C31)</f>
        <v>0</v>
      </c>
      <c r="D32" s="103">
        <f>SUM(D31)</f>
        <v>0</v>
      </c>
      <c r="E32" s="108"/>
      <c r="F32" s="115">
        <f>SUM(F31)</f>
        <v>0</v>
      </c>
    </row>
    <row r="33" spans="1:6" s="25" customFormat="1" ht="57.75" customHeight="1">
      <c r="A33" s="4"/>
      <c r="B33" s="4"/>
      <c r="C33" s="31"/>
      <c r="D33" s="31"/>
      <c r="E33" s="112"/>
      <c r="F33" s="31"/>
    </row>
    <row r="34" spans="1:5" s="53" customFormat="1" ht="22.5" customHeight="1">
      <c r="A34" s="121" t="s">
        <v>148</v>
      </c>
      <c r="B34" s="122"/>
      <c r="D34" s="122"/>
      <c r="E34" s="128"/>
    </row>
    <row r="35" spans="1:5" s="53" customFormat="1" ht="21.75" customHeight="1">
      <c r="A35" s="121" t="s">
        <v>224</v>
      </c>
      <c r="B35" s="122"/>
      <c r="D35" s="122"/>
      <c r="E35" s="128"/>
    </row>
    <row r="36" spans="1:5" s="53" customFormat="1" ht="21.75" customHeight="1">
      <c r="A36" s="121"/>
      <c r="B36" s="122"/>
      <c r="D36" s="122"/>
      <c r="E36" s="128"/>
    </row>
    <row r="37" spans="1:5" ht="21" customHeight="1">
      <c r="A37" s="20"/>
      <c r="C37" s="2"/>
      <c r="D37" s="15"/>
      <c r="E37" s="129"/>
    </row>
    <row r="38" spans="1:5" ht="28.5" customHeight="1">
      <c r="A38" s="20"/>
      <c r="C38" s="2"/>
      <c r="D38" s="15"/>
      <c r="E38" s="129"/>
    </row>
    <row r="39" spans="1:6" s="21" customFormat="1" ht="30.75" customHeight="1">
      <c r="A39" s="36"/>
      <c r="B39" s="36" t="s">
        <v>33</v>
      </c>
      <c r="C39" s="50" t="s">
        <v>34</v>
      </c>
      <c r="D39" s="50" t="s">
        <v>62</v>
      </c>
      <c r="E39" s="127"/>
      <c r="F39" s="87" t="s">
        <v>105</v>
      </c>
    </row>
    <row r="40" spans="1:6" s="53" customFormat="1" ht="24" customHeight="1">
      <c r="A40" s="88" t="s">
        <v>72</v>
      </c>
      <c r="B40" s="89" t="s">
        <v>225</v>
      </c>
      <c r="C40" s="131"/>
      <c r="D40" s="131"/>
      <c r="E40" s="132"/>
      <c r="F40" s="133"/>
    </row>
    <row r="41" spans="1:6" s="99" customFormat="1" ht="21" customHeight="1">
      <c r="A41" s="95" t="s">
        <v>73</v>
      </c>
      <c r="B41" s="96" t="s">
        <v>209</v>
      </c>
      <c r="C41" s="97"/>
      <c r="D41" s="97"/>
      <c r="E41" s="108"/>
      <c r="F41" s="116">
        <f>SUM(F42:F51)</f>
        <v>2165665.5</v>
      </c>
    </row>
    <row r="42" spans="1:6" s="55" customFormat="1" ht="22.5" customHeight="1">
      <c r="A42" s="64" t="s">
        <v>210</v>
      </c>
      <c r="B42" s="70" t="s">
        <v>211</v>
      </c>
      <c r="C42" s="57">
        <v>300000</v>
      </c>
      <c r="D42" s="57">
        <v>41619.71</v>
      </c>
      <c r="E42" s="68"/>
      <c r="F42" s="62">
        <v>0</v>
      </c>
    </row>
    <row r="43" spans="1:6" s="55" customFormat="1" ht="22.5" customHeight="1">
      <c r="A43" s="64" t="s">
        <v>161</v>
      </c>
      <c r="B43" s="70" t="s">
        <v>212</v>
      </c>
      <c r="C43" s="57">
        <v>9000000</v>
      </c>
      <c r="D43" s="57">
        <v>1383548.69</v>
      </c>
      <c r="E43" s="68"/>
      <c r="F43" s="62">
        <v>1295520.37</v>
      </c>
    </row>
    <row r="44" spans="1:6" s="55" customFormat="1" ht="22.5" customHeight="1">
      <c r="A44" s="64" t="s">
        <v>258</v>
      </c>
      <c r="B44" s="70" t="s">
        <v>213</v>
      </c>
      <c r="C44" s="57">
        <v>2000000</v>
      </c>
      <c r="D44" s="57">
        <v>187030.3</v>
      </c>
      <c r="E44" s="68"/>
      <c r="F44" s="62">
        <v>261063.23</v>
      </c>
    </row>
    <row r="45" spans="1:6" s="55" customFormat="1" ht="22.5" customHeight="1">
      <c r="A45" s="64" t="s">
        <v>162</v>
      </c>
      <c r="B45" s="70" t="s">
        <v>214</v>
      </c>
      <c r="C45" s="57">
        <v>44000</v>
      </c>
      <c r="D45" s="57">
        <v>2391.54</v>
      </c>
      <c r="E45" s="68"/>
      <c r="F45" s="62">
        <v>7104.55</v>
      </c>
    </row>
    <row r="46" spans="1:6" s="55" customFormat="1" ht="22.5" customHeight="1">
      <c r="A46" s="64" t="s">
        <v>163</v>
      </c>
      <c r="B46" s="70" t="s">
        <v>215</v>
      </c>
      <c r="C46" s="57">
        <v>1000000</v>
      </c>
      <c r="D46" s="57">
        <v>95392.25</v>
      </c>
      <c r="E46" s="68"/>
      <c r="F46" s="62">
        <v>143645.26</v>
      </c>
    </row>
    <row r="47" spans="1:6" s="55" customFormat="1" ht="22.5" customHeight="1">
      <c r="A47" s="64" t="s">
        <v>164</v>
      </c>
      <c r="B47" s="70" t="s">
        <v>216</v>
      </c>
      <c r="C47" s="57">
        <v>2140000</v>
      </c>
      <c r="D47" s="57">
        <v>204956.75</v>
      </c>
      <c r="E47" s="68"/>
      <c r="F47" s="62">
        <v>379816.95</v>
      </c>
    </row>
    <row r="48" spans="1:6" s="55" customFormat="1" ht="22.5" customHeight="1">
      <c r="A48" s="64" t="s">
        <v>165</v>
      </c>
      <c r="B48" s="70" t="s">
        <v>217</v>
      </c>
      <c r="C48" s="57">
        <v>50000</v>
      </c>
      <c r="D48" s="58">
        <v>10150.07</v>
      </c>
      <c r="E48" s="109"/>
      <c r="F48" s="62">
        <v>0</v>
      </c>
    </row>
    <row r="49" spans="1:6" s="55" customFormat="1" ht="22.5" customHeight="1">
      <c r="A49" s="64" t="s">
        <v>166</v>
      </c>
      <c r="B49" s="70" t="s">
        <v>218</v>
      </c>
      <c r="C49" s="57">
        <v>100000</v>
      </c>
      <c r="D49" s="57">
        <v>0</v>
      </c>
      <c r="E49" s="68"/>
      <c r="F49" s="62">
        <v>7525.14</v>
      </c>
    </row>
    <row r="50" spans="1:6" s="55" customFormat="1" ht="22.5" customHeight="1">
      <c r="A50" s="64" t="s">
        <v>167</v>
      </c>
      <c r="B50" s="70" t="s">
        <v>219</v>
      </c>
      <c r="C50" s="57">
        <v>400000</v>
      </c>
      <c r="D50" s="57">
        <v>21593</v>
      </c>
      <c r="E50" s="68"/>
      <c r="F50" s="62">
        <v>70990</v>
      </c>
    </row>
    <row r="51" spans="1:6" s="55" customFormat="1" ht="22.5" customHeight="1">
      <c r="A51" s="64"/>
      <c r="B51" s="70"/>
      <c r="C51" s="57"/>
      <c r="D51" s="57"/>
      <c r="E51" s="68"/>
      <c r="F51" s="62"/>
    </row>
    <row r="52" spans="1:6" s="99" customFormat="1" ht="24.75" customHeight="1">
      <c r="A52" s="101" t="s">
        <v>1</v>
      </c>
      <c r="B52" s="102"/>
      <c r="C52" s="103">
        <f>SUM(C42:C51)</f>
        <v>15034000</v>
      </c>
      <c r="D52" s="103">
        <f>SUM(D42:D51)</f>
        <v>1946682.31</v>
      </c>
      <c r="E52" s="108"/>
      <c r="F52" s="115">
        <f>SUM(F42:F51)</f>
        <v>2165665.5</v>
      </c>
    </row>
    <row r="53" spans="1:6" s="91" customFormat="1" ht="25.5" customHeight="1">
      <c r="A53" s="88" t="s">
        <v>74</v>
      </c>
      <c r="B53" s="89" t="s">
        <v>220</v>
      </c>
      <c r="C53" s="90"/>
      <c r="D53" s="90"/>
      <c r="E53" s="134"/>
      <c r="F53" s="135"/>
    </row>
    <row r="54" spans="1:6" s="91" customFormat="1" ht="23.25" customHeight="1">
      <c r="A54" s="136" t="s">
        <v>110</v>
      </c>
      <c r="B54" s="89" t="s">
        <v>221</v>
      </c>
      <c r="C54" s="90">
        <f>SUM(C55:C56)</f>
        <v>19514000</v>
      </c>
      <c r="D54" s="90">
        <f>SUM(D55:D56)</f>
        <v>0</v>
      </c>
      <c r="E54" s="134"/>
      <c r="F54" s="137">
        <f>SUM(F55:F56)</f>
        <v>4519151</v>
      </c>
    </row>
    <row r="55" spans="1:6" s="55" customFormat="1" ht="26.25" customHeight="1">
      <c r="A55" s="64" t="s">
        <v>143</v>
      </c>
      <c r="B55" s="70" t="s">
        <v>222</v>
      </c>
      <c r="C55" s="57">
        <v>19514000</v>
      </c>
      <c r="D55" s="58">
        <v>0</v>
      </c>
      <c r="E55" s="109"/>
      <c r="F55" s="62">
        <v>4519151</v>
      </c>
    </row>
    <row r="56" spans="1:6" ht="24" customHeight="1">
      <c r="A56" s="14" t="s">
        <v>111</v>
      </c>
      <c r="B56" s="30"/>
      <c r="C56" s="11"/>
      <c r="D56" s="11"/>
      <c r="E56" s="111"/>
      <c r="F56" s="118"/>
    </row>
    <row r="57" spans="1:6" s="99" customFormat="1" ht="23.25" customHeight="1">
      <c r="A57" s="101" t="s">
        <v>1</v>
      </c>
      <c r="B57" s="102"/>
      <c r="C57" s="103">
        <f>SUM(C55:C56)</f>
        <v>19514000</v>
      </c>
      <c r="D57" s="103">
        <f>SUM(D55:D56)</f>
        <v>0</v>
      </c>
      <c r="E57" s="108"/>
      <c r="F57" s="115">
        <f>SUM(F55:F56)</f>
        <v>4519151</v>
      </c>
    </row>
    <row r="58" spans="1:6" s="65" customFormat="1" ht="26.25" customHeight="1">
      <c r="A58" s="204" t="s">
        <v>112</v>
      </c>
      <c r="B58" s="212"/>
      <c r="C58" s="103">
        <f>SUM(C11+C19+C22+C25+C29+C32+C52+C57)</f>
        <v>35000000</v>
      </c>
      <c r="D58" s="103">
        <f>SUM(D11+D19+D22+D25+D29+D32+D52+D57)</f>
        <v>1954459.05</v>
      </c>
      <c r="E58" s="108"/>
      <c r="F58" s="115">
        <f>SUM(F11+F19+F22+F25+F29+F32+F52+F57)</f>
        <v>6706957.85</v>
      </c>
    </row>
    <row r="59" ht="27.75" customHeight="1">
      <c r="E59" s="8"/>
    </row>
    <row r="60" ht="27.75" customHeight="1">
      <c r="E60" s="8"/>
    </row>
    <row r="61" spans="1:5" s="53" customFormat="1" ht="22.5" customHeight="1">
      <c r="A61" s="121" t="s">
        <v>148</v>
      </c>
      <c r="B61" s="122"/>
      <c r="D61" s="122"/>
      <c r="E61" s="128"/>
    </row>
    <row r="62" spans="1:5" s="53" customFormat="1" ht="21.75" customHeight="1">
      <c r="A62" s="121" t="s">
        <v>224</v>
      </c>
      <c r="B62" s="122"/>
      <c r="D62" s="122"/>
      <c r="E62" s="128"/>
    </row>
    <row r="63" spans="1:5" ht="21.75" customHeight="1">
      <c r="A63" s="20"/>
      <c r="C63" s="2"/>
      <c r="D63" s="15"/>
      <c r="E63" s="130"/>
    </row>
    <row r="64" ht="21.75" customHeight="1"/>
  </sheetData>
  <mergeCells count="4">
    <mergeCell ref="A58:B58"/>
    <mergeCell ref="A2:D2"/>
    <mergeCell ref="A3:D3"/>
    <mergeCell ref="A4:D4"/>
  </mergeCells>
  <printOptions/>
  <pageMargins left="0.35" right="0.16" top="0.19" bottom="0.2362204724409449" header="0.17" footer="0.1574803149606299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7">
      <selection activeCell="B10" sqref="B10"/>
    </sheetView>
  </sheetViews>
  <sheetFormatPr defaultColWidth="9.140625" defaultRowHeight="21.75" customHeight="1"/>
  <cols>
    <col min="1" max="1" width="2.57421875" style="2" customWidth="1"/>
    <col min="2" max="2" width="42.7109375" style="2" customWidth="1"/>
    <col min="3" max="3" width="14.8515625" style="2" customWidth="1"/>
    <col min="4" max="4" width="13.7109375" style="2" customWidth="1"/>
    <col min="5" max="5" width="11.57421875" style="2" customWidth="1"/>
    <col min="6" max="6" width="15.00390625" style="2" customWidth="1"/>
    <col min="7" max="7" width="9.140625" style="2" customWidth="1"/>
    <col min="8" max="8" width="12.421875" style="2" customWidth="1"/>
    <col min="9" max="9" width="12.8515625" style="2" customWidth="1"/>
    <col min="10" max="16384" width="9.140625" style="2" customWidth="1"/>
  </cols>
  <sheetData>
    <row r="1" spans="2:6" ht="32.25" customHeight="1">
      <c r="B1" s="201" t="s">
        <v>75</v>
      </c>
      <c r="C1" s="201"/>
      <c r="D1" s="201"/>
      <c r="E1" s="201"/>
      <c r="F1" s="201"/>
    </row>
    <row r="2" spans="2:6" ht="30.75" customHeight="1">
      <c r="B2" s="201" t="s">
        <v>272</v>
      </c>
      <c r="C2" s="201"/>
      <c r="D2" s="201"/>
      <c r="E2" s="201"/>
      <c r="F2" s="201"/>
    </row>
    <row r="3" spans="2:6" ht="27" customHeight="1">
      <c r="B3" s="21"/>
      <c r="C3" s="21"/>
      <c r="D3" s="21"/>
      <c r="E3" s="21"/>
      <c r="F3" s="21"/>
    </row>
    <row r="4" spans="2:6" ht="39" customHeight="1">
      <c r="B4" s="194" t="s">
        <v>305</v>
      </c>
      <c r="C4" s="183" t="s">
        <v>37</v>
      </c>
      <c r="D4" s="183" t="s">
        <v>76</v>
      </c>
      <c r="E4" s="183" t="s">
        <v>77</v>
      </c>
      <c r="F4" s="183" t="s">
        <v>60</v>
      </c>
    </row>
    <row r="5" spans="2:6" ht="28.5" customHeight="1">
      <c r="B5" s="22" t="s">
        <v>78</v>
      </c>
      <c r="C5" s="23">
        <v>0</v>
      </c>
      <c r="D5" s="23">
        <v>2622.78</v>
      </c>
      <c r="E5" s="23">
        <v>2622.78</v>
      </c>
      <c r="F5" s="24">
        <f>SUM(C5+D5-E5)</f>
        <v>0</v>
      </c>
    </row>
    <row r="6" spans="2:6" ht="28.5" customHeight="1">
      <c r="B6" s="22" t="s">
        <v>0</v>
      </c>
      <c r="C6" s="23">
        <v>211190</v>
      </c>
      <c r="D6" s="23">
        <v>3900</v>
      </c>
      <c r="E6" s="23">
        <v>45850</v>
      </c>
      <c r="F6" s="24">
        <f>SUM(C6+D6-E6)</f>
        <v>169240</v>
      </c>
    </row>
    <row r="7" spans="2:6" ht="26.25" customHeight="1">
      <c r="B7" s="22" t="s">
        <v>168</v>
      </c>
      <c r="C7" s="23">
        <v>954374.8</v>
      </c>
      <c r="D7" s="23">
        <v>395.24</v>
      </c>
      <c r="E7" s="23">
        <v>0</v>
      </c>
      <c r="F7" s="24">
        <f>SUM(C7+D7-E7)</f>
        <v>954770.04</v>
      </c>
    </row>
    <row r="8" spans="2:6" ht="25.5" customHeight="1">
      <c r="B8" s="22" t="s">
        <v>109</v>
      </c>
      <c r="C8" s="23">
        <v>3105</v>
      </c>
      <c r="D8" s="23">
        <v>0</v>
      </c>
      <c r="E8" s="23">
        <v>0</v>
      </c>
      <c r="F8" s="24">
        <f>SUM(C8+D8-E8)</f>
        <v>3105</v>
      </c>
    </row>
    <row r="9" spans="2:6" ht="28.5" customHeight="1">
      <c r="B9" s="22" t="s">
        <v>306</v>
      </c>
      <c r="C9" s="23">
        <v>0</v>
      </c>
      <c r="D9" s="23">
        <v>0</v>
      </c>
      <c r="E9" s="23">
        <v>0</v>
      </c>
      <c r="F9" s="24">
        <f>SUM(C9+D9-E9)</f>
        <v>0</v>
      </c>
    </row>
    <row r="10" spans="2:6" ht="33" customHeight="1">
      <c r="B10" s="22"/>
      <c r="C10" s="23"/>
      <c r="D10" s="23"/>
      <c r="E10" s="23"/>
      <c r="F10" s="24"/>
    </row>
    <row r="11" spans="2:6" ht="34.5" customHeight="1">
      <c r="B11" s="22"/>
      <c r="C11" s="23"/>
      <c r="D11" s="23"/>
      <c r="E11" s="23"/>
      <c r="F11" s="24"/>
    </row>
    <row r="12" spans="2:6" s="195" customFormat="1" ht="35.25" customHeight="1">
      <c r="B12" s="187" t="s">
        <v>1</v>
      </c>
      <c r="C12" s="196">
        <f>SUM(C5:C11)</f>
        <v>1168669.8</v>
      </c>
      <c r="D12" s="196">
        <f>SUM(D5:D11)</f>
        <v>6918.02</v>
      </c>
      <c r="E12" s="196">
        <f>SUM(E5:E11)</f>
        <v>48472.78</v>
      </c>
      <c r="F12" s="196">
        <f>SUM(F5:F11)</f>
        <v>1127115.04</v>
      </c>
    </row>
    <row r="13" spans="2:3" ht="35.25" customHeight="1">
      <c r="B13" s="27"/>
      <c r="C13" s="27"/>
    </row>
    <row r="14" spans="2:3" ht="39" customHeight="1">
      <c r="B14" s="27"/>
      <c r="C14" s="27"/>
    </row>
    <row r="15" spans="2:9" s="51" customFormat="1" ht="30.75" customHeight="1">
      <c r="B15" s="3"/>
      <c r="C15" s="74"/>
      <c r="D15" s="74"/>
      <c r="E15" s="74"/>
      <c r="F15" s="60"/>
      <c r="H15" s="77"/>
      <c r="I15" s="77"/>
    </row>
    <row r="16" spans="4:6" ht="34.5" customHeight="1">
      <c r="D16" s="25"/>
      <c r="E16" s="25"/>
      <c r="F16" s="29"/>
    </row>
    <row r="17" spans="1:4" ht="24.75" customHeight="1">
      <c r="A17" s="20" t="s">
        <v>307</v>
      </c>
      <c r="B17" s="15"/>
      <c r="D17" s="15"/>
    </row>
    <row r="18" spans="1:4" ht="22.5" customHeight="1">
      <c r="A18" s="20" t="s">
        <v>302</v>
      </c>
      <c r="B18" s="15"/>
      <c r="D18" s="15"/>
    </row>
    <row r="19" spans="1:4" ht="24.75" customHeight="1">
      <c r="A19" s="20"/>
      <c r="B19" s="15"/>
      <c r="D19" s="15"/>
    </row>
    <row r="20" ht="27.75" customHeight="1"/>
    <row r="21" ht="26.25" customHeight="1"/>
    <row r="22" ht="27" customHeight="1"/>
    <row r="23" ht="23.25" customHeight="1"/>
    <row r="24" ht="24.75" customHeight="1"/>
    <row r="25" ht="24.75" customHeight="1"/>
    <row r="26" ht="23.25" customHeight="1"/>
  </sheetData>
  <mergeCells count="2">
    <mergeCell ref="B1:F1"/>
    <mergeCell ref="B2:F2"/>
  </mergeCells>
  <printOptions/>
  <pageMargins left="0.32" right="0.16" top="0.47" bottom="0.23" header="0.29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6">
      <selection activeCell="B13" sqref="B13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14.140625" style="0" customWidth="1"/>
    <col min="4" max="4" width="13.140625" style="0" customWidth="1"/>
    <col min="5" max="5" width="13.57421875" style="0" customWidth="1"/>
    <col min="6" max="6" width="12.421875" style="0" customWidth="1"/>
  </cols>
  <sheetData>
    <row r="1" spans="3:4" s="2" customFormat="1" ht="15" customHeight="1">
      <c r="C1" s="27"/>
      <c r="D1" s="27"/>
    </row>
    <row r="2" spans="2:6" s="55" customFormat="1" ht="48" customHeight="1">
      <c r="B2" s="188" t="s">
        <v>170</v>
      </c>
      <c r="C2" s="183" t="s">
        <v>37</v>
      </c>
      <c r="D2" s="183" t="s">
        <v>76</v>
      </c>
      <c r="E2" s="183" t="s">
        <v>77</v>
      </c>
      <c r="F2" s="183" t="s">
        <v>60</v>
      </c>
    </row>
    <row r="3" spans="2:6" s="55" customFormat="1" ht="65.25" customHeight="1">
      <c r="B3" s="67" t="s">
        <v>257</v>
      </c>
      <c r="C3" s="54">
        <v>16317</v>
      </c>
      <c r="D3" s="54">
        <v>0</v>
      </c>
      <c r="E3" s="54">
        <v>16317</v>
      </c>
      <c r="F3" s="54">
        <f aca="true" t="shared" si="0" ref="F3:F11">SUM(C3+D3-E3)</f>
        <v>0</v>
      </c>
    </row>
    <row r="4" spans="2:6" s="55" customFormat="1" ht="70.5" customHeight="1">
      <c r="B4" s="67" t="s">
        <v>190</v>
      </c>
      <c r="C4" s="54">
        <v>28067.5</v>
      </c>
      <c r="D4" s="54">
        <v>0</v>
      </c>
      <c r="E4" s="54">
        <v>28067.5</v>
      </c>
      <c r="F4" s="54">
        <f t="shared" si="0"/>
        <v>0</v>
      </c>
    </row>
    <row r="5" spans="2:6" s="55" customFormat="1" ht="69" customHeight="1">
      <c r="B5" s="67" t="s">
        <v>256</v>
      </c>
      <c r="C5" s="54">
        <v>45056</v>
      </c>
      <c r="D5" s="54">
        <v>0</v>
      </c>
      <c r="E5" s="54">
        <v>45056</v>
      </c>
      <c r="F5" s="54">
        <f t="shared" si="0"/>
        <v>0</v>
      </c>
    </row>
    <row r="6" spans="2:6" s="55" customFormat="1" ht="66" customHeight="1">
      <c r="B6" s="67" t="s">
        <v>191</v>
      </c>
      <c r="C6" s="54">
        <v>1868</v>
      </c>
      <c r="D6" s="54">
        <v>0</v>
      </c>
      <c r="E6" s="54">
        <v>1868</v>
      </c>
      <c r="F6" s="54">
        <f t="shared" si="0"/>
        <v>0</v>
      </c>
    </row>
    <row r="7" spans="2:6" s="55" customFormat="1" ht="65.25" customHeight="1">
      <c r="B7" s="67" t="s">
        <v>288</v>
      </c>
      <c r="C7" s="54">
        <v>0</v>
      </c>
      <c r="D7" s="54">
        <v>210000</v>
      </c>
      <c r="E7" s="54">
        <v>0</v>
      </c>
      <c r="F7" s="54">
        <f t="shared" si="0"/>
        <v>210000</v>
      </c>
    </row>
    <row r="8" spans="2:6" s="55" customFormat="1" ht="69.75" customHeight="1">
      <c r="B8" s="67" t="s">
        <v>289</v>
      </c>
      <c r="C8" s="54">
        <v>0</v>
      </c>
      <c r="D8" s="54">
        <v>160000</v>
      </c>
      <c r="E8" s="54">
        <v>0</v>
      </c>
      <c r="F8" s="54">
        <f t="shared" si="0"/>
        <v>160000</v>
      </c>
    </row>
    <row r="9" spans="2:6" s="55" customFormat="1" ht="69" customHeight="1">
      <c r="B9" s="67" t="s">
        <v>290</v>
      </c>
      <c r="C9" s="54">
        <v>0</v>
      </c>
      <c r="D9" s="54">
        <v>110000</v>
      </c>
      <c r="E9" s="54">
        <v>0</v>
      </c>
      <c r="F9" s="54">
        <f t="shared" si="0"/>
        <v>110000</v>
      </c>
    </row>
    <row r="10" spans="2:6" s="55" customFormat="1" ht="66.75" customHeight="1">
      <c r="B10" s="67" t="s">
        <v>291</v>
      </c>
      <c r="C10" s="54">
        <v>0</v>
      </c>
      <c r="D10" s="54">
        <v>80000</v>
      </c>
      <c r="E10" s="54">
        <v>0</v>
      </c>
      <c r="F10" s="54">
        <f t="shared" si="0"/>
        <v>80000</v>
      </c>
    </row>
    <row r="11" spans="2:6" s="55" customFormat="1" ht="66.75" customHeight="1">
      <c r="B11" s="67" t="s">
        <v>292</v>
      </c>
      <c r="C11" s="54">
        <v>0</v>
      </c>
      <c r="D11" s="54">
        <v>6000</v>
      </c>
      <c r="E11" s="54">
        <v>0</v>
      </c>
      <c r="F11" s="54">
        <f t="shared" si="0"/>
        <v>6000</v>
      </c>
    </row>
    <row r="12" spans="2:6" s="55" customFormat="1" ht="45" customHeight="1">
      <c r="B12" s="189"/>
      <c r="C12" s="190"/>
      <c r="D12" s="190"/>
      <c r="E12" s="190"/>
      <c r="F12" s="190"/>
    </row>
    <row r="13" spans="1:4" s="2" customFormat="1" ht="45" customHeight="1">
      <c r="A13" s="20" t="s">
        <v>301</v>
      </c>
      <c r="B13" s="15"/>
      <c r="D13" s="15"/>
    </row>
    <row r="14" spans="1:4" s="2" customFormat="1" ht="22.5" customHeight="1">
      <c r="A14" s="20" t="s">
        <v>302</v>
      </c>
      <c r="B14" s="15"/>
      <c r="D14" s="15"/>
    </row>
    <row r="15" spans="2:6" s="55" customFormat="1" ht="21" customHeight="1">
      <c r="B15" s="193"/>
      <c r="C15" s="60"/>
      <c r="D15" s="60"/>
      <c r="E15" s="60"/>
      <c r="F15" s="60"/>
    </row>
    <row r="16" spans="2:6" s="55" customFormat="1" ht="18" customHeight="1">
      <c r="B16" s="193"/>
      <c r="C16" s="60"/>
      <c r="D16" s="60"/>
      <c r="E16" s="60"/>
      <c r="F16" s="60"/>
    </row>
    <row r="17" spans="2:6" s="55" customFormat="1" ht="14.25" customHeight="1">
      <c r="B17" s="191"/>
      <c r="C17" s="192"/>
      <c r="D17" s="192"/>
      <c r="E17" s="192"/>
      <c r="F17" s="192"/>
    </row>
    <row r="18" spans="2:6" s="55" customFormat="1" ht="39.75" customHeight="1">
      <c r="B18" s="188" t="s">
        <v>170</v>
      </c>
      <c r="C18" s="183" t="s">
        <v>37</v>
      </c>
      <c r="D18" s="183" t="s">
        <v>76</v>
      </c>
      <c r="E18" s="183" t="s">
        <v>77</v>
      </c>
      <c r="F18" s="183" t="s">
        <v>60</v>
      </c>
    </row>
    <row r="19" spans="2:6" s="55" customFormat="1" ht="68.25" customHeight="1">
      <c r="B19" s="67" t="s">
        <v>297</v>
      </c>
      <c r="C19" s="54">
        <v>0</v>
      </c>
      <c r="D19" s="54">
        <v>57120</v>
      </c>
      <c r="E19" s="54">
        <v>0</v>
      </c>
      <c r="F19" s="54">
        <f aca="true" t="shared" si="1" ref="F19:F27">SUM(C19+D19-E19)</f>
        <v>57120</v>
      </c>
    </row>
    <row r="20" spans="2:6" s="55" customFormat="1" ht="69" customHeight="1">
      <c r="B20" s="67" t="s">
        <v>298</v>
      </c>
      <c r="C20" s="54">
        <v>0</v>
      </c>
      <c r="D20" s="54">
        <v>36920</v>
      </c>
      <c r="E20" s="54">
        <v>0</v>
      </c>
      <c r="F20" s="54">
        <f t="shared" si="1"/>
        <v>36920</v>
      </c>
    </row>
    <row r="21" spans="2:6" s="55" customFormat="1" ht="66.75" customHeight="1">
      <c r="B21" s="67" t="s">
        <v>299</v>
      </c>
      <c r="C21" s="54">
        <v>0</v>
      </c>
      <c r="D21" s="54">
        <v>5440</v>
      </c>
      <c r="E21" s="54">
        <v>0</v>
      </c>
      <c r="F21" s="54">
        <f t="shared" si="1"/>
        <v>5440</v>
      </c>
    </row>
    <row r="22" spans="2:6" s="55" customFormat="1" ht="69" customHeight="1">
      <c r="B22" s="67" t="s">
        <v>300</v>
      </c>
      <c r="C22" s="54">
        <v>0</v>
      </c>
      <c r="D22" s="54">
        <v>1846</v>
      </c>
      <c r="E22" s="54">
        <v>0</v>
      </c>
      <c r="F22" s="54">
        <f t="shared" si="1"/>
        <v>1846</v>
      </c>
    </row>
    <row r="23" spans="2:6" s="55" customFormat="1" ht="86.25" customHeight="1">
      <c r="B23" s="67" t="s">
        <v>293</v>
      </c>
      <c r="C23" s="54">
        <v>0</v>
      </c>
      <c r="D23" s="54">
        <v>7720</v>
      </c>
      <c r="E23" s="54">
        <v>0</v>
      </c>
      <c r="F23" s="54">
        <f t="shared" si="1"/>
        <v>7720</v>
      </c>
    </row>
    <row r="24" spans="2:6" s="55" customFormat="1" ht="72" customHeight="1">
      <c r="B24" s="67" t="s">
        <v>294</v>
      </c>
      <c r="C24" s="54">
        <v>0</v>
      </c>
      <c r="D24" s="54">
        <v>500000</v>
      </c>
      <c r="E24" s="54">
        <v>0</v>
      </c>
      <c r="F24" s="54">
        <f t="shared" si="1"/>
        <v>500000</v>
      </c>
    </row>
    <row r="25" spans="2:6" s="55" customFormat="1" ht="99.75" customHeight="1">
      <c r="B25" s="67" t="s">
        <v>296</v>
      </c>
      <c r="C25" s="54">
        <v>0</v>
      </c>
      <c r="D25" s="54">
        <v>177800</v>
      </c>
      <c r="E25" s="54">
        <v>0</v>
      </c>
      <c r="F25" s="54">
        <f t="shared" si="1"/>
        <v>177800</v>
      </c>
    </row>
    <row r="26" spans="2:6" s="55" customFormat="1" ht="90.75" customHeight="1">
      <c r="B26" s="67" t="s">
        <v>295</v>
      </c>
      <c r="C26" s="54">
        <v>0</v>
      </c>
      <c r="D26" s="54">
        <v>177500</v>
      </c>
      <c r="E26" s="54">
        <v>0</v>
      </c>
      <c r="F26" s="54">
        <f t="shared" si="1"/>
        <v>177500</v>
      </c>
    </row>
    <row r="27" spans="2:9" s="51" customFormat="1" ht="33" customHeight="1">
      <c r="B27" s="36" t="s">
        <v>1</v>
      </c>
      <c r="C27" s="66">
        <f>SUM(C3:C24)</f>
        <v>91308.5</v>
      </c>
      <c r="D27" s="66">
        <f>SUM(D3:D26)</f>
        <v>1530346</v>
      </c>
      <c r="E27" s="66">
        <f>SUM(E3:E24)</f>
        <v>91308.5</v>
      </c>
      <c r="F27" s="54">
        <f t="shared" si="1"/>
        <v>1530346</v>
      </c>
      <c r="H27" s="77"/>
      <c r="I27" s="77"/>
    </row>
    <row r="28" spans="2:9" s="51" customFormat="1" ht="30.75" customHeight="1">
      <c r="B28" s="3"/>
      <c r="C28" s="74"/>
      <c r="D28" s="74"/>
      <c r="E28" s="74"/>
      <c r="F28" s="60"/>
      <c r="H28" s="77"/>
      <c r="I28" s="77"/>
    </row>
    <row r="29" spans="4:6" s="2" customFormat="1" ht="27.75" customHeight="1">
      <c r="D29" s="25"/>
      <c r="E29" s="25"/>
      <c r="F29" s="29"/>
    </row>
    <row r="30" spans="1:4" s="2" customFormat="1" ht="24.75" customHeight="1">
      <c r="A30" s="20" t="s">
        <v>303</v>
      </c>
      <c r="B30" s="15"/>
      <c r="D30" s="15"/>
    </row>
    <row r="31" spans="1:4" s="2" customFormat="1" ht="22.5" customHeight="1">
      <c r="A31" s="20" t="s">
        <v>304</v>
      </c>
      <c r="B31" s="15"/>
      <c r="D31" s="15"/>
    </row>
  </sheetData>
  <printOptions/>
  <pageMargins left="0.17" right="0.16" top="0.24" bottom="0.25" header="0.17" footer="0.1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16" sqref="F16"/>
    </sheetView>
  </sheetViews>
  <sheetFormatPr defaultColWidth="9.140625" defaultRowHeight="24.75" customHeight="1"/>
  <cols>
    <col min="1" max="1" width="13.2812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4.140625" style="2" customWidth="1"/>
    <col min="8" max="16384" width="9.140625" style="2" customWidth="1"/>
  </cols>
  <sheetData>
    <row r="1" spans="1:7" ht="24.75" customHeight="1">
      <c r="A1" s="38"/>
      <c r="B1" s="38"/>
      <c r="C1" s="38"/>
      <c r="D1" s="38"/>
      <c r="E1" s="38"/>
      <c r="F1" s="38"/>
      <c r="G1" s="38"/>
    </row>
    <row r="2" spans="1:5" ht="21" customHeight="1">
      <c r="A2" s="25" t="s">
        <v>2</v>
      </c>
      <c r="D2" s="39"/>
      <c r="E2" s="25"/>
    </row>
    <row r="3" spans="1:5" ht="24" customHeight="1">
      <c r="A3" s="25"/>
      <c r="D3" s="39" t="s">
        <v>80</v>
      </c>
      <c r="E3" s="25"/>
    </row>
    <row r="4" spans="1:5" ht="23.25" customHeight="1">
      <c r="A4" s="25"/>
      <c r="B4" s="40" t="s">
        <v>81</v>
      </c>
      <c r="D4" s="39" t="s">
        <v>115</v>
      </c>
      <c r="E4" s="26"/>
    </row>
    <row r="5" spans="1:7" ht="14.25" customHeight="1">
      <c r="A5" s="38"/>
      <c r="B5" s="38"/>
      <c r="C5" s="38"/>
      <c r="D5" s="41"/>
      <c r="E5" s="38"/>
      <c r="F5" s="38"/>
      <c r="G5" s="38"/>
    </row>
    <row r="6" spans="1:7" ht="17.25" customHeight="1">
      <c r="A6" s="13"/>
      <c r="B6" s="13"/>
      <c r="C6" s="13"/>
      <c r="D6" s="42"/>
      <c r="E6" s="215" t="s">
        <v>36</v>
      </c>
      <c r="F6" s="215"/>
      <c r="G6" s="215"/>
    </row>
    <row r="7" spans="1:6" ht="21.75" customHeight="1">
      <c r="A7" s="25" t="s">
        <v>273</v>
      </c>
      <c r="D7" s="12"/>
      <c r="F7" s="29">
        <v>1862461.76</v>
      </c>
    </row>
    <row r="8" spans="1:6" ht="21" customHeight="1">
      <c r="A8" s="25" t="s">
        <v>124</v>
      </c>
      <c r="D8" s="12"/>
      <c r="F8" s="34">
        <f>SUM(C10:C10)</f>
        <v>0</v>
      </c>
    </row>
    <row r="9" spans="1:4" ht="20.25" customHeight="1">
      <c r="A9" s="33" t="s">
        <v>82</v>
      </c>
      <c r="B9" s="33" t="s">
        <v>83</v>
      </c>
      <c r="C9" s="33" t="s">
        <v>84</v>
      </c>
      <c r="D9" s="12"/>
    </row>
    <row r="10" spans="1:4" ht="18.75" customHeight="1">
      <c r="A10" s="15" t="s">
        <v>85</v>
      </c>
      <c r="B10" s="15" t="s">
        <v>85</v>
      </c>
      <c r="C10" s="15" t="s">
        <v>85</v>
      </c>
      <c r="D10" s="12"/>
    </row>
    <row r="11" ht="5.25" customHeight="1">
      <c r="D11" s="12"/>
    </row>
    <row r="12" spans="1:6" ht="20.25" customHeight="1">
      <c r="A12" s="25" t="s">
        <v>122</v>
      </c>
      <c r="D12" s="12"/>
      <c r="F12" s="37">
        <f>SUM(C14:C24)</f>
        <v>50983.38</v>
      </c>
    </row>
    <row r="13" spans="1:4" ht="22.5" customHeight="1">
      <c r="A13" s="33" t="s">
        <v>86</v>
      </c>
      <c r="B13" s="33" t="s">
        <v>87</v>
      </c>
      <c r="C13" s="33" t="s">
        <v>84</v>
      </c>
      <c r="D13" s="12"/>
    </row>
    <row r="14" spans="1:4" ht="21" customHeight="1">
      <c r="A14" s="70" t="s">
        <v>266</v>
      </c>
      <c r="B14" s="70" t="s">
        <v>267</v>
      </c>
      <c r="C14" s="71">
        <v>360</v>
      </c>
      <c r="D14" s="12"/>
    </row>
    <row r="15" spans="1:4" ht="21" customHeight="1">
      <c r="A15" s="70" t="s">
        <v>320</v>
      </c>
      <c r="B15" s="70" t="s">
        <v>312</v>
      </c>
      <c r="C15" s="71">
        <v>7860.6</v>
      </c>
      <c r="D15" s="12"/>
    </row>
    <row r="16" spans="1:4" ht="21" customHeight="1">
      <c r="A16" s="70" t="s">
        <v>321</v>
      </c>
      <c r="B16" s="70" t="s">
        <v>313</v>
      </c>
      <c r="C16" s="71">
        <v>5940</v>
      </c>
      <c r="D16" s="12"/>
    </row>
    <row r="17" spans="1:4" ht="21" customHeight="1">
      <c r="A17" s="70" t="s">
        <v>321</v>
      </c>
      <c r="B17" s="70" t="s">
        <v>314</v>
      </c>
      <c r="C17" s="71">
        <v>5940</v>
      </c>
      <c r="D17" s="12"/>
    </row>
    <row r="18" spans="1:4" ht="21" customHeight="1">
      <c r="A18" s="70" t="s">
        <v>321</v>
      </c>
      <c r="B18" s="70" t="s">
        <v>315</v>
      </c>
      <c r="C18" s="71">
        <v>7920</v>
      </c>
      <c r="D18" s="12"/>
    </row>
    <row r="19" spans="1:4" ht="21" customHeight="1">
      <c r="A19" s="70" t="s">
        <v>321</v>
      </c>
      <c r="B19" s="70" t="s">
        <v>316</v>
      </c>
      <c r="C19" s="71">
        <v>7920</v>
      </c>
      <c r="D19" s="12"/>
    </row>
    <row r="20" spans="1:4" ht="21" customHeight="1">
      <c r="A20" s="70" t="s">
        <v>321</v>
      </c>
      <c r="B20" s="70" t="s">
        <v>317</v>
      </c>
      <c r="C20" s="71">
        <v>5940</v>
      </c>
      <c r="D20" s="12"/>
    </row>
    <row r="21" spans="1:4" ht="21" customHeight="1">
      <c r="A21" s="70" t="s">
        <v>321</v>
      </c>
      <c r="B21" s="70" t="s">
        <v>318</v>
      </c>
      <c r="C21" s="71">
        <v>6480</v>
      </c>
      <c r="D21" s="12"/>
    </row>
    <row r="22" spans="1:4" ht="21" customHeight="1">
      <c r="A22" s="70" t="s">
        <v>321</v>
      </c>
      <c r="B22" s="70" t="s">
        <v>319</v>
      </c>
      <c r="C22" s="71">
        <v>2622.78</v>
      </c>
      <c r="D22" s="12"/>
    </row>
    <row r="23" spans="1:4" ht="21" customHeight="1">
      <c r="A23" s="70"/>
      <c r="B23" s="70"/>
      <c r="C23" s="71"/>
      <c r="D23" s="12"/>
    </row>
    <row r="24" spans="1:4" ht="21" customHeight="1">
      <c r="A24" s="70"/>
      <c r="B24" s="70"/>
      <c r="C24" s="71"/>
      <c r="D24" s="12"/>
    </row>
    <row r="25" spans="1:6" ht="21" customHeight="1">
      <c r="A25" s="25" t="s">
        <v>125</v>
      </c>
      <c r="D25" s="12"/>
      <c r="F25" s="34">
        <v>0</v>
      </c>
    </row>
    <row r="26" spans="1:4" ht="17.25" customHeight="1">
      <c r="A26" s="35" t="s">
        <v>88</v>
      </c>
      <c r="D26" s="12"/>
    </row>
    <row r="27" spans="1:4" ht="19.5" customHeight="1">
      <c r="A27" s="15" t="s">
        <v>85</v>
      </c>
      <c r="B27" s="15" t="s">
        <v>85</v>
      </c>
      <c r="C27" s="15" t="s">
        <v>85</v>
      </c>
      <c r="D27" s="12"/>
    </row>
    <row r="28" spans="1:4" ht="19.5" customHeight="1">
      <c r="A28" s="15" t="s">
        <v>85</v>
      </c>
      <c r="B28" s="15" t="s">
        <v>85</v>
      </c>
      <c r="C28" s="15" t="s">
        <v>85</v>
      </c>
      <c r="D28" s="12"/>
    </row>
    <row r="29" spans="1:4" ht="19.5" customHeight="1">
      <c r="A29" s="15" t="s">
        <v>85</v>
      </c>
      <c r="B29" s="15" t="s">
        <v>85</v>
      </c>
      <c r="C29" s="15" t="s">
        <v>85</v>
      </c>
      <c r="D29" s="12"/>
    </row>
    <row r="30" spans="1:4" ht="11.25" customHeight="1">
      <c r="A30" s="15"/>
      <c r="B30" s="15"/>
      <c r="C30" s="15"/>
      <c r="D30" s="12"/>
    </row>
    <row r="31" spans="1:6" ht="21.75" customHeight="1">
      <c r="A31" s="43" t="s">
        <v>89</v>
      </c>
      <c r="B31" s="15"/>
      <c r="C31" s="15"/>
      <c r="D31" s="12"/>
      <c r="F31" s="37">
        <f>SUM(F7+F8-F12+F25)</f>
        <v>1811478.3800000001</v>
      </c>
    </row>
    <row r="32" spans="1:6" ht="15.75" customHeight="1">
      <c r="A32" s="15"/>
      <c r="B32" s="15"/>
      <c r="C32" s="15"/>
      <c r="D32" s="12"/>
      <c r="F32" s="34"/>
    </row>
    <row r="33" spans="1:7" ht="24.75" customHeight="1">
      <c r="A33" s="44" t="s">
        <v>274</v>
      </c>
      <c r="B33" s="38"/>
      <c r="C33" s="38"/>
      <c r="D33" s="45"/>
      <c r="E33" s="18"/>
      <c r="F33" s="46">
        <v>1811478.38</v>
      </c>
      <c r="G33" s="38"/>
    </row>
    <row r="34" spans="1:7" ht="9.75" customHeight="1">
      <c r="A34" s="26"/>
      <c r="B34" s="13"/>
      <c r="C34" s="47"/>
      <c r="D34" s="13"/>
      <c r="E34" s="13"/>
      <c r="F34" s="31"/>
      <c r="G34" s="13"/>
    </row>
    <row r="35" spans="1:4" ht="19.5" customHeight="1">
      <c r="A35" s="13" t="s">
        <v>90</v>
      </c>
      <c r="B35" s="13"/>
      <c r="C35" s="12"/>
      <c r="D35" s="2" t="s">
        <v>91</v>
      </c>
    </row>
    <row r="36" spans="1:4" ht="25.5" customHeight="1">
      <c r="A36" s="13" t="s">
        <v>275</v>
      </c>
      <c r="B36" s="13"/>
      <c r="C36" s="12"/>
      <c r="D36" s="13" t="s">
        <v>276</v>
      </c>
    </row>
    <row r="37" spans="1:4" ht="21" customHeight="1">
      <c r="A37" s="13" t="s">
        <v>131</v>
      </c>
      <c r="B37" s="13"/>
      <c r="C37" s="12"/>
      <c r="D37" s="13" t="s">
        <v>132</v>
      </c>
    </row>
    <row r="38" spans="1:4" ht="21.75" customHeight="1">
      <c r="A38" s="13" t="s">
        <v>184</v>
      </c>
      <c r="B38" s="13"/>
      <c r="C38" s="12"/>
      <c r="D38" s="13" t="s">
        <v>185</v>
      </c>
    </row>
    <row r="39" spans="1:7" ht="10.5" customHeight="1">
      <c r="A39" s="38"/>
      <c r="B39" s="38"/>
      <c r="C39" s="45"/>
      <c r="D39" s="18"/>
      <c r="E39" s="38"/>
      <c r="F39" s="38"/>
      <c r="G39" s="38"/>
    </row>
  </sheetData>
  <mergeCells count="1">
    <mergeCell ref="E6:G6"/>
  </mergeCells>
  <printOptions/>
  <pageMargins left="0.67" right="0.17" top="0.25" bottom="0.26" header="0.17" footer="0.16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5" sqref="C5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7.421875" style="2" customWidth="1"/>
    <col min="5" max="5" width="12.421875" style="2" customWidth="1"/>
    <col min="6" max="6" width="14.140625" style="2" customWidth="1"/>
    <col min="7" max="7" width="12.28125" style="2" customWidth="1"/>
    <col min="8" max="16384" width="9.140625" style="2" customWidth="1"/>
  </cols>
  <sheetData>
    <row r="1" spans="1:7" ht="18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7.25" customHeight="1">
      <c r="A3" s="25"/>
      <c r="D3" s="39" t="s">
        <v>92</v>
      </c>
      <c r="E3" s="25"/>
    </row>
    <row r="4" spans="1:5" ht="23.25" customHeight="1">
      <c r="A4" s="25"/>
      <c r="B4" s="40" t="s">
        <v>81</v>
      </c>
      <c r="D4" s="39" t="s">
        <v>93</v>
      </c>
      <c r="E4" s="26"/>
    </row>
    <row r="5" spans="1:7" ht="15.75" customHeight="1">
      <c r="A5" s="38"/>
      <c r="B5" s="38"/>
      <c r="C5" s="38"/>
      <c r="D5" s="41"/>
      <c r="E5" s="38"/>
      <c r="F5" s="38"/>
      <c r="G5" s="38"/>
    </row>
    <row r="6" spans="1:7" ht="20.25" customHeight="1">
      <c r="A6" s="13"/>
      <c r="B6" s="13"/>
      <c r="C6" s="13"/>
      <c r="D6" s="42"/>
      <c r="E6" s="215" t="s">
        <v>36</v>
      </c>
      <c r="F6" s="215"/>
      <c r="G6" s="215"/>
    </row>
    <row r="7" spans="1:6" ht="24.75" customHeight="1">
      <c r="A7" s="25" t="s">
        <v>273</v>
      </c>
      <c r="D7" s="12"/>
      <c r="F7" s="29">
        <v>15487865</v>
      </c>
    </row>
    <row r="8" spans="1:6" ht="24.75" customHeight="1">
      <c r="A8" s="25" t="s">
        <v>124</v>
      </c>
      <c r="D8" s="12"/>
      <c r="F8" s="34">
        <v>0</v>
      </c>
    </row>
    <row r="9" spans="1:4" ht="23.25" customHeight="1">
      <c r="A9" s="33" t="s">
        <v>82</v>
      </c>
      <c r="B9" s="33" t="s">
        <v>83</v>
      </c>
      <c r="C9" s="33" t="s">
        <v>84</v>
      </c>
      <c r="D9" s="12"/>
    </row>
    <row r="10" spans="1:4" ht="23.2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6" ht="24.75" customHeight="1">
      <c r="A12" s="25" t="s">
        <v>122</v>
      </c>
      <c r="D12" s="12"/>
      <c r="F12" s="37">
        <f>SUM(C14:C21)</f>
        <v>65079.479999999996</v>
      </c>
    </row>
    <row r="13" spans="1:4" ht="21" customHeight="1">
      <c r="A13" s="33" t="s">
        <v>86</v>
      </c>
      <c r="B13" s="33" t="s">
        <v>87</v>
      </c>
      <c r="C13" s="33" t="s">
        <v>84</v>
      </c>
      <c r="D13" s="12"/>
    </row>
    <row r="14" spans="1:4" ht="21.75" customHeight="1">
      <c r="A14" s="30" t="s">
        <v>326</v>
      </c>
      <c r="B14" s="30" t="s">
        <v>322</v>
      </c>
      <c r="C14" s="19">
        <v>1724.62</v>
      </c>
      <c r="D14" s="12"/>
    </row>
    <row r="15" spans="1:4" ht="20.25" customHeight="1">
      <c r="A15" s="30" t="s">
        <v>327</v>
      </c>
      <c r="B15" s="30" t="s">
        <v>323</v>
      </c>
      <c r="C15" s="19">
        <v>6580</v>
      </c>
      <c r="D15" s="12"/>
    </row>
    <row r="16" spans="1:4" ht="21" customHeight="1">
      <c r="A16" s="30" t="s">
        <v>327</v>
      </c>
      <c r="B16" s="30" t="s">
        <v>324</v>
      </c>
      <c r="C16" s="19">
        <v>37150</v>
      </c>
      <c r="D16" s="12"/>
    </row>
    <row r="17" spans="1:4" ht="21.75" customHeight="1">
      <c r="A17" s="30" t="s">
        <v>327</v>
      </c>
      <c r="B17" s="30" t="s">
        <v>325</v>
      </c>
      <c r="C17" s="19">
        <v>19624.86</v>
      </c>
      <c r="D17" s="12"/>
    </row>
    <row r="18" spans="1:4" ht="21.75" customHeight="1">
      <c r="A18" s="30" t="s">
        <v>265</v>
      </c>
      <c r="B18" s="30" t="s">
        <v>265</v>
      </c>
      <c r="C18" s="30" t="s">
        <v>265</v>
      </c>
      <c r="D18" s="12"/>
    </row>
    <row r="19" spans="1:4" ht="21.75" customHeight="1">
      <c r="A19" s="30" t="s">
        <v>265</v>
      </c>
      <c r="B19" s="30" t="s">
        <v>265</v>
      </c>
      <c r="C19" s="30" t="s">
        <v>265</v>
      </c>
      <c r="D19" s="12"/>
    </row>
    <row r="20" spans="1:4" ht="21.75" customHeight="1">
      <c r="A20" s="30" t="s">
        <v>265</v>
      </c>
      <c r="B20" s="30" t="s">
        <v>265</v>
      </c>
      <c r="C20" s="30" t="s">
        <v>265</v>
      </c>
      <c r="D20" s="12"/>
    </row>
    <row r="21" spans="1:4" ht="21.75" customHeight="1">
      <c r="A21" s="30"/>
      <c r="B21" s="30"/>
      <c r="C21" s="19"/>
      <c r="D21" s="12"/>
    </row>
    <row r="22" spans="1:6" ht="24.75" customHeight="1">
      <c r="A22" s="25" t="s">
        <v>125</v>
      </c>
      <c r="D22" s="12"/>
      <c r="F22" s="34">
        <f>SUM(C26)</f>
        <v>0</v>
      </c>
    </row>
    <row r="23" spans="1:4" ht="18" customHeight="1">
      <c r="A23" s="27" t="s">
        <v>88</v>
      </c>
      <c r="D23" s="12"/>
    </row>
    <row r="24" spans="1:6" ht="21" customHeight="1">
      <c r="A24" s="25" t="s">
        <v>133</v>
      </c>
      <c r="D24" s="12"/>
      <c r="F24" s="34"/>
    </row>
    <row r="25" spans="1:4" ht="23.25" customHeight="1">
      <c r="A25" s="33" t="s">
        <v>82</v>
      </c>
      <c r="B25" s="33" t="s">
        <v>83</v>
      </c>
      <c r="C25" s="33" t="s">
        <v>84</v>
      </c>
      <c r="D25" s="12"/>
    </row>
    <row r="26" spans="1:4" ht="21.75" customHeight="1">
      <c r="A26" s="15" t="s">
        <v>85</v>
      </c>
      <c r="B26" s="15" t="s">
        <v>85</v>
      </c>
      <c r="C26" s="15" t="s">
        <v>85</v>
      </c>
      <c r="D26" s="12"/>
    </row>
    <row r="27" spans="1:4" ht="21.75" customHeight="1">
      <c r="A27" s="15" t="s">
        <v>85</v>
      </c>
      <c r="B27" s="15" t="s">
        <v>85</v>
      </c>
      <c r="C27" s="15" t="s">
        <v>85</v>
      </c>
      <c r="D27" s="12"/>
    </row>
    <row r="28" spans="1:6" ht="21" customHeight="1">
      <c r="A28" s="43" t="s">
        <v>89</v>
      </c>
      <c r="B28" s="15"/>
      <c r="C28" s="15"/>
      <c r="D28" s="12"/>
      <c r="F28" s="37">
        <f>SUM(F7+F8-F12-F22)</f>
        <v>15422785.52</v>
      </c>
    </row>
    <row r="29" spans="1:6" ht="14.25" customHeight="1">
      <c r="A29" s="15"/>
      <c r="B29" s="15"/>
      <c r="C29" s="15"/>
      <c r="D29" s="12"/>
      <c r="F29" s="34"/>
    </row>
    <row r="30" spans="1:7" ht="24.75" customHeight="1">
      <c r="A30" s="44" t="s">
        <v>274</v>
      </c>
      <c r="B30" s="38"/>
      <c r="C30" s="38"/>
      <c r="D30" s="45"/>
      <c r="E30" s="18"/>
      <c r="F30" s="46">
        <v>15422785.52</v>
      </c>
      <c r="G30" s="38"/>
    </row>
    <row r="31" spans="1:7" ht="7.5" customHeight="1">
      <c r="A31" s="26"/>
      <c r="B31" s="13"/>
      <c r="C31" s="47"/>
      <c r="D31" s="13"/>
      <c r="E31" s="13"/>
      <c r="F31" s="31"/>
      <c r="G31" s="13"/>
    </row>
    <row r="32" spans="1:4" ht="20.25" customHeight="1">
      <c r="A32" s="13" t="s">
        <v>90</v>
      </c>
      <c r="B32" s="13"/>
      <c r="C32" s="12"/>
      <c r="D32" s="2" t="s">
        <v>91</v>
      </c>
    </row>
    <row r="33" spans="1:4" ht="24.75" customHeight="1">
      <c r="A33" s="13" t="s">
        <v>277</v>
      </c>
      <c r="B33" s="13"/>
      <c r="C33" s="12"/>
      <c r="D33" s="13" t="s">
        <v>278</v>
      </c>
    </row>
    <row r="34" spans="1:4" ht="23.25" customHeight="1">
      <c r="A34" s="13" t="s">
        <v>134</v>
      </c>
      <c r="B34" s="13"/>
      <c r="C34" s="12"/>
      <c r="D34" s="13" t="s">
        <v>135</v>
      </c>
    </row>
    <row r="35" spans="1:4" ht="22.5" customHeight="1">
      <c r="A35" s="13" t="s">
        <v>186</v>
      </c>
      <c r="B35" s="13"/>
      <c r="C35" s="12"/>
      <c r="D35" s="13" t="s">
        <v>186</v>
      </c>
    </row>
    <row r="36" spans="1:7" ht="21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18" top="0.34" bottom="0.28" header="0.17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ttt</dc:creator>
  <cp:keywords/>
  <dc:description/>
  <cp:lastModifiedBy>HomeUser</cp:lastModifiedBy>
  <cp:lastPrinted>2017-10-04T04:55:19Z</cp:lastPrinted>
  <dcterms:created xsi:type="dcterms:W3CDTF">2007-03-16T05:59:17Z</dcterms:created>
  <dcterms:modified xsi:type="dcterms:W3CDTF">2017-10-04T06:51:14Z</dcterms:modified>
  <cp:category/>
  <cp:version/>
  <cp:contentType/>
  <cp:contentStatus/>
</cp:coreProperties>
</file>