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2120" windowHeight="7935" tabRatio="852" activeTab="0"/>
  </bookViews>
  <sheets>
    <sheet name="1งบทดลอง" sheetId="1" r:id="rId1"/>
    <sheet name="2รายละเอียดเงินรับฝาก" sheetId="2" r:id="rId2"/>
    <sheet name="4รายงานกระแสเงินสด" sheetId="3" r:id="rId3"/>
    <sheet name="5รายงานรับ-จ่ายเงินสด" sheetId="4" r:id="rId4"/>
    <sheet name="6รายรับจริง" sheetId="5" r:id="rId5"/>
    <sheet name="7รายละเอียดประกอบงบ" sheetId="6" r:id="rId6"/>
    <sheet name="00168-6" sheetId="7" r:id="rId7"/>
    <sheet name="02551-9" sheetId="8" r:id="rId8"/>
    <sheet name="00169-4" sheetId="9" r:id="rId9"/>
    <sheet name="0002-4" sheetId="10" r:id="rId10"/>
    <sheet name="0034-6" sheetId="11" r:id="rId11"/>
    <sheet name="00011-6" sheetId="12" r:id="rId12"/>
    <sheet name="0603-6" sheetId="13" r:id="rId13"/>
  </sheets>
  <definedNames/>
  <calcPr fullCalcOnLoad="1"/>
</workbook>
</file>

<file path=xl/sharedStrings.xml><?xml version="1.0" encoding="utf-8"?>
<sst xmlns="http://schemas.openxmlformats.org/spreadsheetml/2006/main" count="778" uniqueCount="346">
  <si>
    <t>เงินค้ำประกันสัญญา</t>
  </si>
  <si>
    <t>รวม</t>
  </si>
  <si>
    <t>องค์การบริหารส่วนตำบลศรีสุข</t>
  </si>
  <si>
    <t>งบทดลอง</t>
  </si>
  <si>
    <t>รายการ</t>
  </si>
  <si>
    <t xml:space="preserve">รหัสบัญชี </t>
  </si>
  <si>
    <t>เดบิท</t>
  </si>
  <si>
    <t>เครดิต</t>
  </si>
  <si>
    <t>เงินสด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</si>
  <si>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</si>
  <si>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</si>
  <si>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</si>
  <si>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</si>
  <si>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</si>
  <si>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</si>
  <si>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</si>
  <si>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</si>
  <si>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 xml:space="preserve">          รายรับ</t>
  </si>
  <si>
    <t xml:space="preserve">          เงินรับฝาก</t>
  </si>
  <si>
    <t xml:space="preserve">          เงินสะสม</t>
  </si>
  <si>
    <t xml:space="preserve">          เงินทุนสำรองเงินสะสม</t>
  </si>
  <si>
    <t>องค์การบริหารส่วนตำบลศรีสุข  อำเภอสำโรงทาบ  จังหวัดสุรินทร์</t>
  </si>
  <si>
    <t>รายงานกระแสเงินสด</t>
  </si>
  <si>
    <t xml:space="preserve">เดือนนี้ </t>
  </si>
  <si>
    <t>ตั้งแต่ต้นปีถึงปัจจุบัน</t>
  </si>
  <si>
    <t>รายรับ</t>
  </si>
  <si>
    <t>รับเงินรายรับ</t>
  </si>
  <si>
    <t>รายจ่าย</t>
  </si>
  <si>
    <t>จ่ายเงินตามงบประมาณ</t>
  </si>
  <si>
    <t>จ่ายเงินรับฝาก- หมายเหตุ 2</t>
  </si>
  <si>
    <t>รับสูงหรือ (ต่ำ) กว่าจริง</t>
  </si>
  <si>
    <t>อำเภอสำโรงทาบ  จังหวัดสุรินทร์</t>
  </si>
  <si>
    <t>จนถึงปัจจุบัน</t>
  </si>
  <si>
    <t>รหัสบัญชี</t>
  </si>
  <si>
    <t>ประมาณการ</t>
  </si>
  <si>
    <t>เกิดขึ้นจริง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</si>
  <si>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</si>
  <si>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</si>
  <si>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</si>
  <si>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</si>
  <si>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</si>
  <si>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</si>
  <si>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</si>
  <si>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</si>
  <si>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</si>
  <si>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เงินรับฝาก (หมายเหตุ 2 )</t>
  </si>
  <si>
    <t>รวมรายรับ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</si>
  <si>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</si>
  <si>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</si>
  <si>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</si>
  <si>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</si>
  <si>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</si>
  <si>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</si>
  <si>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</si>
  <si>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   </t>
  </si>
  <si>
    <t xml:space="preserve">     เงินรับฝาก (หมายเหตุ 2) </t>
  </si>
  <si>
    <t>รวมรายจ่าย</t>
  </si>
  <si>
    <t>สูงกว่า</t>
  </si>
  <si>
    <t>รายรับ       รายจ่าย</t>
  </si>
  <si>
    <t>(ต่ำกว่า)</t>
  </si>
  <si>
    <t>ยอดยกไป</t>
  </si>
  <si>
    <t>องค์การบริหารส่วนตำบลศรีสุข   อำเภอสำโรงทาบ  จังหวัดสุรินทร์</t>
  </si>
  <si>
    <t>รับจริง</t>
  </si>
  <si>
    <t>หมวดภาษีอากร</t>
  </si>
  <si>
    <t>1.ภาษีโรงเรือนและที่ดิน</t>
  </si>
  <si>
    <t>2.ภาษีบำรุงท้องที่</t>
  </si>
  <si>
    <t>3.ภาษีป้าย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</si>
  <si>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</si>
  <si>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</si>
  <si>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</si>
  <si>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</si>
  <si>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</si>
  <si>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</si>
  <si>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</si>
  <si>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</si>
  <si>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องค์การบริหารส่วนตำบลศรีสุข  อำเภอสำโรงทาบ จังหวัดสุรินทร์</t>
  </si>
  <si>
    <t>รับ</t>
  </si>
  <si>
    <t>จ่าย</t>
  </si>
  <si>
    <t>ภาษีหัก ณ ที่จ่าย</t>
  </si>
  <si>
    <t>รายได้จากสาธารณูปโภคและการพาณิชย์</t>
  </si>
  <si>
    <t>รวมทั้งสิ้น</t>
  </si>
  <si>
    <t xml:space="preserve">       ธนาคาร ธกส. ประเภท ออมทรัพย์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</si>
  <si>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</si>
  <si>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</si>
  <si>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</si>
  <si>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</si>
  <si>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........................</t>
  </si>
  <si>
    <t>วันที่</t>
  </si>
  <si>
    <t>เลขที่เช็ค</t>
  </si>
  <si>
    <t>รายละเอียด</t>
  </si>
  <si>
    <t>คงเหลือ</t>
  </si>
  <si>
    <t>ผู้จัดทำ</t>
  </si>
  <si>
    <t>ผู้ตรวจสอบ</t>
  </si>
  <si>
    <t xml:space="preserve">       ธนาคารกรุงไทย ประเภท ออมทรัพย์</t>
  </si>
  <si>
    <t xml:space="preserve">       เลขที่บัญชี   331-0-02551-9</t>
  </si>
  <si>
    <t xml:space="preserve">                        (นางสายสมร    ธรรมสัตย์)</t>
  </si>
  <si>
    <t xml:space="preserve">       ธนาคาร ธกส. ประเภท ประจำ</t>
  </si>
  <si>
    <t xml:space="preserve"> </t>
  </si>
  <si>
    <t xml:space="preserve">       ธนาคาร ออมสิน ประเภท ฝากประจำ</t>
  </si>
  <si>
    <t>บวก   :   เงินฝากระหว่างทาง</t>
  </si>
  <si>
    <t xml:space="preserve"> ผู้จัดทำ</t>
  </si>
  <si>
    <t xml:space="preserve">                         (นางสายสมร    ธรรมสัตย์)</t>
  </si>
  <si>
    <t>เงินสะสม</t>
  </si>
  <si>
    <t>เงินฝากธนาคาร กรุงไทย ประเภท กระแสรายวัน 331-6-00603-6</t>
  </si>
  <si>
    <t>เงินฝากธนาคาร กรุงไทย ประเภท ออมทรัพย์  331-0-02551-9</t>
  </si>
  <si>
    <t>รวมตั้งจ่าย</t>
  </si>
  <si>
    <t>รับจริงทั้งปี</t>
  </si>
  <si>
    <t xml:space="preserve">       ธนาคาร ธกส.  ประเภท กระแสรายวัน</t>
  </si>
  <si>
    <t xml:space="preserve">       ธนาคาร กรุงไทย  ประเภท กระแสรายวัน</t>
  </si>
  <si>
    <t xml:space="preserve">       เลขที่บัญชี    331-6-00603-6</t>
  </si>
  <si>
    <t>ส่วนลดภาษีบำรุงท้องที่ 6%</t>
  </si>
  <si>
    <t>110201</t>
  </si>
  <si>
    <t>110202</t>
  </si>
  <si>
    <t>110203</t>
  </si>
  <si>
    <t>510000</t>
  </si>
  <si>
    <t>531000</t>
  </si>
  <si>
    <t>532000</t>
  </si>
  <si>
    <t>533000</t>
  </si>
  <si>
    <t>534000</t>
  </si>
  <si>
    <t>561000</t>
  </si>
  <si>
    <t>541000</t>
  </si>
  <si>
    <t>542000</t>
  </si>
  <si>
    <t>550000</t>
  </si>
  <si>
    <t>300000</t>
  </si>
  <si>
    <t>320000</t>
  </si>
  <si>
    <t>230100</t>
  </si>
  <si>
    <t>411000</t>
  </si>
  <si>
    <t>411001</t>
  </si>
  <si>
    <t>411002</t>
  </si>
  <si>
    <t>411003</t>
  </si>
  <si>
    <t>412000</t>
  </si>
  <si>
    <t>412103</t>
  </si>
  <si>
    <t>412104</t>
  </si>
  <si>
    <t>412210</t>
  </si>
  <si>
    <t>412303</t>
  </si>
  <si>
    <t>413000</t>
  </si>
  <si>
    <t>413003</t>
  </si>
  <si>
    <t>414000</t>
  </si>
  <si>
    <t>415000</t>
  </si>
  <si>
    <t>415004</t>
  </si>
  <si>
    <t>415999</t>
  </si>
  <si>
    <t>416000</t>
  </si>
  <si>
    <t>421000</t>
  </si>
  <si>
    <t>421002</t>
  </si>
  <si>
    <t>421004</t>
  </si>
  <si>
    <t>421005</t>
  </si>
  <si>
    <t>421006</t>
  </si>
  <si>
    <t>421007</t>
  </si>
  <si>
    <t>421012</t>
  </si>
  <si>
    <t>421013</t>
  </si>
  <si>
    <t>421015</t>
  </si>
  <si>
    <t>หมวดเงินอุดหนุนทั่วไป</t>
  </si>
  <si>
    <t>โอนเลือกทำ</t>
  </si>
  <si>
    <t>431000</t>
  </si>
  <si>
    <t>431002</t>
  </si>
  <si>
    <t>441000</t>
  </si>
  <si>
    <t>441001</t>
  </si>
  <si>
    <t>รวมรายรับทั้งสิ้น</t>
  </si>
  <si>
    <t>เงินฝากธนาคาร ธกส. ประเภท ออมทรัพย์  886-8-00168-6</t>
  </si>
  <si>
    <t>เงินฝากธนาคาร ธกส. ประเภท ออมทรัพย์   886-8-00169-4</t>
  </si>
  <si>
    <t xml:space="preserve">       เลขที่บัญชี   886-8-00168-6</t>
  </si>
  <si>
    <t xml:space="preserve">       เลขที่บัญชี  886-5-00011-6</t>
  </si>
  <si>
    <t>รับเงินรับฝาก-หมายเหตุ 2</t>
  </si>
  <si>
    <t xml:space="preserve">       เลขที่บัญชี   886-8-00169-4</t>
  </si>
  <si>
    <t>412128</t>
  </si>
  <si>
    <t>ส่วนลดในการจัดเก็บภาษีบำรุงท้องที่ 6%</t>
  </si>
  <si>
    <t>จ่ายเงินสะสม</t>
  </si>
  <si>
    <t>เงินฝากธนาคาร ธกส. ประเภท ประจำ        886-4-00002-4</t>
  </si>
  <si>
    <t xml:space="preserve">       เลขที่บัญชี  886-4-00002-4</t>
  </si>
  <si>
    <r>
      <t>เงินรับฝาก</t>
    </r>
    <r>
      <rPr>
        <b/>
        <sz val="14"/>
        <rFont val="TH SarabunPSK"/>
        <family val="2"/>
      </rPr>
      <t xml:space="preserve"> (หมายเหตุ 2)</t>
    </r>
  </si>
  <si>
    <r>
      <t xml:space="preserve">รายรับ </t>
    </r>
    <r>
      <rPr>
        <b/>
        <sz val="14"/>
        <rFont val="TH SarabunPSK"/>
        <family val="2"/>
      </rPr>
      <t xml:space="preserve"> (หมายเหตุ 1)</t>
    </r>
  </si>
  <si>
    <r>
      <t xml:space="preserve">หัก : </t>
    </r>
    <r>
      <rPr>
        <sz val="14"/>
        <rFont val="TH SarabunPSK"/>
        <family val="2"/>
      </rPr>
      <t xml:space="preserve"> เช็คจ่ายที่ผู้รับยังไม่นำมาขึ้นเงินกับธนาคาร</t>
    </r>
  </si>
  <si>
    <r>
      <t xml:space="preserve">บวก : </t>
    </r>
    <r>
      <rPr>
        <sz val="14"/>
        <rFont val="TH SarabunPSK"/>
        <family val="2"/>
      </rPr>
      <t xml:space="preserve"> หรือ (หัก) รายการกระทบยอดอื่นๆ</t>
    </r>
  </si>
  <si>
    <r>
      <t>บวก 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</si>
  <si>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 </t>
    </r>
    <r>
      <rPr>
        <sz val="14"/>
        <rFont val="TH SarabunPSK"/>
        <family val="2"/>
      </rPr>
      <t>หรือ (หัก) รายการกระทบยอดอื่นๆ</t>
    </r>
  </si>
  <si>
    <r>
      <t xml:space="preserve">บวก   </t>
    </r>
    <r>
      <rPr>
        <sz val="14"/>
        <rFont val="TH SarabunPSK"/>
        <family val="2"/>
      </rPr>
      <t>:   เงินฝากระหว่างทาง</t>
    </r>
  </si>
  <si>
    <r>
      <t xml:space="preserve">หัก </t>
    </r>
    <r>
      <rPr>
        <sz val="14"/>
        <rFont val="TH SarabunPSK"/>
        <family val="2"/>
      </rPr>
      <t>:  เช็คจ่ายที่ผู้รับยังไม่นำมาขึ้นเงินกับธนาคาร</t>
    </r>
  </si>
  <si>
    <r>
      <t xml:space="preserve">บวก </t>
    </r>
    <r>
      <rPr>
        <sz val="14"/>
        <rFont val="TH SarabunPSK"/>
        <family val="2"/>
      </rPr>
      <t>:  หรือ (หัก) รายการกระทบยอดอื่นๆ</t>
    </r>
  </si>
  <si>
    <r>
      <t>บวก :</t>
    </r>
    <r>
      <rPr>
        <sz val="14"/>
        <rFont val="TH SarabunPSK"/>
        <family val="2"/>
      </rPr>
      <t xml:space="preserve">  หรือ (หัก) รายการกระทบยอดอื่นๆ</t>
    </r>
  </si>
  <si>
    <t>เงินฝากธนาคาร ธกส. ประเภท กระแสรายวัน  886-5-00011-6</t>
  </si>
  <si>
    <t xml:space="preserve">                     (นางสายสมร     ธรรมสัตย์)</t>
  </si>
  <si>
    <t xml:space="preserve">                 (นางสายสมร     ธรรมสัตย์)</t>
  </si>
  <si>
    <r>
      <t>หัก  :</t>
    </r>
    <r>
      <rPr>
        <sz val="14"/>
        <rFont val="TH SarabunPSK"/>
        <family val="2"/>
      </rPr>
      <t xml:space="preserve">   เงินฝากระหว่างทาง</t>
    </r>
  </si>
  <si>
    <t xml:space="preserve">                      (นางสายสมร    ธรรมสัตย์)</t>
  </si>
  <si>
    <t xml:space="preserve">                   (นางสายสมร    ธรรมสัตย์)</t>
  </si>
  <si>
    <t xml:space="preserve">                       (นางสายสมร    ธรรมสัตย์)</t>
  </si>
  <si>
    <t xml:space="preserve">                    (นางสายสมร    ธรรมสัตย์)</t>
  </si>
  <si>
    <t>1.ค่าธรรมเนียมเกี่ยวกับใบอนุญาตการขายสุรา</t>
  </si>
  <si>
    <t>2.ค่าธรรมเนียมเกี่ยวกับใบอนุญาตการพนัน</t>
  </si>
  <si>
    <t>3.ค่าธรรมเนียมจดทะเบียนพาณิชย์</t>
  </si>
  <si>
    <t>4.ค่าปรับการผิดสัญญา</t>
  </si>
  <si>
    <t>5.ค่าใบอนุญาตประกอบการค้าสำหรับกิจการที่เป็นอันตรายต่อสุขภาพ</t>
  </si>
  <si>
    <t>1.ดอกเบี้ยเงินฝาก</t>
  </si>
  <si>
    <t>1.ค่าขายแบบแปลน</t>
  </si>
  <si>
    <t>2.รายได้เบ็ดเตล็ดอื่นๆ</t>
  </si>
  <si>
    <t>1.เงินอุดหนุนทั่วไป สำหรับดำเนินการตามอำนาจหน้าที่และภารกิจถ่าย</t>
  </si>
  <si>
    <t xml:space="preserve">     เงินเดือน (ฝ่ายประจำ)</t>
  </si>
  <si>
    <t xml:space="preserve">     เงินเดือน (ฝ่ายการเมือง)</t>
  </si>
  <si>
    <t>เงินเดือน (ฝ่ายประจำ)</t>
  </si>
  <si>
    <t>522000</t>
  </si>
  <si>
    <t>521000</t>
  </si>
  <si>
    <t>เงินเดือน (ฝ่ายการเมือง)</t>
  </si>
  <si>
    <t xml:space="preserve">       (นางสายสมร   ธรรมสัตย์)                            (นางชุติกาญจน์   คงสุข)                                 (นายบุญเชบ   ทองคำ)</t>
  </si>
  <si>
    <t xml:space="preserve">       (นางสายสมร   ธรรมสัตย์)                           (นางชุติกาญจน์   คงสุข)                                 (นายบุญเชบ   ทองคำ)</t>
  </si>
  <si>
    <t xml:space="preserve">       (นางสายสมร   ธรรมสัตย์)                           (นางชุติกาญจน์    คงสุข)                                 (นายบุญเชบ   ทองคำ)</t>
  </si>
  <si>
    <t xml:space="preserve">       (นางสายสมร   ธรรมสัตย์)                           (นางชุติกาญจน์   คงสุข)                                 (นายบุญเชบ    ทองคำ)</t>
  </si>
  <si>
    <t>เงินอุดหนุนทั่วไป</t>
  </si>
  <si>
    <t xml:space="preserve">          บัญชีรายจ่ายค้างจ่าย</t>
  </si>
  <si>
    <t>รายได้จัดเก็บ</t>
  </si>
  <si>
    <t>หมวดเงินอุดหนุนทั่วไประบุวัตถุประสงค์</t>
  </si>
  <si>
    <t>บัญชีเงินเกินบัญชี</t>
  </si>
  <si>
    <t xml:space="preserve">                  </t>
  </si>
  <si>
    <t>111100</t>
  </si>
  <si>
    <t>รายได้ที่รัฐบาลอุดหนุนให้โดยระบุวัตถุประสงค์/เฉพาะกิจ</t>
  </si>
  <si>
    <t>1.เงินอุดหนุนทั่วไปเพื่อสนับสนุนการบริหารจัดการอปท.ตามยุทธศาสตร์การพัฒนาประเทศ</t>
  </si>
  <si>
    <t>2.เงินอุดหนุนทั่วไประบุวัตถุประสงค์-เบี้ยยังชีพผู้สูงอายุ</t>
  </si>
  <si>
    <t>3.เงินอุดหนุนทั่วไประบุวัตถุประสงค์-เบี้ยยังชีพผู้พิการ</t>
  </si>
  <si>
    <t>4.เงินอุดหนุนทั่วไประบุวัตถุประสงค์-เงินเดือนครูผู้ดูแลเด็ก</t>
  </si>
  <si>
    <t xml:space="preserve">     หมวดรายจ่ายอื่น</t>
  </si>
  <si>
    <t>211000</t>
  </si>
  <si>
    <t>190001</t>
  </si>
  <si>
    <t>421001</t>
  </si>
  <si>
    <t xml:space="preserve">       เลขที่บัญชี   362620000343</t>
  </si>
  <si>
    <t>เงินฝากธนาคาร ออมสิน ประเภท ประจำ 362620000343</t>
  </si>
  <si>
    <t>เงินสนับสนุนปรับปรุงที่อยู่อาศัยสำหรับผู้พิการ</t>
  </si>
  <si>
    <t>โครงการวางท่อระบายน้ำคอนกรีตไม่เสริมเหล็กหมู่ 6 (บริเวณถนนกลางหมู่บ้าน)</t>
  </si>
  <si>
    <t>เงินสนับสนุนการปรับปรุงที่อยู่อาศัยผู้พิการ</t>
  </si>
  <si>
    <t>เงินรอคืนจังหวัด(เงินอุดหนุนเฉพาะกิจเงินเดือนครูผดด.ปี 56,57)</t>
  </si>
  <si>
    <t>เงินรับฝากเงินรอคืนจังหวัด-เงินอุดหนุนเฉพาะกิจเงินเดือนครูผดด. ปี 56,57</t>
  </si>
  <si>
    <t>รายงาน รับ-จ่าย เงิน</t>
  </si>
  <si>
    <t>(บาท)</t>
  </si>
  <si>
    <t>เงินอุดหนุนระบุวัตถุประสงค์</t>
  </si>
  <si>
    <t>/เฉพาะกิจ (บาท)</t>
  </si>
  <si>
    <t>จำนวนเงินเดือนนี้ที่เกิดขึ้นจริง (บาท)</t>
  </si>
  <si>
    <t>รายรับจริงประกอบงบทดลองและรายงานรับ-จ่ายเงิน</t>
  </si>
  <si>
    <t>1.เงินภาษีและค่าธรรมเนียมรถยนต์</t>
  </si>
  <si>
    <t>2.ภาษีมูลค่าเพิ่มตามพ.ร.บ.กำหนดแผนฯ</t>
  </si>
  <si>
    <t>3.ภาษีมูลสค่าเพิ่ม 1 ใน 9</t>
  </si>
  <si>
    <t>4.ภาษีธุรกิจเฉพาะ</t>
  </si>
  <si>
    <t>5.ภาษีสุรา</t>
  </si>
  <si>
    <t>6.ภาษีสรรพสามิต</t>
  </si>
  <si>
    <t>7.ค่าภาคหลวงแร่</t>
  </si>
  <si>
    <t>8.ค่าภาคหลวงปิโตเลี่ยม</t>
  </si>
  <si>
    <t>9.ค่าธรรมเนียมจดทะเบียนสิทธิและนิติกรรมตามประมวลกฎหมายที่ดิน</t>
  </si>
  <si>
    <t>10.ภาษีจัดสรรอื่นๆ</t>
  </si>
  <si>
    <t>421999</t>
  </si>
  <si>
    <t>เงินทุนโครงการเศรษฐกิจชุมชนฯ</t>
  </si>
  <si>
    <t>เงินรับฝาก-เงินรอคืนจังหวัด(เบี้ยผู้พิการปี 58)</t>
  </si>
  <si>
    <t>เงินอุดหนุนระบุวัตถุประสงค์-ค่าตอบแทนครูผดด."58</t>
  </si>
  <si>
    <t>เงินอุดหนุนระบุวัตถุประสงค์-เงินประกันสังคมครูผดด."58</t>
  </si>
  <si>
    <t>บัญชีรายจ่ายค้างจ่าย (หมายเหตุ 3)</t>
  </si>
  <si>
    <t>รายจ่ายค้างจ่าย (หมายเหตุ 3)</t>
  </si>
  <si>
    <t>ลูกหนี้เงินสะสม</t>
  </si>
  <si>
    <t>เจ้าหนี้เงินสะสม</t>
  </si>
  <si>
    <t xml:space="preserve">     บัญชีรายจ่ายค้างจ่าย (หมายเหตุ3)</t>
  </si>
  <si>
    <t xml:space="preserve">     เจ้าหนี้เงินสะสม</t>
  </si>
  <si>
    <t xml:space="preserve">     ลูกหนี้เงินสะสม</t>
  </si>
  <si>
    <t>290001</t>
  </si>
  <si>
    <t>190004</t>
  </si>
  <si>
    <t xml:space="preserve">     ลูกหนี้เงินยืม</t>
  </si>
  <si>
    <t>ลูกหนี้เงินยืม</t>
  </si>
  <si>
    <t>ลูกหนี้เงินทุนโครงการเศรษฐกิจชุมชน</t>
  </si>
  <si>
    <t xml:space="preserve">     ลูกหนี้เงินทุนโครงการเศรษฐกิจชุมชน</t>
  </si>
  <si>
    <t xml:space="preserve">                              (นางสายสมร   ธรรมสัตย์)                            (นางชุติกาญจน์   คงสุข)                                 (นายบุญเชบ  ทองคำ)</t>
  </si>
  <si>
    <t xml:space="preserve">                                (นางสายสมร   ธรรมสัตย์)                              (นางชุติกาญจน์   คงสุข)                                 (นายบุญเชบ  ทองคำ)</t>
  </si>
  <si>
    <t>บัญชีรายจ่ายค้างจ่าย-หมายเหตุ 3</t>
  </si>
  <si>
    <t xml:space="preserve">           (นางสายสมร   ธรรมสัตย์)                           (นางชุติกาญจน์    คงสุข)                                   (นายบุญเชบ   ทองคำ)</t>
  </si>
  <si>
    <t>เงินรับฝากเงินรอคืนจังหวัด(เบี้ยยังชีพผู้พิการ ปี 58)</t>
  </si>
  <si>
    <t xml:space="preserve">          เจ้าหนี้เงินสะสม</t>
  </si>
  <si>
    <t>20 ต.ค. 58</t>
  </si>
  <si>
    <t>09525684</t>
  </si>
  <si>
    <t>113100</t>
  </si>
  <si>
    <t xml:space="preserve">5.เงินอุดหนุนทั่วไประบุวัตถุประสงค์-เงินค่าตอบแทนครูผู้ดูแลเด็ก </t>
  </si>
  <si>
    <t xml:space="preserve">6.เงินอุดหนุนทั่วไประบุวัตถุประสงค์-เงินสมทบประกันสังคมครูผดด. </t>
  </si>
  <si>
    <t>7.เงินอุดหนุนทั่วไประบุวัตถุประสงค์-เงินค่าตอบแทนครูผู้ดูแลเด็ก 58</t>
  </si>
  <si>
    <t>8.เงินอุดหนุนทั่วไประบุวัตถุประสงค์-เงินสมทบประกันสังคมครูผดด. 58</t>
  </si>
  <si>
    <t>9.เงินอุดหนุนทั่วไประบุวัตถุประสงค์-เงินช่วยเหลือการศึกษาบุตรครูผดด.</t>
  </si>
  <si>
    <t>10.เงินอุดหนุนทั่วไประบุวัตถุประสงค์-ค่าจัดการเรียนการสอนศูนย์เด็กฯ</t>
  </si>
  <si>
    <t>เงินอุดหนุนทั่วไประบุวัตถุประสงค์-ค่าตอบแทนครูผู้ดูแลเด็ก 58</t>
  </si>
  <si>
    <t>เงินอุดหนุนทั่วไประบุวัตถุประสงค์-เงินสมทบประกันสังคมครูผู้ดูแลเด็ก 58</t>
  </si>
  <si>
    <t xml:space="preserve">          เงินอุดหนุนทั่วไประบุวัตถุประสงค์-ค่าตอบแทนครูผู้ดูแลเด็ก 58</t>
  </si>
  <si>
    <t xml:space="preserve">          เงินอุดหนุนทั่วไประบุวัตถุประสงค์-เงินสมทบประกันสังคมครูผู้ดูแลเด็ก 58</t>
  </si>
  <si>
    <t xml:space="preserve">          เงินอุดหนุนทั่วไประบุวัตถุประสงค์-เบี้ยยังชีพผู้สูงอายุ</t>
  </si>
  <si>
    <t xml:space="preserve">          เงินอุดหนุนทั่วไประบุวัตถุประสงค์-เบี้ยยังชีพผู้พิการ</t>
  </si>
  <si>
    <t xml:space="preserve">          เงินอุดหนุนทั่วไประบุวัตถุประสงค์-เงินเดือนครูผู้ดูแลเด็ก</t>
  </si>
  <si>
    <t xml:space="preserve">          เงินอุดหนุนทั่วไประบุวัตถุประสงค์-ค่าตอบแทนครูผู้ดูแลเด็ก </t>
  </si>
  <si>
    <t xml:space="preserve">          เงินอุดหนุนทั่วไประบุวัตถุประสงค์-เงินสมทบประกันสังคมครูผู้ดูแลเด็ก </t>
  </si>
  <si>
    <t xml:space="preserve">          เงินอุดหนุนทั่วไประบุวัตถุประสงค์-ค่าจัดการเรียนการสอนศูนย์เด็กฯ</t>
  </si>
  <si>
    <t>เงินอุดหนุนระบุวัตถุประสงค์-เบี้ยยังชีพผู้สูงอายุ</t>
  </si>
  <si>
    <t>เงินอุดหนุนระบุวัตถุประสงค์-เบี้ยยังชีพผู้พิการ</t>
  </si>
  <si>
    <t>เงินอุดหนุนระบุวัตถุประสงค์-ค่าตอบแทนครูผดด.</t>
  </si>
  <si>
    <t>เงินอุดหนุนระบุวัตถุประสงค์-เงินเดือนครูผดด.</t>
  </si>
  <si>
    <t>เงินอุดหนุนระบุวัตถุประสงค์-เงินสมทบประกันสังคมครูผดด.</t>
  </si>
  <si>
    <t>เงินอุดหนุนระบุวัตถุประสงค์-ค่าจัดการเรียนการสอนศูนย์ฯ</t>
  </si>
  <si>
    <t>ลูกหนี้เงินสะสม 58</t>
  </si>
  <si>
    <t xml:space="preserve">ลูกหนี้เงินสะสม </t>
  </si>
  <si>
    <t>เงินรับฝาก-เงินรอคืนจังหวัด(เบี้ยผู้สูงอายุปี 58)</t>
  </si>
  <si>
    <t>เงินรับฝากเงินรอคืนจังหวัด(เบี้ยยังชีพผู้สูงอายุ ปี 58)</t>
  </si>
  <si>
    <t xml:space="preserve">        (นางสายสมร   ธรรมสัตย์)                 (นางชุติกาญจน์   คงสุข)                   (นายบุญเชบ   ทองคำ)</t>
  </si>
  <si>
    <t>รายละเอียดประกอบงบทดลองและรายงานรับ-จ่ายเงินสด ประจำเดือน  มกราคม  2559</t>
  </si>
  <si>
    <t>ณ วันที่  31 มกราคม 2559</t>
  </si>
  <si>
    <t xml:space="preserve">                                  ปีงบประมาณ 2559  ประจำเดือน  มกราคม  พ.ศ. 2559</t>
  </si>
  <si>
    <t>เพียงวันที่  31 มกราคม  2559</t>
  </si>
  <si>
    <t>รายละเอียดเงินรับฝาก  ประจำเดือน มกราคม  2559</t>
  </si>
  <si>
    <t>ณ วันที่  31 มกราคม  2559</t>
  </si>
  <si>
    <t>ยอดคงเหลือตามรายงานธนาคาร ณ วันที่ 31 มกราคม  2559</t>
  </si>
  <si>
    <t>ยอดคงเหลือตามบัญชี ณ วันที่  31 มกราคม  2559</t>
  </si>
  <si>
    <t xml:space="preserve">          ลงชื่อ.........................................................วันที่ 31 ม.ค. 59</t>
  </si>
  <si>
    <t xml:space="preserve">        ลงชื่อ.......................................................วันที่  31 ม.ค. 59</t>
  </si>
  <si>
    <t>ยอดคงเหลือตามบัญชี ณ วันที่  31 มกราคม 2559</t>
  </si>
  <si>
    <t xml:space="preserve">         ลงชื่อ..........................................................วันที่ 31 ม.ค. 59</t>
  </si>
  <si>
    <t xml:space="preserve">         ลงชื่อ.....................................................วันที่ 31 ม.ค. 59</t>
  </si>
  <si>
    <t>ยอดคงเหลือตามรายงานธนาคาร ณ วันที่ 31 มกราคม 2559</t>
  </si>
  <si>
    <t>ยอดคงเหลือตามบัญชี ณ วันที่ 31 มกราคม  2559</t>
  </si>
  <si>
    <t xml:space="preserve">         ลงชื่อ.........................................................วันที่  31 ม.ค. 59</t>
  </si>
  <si>
    <t xml:space="preserve">         ลงชื่อ...................................................วันที่ 31 ม.ค. 59</t>
  </si>
  <si>
    <t>ยอดคงเหลือตามบัญชี ณ วันที่ 31 มกราคม 2559</t>
  </si>
  <si>
    <t xml:space="preserve">       ลงชื่อ........................................................วันที่ 31 ม.ค. 59</t>
  </si>
  <si>
    <t>ยอดคงเหลือตามรายงานธนาคาร ณ วันที่  31 มกราคม  2559</t>
  </si>
  <si>
    <t xml:space="preserve">            ลงชื่อ.......................................................วันที่ 31 ม.ค. 59</t>
  </si>
  <si>
    <t xml:space="preserve">       ลงชื่อ.......................................................วันที่ 31 ม.ค. 59</t>
  </si>
  <si>
    <t xml:space="preserve">        ลงชื่อ.......................................................วันที่ 31 ม.ค. 59</t>
  </si>
  <si>
    <t xml:space="preserve">           ลงชื่อ.......................................................วันที่  31 ม.ค. 59</t>
  </si>
  <si>
    <t xml:space="preserve">                     ตำแหน่ง นักบริหารงานการคลัง </t>
  </si>
  <si>
    <t xml:space="preserve">                   ตำแหน่ง นักบริหารงานการคลัง </t>
  </si>
  <si>
    <t xml:space="preserve">                 ตำแหน่ง นักบริหารงานการคลัง </t>
  </si>
  <si>
    <t xml:space="preserve">               ตำแหน่ง นักบริหารงานการคลัง </t>
  </si>
  <si>
    <t xml:space="preserve">         นักบริหารงานการคลัง                                นักบริหารงาน อบต.                           นายกองค์การบริหารส่วนตำบลศรีสุข</t>
  </si>
  <si>
    <t xml:space="preserve">        นักบริหารงานการคลัง                                นักบริหารงาน อบต.                             นายกองค์การบริหารส่วนตำบลศรีสุข</t>
  </si>
  <si>
    <t xml:space="preserve">         นักบริหารงานการคลัง                                 นักบริหารงาน อบต.                              นายกองค์การบริหารส่วนตำบลศรีสุข</t>
  </si>
  <si>
    <t xml:space="preserve">                                 นักบริหารงานการคลัง                                นักบริหารงาน อบต.                          นายกองค์การบริหารส่วนตำบลศรีสุข</t>
  </si>
  <si>
    <t xml:space="preserve">                                    นักบริหารงานการคลัง                                นักบริหารงาน อบต.                         นายกองค์การบริหารส่วนตำบลศรีสุข</t>
  </si>
  <si>
    <t xml:space="preserve">             นักบริหารงานการคลัง                                นักบริหารงาน อบต.                            นายกองค์การบริหารส่วนตำบลศรีสุข</t>
  </si>
  <si>
    <t xml:space="preserve">          นักบริหารงานการคลัง                     นักบริหารงาน อบต.             นายกองค์การบริหารส่วนตำบลศรีสุข</t>
  </si>
  <si>
    <t xml:space="preserve">        นักบริหารงานการคลัง                                นักบริหารงาน อบต.                            นายกองค์การบริหารส่วนตำบลศรีสุข</t>
  </si>
  <si>
    <t xml:space="preserve">         นักบริหารงานการคลัง                                นักบริหารงาน อบต.                            นายกองค์การบริหารส่วนตำบลศรีสุข</t>
  </si>
  <si>
    <t>หมวดเงินอุดหนุนเฉพาะกิจ</t>
  </si>
  <si>
    <t>1.เงินอุดหนุนเฉพาะกิจ-ค่าตอบแทนพนักงานจ้างฯผดด. ปี 57</t>
  </si>
  <si>
    <t>เงินอุดหนุนเฉพาะกิจ-ค่าตอบแทนผดด. ปี 57</t>
  </si>
  <si>
    <t xml:space="preserve">          เงินอุดหนุนเฉพาะกิจ-ค่าตอบแทนพนักงานจ้างครูผดด.</t>
  </si>
  <si>
    <t>09525756</t>
  </si>
  <si>
    <t>18 ม.ค. 59</t>
  </si>
  <si>
    <t>29 ม.ค. 59</t>
  </si>
  <si>
    <t>09525766</t>
  </si>
  <si>
    <t>09525767</t>
  </si>
  <si>
    <t>10044355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</si>
</sst>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  <numFmt numFmtId="204" formatCode="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43" fontId="5" fillId="0" borderId="3" xfId="17" applyFont="1" applyBorder="1" applyAlignment="1">
      <alignment/>
    </xf>
    <xf numFmtId="43" fontId="5" fillId="0" borderId="0" xfId="17" applyFont="1" applyBorder="1" applyAlignment="1">
      <alignment/>
    </xf>
    <xf numFmtId="0" fontId="5" fillId="0" borderId="4" xfId="0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43" fontId="5" fillId="0" borderId="5" xfId="17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43" fontId="5" fillId="0" borderId="0" xfId="17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3" fontId="5" fillId="0" borderId="1" xfId="17" applyFont="1" applyBorder="1" applyAlignment="1">
      <alignment/>
    </xf>
    <xf numFmtId="43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43" fontId="4" fillId="0" borderId="1" xfId="17" applyFont="1" applyBorder="1" applyAlignment="1">
      <alignment/>
    </xf>
    <xf numFmtId="43" fontId="4" fillId="0" borderId="0" xfId="17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43" fontId="4" fillId="0" borderId="3" xfId="17" applyFont="1" applyBorder="1" applyAlignment="1">
      <alignment/>
    </xf>
    <xf numFmtId="0" fontId="4" fillId="0" borderId="5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3" fontId="4" fillId="0" borderId="5" xfId="17" applyFont="1" applyBorder="1" applyAlignment="1">
      <alignment/>
    </xf>
    <xf numFmtId="43" fontId="4" fillId="0" borderId="5" xfId="17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3" fontId="5" fillId="0" borderId="5" xfId="17" applyNumberFormat="1" applyFont="1" applyBorder="1" applyAlignment="1">
      <alignment horizontal="center"/>
    </xf>
    <xf numFmtId="43" fontId="5" fillId="0" borderId="5" xfId="17" applyFont="1" applyBorder="1" applyAlignment="1">
      <alignment horizontal="right"/>
    </xf>
    <xf numFmtId="43" fontId="5" fillId="0" borderId="8" xfId="17" applyFont="1" applyBorder="1" applyAlignment="1">
      <alignment/>
    </xf>
    <xf numFmtId="0" fontId="4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0" xfId="17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vertical="center"/>
    </xf>
    <xf numFmtId="43" fontId="5" fillId="0" borderId="0" xfId="17" applyFont="1" applyAlignment="1">
      <alignment horizontal="center"/>
    </xf>
    <xf numFmtId="0" fontId="8" fillId="0" borderId="0" xfId="0" applyFont="1" applyAlignment="1">
      <alignment horizontal="center"/>
    </xf>
    <xf numFmtId="43" fontId="4" fillId="0" borderId="0" xfId="17" applyFont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9" xfId="0" applyFont="1" applyBorder="1" applyAlignment="1">
      <alignment/>
    </xf>
    <xf numFmtId="43" fontId="4" fillId="0" borderId="10" xfId="17" applyFont="1" applyBorder="1" applyAlignment="1">
      <alignment/>
    </xf>
    <xf numFmtId="0" fontId="5" fillId="0" borderId="11" xfId="0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3" fontId="4" fillId="0" borderId="1" xfId="17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3" fontId="4" fillId="0" borderId="12" xfId="17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3" fontId="5" fillId="0" borderId="1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4" fillId="0" borderId="8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5" xfId="17" applyFont="1" applyFill="1" applyBorder="1" applyAlignment="1">
      <alignment vertical="center"/>
    </xf>
    <xf numFmtId="43" fontId="5" fillId="0" borderId="5" xfId="17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3" fontId="5" fillId="0" borderId="5" xfId="17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5" fillId="0" borderId="4" xfId="17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0" borderId="0" xfId="17" applyFont="1" applyBorder="1" applyAlignment="1">
      <alignment vertical="center"/>
    </xf>
    <xf numFmtId="43" fontId="5" fillId="0" borderId="0" xfId="17" applyFont="1" applyAlignment="1">
      <alignment vertical="center"/>
    </xf>
    <xf numFmtId="43" fontId="5" fillId="0" borderId="0" xfId="0" applyNumberFormat="1" applyFont="1" applyBorder="1" applyAlignment="1">
      <alignment vertical="center"/>
    </xf>
    <xf numFmtId="194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3" fontId="5" fillId="0" borderId="6" xfId="17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5" fillId="0" borderId="2" xfId="17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3" xfId="17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3" fontId="5" fillId="0" borderId="4" xfId="17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7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3" fontId="5" fillId="0" borderId="9" xfId="17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3" fontId="4" fillId="0" borderId="13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3" fontId="5" fillId="0" borderId="15" xfId="17" applyFont="1" applyBorder="1" applyAlignment="1">
      <alignment vertical="center"/>
    </xf>
    <xf numFmtId="43" fontId="4" fillId="0" borderId="15" xfId="17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3" fontId="5" fillId="0" borderId="16" xfId="17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43" fontId="4" fillId="0" borderId="0" xfId="17" applyFont="1" applyAlignment="1">
      <alignment vertical="center"/>
    </xf>
    <xf numFmtId="0" fontId="12" fillId="0" borderId="0" xfId="0" applyFont="1" applyAlignment="1">
      <alignment/>
    </xf>
    <xf numFmtId="43" fontId="12" fillId="0" borderId="0" xfId="17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62625" y="886777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657850" y="886777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หน้า 2/2</a:t>
          </a:r>
        </a:p>
      </xdr:txBody>
    </xdr:sp>
    <xdr:clientData/>
  </xdr:twoCellAnchor>
  <xdr:twoCellAnchor>
    <xdr:from>
      <xdr:col>4</xdr:col>
      <xdr:colOff>323850</xdr:colOff>
      <xdr:row>33</xdr:row>
      <xdr:rowOff>0</xdr:rowOff>
    </xdr:from>
    <xdr:to>
      <xdr:col>4</xdr:col>
      <xdr:colOff>1114425</xdr:colOff>
      <xdr:row>33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762625" y="91535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38</xdr:row>
      <xdr:rowOff>47625</xdr:rowOff>
    </xdr:from>
    <xdr:to>
      <xdr:col>4</xdr:col>
      <xdr:colOff>1066800</xdr:colOff>
      <xdr:row>39</xdr:row>
      <xdr:rowOff>142875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657850" y="10448925"/>
          <a:ext cx="847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247650</xdr:colOff>
      <xdr:row>0</xdr:row>
      <xdr:rowOff>66675</xdr:rowOff>
    </xdr:from>
    <xdr:to>
      <xdr:col>4</xdr:col>
      <xdr:colOff>1095375</xdr:colOff>
      <xdr:row>2</xdr:row>
      <xdr:rowOff>66675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686425" y="66675"/>
          <a:ext cx="847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45</xdr:row>
      <xdr:rowOff>28575</xdr:rowOff>
    </xdr:from>
    <xdr:to>
      <xdr:col>6</xdr:col>
      <xdr:colOff>933450</xdr:colOff>
      <xdr:row>45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81850" y="12239625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6</xdr:col>
      <xdr:colOff>209550</xdr:colOff>
      <xdr:row>1</xdr:row>
      <xdr:rowOff>76200</xdr:rowOff>
    </xdr:from>
    <xdr:to>
      <xdr:col>6</xdr:col>
      <xdr:colOff>933450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72325" y="152400"/>
          <a:ext cx="7239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4</xdr:col>
      <xdr:colOff>885825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81675" y="66675"/>
          <a:ext cx="8477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หมายเหตุ 1</a:t>
          </a:r>
        </a:p>
      </xdr:txBody>
    </xdr:sp>
    <xdr:clientData/>
  </xdr:twoCellAnchor>
  <xdr:twoCellAnchor>
    <xdr:from>
      <xdr:col>4</xdr:col>
      <xdr:colOff>38100</xdr:colOff>
      <xdr:row>0</xdr:row>
      <xdr:rowOff>257175</xdr:rowOff>
    </xdr:from>
    <xdr:to>
      <xdr:col>4</xdr:col>
      <xdr:colOff>885825</xdr:colOff>
      <xdr:row>1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781675" y="257175"/>
          <a:ext cx="847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  <xdr:twoCellAnchor>
    <xdr:from>
      <xdr:col>4</xdr:col>
      <xdr:colOff>9525</xdr:colOff>
      <xdr:row>36</xdr:row>
      <xdr:rowOff>0</xdr:rowOff>
    </xdr:from>
    <xdr:to>
      <xdr:col>4</xdr:col>
      <xdr:colOff>857250</xdr:colOff>
      <xdr:row>36</xdr:row>
      <xdr:rowOff>200025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753100" y="1036320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13</xdr:row>
      <xdr:rowOff>28575</xdr:rowOff>
    </xdr:from>
    <xdr:to>
      <xdr:col>6</xdr:col>
      <xdr:colOff>247650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95775" y="33813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95775" y="73056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57675" y="17526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76725" y="20383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285750</xdr:rowOff>
    </xdr:from>
    <xdr:to>
      <xdr:col>6</xdr:col>
      <xdr:colOff>314325</xdr:colOff>
      <xdr:row>28</xdr:row>
      <xdr:rowOff>285750</xdr:rowOff>
    </xdr:to>
    <xdr:sp>
      <xdr:nvSpPr>
        <xdr:cNvPr id="5" name="Line 5"/>
        <xdr:cNvSpPr>
          <a:spLocks/>
        </xdr:cNvSpPr>
      </xdr:nvSpPr>
      <xdr:spPr>
        <a:xfrm>
          <a:off x="4295775" y="784860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95775" y="59626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486275" y="327660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26</xdr:row>
      <xdr:rowOff>28575</xdr:rowOff>
    </xdr:from>
    <xdr:to>
      <xdr:col>6</xdr:col>
      <xdr:colOff>314325</xdr:colOff>
      <xdr:row>26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86275" y="70770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448175" y="18002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467225" y="208597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295275</xdr:rowOff>
    </xdr:from>
    <xdr:to>
      <xdr:col>6</xdr:col>
      <xdr:colOff>314325</xdr:colOff>
      <xdr:row>27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486275" y="7524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20</xdr:row>
      <xdr:rowOff>9525</xdr:rowOff>
    </xdr:from>
    <xdr:to>
      <xdr:col>6</xdr:col>
      <xdr:colOff>266700</xdr:colOff>
      <xdr:row>20</xdr:row>
      <xdr:rowOff>9525</xdr:rowOff>
    </xdr:to>
    <xdr:sp>
      <xdr:nvSpPr>
        <xdr:cNvPr id="6" name="Line 6"/>
        <xdr:cNvSpPr>
          <a:spLocks/>
        </xdr:cNvSpPr>
      </xdr:nvSpPr>
      <xdr:spPr>
        <a:xfrm>
          <a:off x="4457700" y="5448300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40957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4580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4310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288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972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00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86250" y="43719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86250" y="74771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48150" y="21812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67200" y="24669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286250" y="79914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21</xdr:row>
      <xdr:rowOff>57150</xdr:rowOff>
    </xdr:from>
    <xdr:to>
      <xdr:col>6</xdr:col>
      <xdr:colOff>295275</xdr:colOff>
      <xdr:row>21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86250" y="595312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workbookViewId="0" topLeftCell="A1">
      <selection activeCell="B9" sqref="B9"/>
    </sheetView>
  </sheetViews>
  <sheetFormatPr defaultColWidth="9.140625" defaultRowHeight="24.75" customHeight="1"/>
  <cols>
    <col min="1" max="1" width="2.421875" style="2" customWidth="1"/>
    <col min="2" max="2" width="53.57421875" style="2" customWidth="1"/>
    <col min="3" max="3" width="9.140625" style="2" customWidth="1"/>
    <col min="4" max="4" width="16.421875" style="2" customWidth="1"/>
    <col min="5" max="5" width="16.7109375" style="2" customWidth="1"/>
    <col min="6" max="6" width="11.8515625" style="2" customWidth="1"/>
    <col min="7" max="7" width="13.57421875" style="2" customWidth="1"/>
    <col min="8" max="8" width="15.00390625" style="2" customWidth="1"/>
    <col min="9" max="16384" width="9.140625" style="2" customWidth="1"/>
  </cols>
  <sheetData>
    <row r="1" ht="6.75" customHeight="1"/>
    <row r="2" spans="2:6" ht="20.25" customHeight="1">
      <c r="B2" s="150" t="s">
        <v>2</v>
      </c>
      <c r="C2" s="150"/>
      <c r="D2" s="150"/>
      <c r="E2" s="150"/>
      <c r="F2" s="1"/>
    </row>
    <row r="3" spans="2:6" ht="17.25" customHeight="1">
      <c r="B3" s="150" t="s">
        <v>3</v>
      </c>
      <c r="C3" s="150"/>
      <c r="D3" s="150"/>
      <c r="E3" s="150"/>
      <c r="F3" s="1"/>
    </row>
    <row r="4" spans="2:6" ht="20.25" customHeight="1">
      <c r="B4" s="151" t="s">
        <v>304</v>
      </c>
      <c r="C4" s="151"/>
      <c r="D4" s="151"/>
      <c r="E4" s="151"/>
      <c r="F4" s="3"/>
    </row>
    <row r="5" spans="2:6" ht="26.25" customHeight="1">
      <c r="B5" s="60" t="s">
        <v>4</v>
      </c>
      <c r="C5" s="60" t="s">
        <v>5</v>
      </c>
      <c r="D5" s="60" t="s">
        <v>6</v>
      </c>
      <c r="E5" s="60" t="s">
        <v>7</v>
      </c>
      <c r="F5" s="5"/>
    </row>
    <row r="6" spans="2:6" ht="22.5" customHeight="1">
      <c r="B6" s="6" t="s">
        <v>8</v>
      </c>
      <c r="C6" s="7" t="s">
        <v>212</v>
      </c>
      <c r="D6" s="8">
        <v>0</v>
      </c>
      <c r="E6" s="8"/>
      <c r="F6" s="9"/>
    </row>
    <row r="7" spans="2:6" ht="22.5" customHeight="1">
      <c r="B7" s="10" t="s">
        <v>158</v>
      </c>
      <c r="C7" s="11" t="s">
        <v>111</v>
      </c>
      <c r="D7" s="12">
        <v>6543409.43</v>
      </c>
      <c r="E7" s="12"/>
      <c r="F7" s="9"/>
    </row>
    <row r="8" spans="2:7" ht="22.5" customHeight="1">
      <c r="B8" s="10" t="s">
        <v>159</v>
      </c>
      <c r="C8" s="11" t="s">
        <v>111</v>
      </c>
      <c r="D8" s="12">
        <v>497597.24</v>
      </c>
      <c r="E8" s="12"/>
      <c r="F8" s="9"/>
      <c r="G8" s="17">
        <f>SUM(D6:D13)</f>
        <v>22024830.639999997</v>
      </c>
    </row>
    <row r="9" spans="2:6" ht="22.5" customHeight="1">
      <c r="B9" s="10" t="s">
        <v>167</v>
      </c>
      <c r="C9" s="11" t="s">
        <v>112</v>
      </c>
      <c r="D9" s="12">
        <v>428632.55</v>
      </c>
      <c r="E9" s="12"/>
      <c r="F9" s="9"/>
    </row>
    <row r="10" spans="2:6" ht="22.5" customHeight="1">
      <c r="B10" s="10" t="s">
        <v>179</v>
      </c>
      <c r="C10" s="11" t="s">
        <v>113</v>
      </c>
      <c r="D10" s="12">
        <v>0</v>
      </c>
      <c r="E10" s="12"/>
      <c r="F10" s="9"/>
    </row>
    <row r="11" spans="2:6" ht="22.5" customHeight="1">
      <c r="B11" s="10" t="s">
        <v>104</v>
      </c>
      <c r="C11" s="11" t="s">
        <v>111</v>
      </c>
      <c r="D11" s="12">
        <v>11079767.77</v>
      </c>
      <c r="E11" s="12"/>
      <c r="F11" s="9"/>
    </row>
    <row r="12" spans="2:6" ht="22.5" customHeight="1">
      <c r="B12" s="10" t="s">
        <v>103</v>
      </c>
      <c r="C12" s="11" t="s">
        <v>113</v>
      </c>
      <c r="D12" s="12">
        <v>0</v>
      </c>
      <c r="E12" s="12"/>
      <c r="F12" s="9"/>
    </row>
    <row r="13" spans="2:7" ht="22.5" customHeight="1">
      <c r="B13" s="10" t="s">
        <v>223</v>
      </c>
      <c r="C13" s="11" t="s">
        <v>112</v>
      </c>
      <c r="D13" s="12">
        <v>3475423.65</v>
      </c>
      <c r="E13" s="12"/>
      <c r="F13" s="9"/>
      <c r="G13" s="9"/>
    </row>
    <row r="14" spans="2:6" s="87" customFormat="1" ht="22.5" customHeight="1">
      <c r="B14" s="106" t="s">
        <v>260</v>
      </c>
      <c r="C14" s="130" t="s">
        <v>271</v>
      </c>
      <c r="D14" s="93">
        <v>0</v>
      </c>
      <c r="E14" s="93"/>
      <c r="F14" s="99"/>
    </row>
    <row r="15" spans="2:6" s="87" customFormat="1" ht="22.5" customHeight="1">
      <c r="B15" s="106" t="s">
        <v>261</v>
      </c>
      <c r="C15" s="88">
        <v>113500</v>
      </c>
      <c r="D15" s="93">
        <v>453000</v>
      </c>
      <c r="E15" s="93"/>
      <c r="F15" s="99"/>
    </row>
    <row r="16" spans="2:6" s="87" customFormat="1" ht="22.5" customHeight="1">
      <c r="B16" s="106" t="s">
        <v>252</v>
      </c>
      <c r="C16" s="88">
        <v>190004</v>
      </c>
      <c r="D16" s="93">
        <v>12000</v>
      </c>
      <c r="E16" s="93" t="s">
        <v>97</v>
      </c>
      <c r="F16" s="99"/>
    </row>
    <row r="17" spans="2:6" s="87" customFormat="1" ht="22.5" customHeight="1">
      <c r="B17" s="106" t="s">
        <v>9</v>
      </c>
      <c r="C17" s="130" t="s">
        <v>114</v>
      </c>
      <c r="D17" s="93">
        <v>2621210</v>
      </c>
      <c r="E17" s="93"/>
      <c r="F17" s="99"/>
    </row>
    <row r="18" spans="2:6" s="87" customFormat="1" ht="22.5" customHeight="1">
      <c r="B18" s="106" t="s">
        <v>201</v>
      </c>
      <c r="C18" s="130" t="s">
        <v>200</v>
      </c>
      <c r="D18" s="93">
        <v>733440</v>
      </c>
      <c r="E18" s="93"/>
      <c r="F18" s="99"/>
    </row>
    <row r="19" spans="2:6" s="87" customFormat="1" ht="22.5" customHeight="1">
      <c r="B19" s="105" t="s">
        <v>198</v>
      </c>
      <c r="C19" s="103" t="s">
        <v>199</v>
      </c>
      <c r="D19" s="93">
        <v>2087321.61</v>
      </c>
      <c r="E19" s="93"/>
      <c r="F19" s="99"/>
    </row>
    <row r="20" spans="2:6" s="87" customFormat="1" ht="22.5" customHeight="1">
      <c r="B20" s="105" t="s">
        <v>10</v>
      </c>
      <c r="C20" s="103" t="s">
        <v>115</v>
      </c>
      <c r="D20" s="93">
        <v>45375</v>
      </c>
      <c r="E20" s="93"/>
      <c r="F20" s="99"/>
    </row>
    <row r="21" spans="2:6" s="87" customFormat="1" ht="22.5" customHeight="1">
      <c r="B21" s="105" t="s">
        <v>11</v>
      </c>
      <c r="C21" s="103" t="s">
        <v>116</v>
      </c>
      <c r="D21" s="93">
        <v>1012785</v>
      </c>
      <c r="E21" s="93"/>
      <c r="F21" s="99"/>
    </row>
    <row r="22" spans="2:6" s="87" customFormat="1" ht="22.5" customHeight="1">
      <c r="B22" s="105" t="s">
        <v>12</v>
      </c>
      <c r="C22" s="103" t="s">
        <v>117</v>
      </c>
      <c r="D22" s="93">
        <v>537122.45</v>
      </c>
      <c r="E22" s="93"/>
      <c r="F22" s="99"/>
    </row>
    <row r="23" spans="2:6" s="87" customFormat="1" ht="22.5" customHeight="1">
      <c r="B23" s="105" t="s">
        <v>13</v>
      </c>
      <c r="C23" s="103" t="s">
        <v>118</v>
      </c>
      <c r="D23" s="93">
        <v>95255.18</v>
      </c>
      <c r="E23" s="93"/>
      <c r="F23" s="99"/>
    </row>
    <row r="24" spans="2:6" s="87" customFormat="1" ht="22.5" customHeight="1">
      <c r="B24" s="105" t="s">
        <v>14</v>
      </c>
      <c r="C24" s="103" t="s">
        <v>120</v>
      </c>
      <c r="D24" s="93">
        <v>0</v>
      </c>
      <c r="E24" s="93"/>
      <c r="F24" s="99"/>
    </row>
    <row r="25" spans="2:7" s="87" customFormat="1" ht="22.5" customHeight="1">
      <c r="B25" s="105" t="s">
        <v>15</v>
      </c>
      <c r="C25" s="103" t="s">
        <v>121</v>
      </c>
      <c r="D25" s="93">
        <v>0</v>
      </c>
      <c r="E25" s="93"/>
      <c r="F25" s="99"/>
      <c r="G25" s="96"/>
    </row>
    <row r="26" spans="2:7" s="87" customFormat="1" ht="22.5" customHeight="1">
      <c r="B26" s="105" t="s">
        <v>16</v>
      </c>
      <c r="C26" s="103" t="s">
        <v>122</v>
      </c>
      <c r="D26" s="93">
        <v>0</v>
      </c>
      <c r="E26" s="93"/>
      <c r="F26" s="99"/>
      <c r="G26" s="96"/>
    </row>
    <row r="27" spans="2:7" s="87" customFormat="1" ht="22.5" customHeight="1">
      <c r="B27" s="105" t="s">
        <v>44</v>
      </c>
      <c r="C27" s="103" t="s">
        <v>119</v>
      </c>
      <c r="D27" s="93">
        <v>0</v>
      </c>
      <c r="E27" s="93"/>
      <c r="F27" s="99"/>
      <c r="G27" s="96"/>
    </row>
    <row r="28" spans="2:7" s="87" customFormat="1" ht="22.5" customHeight="1">
      <c r="B28" s="105" t="s">
        <v>278</v>
      </c>
      <c r="C28" s="103" t="s">
        <v>155</v>
      </c>
      <c r="D28" s="93">
        <v>21800</v>
      </c>
      <c r="E28" s="93"/>
      <c r="F28" s="99"/>
      <c r="G28" s="96"/>
    </row>
    <row r="29" spans="2:7" s="87" customFormat="1" ht="22.5" customHeight="1">
      <c r="B29" s="105" t="s">
        <v>279</v>
      </c>
      <c r="C29" s="103" t="s">
        <v>155</v>
      </c>
      <c r="D29" s="93">
        <v>1090</v>
      </c>
      <c r="E29" s="93"/>
      <c r="F29" s="99"/>
      <c r="G29" s="102"/>
    </row>
    <row r="30" spans="2:8" ht="22.5" customHeight="1">
      <c r="B30" s="10" t="s">
        <v>17</v>
      </c>
      <c r="C30" s="11" t="s">
        <v>220</v>
      </c>
      <c r="D30" s="12"/>
      <c r="E30" s="12">
        <v>7719663.24</v>
      </c>
      <c r="F30" s="9"/>
      <c r="G30" s="17"/>
      <c r="H30" s="17"/>
    </row>
    <row r="31" spans="2:8" ht="22.5" customHeight="1">
      <c r="B31" s="10" t="s">
        <v>18</v>
      </c>
      <c r="C31" s="11" t="s">
        <v>125</v>
      </c>
      <c r="D31" s="12"/>
      <c r="E31" s="12">
        <v>1528098.61</v>
      </c>
      <c r="F31" s="9"/>
      <c r="G31" s="20"/>
      <c r="H31" s="18"/>
    </row>
    <row r="32" spans="2:7" ht="22.5" customHeight="1">
      <c r="B32" s="10" t="s">
        <v>19</v>
      </c>
      <c r="C32" s="11" t="s">
        <v>123</v>
      </c>
      <c r="D32" s="12"/>
      <c r="E32" s="12">
        <v>9079434.58</v>
      </c>
      <c r="F32" s="9"/>
      <c r="G32" s="17"/>
    </row>
    <row r="33" spans="2:7" s="87" customFormat="1" ht="22.5" customHeight="1">
      <c r="B33" s="105" t="s">
        <v>20</v>
      </c>
      <c r="C33" s="103" t="s">
        <v>124</v>
      </c>
      <c r="D33" s="93"/>
      <c r="E33" s="93">
        <v>7227647.45</v>
      </c>
      <c r="F33" s="99"/>
      <c r="G33" s="96"/>
    </row>
    <row r="34" spans="2:7" s="87" customFormat="1" ht="19.5" customHeight="1">
      <c r="B34" s="136"/>
      <c r="C34" s="137"/>
      <c r="D34" s="138"/>
      <c r="E34" s="138"/>
      <c r="F34" s="99"/>
      <c r="G34" s="96"/>
    </row>
    <row r="35" spans="2:7" s="87" customFormat="1" ht="19.5" customHeight="1">
      <c r="B35" s="98"/>
      <c r="C35" s="135"/>
      <c r="D35" s="99"/>
      <c r="E35" s="99"/>
      <c r="F35" s="99"/>
      <c r="G35" s="96"/>
    </row>
    <row r="36" spans="1:4" ht="19.5" customHeight="1">
      <c r="A36" s="21" t="s">
        <v>203</v>
      </c>
      <c r="B36" s="16"/>
      <c r="D36" s="16"/>
    </row>
    <row r="37" spans="1:4" ht="20.25" customHeight="1">
      <c r="A37" s="21" t="s">
        <v>334</v>
      </c>
      <c r="B37" s="16"/>
      <c r="D37" s="16"/>
    </row>
    <row r="38" spans="1:7" s="87" customFormat="1" ht="19.5" customHeight="1">
      <c r="A38" s="98"/>
      <c r="B38" s="98"/>
      <c r="C38" s="135"/>
      <c r="D38" s="99"/>
      <c r="E38" s="99"/>
      <c r="F38" s="99"/>
      <c r="G38" s="96"/>
    </row>
    <row r="39" spans="2:7" s="87" customFormat="1" ht="19.5" customHeight="1">
      <c r="B39" s="98"/>
      <c r="C39" s="135"/>
      <c r="D39" s="99"/>
      <c r="E39" s="99"/>
      <c r="F39" s="99"/>
      <c r="G39" s="96"/>
    </row>
    <row r="40" spans="2:6" ht="20.25" customHeight="1">
      <c r="B40" s="150" t="s">
        <v>2</v>
      </c>
      <c r="C40" s="150"/>
      <c r="D40" s="150"/>
      <c r="E40" s="150"/>
      <c r="F40" s="1"/>
    </row>
    <row r="41" spans="2:6" ht="14.25" customHeight="1">
      <c r="B41" s="150" t="s">
        <v>3</v>
      </c>
      <c r="C41" s="150"/>
      <c r="D41" s="150"/>
      <c r="E41" s="150"/>
      <c r="F41" s="1"/>
    </row>
    <row r="42" spans="2:6" ht="18.75" customHeight="1">
      <c r="B42" s="151" t="s">
        <v>304</v>
      </c>
      <c r="C42" s="151"/>
      <c r="D42" s="151"/>
      <c r="E42" s="151"/>
      <c r="F42" s="3"/>
    </row>
    <row r="43" spans="2:6" ht="33.75" customHeight="1">
      <c r="B43" s="60" t="s">
        <v>4</v>
      </c>
      <c r="C43" s="60" t="s">
        <v>5</v>
      </c>
      <c r="D43" s="60" t="s">
        <v>6</v>
      </c>
      <c r="E43" s="60" t="s">
        <v>7</v>
      </c>
      <c r="F43" s="5"/>
    </row>
    <row r="44" spans="2:6" s="87" customFormat="1" ht="22.5" customHeight="1">
      <c r="B44" s="105" t="s">
        <v>207</v>
      </c>
      <c r="C44" s="103" t="s">
        <v>219</v>
      </c>
      <c r="D44" s="93"/>
      <c r="E44" s="93">
        <v>140000</v>
      </c>
      <c r="F44" s="99"/>
    </row>
    <row r="45" spans="2:7" s="87" customFormat="1" ht="22.5" customHeight="1">
      <c r="B45" s="105" t="s">
        <v>268</v>
      </c>
      <c r="C45" s="103" t="s">
        <v>257</v>
      </c>
      <c r="D45" s="93"/>
      <c r="E45" s="93">
        <v>0</v>
      </c>
      <c r="F45" s="99"/>
      <c r="G45" s="96"/>
    </row>
    <row r="46" spans="2:7" s="87" customFormat="1" ht="22.5" customHeight="1">
      <c r="B46" s="105" t="s">
        <v>282</v>
      </c>
      <c r="C46" s="103" t="s">
        <v>155</v>
      </c>
      <c r="D46" s="93"/>
      <c r="E46" s="93">
        <v>2257000</v>
      </c>
      <c r="F46" s="99"/>
      <c r="G46" s="96"/>
    </row>
    <row r="47" spans="2:7" s="87" customFormat="1" ht="22.5" customHeight="1">
      <c r="B47" s="105" t="s">
        <v>283</v>
      </c>
      <c r="C47" s="103" t="s">
        <v>155</v>
      </c>
      <c r="D47" s="93"/>
      <c r="E47" s="93">
        <v>1041600</v>
      </c>
      <c r="F47" s="99"/>
      <c r="G47" s="96"/>
    </row>
    <row r="48" spans="2:7" s="87" customFormat="1" ht="22.5" customHeight="1">
      <c r="B48" s="105" t="s">
        <v>284</v>
      </c>
      <c r="C48" s="103" t="s">
        <v>155</v>
      </c>
      <c r="D48" s="93"/>
      <c r="E48" s="93">
        <v>406650</v>
      </c>
      <c r="F48" s="99"/>
      <c r="G48" s="96"/>
    </row>
    <row r="49" spans="2:7" s="87" customFormat="1" ht="22.5" customHeight="1">
      <c r="B49" s="105" t="s">
        <v>285</v>
      </c>
      <c r="C49" s="103" t="s">
        <v>155</v>
      </c>
      <c r="D49" s="93"/>
      <c r="E49" s="93">
        <v>114000</v>
      </c>
      <c r="F49" s="99"/>
      <c r="G49" s="96"/>
    </row>
    <row r="50" spans="2:7" s="87" customFormat="1" ht="22.5" customHeight="1">
      <c r="B50" s="105" t="s">
        <v>286</v>
      </c>
      <c r="C50" s="103" t="s">
        <v>155</v>
      </c>
      <c r="D50" s="93"/>
      <c r="E50" s="93">
        <v>5700</v>
      </c>
      <c r="F50" s="99"/>
      <c r="G50" s="102"/>
    </row>
    <row r="51" spans="2:7" s="87" customFormat="1" ht="22.5" customHeight="1">
      <c r="B51" s="105" t="s">
        <v>287</v>
      </c>
      <c r="C51" s="103" t="s">
        <v>155</v>
      </c>
      <c r="D51" s="93"/>
      <c r="E51" s="93">
        <v>84700</v>
      </c>
      <c r="F51" s="99"/>
      <c r="G51" s="102"/>
    </row>
    <row r="52" spans="2:7" s="87" customFormat="1" ht="22.5" customHeight="1">
      <c r="B52" s="105" t="s">
        <v>280</v>
      </c>
      <c r="C52" s="103" t="s">
        <v>155</v>
      </c>
      <c r="D52" s="93"/>
      <c r="E52" s="93">
        <v>21800</v>
      </c>
      <c r="F52" s="99"/>
      <c r="G52" s="96"/>
    </row>
    <row r="53" spans="2:7" s="87" customFormat="1" ht="22.5" customHeight="1">
      <c r="B53" s="105" t="s">
        <v>281</v>
      </c>
      <c r="C53" s="103" t="s">
        <v>155</v>
      </c>
      <c r="D53" s="93"/>
      <c r="E53" s="93">
        <v>1090</v>
      </c>
      <c r="F53" s="99"/>
      <c r="G53" s="102"/>
    </row>
    <row r="54" spans="2:7" s="87" customFormat="1" ht="22.5" customHeight="1">
      <c r="B54" s="105" t="s">
        <v>339</v>
      </c>
      <c r="C54" s="103" t="s">
        <v>155</v>
      </c>
      <c r="D54" s="93"/>
      <c r="E54" s="93">
        <v>17846</v>
      </c>
      <c r="F54" s="99"/>
      <c r="G54" s="102"/>
    </row>
    <row r="55" spans="2:7" s="87" customFormat="1" ht="22.5" customHeight="1">
      <c r="B55" s="105"/>
      <c r="C55" s="103"/>
      <c r="D55" s="93"/>
      <c r="E55" s="93"/>
      <c r="F55" s="99"/>
      <c r="G55" s="102"/>
    </row>
    <row r="56" spans="2:7" s="87" customFormat="1" ht="22.5" customHeight="1" thickBot="1">
      <c r="B56" s="131"/>
      <c r="C56" s="132"/>
      <c r="D56" s="133"/>
      <c r="E56" s="133"/>
      <c r="F56" s="99"/>
      <c r="G56" s="96"/>
    </row>
    <row r="57" spans="2:7" s="29" customFormat="1" ht="27.75" customHeight="1" thickBot="1">
      <c r="B57" s="152" t="s">
        <v>1</v>
      </c>
      <c r="C57" s="153"/>
      <c r="D57" s="134">
        <f>SUM(D6:D32)</f>
        <v>29645229.879999995</v>
      </c>
      <c r="E57" s="134">
        <f>SUM(E30:E56)</f>
        <v>29645229.88</v>
      </c>
      <c r="F57" s="51"/>
      <c r="G57" s="61">
        <f>SUM(D57-E57)</f>
        <v>-3.725290298461914E-09</v>
      </c>
    </row>
    <row r="58" spans="3:4" ht="22.5" customHeight="1">
      <c r="C58" s="20"/>
      <c r="D58" s="2" t="s">
        <v>211</v>
      </c>
    </row>
    <row r="60" spans="1:4" ht="19.5" customHeight="1">
      <c r="A60" s="21" t="s">
        <v>203</v>
      </c>
      <c r="B60" s="16"/>
      <c r="D60" s="16"/>
    </row>
    <row r="61" spans="1:4" ht="20.25" customHeight="1">
      <c r="A61" s="21" t="s">
        <v>335</v>
      </c>
      <c r="B61" s="16"/>
      <c r="D61" s="16"/>
    </row>
    <row r="62" spans="1:4" ht="17.25" customHeight="1">
      <c r="A62" s="21"/>
      <c r="B62" s="16"/>
      <c r="D62" s="16"/>
    </row>
  </sheetData>
  <mergeCells count="7">
    <mergeCell ref="B2:E2"/>
    <mergeCell ref="B3:E3"/>
    <mergeCell ref="B4:E4"/>
    <mergeCell ref="B57:C57"/>
    <mergeCell ref="B40:E40"/>
    <mergeCell ref="B41:E41"/>
    <mergeCell ref="B42:E42"/>
  </mergeCells>
  <printOptions/>
  <pageMargins left="0.46" right="0.25" top="0.17" bottom="0.25" header="0.16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6">
      <selection activeCell="E26" sqref="E26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421875" style="2" customWidth="1"/>
    <col min="5" max="5" width="12.421875" style="2" customWidth="1"/>
    <col min="6" max="6" width="14.421875" style="2" customWidth="1"/>
    <col min="7" max="7" width="14.57421875" style="2" customWidth="1"/>
    <col min="8" max="16384" width="9.140625" style="2" customWidth="1"/>
  </cols>
  <sheetData>
    <row r="1" spans="1:7" ht="24.75" customHeight="1">
      <c r="A1" s="62"/>
      <c r="B1" s="62"/>
      <c r="C1" s="62"/>
      <c r="D1" s="62"/>
      <c r="E1" s="62"/>
      <c r="F1" s="62"/>
      <c r="G1" s="62"/>
    </row>
    <row r="2" spans="1:5" ht="30" customHeight="1">
      <c r="A2" s="29" t="s">
        <v>2</v>
      </c>
      <c r="D2" s="63"/>
      <c r="E2" s="29"/>
    </row>
    <row r="3" spans="1:5" ht="20.25" customHeight="1">
      <c r="A3" s="29"/>
      <c r="D3" s="63" t="s">
        <v>96</v>
      </c>
      <c r="E3" s="29"/>
    </row>
    <row r="4" spans="1:5" ht="23.25" customHeight="1">
      <c r="A4" s="29"/>
      <c r="B4" s="64" t="s">
        <v>82</v>
      </c>
      <c r="D4" s="63" t="s">
        <v>168</v>
      </c>
      <c r="E4" s="30"/>
    </row>
    <row r="5" spans="1:7" ht="22.5" customHeight="1">
      <c r="A5" s="62"/>
      <c r="B5" s="62"/>
      <c r="C5" s="62"/>
      <c r="D5" s="65"/>
      <c r="E5" s="62"/>
      <c r="F5" s="62"/>
      <c r="G5" s="62"/>
    </row>
    <row r="6" spans="1:7" ht="24.75" customHeight="1">
      <c r="A6" s="14"/>
      <c r="B6" s="14"/>
      <c r="C6" s="14"/>
      <c r="D6" s="66"/>
      <c r="E6" s="168" t="s">
        <v>36</v>
      </c>
      <c r="F6" s="168"/>
      <c r="G6" s="168"/>
    </row>
    <row r="7" spans="1:6" ht="24.75" customHeight="1">
      <c r="A7" s="29" t="s">
        <v>305</v>
      </c>
      <c r="D7" s="13"/>
      <c r="F7" s="35">
        <v>428632.55</v>
      </c>
    </row>
    <row r="8" spans="1:6" ht="24.75" customHeight="1">
      <c r="A8" s="29" t="s">
        <v>175</v>
      </c>
      <c r="C8" s="2" t="s">
        <v>97</v>
      </c>
      <c r="D8" s="13"/>
      <c r="F8" s="58">
        <v>0</v>
      </c>
    </row>
    <row r="9" spans="1:4" ht="24.75" customHeight="1">
      <c r="A9" s="57" t="s">
        <v>83</v>
      </c>
      <c r="B9" s="57" t="s">
        <v>84</v>
      </c>
      <c r="C9" s="57" t="s">
        <v>85</v>
      </c>
      <c r="D9" s="13"/>
    </row>
    <row r="10" spans="1:4" ht="19.5" customHeight="1">
      <c r="A10" s="16" t="s">
        <v>86</v>
      </c>
      <c r="B10" s="16" t="s">
        <v>86</v>
      </c>
      <c r="C10" s="16" t="s">
        <v>86</v>
      </c>
      <c r="D10" s="13"/>
    </row>
    <row r="11" spans="1:4" ht="19.5" customHeight="1">
      <c r="A11" s="16" t="s">
        <v>86</v>
      </c>
      <c r="B11" s="16" t="s">
        <v>86</v>
      </c>
      <c r="C11" s="16" t="s">
        <v>86</v>
      </c>
      <c r="D11" s="13"/>
    </row>
    <row r="12" spans="1:4" ht="19.5" customHeight="1">
      <c r="A12" s="16" t="s">
        <v>86</v>
      </c>
      <c r="B12" s="16" t="s">
        <v>86</v>
      </c>
      <c r="C12" s="16" t="s">
        <v>86</v>
      </c>
      <c r="D12" s="13"/>
    </row>
    <row r="13" spans="1:6" ht="19.5" customHeight="1">
      <c r="A13" s="16" t="s">
        <v>86</v>
      </c>
      <c r="B13" s="16" t="s">
        <v>86</v>
      </c>
      <c r="C13" s="16" t="s">
        <v>86</v>
      </c>
      <c r="D13" s="13"/>
      <c r="F13" s="56"/>
    </row>
    <row r="14" ht="19.5" customHeight="1">
      <c r="D14" s="13"/>
    </row>
    <row r="15" spans="1:6" ht="24.75" customHeight="1">
      <c r="A15" s="29" t="s">
        <v>171</v>
      </c>
      <c r="D15" s="13"/>
      <c r="F15" s="61">
        <f>SUM(C17:C20)</f>
        <v>0</v>
      </c>
    </row>
    <row r="16" spans="1:4" ht="21" customHeight="1">
      <c r="A16" s="57" t="s">
        <v>87</v>
      </c>
      <c r="B16" s="57" t="s">
        <v>88</v>
      </c>
      <c r="C16" s="57" t="s">
        <v>85</v>
      </c>
      <c r="D16" s="13"/>
    </row>
    <row r="17" spans="1:4" ht="19.5" customHeight="1">
      <c r="A17" s="16" t="s">
        <v>86</v>
      </c>
      <c r="B17" s="16" t="s">
        <v>86</v>
      </c>
      <c r="C17" s="16" t="s">
        <v>86</v>
      </c>
      <c r="D17" s="13"/>
    </row>
    <row r="18" spans="1:4" ht="18.75" customHeight="1">
      <c r="A18" s="16" t="s">
        <v>86</v>
      </c>
      <c r="B18" s="16" t="s">
        <v>86</v>
      </c>
      <c r="C18" s="16" t="s">
        <v>86</v>
      </c>
      <c r="D18" s="13"/>
    </row>
    <row r="19" spans="1:4" ht="18.75" customHeight="1">
      <c r="A19" s="16" t="s">
        <v>86</v>
      </c>
      <c r="B19" s="16" t="s">
        <v>86</v>
      </c>
      <c r="C19" s="16" t="s">
        <v>86</v>
      </c>
      <c r="D19" s="13"/>
    </row>
    <row r="20" spans="1:4" ht="19.5" customHeight="1">
      <c r="A20" s="16"/>
      <c r="B20" s="16"/>
      <c r="C20" s="16"/>
      <c r="D20" s="13"/>
    </row>
    <row r="21" spans="1:6" ht="24.75" customHeight="1">
      <c r="A21" s="29" t="s">
        <v>178</v>
      </c>
      <c r="D21" s="13"/>
      <c r="F21" s="58">
        <v>0</v>
      </c>
    </row>
    <row r="22" spans="1:4" ht="24.75" customHeight="1">
      <c r="A22" s="59" t="s">
        <v>89</v>
      </c>
      <c r="D22" s="13"/>
    </row>
    <row r="23" spans="1:4" ht="19.5" customHeight="1">
      <c r="A23" s="16" t="s">
        <v>86</v>
      </c>
      <c r="B23" s="16" t="s">
        <v>86</v>
      </c>
      <c r="C23" s="16" t="s">
        <v>86</v>
      </c>
      <c r="D23" s="13"/>
    </row>
    <row r="24" spans="1:4" ht="19.5" customHeight="1">
      <c r="A24" s="16" t="s">
        <v>86</v>
      </c>
      <c r="B24" s="16" t="s">
        <v>86</v>
      </c>
      <c r="C24" s="16" t="s">
        <v>86</v>
      </c>
      <c r="D24" s="13"/>
    </row>
    <row r="25" spans="1:4" ht="19.5" customHeight="1">
      <c r="A25" s="16" t="s">
        <v>86</v>
      </c>
      <c r="B25" s="16" t="s">
        <v>86</v>
      </c>
      <c r="C25" s="16" t="s">
        <v>86</v>
      </c>
      <c r="D25" s="13"/>
    </row>
    <row r="26" spans="1:4" ht="19.5" customHeight="1">
      <c r="A26" s="16"/>
      <c r="B26" s="16"/>
      <c r="C26" s="16"/>
      <c r="D26" s="13"/>
    </row>
    <row r="27" spans="1:6" ht="19.5" customHeight="1">
      <c r="A27" s="67" t="s">
        <v>90</v>
      </c>
      <c r="B27" s="16"/>
      <c r="C27" s="16"/>
      <c r="D27" s="13"/>
      <c r="F27" s="61">
        <f>SUM(F7+F8-F15+F21)</f>
        <v>428632.55</v>
      </c>
    </row>
    <row r="28" spans="1:6" ht="19.5" customHeight="1">
      <c r="A28" s="16"/>
      <c r="B28" s="16"/>
      <c r="C28" s="16"/>
      <c r="D28" s="13"/>
      <c r="F28" s="58"/>
    </row>
    <row r="29" spans="1:7" ht="24.75" customHeight="1">
      <c r="A29" s="68" t="s">
        <v>316</v>
      </c>
      <c r="B29" s="62"/>
      <c r="C29" s="62"/>
      <c r="D29" s="69"/>
      <c r="E29" s="19"/>
      <c r="F29" s="70">
        <v>428632.55</v>
      </c>
      <c r="G29" s="62"/>
    </row>
    <row r="30" spans="1:7" ht="13.5" customHeight="1">
      <c r="A30" s="30"/>
      <c r="B30" s="14"/>
      <c r="C30" s="71"/>
      <c r="D30" s="14"/>
      <c r="E30" s="14"/>
      <c r="F30" s="51"/>
      <c r="G30" s="14"/>
    </row>
    <row r="31" spans="1:4" ht="20.25" customHeight="1">
      <c r="A31" s="14" t="s">
        <v>91</v>
      </c>
      <c r="B31" s="14"/>
      <c r="C31" s="13"/>
      <c r="D31" s="2" t="s">
        <v>92</v>
      </c>
    </row>
    <row r="32" spans="1:4" ht="24.75" customHeight="1">
      <c r="A32" s="14" t="s">
        <v>307</v>
      </c>
      <c r="B32" s="14"/>
      <c r="C32" s="13"/>
      <c r="D32" s="14" t="s">
        <v>317</v>
      </c>
    </row>
    <row r="33" spans="1:4" ht="24.75" customHeight="1">
      <c r="A33" s="14" t="s">
        <v>185</v>
      </c>
      <c r="B33" s="14"/>
      <c r="C33" s="13"/>
      <c r="D33" s="14" t="s">
        <v>186</v>
      </c>
    </row>
    <row r="34" spans="1:4" ht="24.75" customHeight="1">
      <c r="A34" s="14" t="s">
        <v>323</v>
      </c>
      <c r="B34" s="14"/>
      <c r="C34" s="13"/>
      <c r="D34" s="14" t="s">
        <v>324</v>
      </c>
    </row>
    <row r="35" spans="1:7" ht="24.75" customHeight="1">
      <c r="A35" s="62"/>
      <c r="B35" s="62"/>
      <c r="C35" s="69"/>
      <c r="D35" s="19"/>
      <c r="E35" s="62"/>
      <c r="F35" s="62"/>
      <c r="G35" s="62"/>
    </row>
  </sheetData>
  <mergeCells count="1">
    <mergeCell ref="E6:G6"/>
  </mergeCells>
  <printOptions/>
  <pageMargins left="0.75" right="0.17" top="0.24" bottom="0.24" header="0.17" footer="0.16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9">
      <selection activeCell="E28" sqref="E28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62"/>
      <c r="B1" s="62"/>
      <c r="C1" s="62"/>
      <c r="D1" s="62"/>
      <c r="E1" s="62"/>
      <c r="F1" s="62"/>
      <c r="G1" s="62"/>
    </row>
    <row r="2" spans="1:5" ht="24.75" customHeight="1">
      <c r="A2" s="29" t="s">
        <v>2</v>
      </c>
      <c r="D2" s="63"/>
      <c r="E2" s="29"/>
    </row>
    <row r="3" spans="1:5" ht="18.75" customHeight="1">
      <c r="A3" s="29"/>
      <c r="D3" s="63" t="s">
        <v>98</v>
      </c>
      <c r="E3" s="29"/>
    </row>
    <row r="4" spans="1:5" ht="24.75" customHeight="1">
      <c r="A4" s="29"/>
      <c r="B4" s="64" t="s">
        <v>82</v>
      </c>
      <c r="D4" s="63" t="s">
        <v>222</v>
      </c>
      <c r="E4" s="30"/>
    </row>
    <row r="5" spans="1:7" ht="20.25" customHeight="1">
      <c r="A5" s="62"/>
      <c r="B5" s="62"/>
      <c r="C5" s="62"/>
      <c r="D5" s="65"/>
      <c r="E5" s="62"/>
      <c r="F5" s="62"/>
      <c r="G5" s="62"/>
    </row>
    <row r="6" spans="1:7" ht="24.75" customHeight="1">
      <c r="A6" s="14"/>
      <c r="B6" s="14"/>
      <c r="C6" s="14"/>
      <c r="D6" s="66"/>
      <c r="E6" s="168" t="s">
        <v>36</v>
      </c>
      <c r="F6" s="168"/>
      <c r="G6" s="168"/>
    </row>
    <row r="7" spans="1:6" ht="24.75" customHeight="1">
      <c r="A7" s="29" t="s">
        <v>318</v>
      </c>
      <c r="D7" s="13"/>
      <c r="F7" s="35">
        <v>3475423.65</v>
      </c>
    </row>
    <row r="8" spans="1:6" ht="24.75" customHeight="1">
      <c r="A8" s="2" t="s">
        <v>99</v>
      </c>
      <c r="D8" s="13"/>
      <c r="F8" s="56">
        <v>0</v>
      </c>
    </row>
    <row r="9" spans="1:4" ht="24.75" customHeight="1">
      <c r="A9" s="57" t="s">
        <v>83</v>
      </c>
      <c r="B9" s="57" t="s">
        <v>84</v>
      </c>
      <c r="C9" s="57" t="s">
        <v>85</v>
      </c>
      <c r="D9" s="13"/>
    </row>
    <row r="10" spans="1:4" ht="19.5" customHeight="1">
      <c r="A10" s="16" t="s">
        <v>86</v>
      </c>
      <c r="B10" s="16" t="s">
        <v>86</v>
      </c>
      <c r="C10" s="16" t="s">
        <v>86</v>
      </c>
      <c r="D10" s="13"/>
    </row>
    <row r="11" spans="1:4" ht="19.5" customHeight="1">
      <c r="A11" s="16" t="s">
        <v>86</v>
      </c>
      <c r="B11" s="16" t="s">
        <v>86</v>
      </c>
      <c r="C11" s="16" t="s">
        <v>86</v>
      </c>
      <c r="D11" s="13"/>
    </row>
    <row r="12" spans="1:4" ht="19.5" customHeight="1">
      <c r="A12" s="16" t="s">
        <v>86</v>
      </c>
      <c r="B12" s="16" t="s">
        <v>86</v>
      </c>
      <c r="C12" s="16" t="s">
        <v>86</v>
      </c>
      <c r="D12" s="13"/>
    </row>
    <row r="13" ht="19.5" customHeight="1">
      <c r="D13" s="13"/>
    </row>
    <row r="14" spans="1:6" ht="24.75" customHeight="1">
      <c r="A14" s="29" t="s">
        <v>171</v>
      </c>
      <c r="D14" s="13"/>
      <c r="F14" s="61">
        <f>SUM(C16:C21)</f>
        <v>0</v>
      </c>
    </row>
    <row r="15" spans="1:4" ht="24.75" customHeight="1">
      <c r="A15" s="57" t="s">
        <v>87</v>
      </c>
      <c r="B15" s="57" t="s">
        <v>88</v>
      </c>
      <c r="C15" s="57" t="s">
        <v>85</v>
      </c>
      <c r="D15" s="13"/>
    </row>
    <row r="16" spans="1:4" ht="17.25" customHeight="1">
      <c r="A16" s="16" t="s">
        <v>86</v>
      </c>
      <c r="B16" s="16" t="s">
        <v>86</v>
      </c>
      <c r="C16" s="16" t="s">
        <v>86</v>
      </c>
      <c r="D16" s="13"/>
    </row>
    <row r="17" spans="1:4" ht="18.75" customHeight="1">
      <c r="A17" s="16" t="s">
        <v>86</v>
      </c>
      <c r="B17" s="16" t="s">
        <v>86</v>
      </c>
      <c r="C17" s="16" t="s">
        <v>86</v>
      </c>
      <c r="D17" s="13"/>
    </row>
    <row r="18" spans="1:4" ht="19.5" customHeight="1">
      <c r="A18" s="16" t="s">
        <v>86</v>
      </c>
      <c r="B18" s="16" t="s">
        <v>86</v>
      </c>
      <c r="C18" s="16" t="s">
        <v>86</v>
      </c>
      <c r="D18" s="13"/>
    </row>
    <row r="19" spans="1:4" ht="19.5" customHeight="1">
      <c r="A19" s="16" t="s">
        <v>86</v>
      </c>
      <c r="B19" s="16" t="s">
        <v>86</v>
      </c>
      <c r="C19" s="16" t="s">
        <v>86</v>
      </c>
      <c r="D19" s="13"/>
    </row>
    <row r="20" spans="1:4" ht="19.5" customHeight="1">
      <c r="A20" s="16" t="s">
        <v>86</v>
      </c>
      <c r="B20" s="16" t="s">
        <v>86</v>
      </c>
      <c r="C20" s="16" t="s">
        <v>86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29" t="s">
        <v>172</v>
      </c>
      <c r="D22" s="13"/>
      <c r="F22" s="58">
        <v>0</v>
      </c>
    </row>
    <row r="23" spans="1:4" ht="24.75" customHeight="1">
      <c r="A23" s="59" t="s">
        <v>89</v>
      </c>
      <c r="D23" s="13"/>
    </row>
    <row r="24" spans="1:4" ht="19.5" customHeight="1">
      <c r="A24" s="16" t="s">
        <v>86</v>
      </c>
      <c r="B24" s="16" t="s">
        <v>86</v>
      </c>
      <c r="C24" s="16" t="s">
        <v>86</v>
      </c>
      <c r="D24" s="13"/>
    </row>
    <row r="25" spans="1:4" ht="19.5" customHeight="1">
      <c r="A25" s="16" t="s">
        <v>86</v>
      </c>
      <c r="B25" s="16" t="s">
        <v>86</v>
      </c>
      <c r="C25" s="16" t="s">
        <v>86</v>
      </c>
      <c r="D25" s="13"/>
    </row>
    <row r="26" spans="1:4" ht="19.5" customHeight="1">
      <c r="A26" s="16" t="s">
        <v>86</v>
      </c>
      <c r="B26" s="16" t="s">
        <v>86</v>
      </c>
      <c r="C26" s="16" t="s">
        <v>86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67" t="s">
        <v>90</v>
      </c>
      <c r="B28" s="16"/>
      <c r="C28" s="16"/>
      <c r="D28" s="13"/>
      <c r="F28" s="61">
        <f>SUM(F7-F22)</f>
        <v>3475423.65</v>
      </c>
    </row>
    <row r="29" spans="1:6" ht="19.5" customHeight="1">
      <c r="A29" s="16"/>
      <c r="B29" s="16"/>
      <c r="C29" s="16"/>
      <c r="D29" s="13"/>
      <c r="F29" s="58"/>
    </row>
    <row r="30" spans="1:7" ht="24.75" customHeight="1">
      <c r="A30" s="68" t="s">
        <v>313</v>
      </c>
      <c r="B30" s="62"/>
      <c r="C30" s="62"/>
      <c r="D30" s="69"/>
      <c r="E30" s="19"/>
      <c r="F30" s="70">
        <v>3475423.65</v>
      </c>
      <c r="G30" s="62"/>
    </row>
    <row r="31" spans="1:7" ht="13.5" customHeight="1">
      <c r="A31" s="30"/>
      <c r="B31" s="14"/>
      <c r="C31" s="71"/>
      <c r="D31" s="14"/>
      <c r="E31" s="14"/>
      <c r="F31" s="51"/>
      <c r="G31" s="14"/>
    </row>
    <row r="32" spans="1:4" ht="18.75" customHeight="1">
      <c r="A32" s="14" t="s">
        <v>100</v>
      </c>
      <c r="B32" s="14"/>
      <c r="C32" s="13"/>
      <c r="D32" s="2" t="s">
        <v>92</v>
      </c>
    </row>
    <row r="33" spans="1:4" ht="24.75" customHeight="1">
      <c r="A33" s="14" t="s">
        <v>319</v>
      </c>
      <c r="B33" s="14"/>
      <c r="C33" s="13"/>
      <c r="D33" s="14" t="s">
        <v>320</v>
      </c>
    </row>
    <row r="34" spans="1:4" ht="24.75" customHeight="1">
      <c r="A34" s="14" t="s">
        <v>101</v>
      </c>
      <c r="B34" s="14"/>
      <c r="C34" s="13"/>
      <c r="D34" s="14" t="s">
        <v>101</v>
      </c>
    </row>
    <row r="35" spans="1:4" ht="24.75" customHeight="1">
      <c r="A35" s="14" t="s">
        <v>323</v>
      </c>
      <c r="B35" s="14"/>
      <c r="C35" s="13"/>
      <c r="D35" s="14" t="s">
        <v>323</v>
      </c>
    </row>
    <row r="36" spans="1:7" ht="24.75" customHeight="1">
      <c r="A36" s="62"/>
      <c r="B36" s="62"/>
      <c r="C36" s="69"/>
      <c r="D36" s="19"/>
      <c r="E36" s="62"/>
      <c r="F36" s="62"/>
      <c r="G36" s="62"/>
    </row>
  </sheetData>
  <mergeCells count="1">
    <mergeCell ref="E6:G6"/>
  </mergeCells>
  <printOptions/>
  <pageMargins left="0.75" right="0.17" top="0.19" bottom="0.19" header="0.17" footer="0.16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13" sqref="E13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62"/>
      <c r="B1" s="62"/>
      <c r="C1" s="62"/>
      <c r="D1" s="62"/>
      <c r="E1" s="62"/>
      <c r="F1" s="62"/>
      <c r="G1" s="62"/>
    </row>
    <row r="2" spans="1:5" ht="24.75" customHeight="1">
      <c r="A2" s="29" t="s">
        <v>2</v>
      </c>
      <c r="D2" s="63"/>
      <c r="E2" s="29"/>
    </row>
    <row r="3" spans="1:5" ht="18.75" customHeight="1">
      <c r="A3" s="29"/>
      <c r="D3" s="63" t="s">
        <v>107</v>
      </c>
      <c r="E3" s="29"/>
    </row>
    <row r="4" spans="1:5" ht="24.75" customHeight="1">
      <c r="A4" s="29"/>
      <c r="B4" s="64" t="s">
        <v>82</v>
      </c>
      <c r="D4" s="63" t="s">
        <v>161</v>
      </c>
      <c r="E4" s="30"/>
    </row>
    <row r="5" spans="1:7" ht="20.25" customHeight="1">
      <c r="A5" s="62"/>
      <c r="B5" s="62"/>
      <c r="C5" s="62"/>
      <c r="D5" s="65"/>
      <c r="E5" s="62"/>
      <c r="F5" s="62"/>
      <c r="G5" s="62"/>
    </row>
    <row r="6" spans="1:7" ht="24.75" customHeight="1">
      <c r="A6" s="14"/>
      <c r="B6" s="14"/>
      <c r="C6" s="14"/>
      <c r="D6" s="66"/>
      <c r="E6" s="168" t="s">
        <v>36</v>
      </c>
      <c r="F6" s="168"/>
      <c r="G6" s="168"/>
    </row>
    <row r="7" spans="1:6" ht="24.75" customHeight="1">
      <c r="A7" s="29" t="s">
        <v>305</v>
      </c>
      <c r="D7" s="13"/>
      <c r="F7" s="35">
        <v>0</v>
      </c>
    </row>
    <row r="8" spans="1:6" ht="24.75" customHeight="1">
      <c r="A8" s="2" t="s">
        <v>99</v>
      </c>
      <c r="D8" s="13"/>
      <c r="F8" s="56">
        <v>0</v>
      </c>
    </row>
    <row r="9" spans="1:4" ht="24.75" customHeight="1">
      <c r="A9" s="57" t="s">
        <v>83</v>
      </c>
      <c r="B9" s="57" t="s">
        <v>84</v>
      </c>
      <c r="C9" s="57" t="s">
        <v>85</v>
      </c>
      <c r="D9" s="13"/>
    </row>
    <row r="10" spans="1:4" ht="19.5" customHeight="1">
      <c r="A10" s="16" t="s">
        <v>86</v>
      </c>
      <c r="B10" s="16" t="s">
        <v>86</v>
      </c>
      <c r="C10" s="16" t="s">
        <v>86</v>
      </c>
      <c r="D10" s="13"/>
    </row>
    <row r="11" spans="1:4" ht="19.5" customHeight="1">
      <c r="A11" s="16" t="s">
        <v>86</v>
      </c>
      <c r="B11" s="16" t="s">
        <v>86</v>
      </c>
      <c r="C11" s="16" t="s">
        <v>86</v>
      </c>
      <c r="D11" s="13"/>
    </row>
    <row r="12" spans="1:4" ht="19.5" customHeight="1">
      <c r="A12" s="16" t="s">
        <v>86</v>
      </c>
      <c r="B12" s="16" t="s">
        <v>86</v>
      </c>
      <c r="C12" s="16" t="s">
        <v>86</v>
      </c>
      <c r="D12" s="13"/>
    </row>
    <row r="13" ht="19.5" customHeight="1">
      <c r="D13" s="13"/>
    </row>
    <row r="14" spans="1:6" ht="24.75" customHeight="1">
      <c r="A14" s="29" t="s">
        <v>171</v>
      </c>
      <c r="D14" s="13"/>
      <c r="F14" s="61">
        <f>SUM(C16:C21)</f>
        <v>0</v>
      </c>
    </row>
    <row r="15" spans="1:4" ht="24.75" customHeight="1">
      <c r="A15" s="57" t="s">
        <v>87</v>
      </c>
      <c r="B15" s="57" t="s">
        <v>88</v>
      </c>
      <c r="C15" s="57" t="s">
        <v>85</v>
      </c>
      <c r="D15" s="13"/>
    </row>
    <row r="16" spans="1:4" ht="17.25" customHeight="1">
      <c r="A16" s="16" t="s">
        <v>86</v>
      </c>
      <c r="B16" s="16" t="s">
        <v>86</v>
      </c>
      <c r="C16" s="16" t="s">
        <v>86</v>
      </c>
      <c r="D16" s="13"/>
    </row>
    <row r="17" spans="1:4" ht="18.75" customHeight="1">
      <c r="A17" s="16" t="s">
        <v>86</v>
      </c>
      <c r="B17" s="16" t="s">
        <v>86</v>
      </c>
      <c r="C17" s="16" t="s">
        <v>86</v>
      </c>
      <c r="D17" s="13"/>
    </row>
    <row r="18" spans="1:4" ht="19.5" customHeight="1">
      <c r="A18" s="16" t="s">
        <v>86</v>
      </c>
      <c r="B18" s="16" t="s">
        <v>86</v>
      </c>
      <c r="C18" s="16" t="s">
        <v>86</v>
      </c>
      <c r="D18" s="13"/>
    </row>
    <row r="19" spans="1:4" ht="19.5" customHeight="1">
      <c r="A19" s="16" t="s">
        <v>86</v>
      </c>
      <c r="B19" s="16" t="s">
        <v>86</v>
      </c>
      <c r="C19" s="16" t="s">
        <v>86</v>
      </c>
      <c r="D19" s="13"/>
    </row>
    <row r="20" spans="1:4" ht="19.5" customHeight="1">
      <c r="A20" s="16" t="s">
        <v>86</v>
      </c>
      <c r="B20" s="16" t="s">
        <v>86</v>
      </c>
      <c r="C20" s="16" t="s">
        <v>86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29" t="s">
        <v>172</v>
      </c>
      <c r="D22" s="13"/>
      <c r="F22" s="58">
        <v>0</v>
      </c>
    </row>
    <row r="23" spans="1:4" ht="24.75" customHeight="1">
      <c r="A23" s="59" t="s">
        <v>89</v>
      </c>
      <c r="D23" s="13"/>
    </row>
    <row r="24" spans="1:4" ht="19.5" customHeight="1">
      <c r="A24" s="16" t="s">
        <v>86</v>
      </c>
      <c r="B24" s="16" t="s">
        <v>86</v>
      </c>
      <c r="C24" s="16" t="s">
        <v>86</v>
      </c>
      <c r="D24" s="13"/>
    </row>
    <row r="25" spans="1:4" ht="19.5" customHeight="1">
      <c r="A25" s="16" t="s">
        <v>86</v>
      </c>
      <c r="B25" s="16" t="s">
        <v>86</v>
      </c>
      <c r="C25" s="16" t="s">
        <v>86</v>
      </c>
      <c r="D25" s="13"/>
    </row>
    <row r="26" spans="1:4" ht="19.5" customHeight="1">
      <c r="A26" s="16" t="s">
        <v>86</v>
      </c>
      <c r="B26" s="16" t="s">
        <v>86</v>
      </c>
      <c r="C26" s="16" t="s">
        <v>86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67" t="s">
        <v>90</v>
      </c>
      <c r="B28" s="16"/>
      <c r="C28" s="16"/>
      <c r="D28" s="13"/>
      <c r="F28" s="61">
        <f>SUM(F7+F8-F14+F22)</f>
        <v>0</v>
      </c>
    </row>
    <row r="29" spans="1:6" ht="19.5" customHeight="1">
      <c r="A29" s="16"/>
      <c r="B29" s="16"/>
      <c r="C29" s="16"/>
      <c r="D29" s="13"/>
      <c r="F29" s="58"/>
    </row>
    <row r="30" spans="1:7" ht="24.75" customHeight="1">
      <c r="A30" s="68" t="s">
        <v>313</v>
      </c>
      <c r="B30" s="62"/>
      <c r="C30" s="62"/>
      <c r="D30" s="69"/>
      <c r="E30" s="19"/>
      <c r="F30" s="70">
        <v>0</v>
      </c>
      <c r="G30" s="62"/>
    </row>
    <row r="31" spans="1:7" ht="13.5" customHeight="1">
      <c r="A31" s="30"/>
      <c r="B31" s="14"/>
      <c r="C31" s="71"/>
      <c r="D31" s="14"/>
      <c r="E31" s="14"/>
      <c r="F31" s="51"/>
      <c r="G31" s="14"/>
    </row>
    <row r="32" spans="1:4" ht="18.75" customHeight="1">
      <c r="A32" s="14" t="s">
        <v>100</v>
      </c>
      <c r="B32" s="14"/>
      <c r="C32" s="13"/>
      <c r="D32" s="2" t="s">
        <v>92</v>
      </c>
    </row>
    <row r="33" spans="1:4" ht="24.75" customHeight="1">
      <c r="A33" s="14" t="s">
        <v>319</v>
      </c>
      <c r="B33" s="14"/>
      <c r="C33" s="13"/>
      <c r="D33" s="14" t="s">
        <v>321</v>
      </c>
    </row>
    <row r="34" spans="1:4" ht="24.75" customHeight="1">
      <c r="A34" s="14" t="s">
        <v>101</v>
      </c>
      <c r="B34" s="14"/>
      <c r="C34" s="13"/>
      <c r="D34" s="14" t="s">
        <v>101</v>
      </c>
    </row>
    <row r="35" spans="1:4" ht="24.75" customHeight="1">
      <c r="A35" s="14" t="s">
        <v>323</v>
      </c>
      <c r="B35" s="14"/>
      <c r="C35" s="13"/>
      <c r="D35" s="14" t="s">
        <v>323</v>
      </c>
    </row>
    <row r="36" spans="1:7" ht="24.75" customHeight="1">
      <c r="A36" s="62"/>
      <c r="B36" s="62"/>
      <c r="C36" s="69"/>
      <c r="D36" s="19"/>
      <c r="E36" s="62"/>
      <c r="F36" s="62"/>
      <c r="G36" s="62"/>
    </row>
  </sheetData>
  <mergeCells count="1">
    <mergeCell ref="E6:G6"/>
  </mergeCells>
  <printOptions/>
  <pageMargins left="0.5" right="0.24" top="0.49" bottom="0.44" header="0.26" footer="0.2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8">
      <selection activeCell="A29" sqref="A29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62"/>
      <c r="B1" s="62"/>
      <c r="C1" s="62"/>
      <c r="D1" s="62"/>
      <c r="E1" s="62"/>
      <c r="F1" s="62"/>
      <c r="G1" s="62"/>
    </row>
    <row r="2" spans="1:5" ht="24.75" customHeight="1">
      <c r="A2" s="29" t="s">
        <v>2</v>
      </c>
      <c r="D2" s="63"/>
      <c r="E2" s="29"/>
    </row>
    <row r="3" spans="1:5" ht="18.75" customHeight="1">
      <c r="A3" s="29"/>
      <c r="D3" s="63" t="s">
        <v>108</v>
      </c>
      <c r="E3" s="29"/>
    </row>
    <row r="4" spans="1:5" ht="24.75" customHeight="1">
      <c r="A4" s="29"/>
      <c r="B4" s="64" t="s">
        <v>82</v>
      </c>
      <c r="D4" s="63" t="s">
        <v>109</v>
      </c>
      <c r="E4" s="30"/>
    </row>
    <row r="5" spans="1:7" ht="20.25" customHeight="1">
      <c r="A5" s="62"/>
      <c r="B5" s="62"/>
      <c r="C5" s="62"/>
      <c r="D5" s="65"/>
      <c r="E5" s="62"/>
      <c r="F5" s="62"/>
      <c r="G5" s="62"/>
    </row>
    <row r="6" spans="1:7" ht="24.75" customHeight="1">
      <c r="A6" s="14"/>
      <c r="B6" s="14"/>
      <c r="C6" s="14"/>
      <c r="D6" s="66"/>
      <c r="E6" s="168" t="s">
        <v>36</v>
      </c>
      <c r="F6" s="168"/>
      <c r="G6" s="168"/>
    </row>
    <row r="7" spans="1:6" ht="24.75" customHeight="1">
      <c r="A7" s="29" t="s">
        <v>318</v>
      </c>
      <c r="D7" s="13"/>
      <c r="F7" s="35">
        <v>0</v>
      </c>
    </row>
    <row r="8" spans="1:6" ht="24.75" customHeight="1">
      <c r="A8" s="2" t="s">
        <v>99</v>
      </c>
      <c r="D8" s="13"/>
      <c r="F8" s="56">
        <v>0</v>
      </c>
    </row>
    <row r="9" spans="1:4" ht="24.75" customHeight="1">
      <c r="A9" s="57" t="s">
        <v>83</v>
      </c>
      <c r="B9" s="57" t="s">
        <v>84</v>
      </c>
      <c r="C9" s="57" t="s">
        <v>85</v>
      </c>
      <c r="D9" s="13"/>
    </row>
    <row r="10" spans="1:4" ht="19.5" customHeight="1">
      <c r="A10" s="16" t="s">
        <v>86</v>
      </c>
      <c r="B10" s="16" t="s">
        <v>86</v>
      </c>
      <c r="C10" s="16" t="s">
        <v>86</v>
      </c>
      <c r="D10" s="13"/>
    </row>
    <row r="11" spans="1:4" ht="19.5" customHeight="1">
      <c r="A11" s="16" t="s">
        <v>86</v>
      </c>
      <c r="B11" s="16" t="s">
        <v>86</v>
      </c>
      <c r="C11" s="16" t="s">
        <v>86</v>
      </c>
      <c r="D11" s="13"/>
    </row>
    <row r="12" spans="1:4" ht="19.5" customHeight="1">
      <c r="A12" s="16" t="s">
        <v>86</v>
      </c>
      <c r="B12" s="16" t="s">
        <v>86</v>
      </c>
      <c r="C12" s="16" t="s">
        <v>86</v>
      </c>
      <c r="D12" s="13"/>
    </row>
    <row r="13" ht="19.5" customHeight="1">
      <c r="D13" s="13"/>
    </row>
    <row r="14" spans="1:6" ht="24.75" customHeight="1">
      <c r="A14" s="29" t="s">
        <v>171</v>
      </c>
      <c r="D14" s="13"/>
      <c r="F14" s="61">
        <f>SUM(C16:C21)</f>
        <v>0</v>
      </c>
    </row>
    <row r="15" spans="1:4" ht="24.75" customHeight="1">
      <c r="A15" s="57" t="s">
        <v>87</v>
      </c>
      <c r="B15" s="57" t="s">
        <v>88</v>
      </c>
      <c r="C15" s="57" t="s">
        <v>85</v>
      </c>
      <c r="D15" s="13"/>
    </row>
    <row r="16" spans="1:4" ht="17.25" customHeight="1">
      <c r="A16" s="16" t="s">
        <v>86</v>
      </c>
      <c r="B16" s="16" t="s">
        <v>86</v>
      </c>
      <c r="C16" s="16" t="s">
        <v>86</v>
      </c>
      <c r="D16" s="13"/>
    </row>
    <row r="17" spans="1:4" ht="18.75" customHeight="1">
      <c r="A17" s="16" t="s">
        <v>86</v>
      </c>
      <c r="B17" s="16" t="s">
        <v>86</v>
      </c>
      <c r="C17" s="16" t="s">
        <v>86</v>
      </c>
      <c r="D17" s="13"/>
    </row>
    <row r="18" spans="1:4" ht="19.5" customHeight="1">
      <c r="A18" s="16" t="s">
        <v>86</v>
      </c>
      <c r="B18" s="16" t="s">
        <v>86</v>
      </c>
      <c r="C18" s="16" t="s">
        <v>86</v>
      </c>
      <c r="D18" s="13"/>
    </row>
    <row r="19" spans="1:4" ht="19.5" customHeight="1">
      <c r="A19" s="16" t="s">
        <v>86</v>
      </c>
      <c r="B19" s="16" t="s">
        <v>86</v>
      </c>
      <c r="C19" s="16" t="s">
        <v>86</v>
      </c>
      <c r="D19" s="13"/>
    </row>
    <row r="20" spans="1:4" ht="19.5" customHeight="1">
      <c r="A20" s="16" t="s">
        <v>86</v>
      </c>
      <c r="B20" s="16" t="s">
        <v>86</v>
      </c>
      <c r="C20" s="16" t="s">
        <v>86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29" t="s">
        <v>172</v>
      </c>
      <c r="D22" s="13"/>
      <c r="F22" s="58">
        <v>0</v>
      </c>
    </row>
    <row r="23" spans="1:4" ht="24.75" customHeight="1">
      <c r="A23" s="59" t="s">
        <v>89</v>
      </c>
      <c r="D23" s="13"/>
    </row>
    <row r="24" spans="1:4" ht="19.5" customHeight="1">
      <c r="A24" s="16" t="s">
        <v>86</v>
      </c>
      <c r="B24" s="16" t="s">
        <v>86</v>
      </c>
      <c r="C24" s="16" t="s">
        <v>86</v>
      </c>
      <c r="D24" s="13"/>
    </row>
    <row r="25" spans="1:4" ht="19.5" customHeight="1">
      <c r="A25" s="16" t="s">
        <v>86</v>
      </c>
      <c r="B25" s="16" t="s">
        <v>86</v>
      </c>
      <c r="C25" s="16" t="s">
        <v>86</v>
      </c>
      <c r="D25" s="13"/>
    </row>
    <row r="26" spans="1:4" ht="19.5" customHeight="1">
      <c r="A26" s="16" t="s">
        <v>86</v>
      </c>
      <c r="B26" s="16" t="s">
        <v>86</v>
      </c>
      <c r="C26" s="16" t="s">
        <v>86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67" t="s">
        <v>90</v>
      </c>
      <c r="B28" s="16"/>
      <c r="C28" s="16"/>
      <c r="D28" s="13"/>
      <c r="F28" s="61">
        <f>SUM(F7+F8-F14+F22)</f>
        <v>0</v>
      </c>
    </row>
    <row r="29" spans="1:6" ht="19.5" customHeight="1">
      <c r="A29" s="16"/>
      <c r="B29" s="16"/>
      <c r="C29" s="16"/>
      <c r="D29" s="13"/>
      <c r="F29" s="58"/>
    </row>
    <row r="30" spans="1:7" ht="24.75" customHeight="1">
      <c r="A30" s="68" t="s">
        <v>313</v>
      </c>
      <c r="B30" s="62"/>
      <c r="C30" s="62"/>
      <c r="D30" s="69"/>
      <c r="E30" s="19"/>
      <c r="F30" s="70">
        <v>0</v>
      </c>
      <c r="G30" s="62"/>
    </row>
    <row r="31" spans="1:7" ht="13.5" customHeight="1">
      <c r="A31" s="30"/>
      <c r="B31" s="14"/>
      <c r="C31" s="71"/>
      <c r="D31" s="14"/>
      <c r="E31" s="14"/>
      <c r="F31" s="51"/>
      <c r="G31" s="14"/>
    </row>
    <row r="32" spans="1:4" ht="18.75" customHeight="1">
      <c r="A32" s="14" t="s">
        <v>100</v>
      </c>
      <c r="B32" s="14"/>
      <c r="C32" s="13"/>
      <c r="D32" s="2" t="s">
        <v>92</v>
      </c>
    </row>
    <row r="33" spans="1:4" ht="24.75" customHeight="1">
      <c r="A33" s="14" t="s">
        <v>322</v>
      </c>
      <c r="B33" s="14"/>
      <c r="C33" s="13"/>
      <c r="D33" s="14" t="s">
        <v>321</v>
      </c>
    </row>
    <row r="34" spans="1:4" ht="24.75" customHeight="1">
      <c r="A34" s="14" t="s">
        <v>101</v>
      </c>
      <c r="B34" s="14"/>
      <c r="C34" s="13"/>
      <c r="D34" s="14" t="s">
        <v>101</v>
      </c>
    </row>
    <row r="35" spans="1:4" ht="24.75" customHeight="1">
      <c r="A35" s="14" t="s">
        <v>323</v>
      </c>
      <c r="B35" s="14"/>
      <c r="C35" s="13"/>
      <c r="D35" s="14" t="s">
        <v>323</v>
      </c>
    </row>
    <row r="36" spans="1:7" ht="24.75" customHeight="1">
      <c r="A36" s="62"/>
      <c r="B36" s="62"/>
      <c r="C36" s="69"/>
      <c r="D36" s="19"/>
      <c r="E36" s="62"/>
      <c r="F36" s="62"/>
      <c r="G36" s="62"/>
    </row>
  </sheetData>
  <mergeCells count="1">
    <mergeCell ref="E6:G6"/>
  </mergeCells>
  <printOptions/>
  <pageMargins left="0.75" right="0.24" top="0.51" bottom="0.48" header="0.31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C9" sqref="C9"/>
    </sheetView>
  </sheetViews>
  <sheetFormatPr defaultColWidth="9.140625" defaultRowHeight="19.5" customHeight="1"/>
  <cols>
    <col min="1" max="1" width="4.8515625" style="2" customWidth="1"/>
    <col min="2" max="2" width="5.57421875" style="2" customWidth="1"/>
    <col min="3" max="3" width="53.28125" style="2" customWidth="1"/>
    <col min="4" max="4" width="14.140625" style="2" customWidth="1"/>
    <col min="5" max="5" width="18.7109375" style="2" customWidth="1"/>
    <col min="6" max="6" width="1.421875" style="2" customWidth="1"/>
    <col min="7" max="7" width="2.7109375" style="2" customWidth="1"/>
    <col min="8" max="16384" width="9.140625" style="2" customWidth="1"/>
  </cols>
  <sheetData>
    <row r="2" spans="2:5" ht="34.5" customHeight="1">
      <c r="B2" s="154" t="s">
        <v>303</v>
      </c>
      <c r="C2" s="154"/>
      <c r="D2" s="154"/>
      <c r="E2" s="154"/>
    </row>
    <row r="3" spans="3:5" ht="19.5" customHeight="1">
      <c r="C3" s="22"/>
      <c r="D3" s="22"/>
      <c r="E3" s="22"/>
    </row>
    <row r="4" spans="3:5" s="141" customFormat="1" ht="27.75" customHeight="1">
      <c r="C4" s="141" t="s">
        <v>246</v>
      </c>
      <c r="D4" s="142">
        <v>950597.24</v>
      </c>
      <c r="E4" s="142"/>
    </row>
    <row r="5" spans="3:5" s="141" customFormat="1" ht="27.75" customHeight="1">
      <c r="C5" s="141" t="s">
        <v>0</v>
      </c>
      <c r="D5" s="142">
        <v>189365</v>
      </c>
      <c r="E5" s="142"/>
    </row>
    <row r="6" spans="3:5" s="141" customFormat="1" ht="27.75" customHeight="1">
      <c r="C6" s="141" t="s">
        <v>165</v>
      </c>
      <c r="D6" s="142">
        <v>2944.2</v>
      </c>
      <c r="E6" s="142"/>
    </row>
    <row r="7" spans="3:5" s="141" customFormat="1" ht="27.75" customHeight="1">
      <c r="C7" s="141" t="s">
        <v>78</v>
      </c>
      <c r="D7" s="142">
        <v>0</v>
      </c>
      <c r="E7" s="142"/>
    </row>
    <row r="8" spans="3:5" s="141" customFormat="1" ht="27.75" customHeight="1">
      <c r="C8" s="141" t="s">
        <v>226</v>
      </c>
      <c r="D8" s="142">
        <v>20000</v>
      </c>
      <c r="E8" s="142"/>
    </row>
    <row r="9" spans="3:5" s="141" customFormat="1" ht="27.75" customHeight="1">
      <c r="C9" s="141" t="s">
        <v>228</v>
      </c>
      <c r="D9" s="142">
        <v>82692.17</v>
      </c>
      <c r="E9" s="142"/>
    </row>
    <row r="10" spans="3:5" s="141" customFormat="1" ht="27.75" customHeight="1">
      <c r="C10" s="141" t="s">
        <v>267</v>
      </c>
      <c r="D10" s="142">
        <v>36800</v>
      </c>
      <c r="E10" s="142"/>
    </row>
    <row r="11" spans="3:5" s="141" customFormat="1" ht="27.75" customHeight="1">
      <c r="C11" s="141" t="s">
        <v>297</v>
      </c>
      <c r="D11" s="142">
        <v>245700</v>
      </c>
      <c r="E11" s="142"/>
    </row>
    <row r="12" spans="4:5" s="141" customFormat="1" ht="19.5" customHeight="1">
      <c r="D12" s="142"/>
      <c r="E12" s="142"/>
    </row>
    <row r="13" s="141" customFormat="1" ht="19.5" customHeight="1"/>
    <row r="14" spans="3:5" s="143" customFormat="1" ht="36" customHeight="1">
      <c r="C14" s="144" t="s">
        <v>1</v>
      </c>
      <c r="D14" s="145">
        <f>SUM(D4:D13)</f>
        <v>1528098.6099999999</v>
      </c>
      <c r="E14" s="145"/>
    </row>
    <row r="15" spans="3:5" s="29" customFormat="1" ht="30" customHeight="1">
      <c r="C15" s="22"/>
      <c r="D15" s="61"/>
      <c r="E15" s="61"/>
    </row>
    <row r="16" spans="3:5" s="29" customFormat="1" ht="36" customHeight="1">
      <c r="C16" s="22"/>
      <c r="D16" s="61"/>
      <c r="E16" s="61"/>
    </row>
    <row r="17" spans="1:5" s="141" customFormat="1" ht="22.5" customHeight="1">
      <c r="A17" s="146" t="s">
        <v>298</v>
      </c>
      <c r="C17" s="147"/>
      <c r="E17" s="147"/>
    </row>
    <row r="18" spans="1:5" s="141" customFormat="1" ht="21" customHeight="1">
      <c r="A18" s="146" t="s">
        <v>333</v>
      </c>
      <c r="C18" s="147"/>
      <c r="E18" s="147"/>
    </row>
    <row r="19" spans="2:5" ht="17.25" customHeight="1">
      <c r="B19" s="21"/>
      <c r="C19" s="16"/>
      <c r="E19" s="16"/>
    </row>
  </sheetData>
  <mergeCells count="1">
    <mergeCell ref="B2:E2"/>
  </mergeCells>
  <printOptions/>
  <pageMargins left="0.44" right="0.25" top="0.62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9">
      <selection activeCell="B26" sqref="B26"/>
    </sheetView>
  </sheetViews>
  <sheetFormatPr defaultColWidth="9.140625" defaultRowHeight="19.5" customHeight="1"/>
  <cols>
    <col min="1" max="1" width="4.140625" style="2" customWidth="1"/>
    <col min="2" max="2" width="53.00390625" style="2" customWidth="1"/>
    <col min="3" max="3" width="18.00390625" style="2" customWidth="1"/>
    <col min="4" max="4" width="21.8515625" style="2" customWidth="1"/>
    <col min="5" max="16384" width="9.140625" style="2" customWidth="1"/>
  </cols>
  <sheetData>
    <row r="1" ht="12.75" customHeight="1"/>
    <row r="2" spans="2:4" s="82" customFormat="1" ht="21.75" customHeight="1">
      <c r="B2" s="155" t="s">
        <v>21</v>
      </c>
      <c r="C2" s="155"/>
      <c r="D2" s="155"/>
    </row>
    <row r="3" spans="2:4" s="82" customFormat="1" ht="21.75" customHeight="1">
      <c r="B3" s="155" t="s">
        <v>22</v>
      </c>
      <c r="C3" s="155"/>
      <c r="D3" s="155"/>
    </row>
    <row r="4" spans="2:4" s="82" customFormat="1" ht="21.75" customHeight="1">
      <c r="B4" s="155" t="s">
        <v>302</v>
      </c>
      <c r="C4" s="155"/>
      <c r="D4" s="155"/>
    </row>
    <row r="5" spans="2:4" s="107" customFormat="1" ht="25.5" customHeight="1">
      <c r="B5" s="81" t="s">
        <v>4</v>
      </c>
      <c r="C5" s="81" t="s">
        <v>23</v>
      </c>
      <c r="D5" s="81" t="s">
        <v>24</v>
      </c>
    </row>
    <row r="6" spans="2:4" s="87" customFormat="1" ht="19.5" customHeight="1">
      <c r="B6" s="108" t="s">
        <v>25</v>
      </c>
      <c r="C6" s="109"/>
      <c r="D6" s="109"/>
    </row>
    <row r="7" spans="2:4" s="87" customFormat="1" ht="19.5" customHeight="1">
      <c r="B7" s="106" t="s">
        <v>26</v>
      </c>
      <c r="C7" s="93">
        <v>3386600.86</v>
      </c>
      <c r="D7" s="93">
        <v>11670049.24</v>
      </c>
    </row>
    <row r="8" spans="2:4" s="87" customFormat="1" ht="19.5" customHeight="1">
      <c r="B8" s="106" t="s">
        <v>162</v>
      </c>
      <c r="C8" s="93">
        <v>1487.35</v>
      </c>
      <c r="D8" s="93">
        <v>744352.7</v>
      </c>
    </row>
    <row r="9" spans="2:4" s="87" customFormat="1" ht="19.5" customHeight="1">
      <c r="B9" s="106" t="s">
        <v>102</v>
      </c>
      <c r="C9" s="93">
        <v>0</v>
      </c>
      <c r="D9" s="93">
        <v>330626.4</v>
      </c>
    </row>
    <row r="10" spans="2:4" s="87" customFormat="1" ht="19.5" customHeight="1">
      <c r="B10" s="106" t="s">
        <v>210</v>
      </c>
      <c r="C10" s="93">
        <v>0</v>
      </c>
      <c r="D10" s="93">
        <v>0</v>
      </c>
    </row>
    <row r="11" spans="2:4" s="87" customFormat="1" ht="19.5" customHeight="1">
      <c r="B11" s="106" t="s">
        <v>265</v>
      </c>
      <c r="C11" s="93">
        <v>0</v>
      </c>
      <c r="D11" s="93">
        <v>0</v>
      </c>
    </row>
    <row r="12" spans="2:4" s="87" customFormat="1" ht="19.5" customHeight="1">
      <c r="B12" s="106" t="s">
        <v>260</v>
      </c>
      <c r="C12" s="93">
        <v>73760</v>
      </c>
      <c r="D12" s="93">
        <v>244640</v>
      </c>
    </row>
    <row r="13" spans="2:4" s="87" customFormat="1" ht="19.5" customHeight="1">
      <c r="B13" s="106" t="s">
        <v>294</v>
      </c>
      <c r="C13" s="93">
        <v>0</v>
      </c>
      <c r="D13" s="93">
        <v>22890</v>
      </c>
    </row>
    <row r="14" spans="2:4" s="87" customFormat="1" ht="19.5" customHeight="1">
      <c r="B14" s="106" t="s">
        <v>295</v>
      </c>
      <c r="C14" s="93">
        <v>101980</v>
      </c>
      <c r="D14" s="93">
        <v>1430390</v>
      </c>
    </row>
    <row r="15" spans="2:4" s="87" customFormat="1" ht="19.5" customHeight="1">
      <c r="B15" s="106" t="s">
        <v>253</v>
      </c>
      <c r="C15" s="93">
        <v>101980</v>
      </c>
      <c r="D15" s="93">
        <v>1430390</v>
      </c>
    </row>
    <row r="16" spans="2:4" s="87" customFormat="1" ht="24.75" customHeight="1">
      <c r="B16" s="60" t="s">
        <v>1</v>
      </c>
      <c r="C16" s="110">
        <f>SUM(C7:C15)</f>
        <v>3665808.21</v>
      </c>
      <c r="D16" s="110">
        <f>SUM(D7:D15)</f>
        <v>15873338.34</v>
      </c>
    </row>
    <row r="17" spans="2:4" s="87" customFormat="1" ht="19.5" customHeight="1">
      <c r="B17" s="108" t="s">
        <v>27</v>
      </c>
      <c r="C17" s="109"/>
      <c r="D17" s="109"/>
    </row>
    <row r="18" spans="2:4" s="87" customFormat="1" ht="19.5" customHeight="1">
      <c r="B18" s="106" t="s">
        <v>28</v>
      </c>
      <c r="C18" s="93">
        <v>2164975.89</v>
      </c>
      <c r="D18" s="93">
        <v>7155399.24</v>
      </c>
    </row>
    <row r="19" spans="2:4" s="87" customFormat="1" ht="19.5" customHeight="1">
      <c r="B19" s="106" t="s">
        <v>29</v>
      </c>
      <c r="C19" s="93">
        <v>1487.35</v>
      </c>
      <c r="D19" s="93">
        <v>35347.7</v>
      </c>
    </row>
    <row r="20" spans="2:4" s="87" customFormat="1" ht="19.5" customHeight="1">
      <c r="B20" s="106" t="s">
        <v>166</v>
      </c>
      <c r="C20" s="93">
        <v>0</v>
      </c>
      <c r="D20" s="93">
        <v>0</v>
      </c>
    </row>
    <row r="21" spans="2:4" s="87" customFormat="1" ht="19.5" customHeight="1">
      <c r="B21" s="106" t="s">
        <v>210</v>
      </c>
      <c r="C21" s="93">
        <v>0</v>
      </c>
      <c r="D21" s="93">
        <v>0</v>
      </c>
    </row>
    <row r="22" spans="2:4" s="87" customFormat="1" ht="19.5" customHeight="1">
      <c r="B22" s="106" t="s">
        <v>265</v>
      </c>
      <c r="C22" s="93">
        <v>0</v>
      </c>
      <c r="D22" s="93">
        <v>1045880</v>
      </c>
    </row>
    <row r="23" spans="2:4" s="87" customFormat="1" ht="19.5" customHeight="1">
      <c r="B23" s="106" t="s">
        <v>261</v>
      </c>
      <c r="C23" s="93">
        <v>0</v>
      </c>
      <c r="D23" s="93">
        <v>453000</v>
      </c>
    </row>
    <row r="24" spans="2:4" s="87" customFormat="1" ht="19.5" customHeight="1">
      <c r="B24" s="106" t="s">
        <v>260</v>
      </c>
      <c r="C24" s="93">
        <v>20000</v>
      </c>
      <c r="D24" s="93">
        <v>244640</v>
      </c>
    </row>
    <row r="25" spans="2:4" s="87" customFormat="1" ht="19.5" customHeight="1">
      <c r="B25" s="106" t="s">
        <v>252</v>
      </c>
      <c r="C25" s="93">
        <v>101980</v>
      </c>
      <c r="D25" s="93">
        <v>1430390</v>
      </c>
    </row>
    <row r="26" spans="2:4" s="87" customFormat="1" ht="19.5" customHeight="1">
      <c r="B26" s="106" t="s">
        <v>253</v>
      </c>
      <c r="C26" s="93">
        <v>101980</v>
      </c>
      <c r="D26" s="93">
        <v>1430390</v>
      </c>
    </row>
    <row r="27" spans="2:4" s="87" customFormat="1" ht="24.75" customHeight="1">
      <c r="B27" s="60" t="s">
        <v>1</v>
      </c>
      <c r="C27" s="110">
        <f>SUM(C18:C26)</f>
        <v>2390423.24</v>
      </c>
      <c r="D27" s="110">
        <f>SUM(D18:D26)</f>
        <v>11795046.940000001</v>
      </c>
    </row>
    <row r="28" spans="2:4" s="78" customFormat="1" ht="25.5" customHeight="1">
      <c r="B28" s="60" t="s">
        <v>30</v>
      </c>
      <c r="C28" s="111">
        <f>SUM(C16-C27)</f>
        <v>1275384.9699999997</v>
      </c>
      <c r="D28" s="111">
        <f>SUM(D16-D27)</f>
        <v>4078291.3999999985</v>
      </c>
    </row>
    <row r="29" ht="24.75" customHeight="1"/>
    <row r="30" ht="24.75" customHeight="1"/>
    <row r="31" ht="30" customHeight="1"/>
    <row r="32" spans="1:4" s="87" customFormat="1" ht="19.5" customHeight="1">
      <c r="A32" s="91" t="s">
        <v>266</v>
      </c>
      <c r="B32" s="88"/>
      <c r="D32" s="88"/>
    </row>
    <row r="33" spans="1:4" s="87" customFormat="1" ht="19.5" customHeight="1">
      <c r="A33" s="91" t="s">
        <v>332</v>
      </c>
      <c r="B33" s="88"/>
      <c r="D33" s="88"/>
    </row>
    <row r="34" s="87" customFormat="1" ht="19.5" customHeight="1"/>
  </sheetData>
  <mergeCells count="3">
    <mergeCell ref="B2:D2"/>
    <mergeCell ref="B3:D3"/>
    <mergeCell ref="B4:D4"/>
  </mergeCells>
  <printOptions/>
  <pageMargins left="0.32" right="0.16" top="0.24" bottom="0.12" header="0.26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3"/>
  <sheetViews>
    <sheetView view="pageBreakPreview" zoomScaleSheetLayoutView="100" workbookViewId="0" topLeftCell="A73">
      <selection activeCell="B69" sqref="B69"/>
    </sheetView>
  </sheetViews>
  <sheetFormatPr defaultColWidth="9.140625" defaultRowHeight="22.5" customHeight="1"/>
  <cols>
    <col min="1" max="1" width="13.421875" style="2" customWidth="1"/>
    <col min="2" max="2" width="13.57421875" style="2" customWidth="1"/>
    <col min="3" max="3" width="13.140625" style="2" customWidth="1"/>
    <col min="4" max="4" width="13.57421875" style="2" customWidth="1"/>
    <col min="5" max="5" width="41.7109375" style="2" customWidth="1"/>
    <col min="6" max="6" width="9.00390625" style="2" customWidth="1"/>
    <col min="7" max="7" width="14.00390625" style="2" customWidth="1"/>
    <col min="8" max="8" width="16.57421875" style="2" customWidth="1"/>
    <col min="9" max="9" width="14.7109375" style="2" customWidth="1"/>
    <col min="10" max="10" width="13.57421875" style="2" customWidth="1"/>
    <col min="11" max="11" width="13.8515625" style="2" customWidth="1"/>
    <col min="12" max="16384" width="9.140625" style="2" customWidth="1"/>
  </cols>
  <sheetData>
    <row r="1" ht="6" customHeight="1"/>
    <row r="2" spans="1:7" ht="21" customHeight="1">
      <c r="A2" s="150" t="s">
        <v>2</v>
      </c>
      <c r="B2" s="150"/>
      <c r="C2" s="150"/>
      <c r="D2" s="150"/>
      <c r="E2" s="150"/>
      <c r="F2" s="150"/>
      <c r="G2" s="150"/>
    </row>
    <row r="3" spans="1:7" ht="18.75" customHeight="1">
      <c r="A3" s="150" t="s">
        <v>31</v>
      </c>
      <c r="B3" s="150"/>
      <c r="C3" s="150"/>
      <c r="D3" s="150"/>
      <c r="E3" s="150"/>
      <c r="F3" s="150"/>
      <c r="G3" s="150"/>
    </row>
    <row r="4" spans="1:7" ht="18" customHeight="1">
      <c r="A4" s="150" t="s">
        <v>229</v>
      </c>
      <c r="B4" s="150"/>
      <c r="C4" s="150"/>
      <c r="D4" s="150"/>
      <c r="E4" s="150"/>
      <c r="F4" s="150"/>
      <c r="G4" s="150"/>
    </row>
    <row r="5" spans="1:7" s="87" customFormat="1" ht="19.5" customHeight="1">
      <c r="A5" s="78"/>
      <c r="B5" s="78"/>
      <c r="C5" s="78"/>
      <c r="D5" s="78"/>
      <c r="E5" s="78" t="s">
        <v>301</v>
      </c>
      <c r="G5" s="78"/>
    </row>
    <row r="6" spans="1:7" s="87" customFormat="1" ht="22.5" customHeight="1">
      <c r="A6" s="159" t="s">
        <v>32</v>
      </c>
      <c r="B6" s="160"/>
      <c r="C6" s="160"/>
      <c r="D6" s="160"/>
      <c r="E6" s="162" t="s">
        <v>4</v>
      </c>
      <c r="F6" s="156" t="s">
        <v>33</v>
      </c>
      <c r="G6" s="156" t="s">
        <v>233</v>
      </c>
    </row>
    <row r="7" spans="1:7" s="87" customFormat="1" ht="46.5" customHeight="1">
      <c r="A7" s="73" t="s">
        <v>34</v>
      </c>
      <c r="B7" s="121" t="s">
        <v>231</v>
      </c>
      <c r="C7" s="73" t="s">
        <v>1</v>
      </c>
      <c r="D7" s="73" t="s">
        <v>35</v>
      </c>
      <c r="E7" s="163"/>
      <c r="F7" s="157"/>
      <c r="G7" s="157"/>
    </row>
    <row r="8" spans="1:7" s="87" customFormat="1" ht="21" customHeight="1">
      <c r="A8" s="74" t="s">
        <v>230</v>
      </c>
      <c r="B8" s="125" t="s">
        <v>232</v>
      </c>
      <c r="C8" s="74" t="s">
        <v>230</v>
      </c>
      <c r="D8" s="74" t="s">
        <v>230</v>
      </c>
      <c r="E8" s="164"/>
      <c r="F8" s="158"/>
      <c r="G8" s="158"/>
    </row>
    <row r="9" spans="1:7" s="87" customFormat="1" ht="21.75" customHeight="1">
      <c r="A9" s="109"/>
      <c r="B9" s="122"/>
      <c r="C9" s="122"/>
      <c r="D9" s="113">
        <v>17946539.24</v>
      </c>
      <c r="E9" s="55" t="s">
        <v>37</v>
      </c>
      <c r="F9" s="114"/>
      <c r="G9" s="115">
        <v>20749445.67</v>
      </c>
    </row>
    <row r="10" spans="1:7" s="87" customFormat="1" ht="21.75" customHeight="1">
      <c r="A10" s="106"/>
      <c r="B10" s="105"/>
      <c r="C10" s="105"/>
      <c r="D10" s="105"/>
      <c r="E10" s="116" t="s">
        <v>170</v>
      </c>
      <c r="F10" s="83"/>
      <c r="G10" s="106"/>
    </row>
    <row r="11" spans="1:7" s="87" customFormat="1" ht="21.75" customHeight="1">
      <c r="A11" s="93">
        <v>78000</v>
      </c>
      <c r="B11" s="117">
        <v>0</v>
      </c>
      <c r="C11" s="117">
        <f>SUM(B11+D11)</f>
        <v>1300</v>
      </c>
      <c r="D11" s="117">
        <v>1300</v>
      </c>
      <c r="E11" s="106" t="s">
        <v>38</v>
      </c>
      <c r="F11" s="103" t="s">
        <v>126</v>
      </c>
      <c r="G11" s="93">
        <v>0</v>
      </c>
    </row>
    <row r="12" spans="1:7" s="87" customFormat="1" ht="21.75" customHeight="1">
      <c r="A12" s="93">
        <v>60500</v>
      </c>
      <c r="B12" s="117">
        <v>0</v>
      </c>
      <c r="C12" s="117">
        <f aca="true" t="shared" si="0" ref="C12:C27">SUM(B12+D12)</f>
        <v>64934.4</v>
      </c>
      <c r="D12" s="117">
        <v>64934.4</v>
      </c>
      <c r="E12" s="106" t="s">
        <v>39</v>
      </c>
      <c r="F12" s="103" t="s">
        <v>130</v>
      </c>
      <c r="G12" s="93">
        <v>100</v>
      </c>
    </row>
    <row r="13" spans="1:7" s="87" customFormat="1" ht="21.75" customHeight="1">
      <c r="A13" s="93">
        <v>190000</v>
      </c>
      <c r="B13" s="117">
        <v>0</v>
      </c>
      <c r="C13" s="117">
        <f t="shared" si="0"/>
        <v>65774.36</v>
      </c>
      <c r="D13" s="117">
        <v>65774.36</v>
      </c>
      <c r="E13" s="106" t="s">
        <v>40</v>
      </c>
      <c r="F13" s="103" t="s">
        <v>135</v>
      </c>
      <c r="G13" s="95">
        <v>8280.06</v>
      </c>
    </row>
    <row r="14" spans="1:7" s="87" customFormat="1" ht="21.75" customHeight="1">
      <c r="A14" s="93">
        <v>0</v>
      </c>
      <c r="B14" s="117">
        <v>0</v>
      </c>
      <c r="C14" s="117">
        <f t="shared" si="0"/>
        <v>0</v>
      </c>
      <c r="D14" s="117">
        <f>SUM(G14)</f>
        <v>0</v>
      </c>
      <c r="E14" s="106" t="s">
        <v>79</v>
      </c>
      <c r="F14" s="103" t="s">
        <v>137</v>
      </c>
      <c r="G14" s="93">
        <v>0</v>
      </c>
    </row>
    <row r="15" spans="1:7" s="87" customFormat="1" ht="21.75" customHeight="1">
      <c r="A15" s="93">
        <v>150000</v>
      </c>
      <c r="B15" s="117">
        <v>0</v>
      </c>
      <c r="C15" s="117">
        <f t="shared" si="0"/>
        <v>320</v>
      </c>
      <c r="D15" s="117">
        <v>320</v>
      </c>
      <c r="E15" s="106" t="s">
        <v>41</v>
      </c>
      <c r="F15" s="103" t="s">
        <v>138</v>
      </c>
      <c r="G15" s="93">
        <v>310</v>
      </c>
    </row>
    <row r="16" spans="1:7" s="87" customFormat="1" ht="21.75" customHeight="1">
      <c r="A16" s="93">
        <v>0</v>
      </c>
      <c r="B16" s="117">
        <v>0</v>
      </c>
      <c r="C16" s="117">
        <f t="shared" si="0"/>
        <v>0</v>
      </c>
      <c r="D16" s="117">
        <f>SUM(G16)</f>
        <v>0</v>
      </c>
      <c r="E16" s="106" t="s">
        <v>42</v>
      </c>
      <c r="F16" s="103" t="s">
        <v>141</v>
      </c>
      <c r="G16" s="93">
        <v>0</v>
      </c>
    </row>
    <row r="17" spans="1:7" s="87" customFormat="1" ht="21.75" customHeight="1">
      <c r="A17" s="93">
        <v>13021500</v>
      </c>
      <c r="B17" s="117">
        <v>0</v>
      </c>
      <c r="C17" s="117">
        <f>SUM(B17+D17)</f>
        <v>3710132.48</v>
      </c>
      <c r="D17" s="117">
        <v>3710132.48</v>
      </c>
      <c r="E17" s="106" t="s">
        <v>43</v>
      </c>
      <c r="F17" s="83">
        <v>421000</v>
      </c>
      <c r="G17" s="93">
        <v>1187893.8</v>
      </c>
    </row>
    <row r="18" spans="1:7" s="87" customFormat="1" ht="21.75" customHeight="1">
      <c r="A18" s="93">
        <v>5500000</v>
      </c>
      <c r="B18" s="117">
        <v>0</v>
      </c>
      <c r="C18" s="117">
        <f t="shared" si="0"/>
        <v>3877202</v>
      </c>
      <c r="D18" s="117">
        <v>3877202</v>
      </c>
      <c r="E18" s="106" t="s">
        <v>206</v>
      </c>
      <c r="F18" s="83">
        <v>431000</v>
      </c>
      <c r="G18" s="93">
        <v>1956681</v>
      </c>
    </row>
    <row r="19" spans="1:7" s="87" customFormat="1" ht="21.75" customHeight="1">
      <c r="A19" s="93">
        <v>0</v>
      </c>
      <c r="B19" s="117">
        <v>21800</v>
      </c>
      <c r="C19" s="117">
        <f>SUM(B19+D19)</f>
        <v>21800</v>
      </c>
      <c r="D19" s="117">
        <v>0</v>
      </c>
      <c r="E19" s="106" t="s">
        <v>248</v>
      </c>
      <c r="F19" s="83">
        <v>441000</v>
      </c>
      <c r="G19" s="93">
        <v>0</v>
      </c>
    </row>
    <row r="20" spans="1:7" s="87" customFormat="1" ht="21.75" customHeight="1">
      <c r="A20" s="93">
        <v>0</v>
      </c>
      <c r="B20" s="117">
        <v>1090</v>
      </c>
      <c r="C20" s="117">
        <f t="shared" si="0"/>
        <v>1090</v>
      </c>
      <c r="D20" s="117">
        <v>0</v>
      </c>
      <c r="E20" s="106" t="s">
        <v>249</v>
      </c>
      <c r="F20" s="83">
        <v>441000</v>
      </c>
      <c r="G20" s="93">
        <v>0</v>
      </c>
    </row>
    <row r="21" spans="1:7" s="87" customFormat="1" ht="21.75" customHeight="1">
      <c r="A21" s="93">
        <v>0</v>
      </c>
      <c r="B21" s="117">
        <v>2257000</v>
      </c>
      <c r="C21" s="117">
        <v>2257000</v>
      </c>
      <c r="D21" s="117">
        <v>0</v>
      </c>
      <c r="E21" s="106" t="s">
        <v>288</v>
      </c>
      <c r="F21" s="83">
        <v>441000</v>
      </c>
      <c r="G21" s="93">
        <v>0</v>
      </c>
    </row>
    <row r="22" spans="1:7" s="87" customFormat="1" ht="21.75" customHeight="1">
      <c r="A22" s="93">
        <v>0</v>
      </c>
      <c r="B22" s="117">
        <v>1041600</v>
      </c>
      <c r="C22" s="117">
        <v>1041600</v>
      </c>
      <c r="D22" s="117">
        <v>0</v>
      </c>
      <c r="E22" s="106" t="s">
        <v>289</v>
      </c>
      <c r="F22" s="83">
        <v>441000</v>
      </c>
      <c r="G22" s="93">
        <v>0</v>
      </c>
    </row>
    <row r="23" spans="1:7" s="87" customFormat="1" ht="21.75" customHeight="1">
      <c r="A23" s="93">
        <v>0</v>
      </c>
      <c r="B23" s="117">
        <v>406650</v>
      </c>
      <c r="C23" s="117">
        <f t="shared" si="0"/>
        <v>406650</v>
      </c>
      <c r="D23" s="117">
        <v>0</v>
      </c>
      <c r="E23" s="106" t="s">
        <v>291</v>
      </c>
      <c r="F23" s="83">
        <v>441000</v>
      </c>
      <c r="G23" s="93">
        <v>167610</v>
      </c>
    </row>
    <row r="24" spans="1:7" s="87" customFormat="1" ht="21.75" customHeight="1">
      <c r="A24" s="93">
        <v>0</v>
      </c>
      <c r="B24" s="117">
        <v>114000</v>
      </c>
      <c r="C24" s="117">
        <f t="shared" si="0"/>
        <v>114000</v>
      </c>
      <c r="D24" s="117">
        <v>0</v>
      </c>
      <c r="E24" s="106" t="s">
        <v>290</v>
      </c>
      <c r="F24" s="83">
        <v>441000</v>
      </c>
      <c r="G24" s="93">
        <v>45600</v>
      </c>
    </row>
    <row r="25" spans="1:7" s="87" customFormat="1" ht="21.75" customHeight="1">
      <c r="A25" s="93">
        <v>0</v>
      </c>
      <c r="B25" s="117">
        <v>5700</v>
      </c>
      <c r="C25" s="117">
        <f t="shared" si="0"/>
        <v>5700</v>
      </c>
      <c r="D25" s="117">
        <v>0</v>
      </c>
      <c r="E25" s="106" t="s">
        <v>292</v>
      </c>
      <c r="F25" s="83">
        <v>441000</v>
      </c>
      <c r="G25" s="93">
        <v>2280</v>
      </c>
    </row>
    <row r="26" spans="1:7" s="87" customFormat="1" ht="21.75" customHeight="1">
      <c r="A26" s="93">
        <v>0</v>
      </c>
      <c r="B26" s="117">
        <v>84700</v>
      </c>
      <c r="C26" s="117">
        <f t="shared" si="0"/>
        <v>84700</v>
      </c>
      <c r="D26" s="117">
        <v>0</v>
      </c>
      <c r="E26" s="106" t="s">
        <v>293</v>
      </c>
      <c r="F26" s="83">
        <v>441000</v>
      </c>
      <c r="G26" s="93">
        <v>0</v>
      </c>
    </row>
    <row r="27" spans="1:7" s="87" customFormat="1" ht="21.75" customHeight="1">
      <c r="A27" s="93"/>
      <c r="B27" s="117">
        <v>17846</v>
      </c>
      <c r="C27" s="117">
        <f t="shared" si="0"/>
        <v>17846</v>
      </c>
      <c r="D27" s="117">
        <v>0</v>
      </c>
      <c r="E27" s="106" t="s">
        <v>338</v>
      </c>
      <c r="F27" s="83">
        <v>441000</v>
      </c>
      <c r="G27" s="93">
        <v>17846</v>
      </c>
    </row>
    <row r="28" spans="1:8" s="78" customFormat="1" ht="24" customHeight="1" thickBot="1">
      <c r="A28" s="77">
        <f>SUM(A11:A26)</f>
        <v>19000000</v>
      </c>
      <c r="B28" s="77">
        <f>SUM(B11:B27)</f>
        <v>3950386</v>
      </c>
      <c r="C28" s="77">
        <f>SUM(C11:C27)</f>
        <v>11670049.24</v>
      </c>
      <c r="D28" s="77">
        <f>SUM(D11:D27)</f>
        <v>7719663.24</v>
      </c>
      <c r="E28" s="118"/>
      <c r="F28" s="118"/>
      <c r="G28" s="77">
        <f>SUM(G11:G27)</f>
        <v>3386600.8600000003</v>
      </c>
      <c r="H28" s="90"/>
    </row>
    <row r="29" spans="4:7" s="87" customFormat="1" ht="22.5" customHeight="1" thickTop="1">
      <c r="D29" s="96">
        <v>744352.7</v>
      </c>
      <c r="E29" s="106" t="s">
        <v>45</v>
      </c>
      <c r="F29" s="83">
        <v>215000</v>
      </c>
      <c r="G29" s="93">
        <v>1487.35</v>
      </c>
    </row>
    <row r="30" spans="4:7" s="87" customFormat="1" ht="22.5" customHeight="1">
      <c r="D30" s="104">
        <v>0</v>
      </c>
      <c r="E30" s="98" t="s">
        <v>250</v>
      </c>
      <c r="F30" s="83">
        <v>211000</v>
      </c>
      <c r="G30" s="93">
        <v>0</v>
      </c>
    </row>
    <row r="31" spans="4:7" s="87" customFormat="1" ht="22.5" customHeight="1">
      <c r="D31" s="104">
        <v>0</v>
      </c>
      <c r="E31" s="98" t="s">
        <v>261</v>
      </c>
      <c r="F31" s="83">
        <v>113500</v>
      </c>
      <c r="G31" s="93">
        <v>0</v>
      </c>
    </row>
    <row r="32" spans="4:7" s="87" customFormat="1" ht="22.5" customHeight="1">
      <c r="D32" s="104">
        <v>330626.4</v>
      </c>
      <c r="E32" s="98" t="s">
        <v>102</v>
      </c>
      <c r="F32" s="83">
        <v>310000</v>
      </c>
      <c r="G32" s="93">
        <v>0</v>
      </c>
    </row>
    <row r="33" spans="4:7" s="87" customFormat="1" ht="22.5" customHeight="1">
      <c r="D33" s="104">
        <v>244640</v>
      </c>
      <c r="E33" s="84" t="s">
        <v>260</v>
      </c>
      <c r="F33" s="83">
        <v>113100</v>
      </c>
      <c r="G33" s="93">
        <v>73760</v>
      </c>
    </row>
    <row r="34" spans="4:9" s="87" customFormat="1" ht="22.5" customHeight="1">
      <c r="D34" s="104">
        <v>22890</v>
      </c>
      <c r="E34" s="98" t="s">
        <v>294</v>
      </c>
      <c r="F34" s="83">
        <v>190004</v>
      </c>
      <c r="G34" s="93">
        <v>0</v>
      </c>
      <c r="I34" s="87">
        <v>275100</v>
      </c>
    </row>
    <row r="35" spans="4:7" s="87" customFormat="1" ht="22.5" customHeight="1">
      <c r="D35" s="104">
        <v>1430390</v>
      </c>
      <c r="E35" s="98" t="s">
        <v>253</v>
      </c>
      <c r="F35" s="83">
        <v>290001</v>
      </c>
      <c r="G35" s="93">
        <v>101980</v>
      </c>
    </row>
    <row r="36" spans="4:7" s="87" customFormat="1" ht="22.5" customHeight="1">
      <c r="D36" s="104">
        <v>1430390</v>
      </c>
      <c r="E36" s="98" t="s">
        <v>252</v>
      </c>
      <c r="F36" s="83">
        <v>190004</v>
      </c>
      <c r="G36" s="93">
        <v>101980</v>
      </c>
    </row>
    <row r="37" spans="4:7" s="87" customFormat="1" ht="10.5" customHeight="1">
      <c r="D37" s="123"/>
      <c r="E37" s="98"/>
      <c r="F37" s="124"/>
      <c r="G37" s="93"/>
    </row>
    <row r="38" spans="4:9" s="87" customFormat="1" ht="22.5" customHeight="1">
      <c r="D38" s="86">
        <f>SUM(D29:D36)</f>
        <v>4203289.1</v>
      </c>
      <c r="E38" s="79"/>
      <c r="F38" s="126"/>
      <c r="G38" s="110">
        <f>SUM(G29:G36)</f>
        <v>279207.35</v>
      </c>
      <c r="I38" s="87">
        <v>115620</v>
      </c>
    </row>
    <row r="39" spans="4:9" s="87" customFormat="1" ht="22.5" customHeight="1">
      <c r="D39" s="110">
        <f>SUM(D38,C28)</f>
        <v>15873338.34</v>
      </c>
      <c r="E39" s="127" t="s">
        <v>46</v>
      </c>
      <c r="F39" s="84"/>
      <c r="G39" s="110">
        <f>SUM(G38,G28)</f>
        <v>3665808.2100000004</v>
      </c>
      <c r="I39" s="87">
        <v>129480</v>
      </c>
    </row>
    <row r="40" spans="4:9" s="78" customFormat="1" ht="24" customHeight="1" thickBot="1">
      <c r="D40" s="128">
        <f>SUM(D9,D39)</f>
        <v>33819877.58</v>
      </c>
      <c r="G40" s="128">
        <f>SUM(G9,G39)</f>
        <v>24415253.880000003</v>
      </c>
      <c r="I40" s="78">
        <v>279570</v>
      </c>
    </row>
    <row r="41" spans="4:7" s="78" customFormat="1" ht="18" customHeight="1">
      <c r="D41" s="129"/>
      <c r="G41" s="129"/>
    </row>
    <row r="42" spans="4:7" s="29" customFormat="1" ht="19.5" customHeight="1">
      <c r="D42" s="31"/>
      <c r="G42" s="31"/>
    </row>
    <row r="43" spans="1:6" s="87" customFormat="1" ht="21.75" customHeight="1">
      <c r="A43" s="91" t="s">
        <v>263</v>
      </c>
      <c r="B43" s="91"/>
      <c r="C43" s="91"/>
      <c r="D43" s="88"/>
      <c r="F43" s="88"/>
    </row>
    <row r="44" spans="1:6" s="87" customFormat="1" ht="20.25" customHeight="1">
      <c r="A44" s="91" t="s">
        <v>330</v>
      </c>
      <c r="B44" s="91"/>
      <c r="C44" s="91"/>
      <c r="D44" s="88"/>
      <c r="F44" s="88"/>
    </row>
    <row r="45" spans="1:6" s="87" customFormat="1" ht="12" customHeight="1">
      <c r="A45" s="91"/>
      <c r="B45" s="91"/>
      <c r="C45" s="91"/>
      <c r="D45" s="88"/>
      <c r="F45" s="88"/>
    </row>
    <row r="46" spans="1:6" ht="21" customHeight="1">
      <c r="A46" s="21"/>
      <c r="B46" s="21"/>
      <c r="C46" s="21"/>
      <c r="D46" s="16"/>
      <c r="F46" s="16"/>
    </row>
    <row r="47" ht="1.5" customHeight="1" hidden="1"/>
    <row r="48" spans="1:7" ht="25.5" customHeight="1">
      <c r="A48" s="159" t="s">
        <v>32</v>
      </c>
      <c r="B48" s="160"/>
      <c r="C48" s="160"/>
      <c r="D48" s="161"/>
      <c r="E48" s="162" t="s">
        <v>4</v>
      </c>
      <c r="F48" s="162" t="s">
        <v>33</v>
      </c>
      <c r="G48" s="156" t="s">
        <v>233</v>
      </c>
    </row>
    <row r="49" spans="1:7" ht="55.5" customHeight="1">
      <c r="A49" s="73" t="s">
        <v>34</v>
      </c>
      <c r="B49" s="121" t="s">
        <v>231</v>
      </c>
      <c r="C49" s="73" t="s">
        <v>1</v>
      </c>
      <c r="D49" s="73" t="s">
        <v>35</v>
      </c>
      <c r="E49" s="163"/>
      <c r="F49" s="163"/>
      <c r="G49" s="157"/>
    </row>
    <row r="50" spans="1:7" ht="21.75" customHeight="1">
      <c r="A50" s="74" t="s">
        <v>230</v>
      </c>
      <c r="B50" s="74" t="s">
        <v>232</v>
      </c>
      <c r="C50" s="74" t="s">
        <v>230</v>
      </c>
      <c r="D50" s="74" t="s">
        <v>230</v>
      </c>
      <c r="E50" s="164"/>
      <c r="F50" s="164"/>
      <c r="G50" s="158"/>
    </row>
    <row r="51" spans="1:7" ht="24" customHeight="1">
      <c r="A51" s="54"/>
      <c r="B51" s="54"/>
      <c r="C51" s="54"/>
      <c r="D51" s="54"/>
      <c r="E51" s="32" t="s">
        <v>27</v>
      </c>
      <c r="F51" s="76"/>
      <c r="G51" s="8"/>
    </row>
    <row r="52" spans="1:7" s="87" customFormat="1" ht="24" customHeight="1">
      <c r="A52" s="92">
        <v>1110000</v>
      </c>
      <c r="B52" s="92">
        <v>2444620</v>
      </c>
      <c r="C52" s="92">
        <f>SUM(B52+D52)</f>
        <v>2621210</v>
      </c>
      <c r="D52" s="93">
        <v>176590</v>
      </c>
      <c r="E52" s="87" t="s">
        <v>47</v>
      </c>
      <c r="F52" s="94">
        <v>511000</v>
      </c>
      <c r="G52" s="93">
        <v>617645</v>
      </c>
    </row>
    <row r="53" spans="1:7" s="87" customFormat="1" ht="24" customHeight="1">
      <c r="A53" s="92">
        <v>2143000</v>
      </c>
      <c r="B53" s="92">
        <v>0</v>
      </c>
      <c r="C53" s="92">
        <f aca="true" t="shared" si="1" ref="C53:C63">SUM(B53+D53)</f>
        <v>733440</v>
      </c>
      <c r="D53" s="93">
        <v>733440</v>
      </c>
      <c r="E53" s="87" t="s">
        <v>197</v>
      </c>
      <c r="F53" s="94">
        <v>521000</v>
      </c>
      <c r="G53" s="93">
        <v>185460</v>
      </c>
    </row>
    <row r="54" spans="1:8" s="87" customFormat="1" ht="24" customHeight="1">
      <c r="A54" s="92">
        <v>5959000</v>
      </c>
      <c r="B54" s="92">
        <v>426126</v>
      </c>
      <c r="C54" s="92">
        <f t="shared" si="1"/>
        <v>2087321.61</v>
      </c>
      <c r="D54" s="93">
        <v>1661195.61</v>
      </c>
      <c r="E54" s="87" t="s">
        <v>196</v>
      </c>
      <c r="F54" s="94">
        <v>522000</v>
      </c>
      <c r="G54" s="95">
        <v>584551.78</v>
      </c>
      <c r="H54" s="96">
        <f>SUM(G53:G54)</f>
        <v>770011.78</v>
      </c>
    </row>
    <row r="55" spans="1:8" s="87" customFormat="1" ht="24" customHeight="1">
      <c r="A55" s="92">
        <v>721000</v>
      </c>
      <c r="B55" s="92">
        <v>0</v>
      </c>
      <c r="C55" s="92">
        <f t="shared" si="1"/>
        <v>45375</v>
      </c>
      <c r="D55" s="93">
        <v>45375</v>
      </c>
      <c r="E55" s="87" t="s">
        <v>48</v>
      </c>
      <c r="F55" s="94">
        <v>531000</v>
      </c>
      <c r="G55" s="93">
        <v>20075</v>
      </c>
      <c r="H55" s="96">
        <f>SUM(G55:G58)</f>
        <v>777319.11</v>
      </c>
    </row>
    <row r="56" spans="1:9" s="87" customFormat="1" ht="24" customHeight="1">
      <c r="A56" s="92">
        <v>3794000</v>
      </c>
      <c r="B56" s="92">
        <v>0</v>
      </c>
      <c r="C56" s="92">
        <f t="shared" si="1"/>
        <v>1012785</v>
      </c>
      <c r="D56" s="93">
        <v>1012785</v>
      </c>
      <c r="E56" s="87" t="s">
        <v>49</v>
      </c>
      <c r="F56" s="94">
        <v>532000</v>
      </c>
      <c r="G56" s="93">
        <v>544664</v>
      </c>
      <c r="H56" s="97"/>
      <c r="I56" s="98"/>
    </row>
    <row r="57" spans="1:9" s="87" customFormat="1" ht="24" customHeight="1">
      <c r="A57" s="92">
        <v>1621000</v>
      </c>
      <c r="B57" s="92">
        <v>84700</v>
      </c>
      <c r="C57" s="92">
        <f t="shared" si="1"/>
        <v>537122.45</v>
      </c>
      <c r="D57" s="93">
        <v>452422.45</v>
      </c>
      <c r="E57" s="87" t="s">
        <v>50</v>
      </c>
      <c r="F57" s="94">
        <v>533000</v>
      </c>
      <c r="G57" s="93">
        <v>190544.43</v>
      </c>
      <c r="H57" s="96"/>
      <c r="I57" s="99"/>
    </row>
    <row r="58" spans="1:10" s="87" customFormat="1" ht="24" customHeight="1">
      <c r="A58" s="92">
        <v>315000</v>
      </c>
      <c r="B58" s="92">
        <v>0</v>
      </c>
      <c r="C58" s="92">
        <f t="shared" si="1"/>
        <v>95255.18</v>
      </c>
      <c r="D58" s="93">
        <v>95255.18</v>
      </c>
      <c r="E58" s="87" t="s">
        <v>51</v>
      </c>
      <c r="F58" s="94">
        <v>534000</v>
      </c>
      <c r="G58" s="93">
        <v>22035.68</v>
      </c>
      <c r="H58" s="96">
        <v>15600</v>
      </c>
      <c r="I58" s="96"/>
      <c r="J58" s="100"/>
    </row>
    <row r="59" spans="1:10" s="87" customFormat="1" ht="21.75" customHeight="1">
      <c r="A59" s="92">
        <v>145000</v>
      </c>
      <c r="B59" s="92">
        <v>0</v>
      </c>
      <c r="C59" s="92">
        <f t="shared" si="1"/>
        <v>0</v>
      </c>
      <c r="D59" s="93">
        <v>0</v>
      </c>
      <c r="E59" s="87" t="s">
        <v>53</v>
      </c>
      <c r="F59" s="94">
        <v>541000</v>
      </c>
      <c r="G59" s="93">
        <v>0</v>
      </c>
      <c r="H59" s="100">
        <v>258742</v>
      </c>
      <c r="I59" s="96">
        <v>150000</v>
      </c>
      <c r="J59" s="100"/>
    </row>
    <row r="60" spans="1:10" s="87" customFormat="1" ht="21.75" customHeight="1">
      <c r="A60" s="92">
        <v>2050000</v>
      </c>
      <c r="B60" s="92">
        <v>0</v>
      </c>
      <c r="C60" s="92">
        <f t="shared" si="1"/>
        <v>0</v>
      </c>
      <c r="D60" s="93">
        <v>0</v>
      </c>
      <c r="E60" s="87" t="s">
        <v>54</v>
      </c>
      <c r="F60" s="94">
        <v>542000</v>
      </c>
      <c r="G60" s="93">
        <v>0</v>
      </c>
      <c r="H60" s="96">
        <v>188461</v>
      </c>
      <c r="I60" s="100">
        <v>5967</v>
      </c>
      <c r="J60" s="100"/>
    </row>
    <row r="61" spans="1:9" s="87" customFormat="1" ht="22.5" customHeight="1">
      <c r="A61" s="92">
        <v>1142000</v>
      </c>
      <c r="B61" s="92">
        <v>0</v>
      </c>
      <c r="C61" s="92">
        <f t="shared" si="1"/>
        <v>0</v>
      </c>
      <c r="D61" s="93">
        <v>0</v>
      </c>
      <c r="E61" s="87" t="s">
        <v>52</v>
      </c>
      <c r="F61" s="94">
        <v>561000</v>
      </c>
      <c r="G61" s="93">
        <v>0</v>
      </c>
      <c r="H61" s="96">
        <v>23554.05</v>
      </c>
      <c r="I61" s="96">
        <f>SUM(H58:H61)</f>
        <v>486357.05</v>
      </c>
    </row>
    <row r="62" spans="1:9" s="87" customFormat="1" ht="22.5" customHeight="1">
      <c r="A62" s="92">
        <v>0</v>
      </c>
      <c r="B62" s="92"/>
      <c r="C62" s="92">
        <f t="shared" si="1"/>
        <v>0</v>
      </c>
      <c r="D62" s="93">
        <v>0</v>
      </c>
      <c r="E62" s="87" t="s">
        <v>218</v>
      </c>
      <c r="F62" s="94">
        <v>551000</v>
      </c>
      <c r="G62" s="93">
        <v>0</v>
      </c>
      <c r="H62" s="96"/>
      <c r="I62" s="96">
        <f>SUM(I59:I61)</f>
        <v>642324.05</v>
      </c>
    </row>
    <row r="63" spans="1:9" s="87" customFormat="1" ht="18" customHeight="1">
      <c r="A63" s="92">
        <v>0</v>
      </c>
      <c r="B63" s="92">
        <v>21800</v>
      </c>
      <c r="C63" s="92">
        <f t="shared" si="1"/>
        <v>21800</v>
      </c>
      <c r="D63" s="93">
        <v>0</v>
      </c>
      <c r="E63" s="106" t="s">
        <v>248</v>
      </c>
      <c r="F63" s="94">
        <v>441001</v>
      </c>
      <c r="G63" s="93">
        <v>0</v>
      </c>
      <c r="H63" s="96"/>
      <c r="I63" s="96"/>
    </row>
    <row r="64" spans="1:9" s="87" customFormat="1" ht="21" customHeight="1">
      <c r="A64" s="92">
        <v>0</v>
      </c>
      <c r="B64" s="92">
        <v>1090</v>
      </c>
      <c r="C64" s="92">
        <f>SUM(B64+D64)</f>
        <v>1090</v>
      </c>
      <c r="D64" s="93">
        <v>0</v>
      </c>
      <c r="E64" s="106" t="s">
        <v>249</v>
      </c>
      <c r="F64" s="94">
        <v>441001</v>
      </c>
      <c r="G64" s="93">
        <v>0</v>
      </c>
      <c r="H64" s="96"/>
      <c r="I64" s="96"/>
    </row>
    <row r="65" spans="1:11" s="29" customFormat="1" ht="24" customHeight="1" thickBot="1">
      <c r="A65" s="77">
        <f>SUM(A52:A64)</f>
        <v>19000000</v>
      </c>
      <c r="B65" s="77">
        <f>SUM(B52:B64)</f>
        <v>2978336</v>
      </c>
      <c r="C65" s="77">
        <f>SUM(C52:C64)</f>
        <v>7155399.24</v>
      </c>
      <c r="D65" s="77">
        <f>SUM(D52:D64)</f>
        <v>4177063.2400000007</v>
      </c>
      <c r="E65" s="78"/>
      <c r="F65" s="79"/>
      <c r="G65" s="80">
        <f>SUM(G52:G64)</f>
        <v>2164975.89</v>
      </c>
      <c r="H65" s="35">
        <f>SUM(D65+G65)</f>
        <v>6342039.130000001</v>
      </c>
      <c r="I65" s="2"/>
      <c r="K65" s="2" t="s">
        <v>105</v>
      </c>
    </row>
    <row r="66" spans="4:7" s="87" customFormat="1" ht="24" customHeight="1" thickTop="1">
      <c r="D66" s="93">
        <v>35347.7</v>
      </c>
      <c r="E66" s="87" t="s">
        <v>55</v>
      </c>
      <c r="F66" s="94">
        <v>215000</v>
      </c>
      <c r="G66" s="93">
        <v>1487.35</v>
      </c>
    </row>
    <row r="67" spans="1:7" s="87" customFormat="1" ht="24" customHeight="1">
      <c r="A67" s="101"/>
      <c r="B67" s="101"/>
      <c r="C67" s="96"/>
      <c r="D67" s="93">
        <v>1045880</v>
      </c>
      <c r="E67" s="98" t="s">
        <v>254</v>
      </c>
      <c r="F67" s="83">
        <v>210402</v>
      </c>
      <c r="G67" s="104">
        <v>0</v>
      </c>
    </row>
    <row r="68" spans="1:7" s="87" customFormat="1" ht="24" customHeight="1">
      <c r="A68" s="101"/>
      <c r="B68" s="101"/>
      <c r="C68" s="96"/>
      <c r="D68" s="93">
        <v>453000</v>
      </c>
      <c r="E68" s="87" t="s">
        <v>262</v>
      </c>
      <c r="F68" s="83">
        <v>113500</v>
      </c>
      <c r="G68" s="104">
        <v>0</v>
      </c>
    </row>
    <row r="69" spans="4:7" s="87" customFormat="1" ht="21" customHeight="1">
      <c r="D69" s="93">
        <v>244640</v>
      </c>
      <c r="E69" s="87" t="s">
        <v>259</v>
      </c>
      <c r="F69" s="83">
        <v>113100</v>
      </c>
      <c r="G69" s="104">
        <v>20000</v>
      </c>
    </row>
    <row r="70" spans="1:9" s="87" customFormat="1" ht="24" customHeight="1">
      <c r="A70" s="96"/>
      <c r="B70" s="96"/>
      <c r="C70" s="96"/>
      <c r="D70" s="93">
        <v>1430390</v>
      </c>
      <c r="E70" s="87" t="s">
        <v>256</v>
      </c>
      <c r="F70" s="103" t="s">
        <v>258</v>
      </c>
      <c r="G70" s="104">
        <v>101980</v>
      </c>
      <c r="I70" s="87" t="s">
        <v>80</v>
      </c>
    </row>
    <row r="71" spans="1:7" s="87" customFormat="1" ht="24" customHeight="1">
      <c r="A71" s="96"/>
      <c r="B71" s="96"/>
      <c r="C71" s="96"/>
      <c r="D71" s="93">
        <v>1430390</v>
      </c>
      <c r="E71" s="87" t="s">
        <v>255</v>
      </c>
      <c r="F71" s="85" t="s">
        <v>257</v>
      </c>
      <c r="G71" s="104">
        <v>101980</v>
      </c>
    </row>
    <row r="72" spans="4:7" s="87" customFormat="1" ht="24" customHeight="1">
      <c r="D72" s="86">
        <f>SUM(D66:D71)</f>
        <v>4639647.7</v>
      </c>
      <c r="G72" s="86">
        <f>SUM(G66:G71)</f>
        <v>225447.35</v>
      </c>
    </row>
    <row r="73" spans="4:7" s="87" customFormat="1" ht="21" customHeight="1">
      <c r="D73" s="86">
        <f>SUM(D72,C65)</f>
        <v>11795046.940000001</v>
      </c>
      <c r="E73" s="1" t="s">
        <v>56</v>
      </c>
      <c r="G73" s="86">
        <f>SUM(G72,G65)</f>
        <v>2390423.24</v>
      </c>
    </row>
    <row r="74" spans="4:7" s="87" customFormat="1" ht="19.5" customHeight="1">
      <c r="D74" s="93">
        <f>SUM(D39-D73)</f>
        <v>4078291.3999999985</v>
      </c>
      <c r="E74" s="1" t="s">
        <v>57</v>
      </c>
      <c r="G74" s="93"/>
    </row>
    <row r="75" spans="4:7" s="87" customFormat="1" ht="19.5" customHeight="1">
      <c r="D75" s="93"/>
      <c r="E75" s="1" t="s">
        <v>58</v>
      </c>
      <c r="G75" s="93"/>
    </row>
    <row r="76" spans="4:7" s="87" customFormat="1" ht="19.5" customHeight="1">
      <c r="D76" s="93"/>
      <c r="E76" s="88" t="s">
        <v>59</v>
      </c>
      <c r="G76" s="93">
        <f>SUM(G39-G73)</f>
        <v>1275384.9700000002</v>
      </c>
    </row>
    <row r="77" spans="4:8" s="78" customFormat="1" ht="24" customHeight="1">
      <c r="D77" s="89">
        <f>SUM(D9+D74)</f>
        <v>22024830.639999997</v>
      </c>
      <c r="E77" s="1" t="s">
        <v>60</v>
      </c>
      <c r="G77" s="89">
        <f>SUM(G9+G76)</f>
        <v>22024830.64</v>
      </c>
      <c r="H77" s="90">
        <f>SUM(D77-G77)</f>
        <v>-3.725290298461914E-09</v>
      </c>
    </row>
    <row r="78" spans="4:8" s="78" customFormat="1" ht="24" customHeight="1">
      <c r="D78" s="129"/>
      <c r="E78" s="1"/>
      <c r="G78" s="129"/>
      <c r="H78" s="90"/>
    </row>
    <row r="79" spans="4:8" s="78" customFormat="1" ht="24" customHeight="1">
      <c r="D79" s="129"/>
      <c r="E79" s="1"/>
      <c r="G79" s="129"/>
      <c r="H79" s="90"/>
    </row>
    <row r="80" spans="4:8" s="78" customFormat="1" ht="31.5" customHeight="1">
      <c r="D80" s="129"/>
      <c r="E80" s="1"/>
      <c r="G80" s="129"/>
      <c r="H80" s="90"/>
    </row>
    <row r="81" spans="1:6" s="87" customFormat="1" ht="21.75" customHeight="1">
      <c r="A81" s="91" t="s">
        <v>264</v>
      </c>
      <c r="B81" s="91"/>
      <c r="C81" s="91"/>
      <c r="D81" s="88"/>
      <c r="F81" s="88"/>
    </row>
    <row r="82" spans="1:6" s="87" customFormat="1" ht="20.25" customHeight="1">
      <c r="A82" s="91" t="s">
        <v>331</v>
      </c>
      <c r="B82" s="91"/>
      <c r="C82" s="91"/>
      <c r="D82" s="88"/>
      <c r="F82" s="88"/>
    </row>
    <row r="83" spans="1:6" ht="18" customHeight="1">
      <c r="A83" s="21"/>
      <c r="B83" s="21"/>
      <c r="C83" s="21"/>
      <c r="D83" s="16"/>
      <c r="F83" s="16"/>
    </row>
    <row r="84" ht="18" customHeight="1"/>
  </sheetData>
  <mergeCells count="11">
    <mergeCell ref="A2:G2"/>
    <mergeCell ref="A3:G3"/>
    <mergeCell ref="A4:G4"/>
    <mergeCell ref="A6:D6"/>
    <mergeCell ref="E6:E8"/>
    <mergeCell ref="F6:F8"/>
    <mergeCell ref="G6:G8"/>
    <mergeCell ref="G48:G50"/>
    <mergeCell ref="A48:D48"/>
    <mergeCell ref="E48:E50"/>
    <mergeCell ref="F48:F50"/>
  </mergeCells>
  <printOptions/>
  <pageMargins left="0.17" right="0.16" top="0.22" bottom="0.23" header="0.16" footer="0.17"/>
  <pageSetup horizontalDpi="600" verticalDpi="600" orientation="portrait" paperSize="9" scale="86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E20" sqref="E20"/>
    </sheetView>
  </sheetViews>
  <sheetFormatPr defaultColWidth="9.140625" defaultRowHeight="19.5" customHeight="1"/>
  <cols>
    <col min="1" max="1" width="50.57421875" style="2" customWidth="1"/>
    <col min="2" max="2" width="8.140625" style="16" customWidth="1"/>
    <col min="3" max="3" width="13.57421875" style="20" customWidth="1"/>
    <col min="4" max="4" width="13.8515625" style="20" customWidth="1"/>
    <col min="5" max="5" width="13.57421875" style="2" customWidth="1"/>
    <col min="6" max="6" width="11.00390625" style="2" bestFit="1" customWidth="1"/>
    <col min="7" max="16384" width="9.140625" style="2" customWidth="1"/>
  </cols>
  <sheetData>
    <row r="1" spans="1:5" ht="33" customHeight="1">
      <c r="A1" s="165" t="s">
        <v>61</v>
      </c>
      <c r="B1" s="165"/>
      <c r="C1" s="165"/>
      <c r="D1" s="165"/>
      <c r="E1" s="165"/>
    </row>
    <row r="2" spans="1:5" ht="23.25" customHeight="1">
      <c r="A2" s="165" t="s">
        <v>234</v>
      </c>
      <c r="B2" s="165"/>
      <c r="C2" s="165"/>
      <c r="D2" s="165"/>
      <c r="E2" s="165"/>
    </row>
    <row r="3" spans="1:5" s="87" customFormat="1" ht="20.25" customHeight="1">
      <c r="A3" s="151" t="s">
        <v>300</v>
      </c>
      <c r="B3" s="151"/>
      <c r="C3" s="151"/>
      <c r="D3" s="151"/>
      <c r="E3" s="151"/>
    </row>
    <row r="4" spans="1:5" ht="27.75" customHeight="1">
      <c r="A4" s="60" t="s">
        <v>4</v>
      </c>
      <c r="B4" s="60" t="s">
        <v>5</v>
      </c>
      <c r="C4" s="75" t="s">
        <v>34</v>
      </c>
      <c r="D4" s="75" t="s">
        <v>62</v>
      </c>
      <c r="E4" s="60" t="s">
        <v>106</v>
      </c>
    </row>
    <row r="5" spans="1:5" ht="21.75" customHeight="1">
      <c r="A5" s="36" t="s">
        <v>208</v>
      </c>
      <c r="B5" s="37"/>
      <c r="C5" s="38"/>
      <c r="D5" s="38"/>
      <c r="E5" s="38"/>
    </row>
    <row r="6" spans="1:5" s="29" customFormat="1" ht="21.75" customHeight="1">
      <c r="A6" s="39" t="s">
        <v>63</v>
      </c>
      <c r="B6" s="40" t="s">
        <v>126</v>
      </c>
      <c r="C6" s="41">
        <f>SUM(C7:C9)</f>
        <v>78000</v>
      </c>
      <c r="D6" s="42">
        <f>SUM(D7:D9)</f>
        <v>0</v>
      </c>
      <c r="E6" s="42">
        <f>SUM(E7:E9)</f>
        <v>1300</v>
      </c>
    </row>
    <row r="7" spans="1:5" ht="21.75" customHeight="1">
      <c r="A7" s="15" t="s">
        <v>64</v>
      </c>
      <c r="B7" s="43" t="s">
        <v>127</v>
      </c>
      <c r="C7" s="12">
        <v>17000</v>
      </c>
      <c r="D7" s="12">
        <v>0</v>
      </c>
      <c r="E7" s="12">
        <v>1300</v>
      </c>
    </row>
    <row r="8" spans="1:5" ht="21.75" customHeight="1">
      <c r="A8" s="15" t="s">
        <v>65</v>
      </c>
      <c r="B8" s="43" t="s">
        <v>128</v>
      </c>
      <c r="C8" s="12">
        <v>44000</v>
      </c>
      <c r="D8" s="44">
        <v>0</v>
      </c>
      <c r="E8" s="12">
        <v>0</v>
      </c>
    </row>
    <row r="9" spans="1:5" ht="21.75" customHeight="1">
      <c r="A9" s="15" t="s">
        <v>66</v>
      </c>
      <c r="B9" s="43" t="s">
        <v>129</v>
      </c>
      <c r="C9" s="12">
        <v>17000</v>
      </c>
      <c r="D9" s="44">
        <v>0</v>
      </c>
      <c r="E9" s="12">
        <v>0</v>
      </c>
    </row>
    <row r="10" spans="1:5" s="29" customFormat="1" ht="21.75" customHeight="1">
      <c r="A10" s="47" t="s">
        <v>1</v>
      </c>
      <c r="B10" s="43"/>
      <c r="C10" s="34">
        <f>SUM(C7:C9)</f>
        <v>78000</v>
      </c>
      <c r="D10" s="34">
        <f>SUM(D7:D9)</f>
        <v>0</v>
      </c>
      <c r="E10" s="34">
        <f>SUM(E7:E9)</f>
        <v>1300</v>
      </c>
    </row>
    <row r="11" spans="1:5" ht="21.75" customHeight="1">
      <c r="A11" s="39" t="s">
        <v>67</v>
      </c>
      <c r="B11" s="40" t="s">
        <v>130</v>
      </c>
      <c r="C11" s="41">
        <f>SUM(C12:C16)</f>
        <v>60500</v>
      </c>
      <c r="D11" s="41">
        <f>SUM(D12:D16)</f>
        <v>100</v>
      </c>
      <c r="E11" s="38">
        <f>SUM(E12:E16)</f>
        <v>64934.4</v>
      </c>
    </row>
    <row r="12" spans="1:5" ht="21.75" customHeight="1">
      <c r="A12" s="15" t="s">
        <v>187</v>
      </c>
      <c r="B12" s="43" t="s">
        <v>131</v>
      </c>
      <c r="C12" s="12">
        <v>4000</v>
      </c>
      <c r="D12" s="12">
        <v>0</v>
      </c>
      <c r="E12" s="12">
        <v>19.4</v>
      </c>
    </row>
    <row r="13" spans="1:5" ht="21.75" customHeight="1">
      <c r="A13" s="15" t="s">
        <v>188</v>
      </c>
      <c r="B13" s="43" t="s">
        <v>132</v>
      </c>
      <c r="C13" s="12">
        <v>2000</v>
      </c>
      <c r="D13" s="12">
        <v>0</v>
      </c>
      <c r="E13" s="12">
        <v>0</v>
      </c>
    </row>
    <row r="14" spans="1:5" ht="21.75" customHeight="1">
      <c r="A14" s="15" t="s">
        <v>189</v>
      </c>
      <c r="B14" s="43" t="s">
        <v>164</v>
      </c>
      <c r="C14" s="12">
        <v>4000</v>
      </c>
      <c r="D14" s="12">
        <v>100</v>
      </c>
      <c r="E14" s="12">
        <v>150</v>
      </c>
    </row>
    <row r="15" spans="1:5" ht="21.75" customHeight="1">
      <c r="A15" s="15" t="s">
        <v>190</v>
      </c>
      <c r="B15" s="11" t="s">
        <v>133</v>
      </c>
      <c r="C15" s="12">
        <v>40000</v>
      </c>
      <c r="D15" s="12">
        <v>0</v>
      </c>
      <c r="E15" s="12">
        <v>51165</v>
      </c>
    </row>
    <row r="16" spans="1:5" ht="21.75" customHeight="1">
      <c r="A16" s="15" t="s">
        <v>191</v>
      </c>
      <c r="B16" s="43" t="s">
        <v>134</v>
      </c>
      <c r="C16" s="12">
        <v>10500</v>
      </c>
      <c r="D16" s="12">
        <v>0</v>
      </c>
      <c r="E16" s="12">
        <v>13600</v>
      </c>
    </row>
    <row r="17" spans="1:5" s="29" customFormat="1" ht="21.75" customHeight="1">
      <c r="A17" s="47" t="s">
        <v>1</v>
      </c>
      <c r="B17" s="43"/>
      <c r="C17" s="34">
        <f>SUM(C12:C16)</f>
        <v>60500</v>
      </c>
      <c r="D17" s="34">
        <f>SUM(D12:D16)</f>
        <v>100</v>
      </c>
      <c r="E17" s="34">
        <f>SUM(E12:E16)</f>
        <v>64934.4</v>
      </c>
    </row>
    <row r="18" spans="1:5" s="29" customFormat="1" ht="21.75" customHeight="1">
      <c r="A18" s="39" t="s">
        <v>68</v>
      </c>
      <c r="B18" s="40" t="s">
        <v>135</v>
      </c>
      <c r="C18" s="41">
        <f>SUM(C19:C19)</f>
        <v>190000</v>
      </c>
      <c r="D18" s="41">
        <f>SUM(D19:D19)</f>
        <v>8280.06</v>
      </c>
      <c r="E18" s="41">
        <f>SUM(E19:E19)</f>
        <v>65774.36</v>
      </c>
    </row>
    <row r="19" spans="1:5" ht="21.75" customHeight="1">
      <c r="A19" s="15" t="s">
        <v>192</v>
      </c>
      <c r="B19" s="43" t="s">
        <v>136</v>
      </c>
      <c r="C19" s="12">
        <v>190000</v>
      </c>
      <c r="D19" s="45">
        <v>8280.06</v>
      </c>
      <c r="E19" s="12">
        <v>65774.36</v>
      </c>
    </row>
    <row r="20" spans="1:5" s="29" customFormat="1" ht="21.75" customHeight="1">
      <c r="A20" s="47" t="s">
        <v>1</v>
      </c>
      <c r="B20" s="43"/>
      <c r="C20" s="34">
        <f>SUM(C19:C19)</f>
        <v>190000</v>
      </c>
      <c r="D20" s="34">
        <f>SUM(D19:D19)</f>
        <v>8280.06</v>
      </c>
      <c r="E20" s="34">
        <f>SUM(E19:E19)</f>
        <v>65774.36</v>
      </c>
    </row>
    <row r="21" spans="1:5" s="29" customFormat="1" ht="21.75" customHeight="1">
      <c r="A21" s="39" t="s">
        <v>69</v>
      </c>
      <c r="B21" s="40" t="s">
        <v>137</v>
      </c>
      <c r="C21" s="41">
        <f>SUM(C22:C22)</f>
        <v>0</v>
      </c>
      <c r="D21" s="41">
        <f>SUM(D22:D22)</f>
        <v>0</v>
      </c>
      <c r="E21" s="41">
        <f>SUM(E22:E22)</f>
        <v>0</v>
      </c>
    </row>
    <row r="22" spans="1:5" ht="21.75" customHeight="1">
      <c r="A22" s="15"/>
      <c r="B22" s="43"/>
      <c r="C22" s="12"/>
      <c r="D22" s="12"/>
      <c r="E22" s="12"/>
    </row>
    <row r="23" spans="1:5" s="29" customFormat="1" ht="21.75" customHeight="1">
      <c r="A23" s="47" t="s">
        <v>1</v>
      </c>
      <c r="B23" s="43"/>
      <c r="C23" s="34">
        <f>SUM(C22:C22)</f>
        <v>0</v>
      </c>
      <c r="D23" s="34">
        <f>SUM(D22:D22)</f>
        <v>0</v>
      </c>
      <c r="E23" s="34">
        <f>SUM(E22:E22)</f>
        <v>0</v>
      </c>
    </row>
    <row r="24" spans="1:5" s="29" customFormat="1" ht="21.75" customHeight="1">
      <c r="A24" s="39" t="s">
        <v>70</v>
      </c>
      <c r="B24" s="40" t="s">
        <v>138</v>
      </c>
      <c r="C24" s="41">
        <f>SUM(C25:C26)</f>
        <v>150000</v>
      </c>
      <c r="D24" s="41">
        <f>SUM(D25:D26)</f>
        <v>310</v>
      </c>
      <c r="E24" s="41">
        <f>SUM(E25:E26)</f>
        <v>320</v>
      </c>
    </row>
    <row r="25" spans="1:5" ht="21.75" customHeight="1">
      <c r="A25" s="15" t="s">
        <v>193</v>
      </c>
      <c r="B25" s="43" t="s">
        <v>139</v>
      </c>
      <c r="C25" s="12">
        <v>120000</v>
      </c>
      <c r="D25" s="12">
        <v>0</v>
      </c>
      <c r="E25" s="12">
        <v>0</v>
      </c>
    </row>
    <row r="26" spans="1:5" ht="21.75" customHeight="1">
      <c r="A26" s="15" t="s">
        <v>194</v>
      </c>
      <c r="B26" s="43" t="s">
        <v>140</v>
      </c>
      <c r="C26" s="12">
        <v>30000</v>
      </c>
      <c r="D26" s="12">
        <v>310</v>
      </c>
      <c r="E26" s="46">
        <v>320</v>
      </c>
    </row>
    <row r="27" spans="1:5" s="29" customFormat="1" ht="21.75" customHeight="1">
      <c r="A27" s="47" t="s">
        <v>1</v>
      </c>
      <c r="B27" s="47"/>
      <c r="C27" s="34">
        <f>SUM(C25:C26)</f>
        <v>150000</v>
      </c>
      <c r="D27" s="34">
        <f>SUM(D25:D26)</f>
        <v>310</v>
      </c>
      <c r="E27" s="34">
        <f>SUM(E25:E26)</f>
        <v>320</v>
      </c>
    </row>
    <row r="28" spans="1:5" s="29" customFormat="1" ht="21.75" customHeight="1">
      <c r="A28" s="39" t="s">
        <v>71</v>
      </c>
      <c r="B28" s="49" t="s">
        <v>141</v>
      </c>
      <c r="C28" s="38">
        <f>SUM(C29)</f>
        <v>0</v>
      </c>
      <c r="D28" s="38">
        <f>SUM(D29)</f>
        <v>0</v>
      </c>
      <c r="E28" s="38">
        <f>SUM(E29)</f>
        <v>0</v>
      </c>
    </row>
    <row r="29" spans="1:5" ht="21.75" customHeight="1">
      <c r="A29" s="15"/>
      <c r="B29" s="11"/>
      <c r="C29" s="12"/>
      <c r="D29" s="12"/>
      <c r="E29" s="12"/>
    </row>
    <row r="30" spans="1:5" s="29" customFormat="1" ht="21.75" customHeight="1">
      <c r="A30" s="50" t="s">
        <v>1</v>
      </c>
      <c r="B30" s="48"/>
      <c r="C30" s="34">
        <f>SUM(C29)</f>
        <v>0</v>
      </c>
      <c r="D30" s="34">
        <f>SUM(D29)</f>
        <v>0</v>
      </c>
      <c r="E30" s="34">
        <f>SUM(E29)</f>
        <v>0</v>
      </c>
    </row>
    <row r="31" spans="1:5" s="29" customFormat="1" ht="57.75" customHeight="1">
      <c r="A31" s="5"/>
      <c r="B31" s="5"/>
      <c r="C31" s="51"/>
      <c r="D31" s="51"/>
      <c r="E31" s="51"/>
    </row>
    <row r="32" spans="1:4" ht="22.5" customHeight="1">
      <c r="A32" s="21" t="s">
        <v>204</v>
      </c>
      <c r="C32" s="2"/>
      <c r="D32" s="16"/>
    </row>
    <row r="33" spans="1:4" ht="18.75" customHeight="1">
      <c r="A33" s="21" t="s">
        <v>328</v>
      </c>
      <c r="C33" s="2"/>
      <c r="D33" s="16"/>
    </row>
    <row r="34" spans="1:4" ht="22.5" customHeight="1">
      <c r="A34" s="21"/>
      <c r="C34" s="2"/>
      <c r="D34" s="16"/>
    </row>
    <row r="35" spans="1:4" ht="17.25" customHeight="1">
      <c r="A35" s="21"/>
      <c r="C35" s="2"/>
      <c r="D35" s="16"/>
    </row>
    <row r="36" spans="1:4" ht="7.5" customHeight="1">
      <c r="A36" s="21"/>
      <c r="C36" s="2"/>
      <c r="D36" s="16"/>
    </row>
    <row r="37" spans="1:4" ht="18.75" customHeight="1">
      <c r="A37" s="21"/>
      <c r="C37" s="2"/>
      <c r="D37" s="16"/>
    </row>
    <row r="38" spans="1:5" s="22" customFormat="1" ht="27" customHeight="1">
      <c r="A38" s="60" t="s">
        <v>4</v>
      </c>
      <c r="B38" s="60" t="s">
        <v>33</v>
      </c>
      <c r="C38" s="75" t="s">
        <v>34</v>
      </c>
      <c r="D38" s="75" t="s">
        <v>62</v>
      </c>
      <c r="E38" s="60" t="s">
        <v>106</v>
      </c>
    </row>
    <row r="39" spans="1:5" ht="21" customHeight="1">
      <c r="A39" s="39" t="s">
        <v>72</v>
      </c>
      <c r="B39" s="43"/>
      <c r="C39" s="12"/>
      <c r="D39" s="12"/>
      <c r="E39" s="15"/>
    </row>
    <row r="40" spans="1:5" s="29" customFormat="1" ht="21" customHeight="1">
      <c r="A40" s="39" t="s">
        <v>73</v>
      </c>
      <c r="B40" s="40" t="s">
        <v>142</v>
      </c>
      <c r="C40" s="41">
        <f>SUM(C42:C50)</f>
        <v>13021500</v>
      </c>
      <c r="D40" s="41">
        <v>0</v>
      </c>
      <c r="E40" s="41">
        <f>SUM(E41:E50)</f>
        <v>3710132.48</v>
      </c>
    </row>
    <row r="41" spans="1:5" ht="20.25" customHeight="1">
      <c r="A41" s="15" t="s">
        <v>235</v>
      </c>
      <c r="B41" s="43" t="s">
        <v>221</v>
      </c>
      <c r="C41" s="12">
        <v>0</v>
      </c>
      <c r="D41" s="12">
        <v>83411.63</v>
      </c>
      <c r="E41" s="12">
        <v>111923.02</v>
      </c>
    </row>
    <row r="42" spans="1:5" ht="21" customHeight="1">
      <c r="A42" s="15" t="s">
        <v>236</v>
      </c>
      <c r="B42" s="43" t="s">
        <v>143</v>
      </c>
      <c r="C42" s="12">
        <v>8300000</v>
      </c>
      <c r="D42" s="12">
        <v>643407.03</v>
      </c>
      <c r="E42" s="12">
        <v>1910178.53</v>
      </c>
    </row>
    <row r="43" spans="1:5" ht="21.75" customHeight="1">
      <c r="A43" s="15" t="s">
        <v>237</v>
      </c>
      <c r="B43" s="43" t="s">
        <v>144</v>
      </c>
      <c r="C43" s="12">
        <v>1750000</v>
      </c>
      <c r="D43" s="12">
        <v>153630.28</v>
      </c>
      <c r="E43" s="12">
        <v>601639.57</v>
      </c>
    </row>
    <row r="44" spans="1:5" ht="21.75" customHeight="1">
      <c r="A44" s="15" t="s">
        <v>238</v>
      </c>
      <c r="B44" s="43" t="s">
        <v>145</v>
      </c>
      <c r="C44" s="12">
        <v>40000</v>
      </c>
      <c r="D44" s="12">
        <v>0</v>
      </c>
      <c r="E44" s="12">
        <v>7078.23</v>
      </c>
    </row>
    <row r="45" spans="1:5" ht="19.5" customHeight="1">
      <c r="A45" s="15" t="s">
        <v>239</v>
      </c>
      <c r="B45" s="43" t="s">
        <v>146</v>
      </c>
      <c r="C45" s="12">
        <v>831500</v>
      </c>
      <c r="D45" s="12">
        <v>98315.95</v>
      </c>
      <c r="E45" s="12">
        <v>323855.93</v>
      </c>
    </row>
    <row r="46" spans="1:5" ht="21" customHeight="1">
      <c r="A46" s="15" t="s">
        <v>240</v>
      </c>
      <c r="B46" s="43" t="s">
        <v>147</v>
      </c>
      <c r="C46" s="12">
        <v>1500000</v>
      </c>
      <c r="D46" s="12">
        <v>180172.91</v>
      </c>
      <c r="E46" s="12">
        <v>640761.65</v>
      </c>
    </row>
    <row r="47" spans="1:5" ht="18.75" customHeight="1">
      <c r="A47" s="15" t="s">
        <v>241</v>
      </c>
      <c r="B47" s="43" t="s">
        <v>148</v>
      </c>
      <c r="C47" s="12">
        <v>40000</v>
      </c>
      <c r="D47" s="45">
        <v>0</v>
      </c>
      <c r="E47" s="12">
        <v>0</v>
      </c>
    </row>
    <row r="48" spans="1:5" ht="19.5" customHeight="1">
      <c r="A48" s="15" t="s">
        <v>242</v>
      </c>
      <c r="B48" s="43" t="s">
        <v>149</v>
      </c>
      <c r="C48" s="12">
        <v>60000</v>
      </c>
      <c r="D48" s="12">
        <v>0</v>
      </c>
      <c r="E48" s="12">
        <v>10157.55</v>
      </c>
    </row>
    <row r="49" spans="1:5" ht="21" customHeight="1">
      <c r="A49" s="15" t="s">
        <v>243</v>
      </c>
      <c r="B49" s="43" t="s">
        <v>150</v>
      </c>
      <c r="C49" s="12">
        <v>300000</v>
      </c>
      <c r="D49" s="12">
        <v>28956</v>
      </c>
      <c r="E49" s="12">
        <v>104538</v>
      </c>
    </row>
    <row r="50" spans="1:5" ht="21" customHeight="1">
      <c r="A50" s="15" t="s">
        <v>244</v>
      </c>
      <c r="B50" s="43" t="s">
        <v>245</v>
      </c>
      <c r="C50" s="12">
        <v>200000</v>
      </c>
      <c r="D50" s="12">
        <v>0</v>
      </c>
      <c r="E50" s="12">
        <v>0</v>
      </c>
    </row>
    <row r="51" spans="1:5" s="29" customFormat="1" ht="22.5" customHeight="1">
      <c r="A51" s="47" t="s">
        <v>1</v>
      </c>
      <c r="B51" s="43"/>
      <c r="C51" s="34">
        <f>SUM(C41:C50)</f>
        <v>13021500</v>
      </c>
      <c r="D51" s="34">
        <f>SUM(D41:D50)</f>
        <v>1187893.8</v>
      </c>
      <c r="E51" s="34">
        <f>SUM(E41:E50)</f>
        <v>3710132.48</v>
      </c>
    </row>
    <row r="52" spans="1:5" s="29" customFormat="1" ht="19.5" customHeight="1">
      <c r="A52" s="39" t="s">
        <v>74</v>
      </c>
      <c r="B52" s="40"/>
      <c r="C52" s="41"/>
      <c r="D52" s="41"/>
      <c r="E52" s="39"/>
    </row>
    <row r="53" spans="1:5" s="29" customFormat="1" ht="20.25" customHeight="1">
      <c r="A53" s="52" t="s">
        <v>151</v>
      </c>
      <c r="B53" s="40" t="s">
        <v>153</v>
      </c>
      <c r="C53" s="41">
        <f>SUM(C54:C55)</f>
        <v>5500000</v>
      </c>
      <c r="D53" s="41">
        <f>SUM(D54:D55)</f>
        <v>1956681</v>
      </c>
      <c r="E53" s="41">
        <f>SUM(E54:E55)</f>
        <v>3877202</v>
      </c>
    </row>
    <row r="54" spans="1:5" ht="22.5" customHeight="1">
      <c r="A54" s="15" t="s">
        <v>195</v>
      </c>
      <c r="B54" s="43" t="s">
        <v>154</v>
      </c>
      <c r="C54" s="12">
        <v>5500000</v>
      </c>
      <c r="D54" s="45">
        <v>1956681</v>
      </c>
      <c r="E54" s="12">
        <v>3877202</v>
      </c>
    </row>
    <row r="55" spans="1:5" ht="18" customHeight="1">
      <c r="A55" s="15" t="s">
        <v>152</v>
      </c>
      <c r="B55" s="43"/>
      <c r="C55" s="12"/>
      <c r="D55" s="12"/>
      <c r="E55" s="12"/>
    </row>
    <row r="56" spans="1:5" s="29" customFormat="1" ht="21" customHeight="1">
      <c r="A56" s="47" t="s">
        <v>1</v>
      </c>
      <c r="B56" s="43"/>
      <c r="C56" s="34">
        <f>SUM(C54:C55)</f>
        <v>5500000</v>
      </c>
      <c r="D56" s="34">
        <f>SUM(D54:D55)</f>
        <v>1956681</v>
      </c>
      <c r="E56" s="34">
        <f>SUM(E54:E55)</f>
        <v>3877202</v>
      </c>
    </row>
    <row r="57" spans="1:5" ht="19.5" customHeight="1">
      <c r="A57" s="39" t="s">
        <v>213</v>
      </c>
      <c r="B57" s="43"/>
      <c r="C57" s="12"/>
      <c r="D57" s="12"/>
      <c r="E57" s="15"/>
    </row>
    <row r="58" spans="1:5" s="29" customFormat="1" ht="21" customHeight="1">
      <c r="A58" s="39" t="s">
        <v>209</v>
      </c>
      <c r="B58" s="49" t="s">
        <v>155</v>
      </c>
      <c r="C58" s="41">
        <f>SUM(C59:C68)</f>
        <v>0</v>
      </c>
      <c r="D58" s="41">
        <f>SUM(D59:D68)</f>
        <v>215490</v>
      </c>
      <c r="E58" s="41">
        <f>SUM(E59:E68)</f>
        <v>3932540</v>
      </c>
    </row>
    <row r="59" spans="1:5" ht="19.5" customHeight="1">
      <c r="A59" s="15" t="s">
        <v>214</v>
      </c>
      <c r="B59" s="11" t="s">
        <v>156</v>
      </c>
      <c r="C59" s="12">
        <v>0</v>
      </c>
      <c r="D59" s="12">
        <v>0</v>
      </c>
      <c r="E59" s="12">
        <v>0</v>
      </c>
    </row>
    <row r="60" spans="1:5" ht="21" customHeight="1">
      <c r="A60" s="15" t="s">
        <v>215</v>
      </c>
      <c r="B60" s="11" t="s">
        <v>156</v>
      </c>
      <c r="C60" s="12">
        <v>0</v>
      </c>
      <c r="D60" s="12">
        <v>0</v>
      </c>
      <c r="E60" s="12">
        <v>2257000</v>
      </c>
    </row>
    <row r="61" spans="1:5" ht="21" customHeight="1">
      <c r="A61" s="15" t="s">
        <v>216</v>
      </c>
      <c r="B61" s="11" t="s">
        <v>156</v>
      </c>
      <c r="C61" s="12">
        <v>0</v>
      </c>
      <c r="D61" s="12">
        <v>0</v>
      </c>
      <c r="E61" s="12">
        <v>1041600</v>
      </c>
    </row>
    <row r="62" spans="1:5" ht="21" customHeight="1">
      <c r="A62" s="15" t="s">
        <v>217</v>
      </c>
      <c r="B62" s="11" t="s">
        <v>156</v>
      </c>
      <c r="C62" s="12">
        <v>0</v>
      </c>
      <c r="D62" s="12">
        <v>167610</v>
      </c>
      <c r="E62" s="12">
        <v>406650</v>
      </c>
    </row>
    <row r="63" spans="1:5" ht="22.5" customHeight="1">
      <c r="A63" s="15" t="s">
        <v>272</v>
      </c>
      <c r="B63" s="11" t="s">
        <v>156</v>
      </c>
      <c r="C63" s="12">
        <v>0</v>
      </c>
      <c r="D63" s="12">
        <v>45600</v>
      </c>
      <c r="E63" s="12">
        <v>114000</v>
      </c>
    </row>
    <row r="64" spans="1:6" ht="22.5" customHeight="1">
      <c r="A64" s="15" t="s">
        <v>273</v>
      </c>
      <c r="B64" s="11" t="s">
        <v>156</v>
      </c>
      <c r="C64" s="12">
        <v>0</v>
      </c>
      <c r="D64" s="12">
        <v>2280</v>
      </c>
      <c r="E64" s="12">
        <v>5700</v>
      </c>
      <c r="F64" s="17"/>
    </row>
    <row r="65" spans="1:5" ht="22.5" customHeight="1">
      <c r="A65" s="15" t="s">
        <v>274</v>
      </c>
      <c r="B65" s="11" t="s">
        <v>156</v>
      </c>
      <c r="C65" s="12">
        <v>0</v>
      </c>
      <c r="D65" s="12">
        <v>0</v>
      </c>
      <c r="E65" s="12">
        <v>21800</v>
      </c>
    </row>
    <row r="66" spans="1:6" ht="22.5" customHeight="1">
      <c r="A66" s="15" t="s">
        <v>275</v>
      </c>
      <c r="B66" s="11" t="s">
        <v>156</v>
      </c>
      <c r="C66" s="12">
        <v>0</v>
      </c>
      <c r="D66" s="12">
        <v>0</v>
      </c>
      <c r="E66" s="12">
        <v>1090</v>
      </c>
      <c r="F66" s="17"/>
    </row>
    <row r="67" spans="1:6" ht="19.5" customHeight="1">
      <c r="A67" s="15" t="s">
        <v>276</v>
      </c>
      <c r="B67" s="11" t="s">
        <v>156</v>
      </c>
      <c r="C67" s="12">
        <v>0</v>
      </c>
      <c r="D67" s="12">
        <v>0</v>
      </c>
      <c r="E67" s="12">
        <v>0</v>
      </c>
      <c r="F67" s="17"/>
    </row>
    <row r="68" spans="1:5" ht="22.5" customHeight="1">
      <c r="A68" s="15" t="s">
        <v>277</v>
      </c>
      <c r="B68" s="11" t="s">
        <v>156</v>
      </c>
      <c r="C68" s="12">
        <v>0</v>
      </c>
      <c r="D68" s="12">
        <v>0</v>
      </c>
      <c r="E68" s="12">
        <v>84700</v>
      </c>
    </row>
    <row r="69" spans="1:5" s="29" customFormat="1" ht="22.5" customHeight="1">
      <c r="A69" s="39" t="s">
        <v>336</v>
      </c>
      <c r="B69" s="149" t="s">
        <v>155</v>
      </c>
      <c r="C69" s="41">
        <v>0</v>
      </c>
      <c r="D69" s="41">
        <f>SUM(D70)</f>
        <v>17846</v>
      </c>
      <c r="E69" s="41">
        <f>SUM(E70)</f>
        <v>17846</v>
      </c>
    </row>
    <row r="70" spans="1:5" ht="22.5" customHeight="1">
      <c r="A70" s="15" t="s">
        <v>337</v>
      </c>
      <c r="B70" s="148" t="s">
        <v>156</v>
      </c>
      <c r="C70" s="12">
        <v>0</v>
      </c>
      <c r="D70" s="12">
        <v>17846</v>
      </c>
      <c r="E70" s="12">
        <v>17846</v>
      </c>
    </row>
    <row r="71" spans="1:5" s="29" customFormat="1" ht="21.75" customHeight="1">
      <c r="A71" s="15"/>
      <c r="B71" s="53"/>
      <c r="C71" s="34">
        <f>SUM(C59:C68)</f>
        <v>0</v>
      </c>
      <c r="D71" s="34">
        <f>SUM(D58+D69)</f>
        <v>233336</v>
      </c>
      <c r="E71" s="34">
        <f>SUM(E58+E69)</f>
        <v>3950386</v>
      </c>
    </row>
    <row r="72" spans="1:5" ht="23.25" customHeight="1">
      <c r="A72" s="166" t="s">
        <v>157</v>
      </c>
      <c r="B72" s="167"/>
      <c r="C72" s="34">
        <f>SUM(C10+C17+C20+C23+C27+C30+C51+C56+C71)</f>
        <v>19000000</v>
      </c>
      <c r="D72" s="34">
        <f>SUM(D10+D17+D20+D23+D27+D30+D51+D56+D71)</f>
        <v>3386600.8600000003</v>
      </c>
      <c r="E72" s="34">
        <f>SUM(E10+E17+E20+E23+E27+E30+E51+E56+E71)</f>
        <v>11670049.24</v>
      </c>
    </row>
    <row r="73" ht="18.75" customHeight="1"/>
    <row r="74" ht="16.5" customHeight="1"/>
    <row r="75" spans="1:4" ht="19.5" customHeight="1">
      <c r="A75" s="21" t="s">
        <v>202</v>
      </c>
      <c r="C75" s="2"/>
      <c r="D75" s="16"/>
    </row>
    <row r="76" spans="1:4" ht="19.5" customHeight="1">
      <c r="A76" s="21" t="s">
        <v>329</v>
      </c>
      <c r="C76" s="2"/>
      <c r="D76" s="16"/>
    </row>
    <row r="77" spans="1:4" ht="21.75" customHeight="1">
      <c r="A77" s="21"/>
      <c r="C77" s="2"/>
      <c r="D77" s="16"/>
    </row>
    <row r="78" ht="21.75" customHeight="1"/>
  </sheetData>
  <mergeCells count="4">
    <mergeCell ref="A1:E1"/>
    <mergeCell ref="A2:E2"/>
    <mergeCell ref="A3:E3"/>
    <mergeCell ref="A72:B72"/>
  </mergeCells>
  <printOptions/>
  <pageMargins left="0.35" right="0.2362204724409449" top="0.19" bottom="0.2362204724409449" header="0.17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0">
      <selection activeCell="D19" sqref="D19"/>
    </sheetView>
  </sheetViews>
  <sheetFormatPr defaultColWidth="9.140625" defaultRowHeight="21.75" customHeight="1"/>
  <cols>
    <col min="1" max="1" width="2.57421875" style="2" customWidth="1"/>
    <col min="2" max="2" width="45.140625" style="2" customWidth="1"/>
    <col min="3" max="3" width="12.8515625" style="2" customWidth="1"/>
    <col min="4" max="4" width="13.28125" style="2" customWidth="1"/>
    <col min="5" max="5" width="10.8515625" style="2" customWidth="1"/>
    <col min="6" max="6" width="15.140625" style="2" customWidth="1"/>
    <col min="7" max="7" width="9.140625" style="2" customWidth="1"/>
    <col min="8" max="8" width="12.421875" style="2" customWidth="1"/>
    <col min="9" max="9" width="12.8515625" style="2" customWidth="1"/>
    <col min="10" max="16384" width="9.140625" style="2" customWidth="1"/>
  </cols>
  <sheetData>
    <row r="1" spans="2:6" ht="22.5" customHeight="1">
      <c r="B1" s="165" t="s">
        <v>75</v>
      </c>
      <c r="C1" s="165"/>
      <c r="D1" s="165"/>
      <c r="E1" s="165"/>
      <c r="F1" s="165"/>
    </row>
    <row r="2" spans="2:6" ht="21.75" customHeight="1">
      <c r="B2" s="165" t="s">
        <v>299</v>
      </c>
      <c r="C2" s="165"/>
      <c r="D2" s="165"/>
      <c r="E2" s="165"/>
      <c r="F2" s="165"/>
    </row>
    <row r="3" spans="2:6" ht="10.5" customHeight="1">
      <c r="B3" s="22"/>
      <c r="C3" s="22"/>
      <c r="D3" s="22"/>
      <c r="E3" s="22"/>
      <c r="F3" s="22"/>
    </row>
    <row r="4" spans="2:6" ht="29.25" customHeight="1">
      <c r="B4" s="23" t="s">
        <v>169</v>
      </c>
      <c r="C4" s="4" t="s">
        <v>37</v>
      </c>
      <c r="D4" s="4" t="s">
        <v>76</v>
      </c>
      <c r="E4" s="4" t="s">
        <v>77</v>
      </c>
      <c r="F4" s="4" t="s">
        <v>60</v>
      </c>
    </row>
    <row r="5" spans="2:6" ht="24.75" customHeight="1">
      <c r="B5" s="24" t="s">
        <v>78</v>
      </c>
      <c r="C5" s="25">
        <v>0</v>
      </c>
      <c r="D5" s="25">
        <v>1487.35</v>
      </c>
      <c r="E5" s="25">
        <v>1487.35</v>
      </c>
      <c r="F5" s="26">
        <f aca="true" t="shared" si="0" ref="F5:F12">SUM(C5+D5-E5)</f>
        <v>0</v>
      </c>
    </row>
    <row r="6" spans="2:6" ht="23.25" customHeight="1">
      <c r="B6" s="24" t="s">
        <v>0</v>
      </c>
      <c r="C6" s="25">
        <v>189365</v>
      </c>
      <c r="D6" s="25">
        <v>0</v>
      </c>
      <c r="E6" s="25">
        <v>0</v>
      </c>
      <c r="F6" s="26">
        <f t="shared" si="0"/>
        <v>189365</v>
      </c>
    </row>
    <row r="7" spans="2:6" ht="22.5" customHeight="1">
      <c r="B7" s="24" t="s">
        <v>246</v>
      </c>
      <c r="C7" s="25">
        <v>950597.24</v>
      </c>
      <c r="D7" s="25">
        <v>0</v>
      </c>
      <c r="E7" s="25">
        <v>0</v>
      </c>
      <c r="F7" s="26">
        <f t="shared" si="0"/>
        <v>950597.24</v>
      </c>
    </row>
    <row r="8" spans="2:6" ht="21" customHeight="1">
      <c r="B8" s="24" t="s">
        <v>110</v>
      </c>
      <c r="C8" s="25">
        <v>2944.2</v>
      </c>
      <c r="D8" s="25">
        <v>0</v>
      </c>
      <c r="E8" s="25">
        <v>0</v>
      </c>
      <c r="F8" s="26">
        <f t="shared" si="0"/>
        <v>2944.2</v>
      </c>
    </row>
    <row r="9" spans="2:6" ht="24.75" customHeight="1">
      <c r="B9" s="24" t="s">
        <v>227</v>
      </c>
      <c r="C9" s="25">
        <v>82692.17</v>
      </c>
      <c r="D9" s="25">
        <v>0</v>
      </c>
      <c r="E9" s="25">
        <v>0</v>
      </c>
      <c r="F9" s="26">
        <f t="shared" si="0"/>
        <v>82692.17</v>
      </c>
    </row>
    <row r="10" spans="2:6" ht="26.25" customHeight="1">
      <c r="B10" s="24" t="s">
        <v>224</v>
      </c>
      <c r="C10" s="25">
        <v>20000</v>
      </c>
      <c r="D10" s="25">
        <v>0</v>
      </c>
      <c r="E10" s="25">
        <v>0</v>
      </c>
      <c r="F10" s="26">
        <f t="shared" si="0"/>
        <v>20000</v>
      </c>
    </row>
    <row r="11" spans="2:6" ht="26.25" customHeight="1">
      <c r="B11" s="24" t="s">
        <v>247</v>
      </c>
      <c r="C11" s="25">
        <v>36800</v>
      </c>
      <c r="D11" s="25">
        <v>0</v>
      </c>
      <c r="E11" s="25">
        <v>0</v>
      </c>
      <c r="F11" s="26">
        <f t="shared" si="0"/>
        <v>36800</v>
      </c>
    </row>
    <row r="12" spans="2:6" ht="26.25" customHeight="1">
      <c r="B12" s="24" t="s">
        <v>296</v>
      </c>
      <c r="C12" s="25">
        <v>245700</v>
      </c>
      <c r="D12" s="25">
        <v>0</v>
      </c>
      <c r="E12" s="25">
        <v>0</v>
      </c>
      <c r="F12" s="26">
        <f t="shared" si="0"/>
        <v>245700</v>
      </c>
    </row>
    <row r="13" spans="2:6" ht="18.75" customHeight="1">
      <c r="B13" s="24"/>
      <c r="C13" s="25"/>
      <c r="D13" s="25"/>
      <c r="E13" s="25"/>
      <c r="F13" s="26"/>
    </row>
    <row r="14" spans="2:6" s="29" customFormat="1" ht="25.5" customHeight="1">
      <c r="B14" s="27" t="s">
        <v>1</v>
      </c>
      <c r="C14" s="28">
        <f>SUM(C5:C13)</f>
        <v>1528098.6099999999</v>
      </c>
      <c r="D14" s="28">
        <f>SUM(D5:D13)</f>
        <v>1487.35</v>
      </c>
      <c r="E14" s="28">
        <f>SUM(E5:E13)</f>
        <v>1487.35</v>
      </c>
      <c r="F14" s="28">
        <f>SUM(F5:F13)</f>
        <v>1528098.6099999999</v>
      </c>
    </row>
    <row r="15" spans="2:3" ht="16.5" customHeight="1">
      <c r="B15" s="32"/>
      <c r="C15" s="32"/>
    </row>
    <row r="16" spans="2:6" ht="27.75" customHeight="1">
      <c r="B16" s="33" t="s">
        <v>251</v>
      </c>
      <c r="C16" s="4" t="s">
        <v>37</v>
      </c>
      <c r="D16" s="4" t="s">
        <v>76</v>
      </c>
      <c r="E16" s="4" t="s">
        <v>77</v>
      </c>
      <c r="F16" s="4" t="s">
        <v>60</v>
      </c>
    </row>
    <row r="17" spans="2:6" s="87" customFormat="1" ht="47.25" customHeight="1">
      <c r="B17" s="112" t="s">
        <v>225</v>
      </c>
      <c r="C17" s="86">
        <v>140000</v>
      </c>
      <c r="D17" s="86">
        <v>0</v>
      </c>
      <c r="E17" s="86">
        <v>0</v>
      </c>
      <c r="F17" s="86">
        <f>SUM(C17+D17-E17)</f>
        <v>140000</v>
      </c>
    </row>
    <row r="18" spans="2:9" s="87" customFormat="1" ht="42.75" customHeight="1">
      <c r="B18" s="112"/>
      <c r="C18" s="86"/>
      <c r="D18" s="86"/>
      <c r="E18" s="86"/>
      <c r="F18" s="86"/>
      <c r="H18" s="139"/>
      <c r="I18" s="96"/>
    </row>
    <row r="19" spans="2:9" s="87" customFormat="1" ht="39" customHeight="1">
      <c r="B19" s="112"/>
      <c r="C19" s="86"/>
      <c r="D19" s="86"/>
      <c r="E19" s="86"/>
      <c r="F19" s="86"/>
      <c r="H19" s="139"/>
      <c r="I19" s="96"/>
    </row>
    <row r="20" spans="2:9" s="78" customFormat="1" ht="28.5" customHeight="1">
      <c r="B20" s="60" t="s">
        <v>1</v>
      </c>
      <c r="C20" s="111">
        <f>SUM(C17:C19)</f>
        <v>140000</v>
      </c>
      <c r="D20" s="111">
        <f>SUM(D17:D19)</f>
        <v>0</v>
      </c>
      <c r="E20" s="111">
        <f>SUM(E17:E19)</f>
        <v>0</v>
      </c>
      <c r="F20" s="86">
        <f>SUM(C20+D20-E20)</f>
        <v>140000</v>
      </c>
      <c r="H20" s="140"/>
      <c r="I20" s="140"/>
    </row>
    <row r="21" spans="2:9" s="78" customFormat="1" ht="28.5" customHeight="1">
      <c r="B21" s="3"/>
      <c r="C21" s="129"/>
      <c r="D21" s="129"/>
      <c r="E21" s="129"/>
      <c r="F21" s="99"/>
      <c r="H21" s="140"/>
      <c r="I21" s="140"/>
    </row>
    <row r="22" spans="4:6" ht="48.75" customHeight="1">
      <c r="D22" s="29"/>
      <c r="E22" s="29"/>
      <c r="F22" s="35"/>
    </row>
    <row r="23" spans="1:4" ht="24.75" customHeight="1">
      <c r="A23" s="21" t="s">
        <v>205</v>
      </c>
      <c r="B23" s="16"/>
      <c r="D23" s="16"/>
    </row>
    <row r="24" spans="1:4" ht="22.5" customHeight="1">
      <c r="A24" s="21" t="s">
        <v>327</v>
      </c>
      <c r="B24" s="16"/>
      <c r="D24" s="16"/>
    </row>
    <row r="25" spans="1:4" ht="24.75" customHeight="1">
      <c r="A25" s="21"/>
      <c r="B25" s="16"/>
      <c r="D25" s="16"/>
    </row>
    <row r="26" ht="27.75" customHeight="1"/>
    <row r="27" ht="26.25" customHeight="1"/>
    <row r="28" ht="27" customHeight="1"/>
    <row r="29" ht="23.25" customHeight="1"/>
    <row r="30" ht="24.75" customHeight="1"/>
    <row r="31" ht="24.75" customHeight="1"/>
    <row r="32" ht="23.25" customHeight="1"/>
  </sheetData>
  <mergeCells count="2">
    <mergeCell ref="B1:F1"/>
    <mergeCell ref="B2:F2"/>
  </mergeCells>
  <printOptions/>
  <pageMargins left="0.32" right="0.16" top="0.47" bottom="0.23" header="0.29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8" sqref="D8"/>
    </sheetView>
  </sheetViews>
  <sheetFormatPr defaultColWidth="9.140625" defaultRowHeight="24.75" customHeight="1"/>
  <cols>
    <col min="1" max="1" width="13.2812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4.140625" style="2" customWidth="1"/>
    <col min="8" max="16384" width="9.140625" style="2" customWidth="1"/>
  </cols>
  <sheetData>
    <row r="1" spans="1:7" ht="14.25" customHeight="1">
      <c r="A1" s="62"/>
      <c r="B1" s="62"/>
      <c r="C1" s="62"/>
      <c r="D1" s="62"/>
      <c r="E1" s="62"/>
      <c r="F1" s="62"/>
      <c r="G1" s="62"/>
    </row>
    <row r="2" spans="1:5" ht="24.75" customHeight="1">
      <c r="A2" s="29" t="s">
        <v>2</v>
      </c>
      <c r="D2" s="63"/>
      <c r="E2" s="29"/>
    </row>
    <row r="3" spans="1:5" ht="17.25" customHeight="1">
      <c r="A3" s="29"/>
      <c r="D3" s="63" t="s">
        <v>81</v>
      </c>
      <c r="E3" s="29"/>
    </row>
    <row r="4" spans="1:5" ht="24" customHeight="1">
      <c r="A4" s="29"/>
      <c r="B4" s="64" t="s">
        <v>82</v>
      </c>
      <c r="D4" s="63" t="s">
        <v>160</v>
      </c>
      <c r="E4" s="30"/>
    </row>
    <row r="5" spans="1:7" ht="14.25" customHeight="1">
      <c r="A5" s="62"/>
      <c r="B5" s="62"/>
      <c r="C5" s="62"/>
      <c r="D5" s="65"/>
      <c r="E5" s="62"/>
      <c r="F5" s="62"/>
      <c r="G5" s="62"/>
    </row>
    <row r="6" spans="1:7" ht="17.25" customHeight="1">
      <c r="A6" s="14"/>
      <c r="B6" s="14"/>
      <c r="C6" s="14"/>
      <c r="D6" s="66"/>
      <c r="E6" s="168" t="s">
        <v>36</v>
      </c>
      <c r="F6" s="168"/>
      <c r="G6" s="168"/>
    </row>
    <row r="7" spans="1:6" ht="24.75" customHeight="1">
      <c r="A7" s="29" t="s">
        <v>305</v>
      </c>
      <c r="D7" s="13"/>
      <c r="F7" s="35">
        <v>6549849.43</v>
      </c>
    </row>
    <row r="8" spans="1:6" ht="24.75" customHeight="1">
      <c r="A8" s="29" t="s">
        <v>173</v>
      </c>
      <c r="D8" s="13"/>
      <c r="F8" s="58">
        <f>SUM(C10:C10)</f>
        <v>0</v>
      </c>
    </row>
    <row r="9" spans="1:4" ht="24.75" customHeight="1">
      <c r="A9" s="57" t="s">
        <v>83</v>
      </c>
      <c r="B9" s="57" t="s">
        <v>84</v>
      </c>
      <c r="C9" s="57" t="s">
        <v>85</v>
      </c>
      <c r="D9" s="13"/>
    </row>
    <row r="10" spans="1:4" ht="18.75" customHeight="1">
      <c r="A10" s="16" t="s">
        <v>86</v>
      </c>
      <c r="B10" s="16" t="s">
        <v>86</v>
      </c>
      <c r="C10" s="16" t="s">
        <v>86</v>
      </c>
      <c r="D10" s="13"/>
    </row>
    <row r="11" spans="1:4" ht="21" customHeight="1">
      <c r="A11" s="16" t="s">
        <v>86</v>
      </c>
      <c r="B11" s="16" t="s">
        <v>86</v>
      </c>
      <c r="C11" s="16" t="s">
        <v>86</v>
      </c>
      <c r="D11" s="13"/>
    </row>
    <row r="12" ht="15.75" customHeight="1">
      <c r="D12" s="13"/>
    </row>
    <row r="13" spans="1:6" ht="22.5" customHeight="1">
      <c r="A13" s="29" t="s">
        <v>171</v>
      </c>
      <c r="D13" s="13"/>
      <c r="F13" s="61">
        <f>SUM(C15:C21)</f>
        <v>6440</v>
      </c>
    </row>
    <row r="14" spans="1:4" ht="22.5" customHeight="1">
      <c r="A14" s="57" t="s">
        <v>87</v>
      </c>
      <c r="B14" s="57" t="s">
        <v>88</v>
      </c>
      <c r="C14" s="57" t="s">
        <v>85</v>
      </c>
      <c r="D14" s="13"/>
    </row>
    <row r="15" spans="1:4" ht="22.5" customHeight="1">
      <c r="A15" s="119" t="s">
        <v>269</v>
      </c>
      <c r="B15" s="119" t="s">
        <v>270</v>
      </c>
      <c r="C15" s="120">
        <v>1350</v>
      </c>
      <c r="D15" s="13"/>
    </row>
    <row r="16" spans="1:4" ht="22.5" customHeight="1">
      <c r="A16" s="119" t="s">
        <v>341</v>
      </c>
      <c r="B16" s="119" t="s">
        <v>340</v>
      </c>
      <c r="C16" s="120">
        <v>990</v>
      </c>
      <c r="D16" s="13"/>
    </row>
    <row r="17" spans="1:4" ht="22.5" customHeight="1">
      <c r="A17" s="119" t="s">
        <v>342</v>
      </c>
      <c r="B17" s="119" t="s">
        <v>343</v>
      </c>
      <c r="C17" s="120">
        <v>2040</v>
      </c>
      <c r="D17" s="13"/>
    </row>
    <row r="18" spans="1:4" ht="22.5" customHeight="1">
      <c r="A18" s="119" t="s">
        <v>342</v>
      </c>
      <c r="B18" s="119" t="s">
        <v>344</v>
      </c>
      <c r="C18" s="120">
        <v>2060</v>
      </c>
      <c r="D18" s="13"/>
    </row>
    <row r="19" spans="1:4" ht="22.5" customHeight="1">
      <c r="A19" s="16" t="s">
        <v>86</v>
      </c>
      <c r="B19" s="16" t="s">
        <v>86</v>
      </c>
      <c r="C19" s="16" t="s">
        <v>86</v>
      </c>
      <c r="D19" s="13"/>
    </row>
    <row r="20" spans="1:4" ht="22.5" customHeight="1">
      <c r="A20" s="16" t="s">
        <v>86</v>
      </c>
      <c r="B20" s="16" t="s">
        <v>86</v>
      </c>
      <c r="C20" s="16" t="s">
        <v>86</v>
      </c>
      <c r="D20" s="13"/>
    </row>
    <row r="21" spans="1:4" ht="22.5" customHeight="1">
      <c r="A21" s="119"/>
      <c r="B21" s="119"/>
      <c r="C21" s="120"/>
      <c r="D21" s="13"/>
    </row>
    <row r="22" spans="1:6" ht="21" customHeight="1">
      <c r="A22" s="29" t="s">
        <v>174</v>
      </c>
      <c r="D22" s="13"/>
      <c r="F22" s="58">
        <v>0</v>
      </c>
    </row>
    <row r="23" spans="1:4" ht="20.25" customHeight="1">
      <c r="A23" s="59" t="s">
        <v>89</v>
      </c>
      <c r="D23" s="13"/>
    </row>
    <row r="24" spans="1:4" ht="23.25" customHeight="1">
      <c r="A24" s="16" t="s">
        <v>86</v>
      </c>
      <c r="B24" s="16" t="s">
        <v>86</v>
      </c>
      <c r="C24" s="16" t="s">
        <v>86</v>
      </c>
      <c r="D24" s="13"/>
    </row>
    <row r="25" spans="1:4" ht="23.25" customHeight="1">
      <c r="A25" s="16" t="s">
        <v>86</v>
      </c>
      <c r="B25" s="16" t="s">
        <v>86</v>
      </c>
      <c r="C25" s="16" t="s">
        <v>86</v>
      </c>
      <c r="D25" s="13"/>
    </row>
    <row r="26" spans="1:4" ht="19.5" customHeight="1">
      <c r="A26" s="16"/>
      <c r="B26" s="16"/>
      <c r="C26" s="16"/>
      <c r="D26" s="13"/>
    </row>
    <row r="27" spans="1:6" ht="21.75" customHeight="1">
      <c r="A27" s="67" t="s">
        <v>90</v>
      </c>
      <c r="B27" s="16"/>
      <c r="C27" s="16"/>
      <c r="D27" s="13"/>
      <c r="F27" s="61">
        <f>SUM(F7+F8-F13+F22)</f>
        <v>6543409.43</v>
      </c>
    </row>
    <row r="28" spans="1:6" ht="22.5" customHeight="1">
      <c r="A28" s="16"/>
      <c r="B28" s="16"/>
      <c r="C28" s="16"/>
      <c r="D28" s="13"/>
      <c r="F28" s="58"/>
    </row>
    <row r="29" spans="1:7" ht="24.75" customHeight="1">
      <c r="A29" s="68" t="s">
        <v>306</v>
      </c>
      <c r="B29" s="62"/>
      <c r="C29" s="62"/>
      <c r="D29" s="69"/>
      <c r="E29" s="19"/>
      <c r="F29" s="70">
        <v>6543409.43</v>
      </c>
      <c r="G29" s="62"/>
    </row>
    <row r="30" spans="1:7" ht="9.75" customHeight="1">
      <c r="A30" s="30"/>
      <c r="B30" s="14"/>
      <c r="C30" s="71"/>
      <c r="D30" s="14"/>
      <c r="E30" s="14"/>
      <c r="F30" s="51"/>
      <c r="G30" s="14"/>
    </row>
    <row r="31" spans="1:4" ht="19.5" customHeight="1">
      <c r="A31" s="14" t="s">
        <v>91</v>
      </c>
      <c r="B31" s="14"/>
      <c r="C31" s="13"/>
      <c r="D31" s="2" t="s">
        <v>92</v>
      </c>
    </row>
    <row r="32" spans="1:4" ht="28.5" customHeight="1">
      <c r="A32" s="14" t="s">
        <v>307</v>
      </c>
      <c r="B32" s="14"/>
      <c r="C32" s="13"/>
      <c r="D32" s="14" t="s">
        <v>308</v>
      </c>
    </row>
    <row r="33" spans="1:4" ht="24.75" customHeight="1">
      <c r="A33" s="14" t="s">
        <v>180</v>
      </c>
      <c r="B33" s="14"/>
      <c r="C33" s="13"/>
      <c r="D33" s="14" t="s">
        <v>181</v>
      </c>
    </row>
    <row r="34" spans="1:4" ht="24.75" customHeight="1">
      <c r="A34" s="14" t="s">
        <v>324</v>
      </c>
      <c r="B34" s="14"/>
      <c r="C34" s="13"/>
      <c r="D34" s="14" t="s">
        <v>326</v>
      </c>
    </row>
    <row r="35" spans="1:7" ht="10.5" customHeight="1">
      <c r="A35" s="62"/>
      <c r="B35" s="62"/>
      <c r="C35" s="69"/>
      <c r="D35" s="19"/>
      <c r="E35" s="62"/>
      <c r="F35" s="62"/>
      <c r="G35" s="62"/>
    </row>
  </sheetData>
  <mergeCells count="1">
    <mergeCell ref="E6:G6"/>
  </mergeCells>
  <printOptions/>
  <pageMargins left="0.67" right="0.17" top="0.25" bottom="0.26" header="0.17" footer="0.16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9">
      <selection activeCell="E20" sqref="E20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7.421875" style="2" customWidth="1"/>
    <col min="5" max="5" width="12.421875" style="2" customWidth="1"/>
    <col min="6" max="6" width="14.140625" style="2" customWidth="1"/>
    <col min="7" max="7" width="12.28125" style="2" customWidth="1"/>
    <col min="8" max="16384" width="9.140625" style="2" customWidth="1"/>
  </cols>
  <sheetData>
    <row r="1" spans="1:7" ht="14.25" customHeight="1">
      <c r="A1" s="62"/>
      <c r="B1" s="62"/>
      <c r="C1" s="62"/>
      <c r="D1" s="62"/>
      <c r="E1" s="62"/>
      <c r="F1" s="62"/>
      <c r="G1" s="62"/>
    </row>
    <row r="2" spans="1:5" ht="24.75" customHeight="1">
      <c r="A2" s="29" t="s">
        <v>2</v>
      </c>
      <c r="D2" s="63"/>
      <c r="E2" s="29"/>
    </row>
    <row r="3" spans="1:5" ht="17.25" customHeight="1">
      <c r="A3" s="29"/>
      <c r="D3" s="63" t="s">
        <v>93</v>
      </c>
      <c r="E3" s="29"/>
    </row>
    <row r="4" spans="1:5" ht="23.25" customHeight="1">
      <c r="A4" s="29"/>
      <c r="B4" s="64" t="s">
        <v>82</v>
      </c>
      <c r="D4" s="63" t="s">
        <v>94</v>
      </c>
      <c r="E4" s="30"/>
    </row>
    <row r="5" spans="1:7" ht="15.75" customHeight="1">
      <c r="A5" s="62"/>
      <c r="B5" s="62"/>
      <c r="C5" s="62"/>
      <c r="D5" s="65"/>
      <c r="E5" s="62"/>
      <c r="F5" s="62"/>
      <c r="G5" s="62"/>
    </row>
    <row r="6" spans="1:7" ht="20.25" customHeight="1">
      <c r="A6" s="14"/>
      <c r="B6" s="14"/>
      <c r="C6" s="14"/>
      <c r="D6" s="66"/>
      <c r="E6" s="168" t="s">
        <v>36</v>
      </c>
      <c r="F6" s="168"/>
      <c r="G6" s="168"/>
    </row>
    <row r="7" spans="1:6" ht="24.75" customHeight="1">
      <c r="A7" s="29" t="s">
        <v>305</v>
      </c>
      <c r="D7" s="13"/>
      <c r="F7" s="35">
        <v>11148367.77</v>
      </c>
    </row>
    <row r="8" spans="1:6" ht="24.75" customHeight="1">
      <c r="A8" s="29" t="s">
        <v>173</v>
      </c>
      <c r="D8" s="13"/>
      <c r="F8" s="58">
        <v>0</v>
      </c>
    </row>
    <row r="9" spans="1:4" ht="23.25" customHeight="1">
      <c r="A9" s="57" t="s">
        <v>83</v>
      </c>
      <c r="B9" s="57" t="s">
        <v>84</v>
      </c>
      <c r="C9" s="57" t="s">
        <v>85</v>
      </c>
      <c r="D9" s="13"/>
    </row>
    <row r="10" spans="1:4" ht="23.25" customHeight="1">
      <c r="A10" s="16" t="s">
        <v>86</v>
      </c>
      <c r="B10" s="16" t="s">
        <v>86</v>
      </c>
      <c r="C10" s="16" t="s">
        <v>86</v>
      </c>
      <c r="D10" s="13"/>
    </row>
    <row r="11" spans="1:4" ht="19.5" customHeight="1">
      <c r="A11" s="16" t="s">
        <v>86</v>
      </c>
      <c r="B11" s="16" t="s">
        <v>86</v>
      </c>
      <c r="C11" s="16" t="s">
        <v>86</v>
      </c>
      <c r="D11" s="13"/>
    </row>
    <row r="12" spans="1:6" ht="24.75" customHeight="1">
      <c r="A12" s="29" t="s">
        <v>171</v>
      </c>
      <c r="D12" s="13"/>
      <c r="F12" s="61">
        <f>SUM(C14:C19)</f>
        <v>68600</v>
      </c>
    </row>
    <row r="13" spans="1:4" ht="21" customHeight="1">
      <c r="A13" s="57" t="s">
        <v>87</v>
      </c>
      <c r="B13" s="57" t="s">
        <v>88</v>
      </c>
      <c r="C13" s="57" t="s">
        <v>85</v>
      </c>
      <c r="D13" s="13"/>
    </row>
    <row r="14" spans="1:4" ht="21.75" customHeight="1">
      <c r="A14" s="43" t="s">
        <v>342</v>
      </c>
      <c r="B14" s="43" t="s">
        <v>345</v>
      </c>
      <c r="C14" s="20">
        <v>68600</v>
      </c>
      <c r="D14" s="13"/>
    </row>
    <row r="15" spans="1:4" ht="21" customHeight="1">
      <c r="A15" s="16" t="s">
        <v>86</v>
      </c>
      <c r="B15" s="16" t="s">
        <v>86</v>
      </c>
      <c r="C15" s="16" t="s">
        <v>86</v>
      </c>
      <c r="D15" s="13"/>
    </row>
    <row r="16" spans="1:4" ht="20.25" customHeight="1">
      <c r="A16" s="16" t="s">
        <v>86</v>
      </c>
      <c r="B16" s="16" t="s">
        <v>86</v>
      </c>
      <c r="C16" s="16" t="s">
        <v>86</v>
      </c>
      <c r="D16" s="13"/>
    </row>
    <row r="17" spans="1:4" ht="21" customHeight="1">
      <c r="A17" s="16" t="s">
        <v>86</v>
      </c>
      <c r="B17" s="16" t="s">
        <v>86</v>
      </c>
      <c r="C17" s="16" t="s">
        <v>86</v>
      </c>
      <c r="D17" s="13"/>
    </row>
    <row r="18" spans="1:4" ht="21" customHeight="1">
      <c r="A18" s="16" t="s">
        <v>86</v>
      </c>
      <c r="B18" s="16" t="s">
        <v>86</v>
      </c>
      <c r="C18" s="16" t="s">
        <v>86</v>
      </c>
      <c r="D18" s="13"/>
    </row>
    <row r="19" spans="1:4" ht="21.75" customHeight="1">
      <c r="A19" s="43"/>
      <c r="B19" s="43"/>
      <c r="C19" s="20"/>
      <c r="D19" s="13"/>
    </row>
    <row r="20" spans="1:6" ht="24.75" customHeight="1">
      <c r="A20" s="29" t="s">
        <v>174</v>
      </c>
      <c r="D20" s="13"/>
      <c r="F20" s="58">
        <f>SUM(C24)</f>
        <v>0</v>
      </c>
    </row>
    <row r="21" spans="1:4" ht="18" customHeight="1">
      <c r="A21" s="32" t="s">
        <v>89</v>
      </c>
      <c r="D21" s="13"/>
    </row>
    <row r="22" spans="1:6" ht="21" customHeight="1">
      <c r="A22" s="29" t="s">
        <v>182</v>
      </c>
      <c r="D22" s="13"/>
      <c r="F22" s="58"/>
    </row>
    <row r="23" spans="1:4" ht="23.25" customHeight="1">
      <c r="A23" s="57" t="s">
        <v>83</v>
      </c>
      <c r="B23" s="57" t="s">
        <v>84</v>
      </c>
      <c r="C23" s="57" t="s">
        <v>85</v>
      </c>
      <c r="D23" s="13"/>
    </row>
    <row r="24" spans="1:4" ht="21.75" customHeight="1">
      <c r="A24" s="16" t="s">
        <v>86</v>
      </c>
      <c r="B24" s="16" t="s">
        <v>86</v>
      </c>
      <c r="C24" s="16" t="s">
        <v>86</v>
      </c>
      <c r="D24" s="13"/>
    </row>
    <row r="25" spans="1:4" ht="21.75" customHeight="1">
      <c r="A25" s="16" t="s">
        <v>86</v>
      </c>
      <c r="B25" s="16" t="s">
        <v>86</v>
      </c>
      <c r="C25" s="16" t="s">
        <v>86</v>
      </c>
      <c r="D25" s="13"/>
    </row>
    <row r="26" spans="1:6" ht="21" customHeight="1">
      <c r="A26" s="67" t="s">
        <v>90</v>
      </c>
      <c r="B26" s="16"/>
      <c r="C26" s="16"/>
      <c r="D26" s="13"/>
      <c r="F26" s="61">
        <f>SUM(F7+F8-F12-F20)</f>
        <v>11079767.77</v>
      </c>
    </row>
    <row r="27" spans="1:6" ht="14.25" customHeight="1">
      <c r="A27" s="16"/>
      <c r="B27" s="16"/>
      <c r="C27" s="16"/>
      <c r="D27" s="13"/>
      <c r="F27" s="58"/>
    </row>
    <row r="28" spans="1:7" ht="24.75" customHeight="1">
      <c r="A28" s="68" t="s">
        <v>309</v>
      </c>
      <c r="B28" s="62"/>
      <c r="C28" s="62"/>
      <c r="D28" s="69"/>
      <c r="E28" s="19"/>
      <c r="F28" s="70">
        <v>11079737.77</v>
      </c>
      <c r="G28" s="62"/>
    </row>
    <row r="29" spans="1:7" ht="7.5" customHeight="1">
      <c r="A29" s="30"/>
      <c r="B29" s="14"/>
      <c r="C29" s="71"/>
      <c r="D29" s="14"/>
      <c r="E29" s="14"/>
      <c r="F29" s="51"/>
      <c r="G29" s="14"/>
    </row>
    <row r="30" spans="1:4" ht="20.25" customHeight="1">
      <c r="A30" s="14" t="s">
        <v>91</v>
      </c>
      <c r="B30" s="14"/>
      <c r="C30" s="13"/>
      <c r="D30" s="2" t="s">
        <v>92</v>
      </c>
    </row>
    <row r="31" spans="1:4" ht="24.75" customHeight="1">
      <c r="A31" s="14" t="s">
        <v>310</v>
      </c>
      <c r="B31" s="14"/>
      <c r="C31" s="13"/>
      <c r="D31" s="14" t="s">
        <v>311</v>
      </c>
    </row>
    <row r="32" spans="1:4" ht="23.25" customHeight="1">
      <c r="A32" s="14" t="s">
        <v>183</v>
      </c>
      <c r="B32" s="14"/>
      <c r="C32" s="13"/>
      <c r="D32" s="14" t="s">
        <v>184</v>
      </c>
    </row>
    <row r="33" spans="1:4" ht="22.5" customHeight="1">
      <c r="A33" s="14" t="s">
        <v>325</v>
      </c>
      <c r="B33" s="14"/>
      <c r="C33" s="13"/>
      <c r="D33" s="14" t="s">
        <v>325</v>
      </c>
    </row>
    <row r="34" spans="1:7" ht="21" customHeight="1">
      <c r="A34" s="62"/>
      <c r="B34" s="62"/>
      <c r="C34" s="69"/>
      <c r="D34" s="19"/>
      <c r="E34" s="62"/>
      <c r="F34" s="62"/>
      <c r="G34" s="62"/>
    </row>
  </sheetData>
  <mergeCells count="1">
    <mergeCell ref="E6:G6"/>
  </mergeCells>
  <printOptions/>
  <pageMargins left="0.75" right="0.18" top="0.34" bottom="0.28" header="0.17" footer="0.16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2">
      <selection activeCell="F30" sqref="F30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2.57421875" style="2" customWidth="1"/>
    <col min="8" max="8" width="9.57421875" style="2" bestFit="1" customWidth="1"/>
    <col min="9" max="16384" width="9.140625" style="2" customWidth="1"/>
  </cols>
  <sheetData>
    <row r="1" spans="1:7" ht="15.75" customHeight="1">
      <c r="A1" s="62"/>
      <c r="B1" s="62"/>
      <c r="C1" s="62"/>
      <c r="D1" s="62"/>
      <c r="E1" s="62"/>
      <c r="F1" s="62"/>
      <c r="G1" s="62"/>
    </row>
    <row r="2" spans="1:5" ht="24.75" customHeight="1">
      <c r="A2" s="29" t="s">
        <v>2</v>
      </c>
      <c r="D2" s="63"/>
      <c r="E2" s="29"/>
    </row>
    <row r="3" spans="1:5" ht="17.25" customHeight="1">
      <c r="A3" s="29"/>
      <c r="D3" s="63" t="s">
        <v>81</v>
      </c>
      <c r="E3" s="29"/>
    </row>
    <row r="4" spans="1:5" ht="24" customHeight="1">
      <c r="A4" s="29"/>
      <c r="B4" s="64" t="s">
        <v>82</v>
      </c>
      <c r="D4" s="63" t="s">
        <v>163</v>
      </c>
      <c r="E4" s="30"/>
    </row>
    <row r="5" spans="1:7" ht="20.25" customHeight="1">
      <c r="A5" s="62"/>
      <c r="B5" s="62"/>
      <c r="C5" s="62"/>
      <c r="D5" s="65"/>
      <c r="E5" s="62"/>
      <c r="F5" s="62"/>
      <c r="G5" s="62"/>
    </row>
    <row r="6" spans="1:7" ht="24.75" customHeight="1">
      <c r="A6" s="14"/>
      <c r="B6" s="14"/>
      <c r="C6" s="14"/>
      <c r="D6" s="66"/>
      <c r="E6" s="168" t="s">
        <v>36</v>
      </c>
      <c r="F6" s="168"/>
      <c r="G6" s="168"/>
    </row>
    <row r="7" spans="1:8" ht="24.75" customHeight="1">
      <c r="A7" s="29" t="s">
        <v>312</v>
      </c>
      <c r="D7" s="13"/>
      <c r="F7" s="35">
        <v>497597.24</v>
      </c>
      <c r="H7" s="72"/>
    </row>
    <row r="8" spans="1:6" ht="24.75" customHeight="1">
      <c r="A8" s="29" t="s">
        <v>175</v>
      </c>
      <c r="D8" s="13"/>
      <c r="F8" s="58">
        <v>0</v>
      </c>
    </row>
    <row r="9" spans="1:4" ht="24.75" customHeight="1">
      <c r="A9" s="57" t="s">
        <v>83</v>
      </c>
      <c r="B9" s="57" t="s">
        <v>84</v>
      </c>
      <c r="C9" s="57" t="s">
        <v>85</v>
      </c>
      <c r="D9" s="13"/>
    </row>
    <row r="10" spans="1:4" ht="17.25" customHeight="1">
      <c r="A10" s="16" t="s">
        <v>86</v>
      </c>
      <c r="B10" s="16" t="s">
        <v>86</v>
      </c>
      <c r="C10" s="16" t="s">
        <v>86</v>
      </c>
      <c r="D10" s="13"/>
    </row>
    <row r="11" spans="1:4" ht="18" customHeight="1">
      <c r="A11" s="16" t="s">
        <v>86</v>
      </c>
      <c r="B11" s="16" t="s">
        <v>86</v>
      </c>
      <c r="C11" s="16" t="s">
        <v>86</v>
      </c>
      <c r="D11" s="13"/>
    </row>
    <row r="12" spans="1:4" ht="18" customHeight="1">
      <c r="A12" s="16" t="s">
        <v>86</v>
      </c>
      <c r="B12" s="16" t="s">
        <v>86</v>
      </c>
      <c r="C12" s="16" t="s">
        <v>86</v>
      </c>
      <c r="D12" s="13"/>
    </row>
    <row r="13" spans="1:6" ht="19.5" customHeight="1">
      <c r="A13" s="16" t="s">
        <v>86</v>
      </c>
      <c r="B13" s="16" t="s">
        <v>86</v>
      </c>
      <c r="C13" s="16" t="s">
        <v>86</v>
      </c>
      <c r="D13" s="13"/>
      <c r="F13" s="56"/>
    </row>
    <row r="14" ht="21.75" customHeight="1">
      <c r="D14" s="13"/>
    </row>
    <row r="15" spans="1:6" ht="24.75" customHeight="1">
      <c r="A15" s="29" t="s">
        <v>176</v>
      </c>
      <c r="D15" s="13"/>
      <c r="F15" s="61">
        <f>SUM(C17:C21)</f>
        <v>0</v>
      </c>
    </row>
    <row r="16" spans="1:4" ht="24.75" customHeight="1">
      <c r="A16" s="57" t="s">
        <v>87</v>
      </c>
      <c r="B16" s="57" t="s">
        <v>88</v>
      </c>
      <c r="C16" s="57" t="s">
        <v>85</v>
      </c>
      <c r="D16" s="13"/>
    </row>
    <row r="17" spans="1:4" ht="17.25" customHeight="1">
      <c r="A17" s="16" t="s">
        <v>86</v>
      </c>
      <c r="B17" s="16" t="s">
        <v>86</v>
      </c>
      <c r="C17" s="16" t="s">
        <v>86</v>
      </c>
      <c r="D17" s="13"/>
    </row>
    <row r="18" spans="1:4" ht="19.5" customHeight="1">
      <c r="A18" s="16" t="s">
        <v>86</v>
      </c>
      <c r="B18" s="16" t="s">
        <v>86</v>
      </c>
      <c r="C18" s="16" t="s">
        <v>86</v>
      </c>
      <c r="D18" s="13"/>
    </row>
    <row r="19" spans="1:4" ht="19.5" customHeight="1">
      <c r="A19" s="16" t="s">
        <v>86</v>
      </c>
      <c r="B19" s="16" t="s">
        <v>86</v>
      </c>
      <c r="C19" s="16" t="s">
        <v>86</v>
      </c>
      <c r="D19" s="13"/>
    </row>
    <row r="20" spans="1:4" ht="19.5" customHeight="1">
      <c r="A20" s="16" t="s">
        <v>86</v>
      </c>
      <c r="B20" s="16" t="s">
        <v>86</v>
      </c>
      <c r="C20" s="16" t="s">
        <v>86</v>
      </c>
      <c r="D20" s="13"/>
    </row>
    <row r="21" spans="1:4" ht="19.5" customHeight="1">
      <c r="A21" s="16"/>
      <c r="B21" s="16"/>
      <c r="C21" s="16"/>
      <c r="D21" s="13"/>
    </row>
    <row r="22" spans="1:6" ht="27.75" customHeight="1">
      <c r="A22" s="29" t="s">
        <v>177</v>
      </c>
      <c r="D22" s="13"/>
      <c r="F22" s="58">
        <v>0</v>
      </c>
    </row>
    <row r="23" spans="1:4" ht="24.75" customHeight="1">
      <c r="A23" s="59" t="s">
        <v>89</v>
      </c>
      <c r="D23" s="13"/>
    </row>
    <row r="24" spans="1:4" ht="17.25" customHeight="1">
      <c r="A24" s="16" t="s">
        <v>86</v>
      </c>
      <c r="B24" s="16" t="s">
        <v>86</v>
      </c>
      <c r="C24" s="16" t="s">
        <v>86</v>
      </c>
      <c r="D24" s="13"/>
    </row>
    <row r="25" spans="1:4" ht="18" customHeight="1">
      <c r="A25" s="16" t="s">
        <v>86</v>
      </c>
      <c r="B25" s="16" t="s">
        <v>86</v>
      </c>
      <c r="C25" s="16" t="s">
        <v>86</v>
      </c>
      <c r="D25" s="13"/>
    </row>
    <row r="26" spans="1:4" ht="18" customHeight="1">
      <c r="A26" s="16" t="s">
        <v>86</v>
      </c>
      <c r="B26" s="16" t="s">
        <v>86</v>
      </c>
      <c r="C26" s="16" t="s">
        <v>86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67" t="s">
        <v>90</v>
      </c>
      <c r="B28" s="16"/>
      <c r="C28" s="16"/>
      <c r="D28" s="13"/>
      <c r="F28" s="61">
        <f>SUM(F7+F8-F15+F22)</f>
        <v>497597.24</v>
      </c>
    </row>
    <row r="29" spans="1:6" ht="19.5" customHeight="1">
      <c r="A29" s="16"/>
      <c r="B29" s="16"/>
      <c r="C29" s="16"/>
      <c r="D29" s="13"/>
      <c r="F29" s="58"/>
    </row>
    <row r="30" spans="1:7" ht="24.75" customHeight="1">
      <c r="A30" s="68" t="s">
        <v>313</v>
      </c>
      <c r="B30" s="62"/>
      <c r="C30" s="62"/>
      <c r="D30" s="69"/>
      <c r="E30" s="19"/>
      <c r="F30" s="70">
        <v>497597.24</v>
      </c>
      <c r="G30" s="62"/>
    </row>
    <row r="31" spans="1:7" ht="13.5" customHeight="1">
      <c r="A31" s="30"/>
      <c r="B31" s="14"/>
      <c r="C31" s="71"/>
      <c r="D31" s="14"/>
      <c r="E31" s="14"/>
      <c r="F31" s="51"/>
      <c r="G31" s="14"/>
    </row>
    <row r="32" spans="1:4" ht="20.25" customHeight="1">
      <c r="A32" s="14" t="s">
        <v>91</v>
      </c>
      <c r="B32" s="14"/>
      <c r="C32" s="13"/>
      <c r="D32" s="2" t="s">
        <v>92</v>
      </c>
    </row>
    <row r="33" spans="1:4" ht="24.75" customHeight="1">
      <c r="A33" s="14" t="s">
        <v>314</v>
      </c>
      <c r="B33" s="14"/>
      <c r="C33" s="13"/>
      <c r="D33" s="14" t="s">
        <v>315</v>
      </c>
    </row>
    <row r="34" spans="1:4" ht="24.75" customHeight="1">
      <c r="A34" s="14" t="s">
        <v>95</v>
      </c>
      <c r="B34" s="14"/>
      <c r="C34" s="13"/>
      <c r="D34" s="14" t="s">
        <v>95</v>
      </c>
    </row>
    <row r="35" spans="1:4" ht="24.75" customHeight="1">
      <c r="A35" s="14" t="s">
        <v>324</v>
      </c>
      <c r="B35" s="14"/>
      <c r="C35" s="13"/>
      <c r="D35" s="14" t="s">
        <v>324</v>
      </c>
    </row>
    <row r="36" spans="1:7" ht="24.75" customHeight="1">
      <c r="A36" s="62"/>
      <c r="B36" s="62"/>
      <c r="C36" s="69"/>
      <c r="D36" s="19"/>
      <c r="E36" s="62"/>
      <c r="F36" s="62"/>
      <c r="G36" s="62"/>
    </row>
  </sheetData>
  <mergeCells count="1">
    <mergeCell ref="E6:G6"/>
  </mergeCells>
  <printOptions/>
  <pageMargins left="0.75" right="0.17" top="0.18" bottom="0.16" header="0.17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ttt</dc:creator>
  <cp:keywords/>
  <dc:description/>
  <cp:lastModifiedBy>HomeUser</cp:lastModifiedBy>
  <cp:lastPrinted>2016-02-04T03:11:29Z</cp:lastPrinted>
  <dcterms:created xsi:type="dcterms:W3CDTF">2007-03-16T05:59:17Z</dcterms:created>
  <dcterms:modified xsi:type="dcterms:W3CDTF">2016-02-04T03:16:24Z</dcterms:modified>
  <cp:category/>
  <cp:version/>
  <cp:contentType/>
  <cp:contentStatus/>
</cp:coreProperties>
</file>