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20" activeTab="1"/>
  </bookViews>
  <sheets>
    <sheet name="ประกอบงบรับ-จ่าย 58" sheetId="1" r:id="rId1"/>
    <sheet name="รายงาน ง-ส 58 " sheetId="2" r:id="rId2"/>
  </sheets>
  <definedNames/>
  <calcPr fullCalcOnLoad="1"/>
</workbook>
</file>

<file path=xl/sharedStrings.xml><?xml version="1.0" encoding="utf-8"?>
<sst xmlns="http://schemas.openxmlformats.org/spreadsheetml/2006/main" count="445" uniqueCount="187">
  <si>
    <t>องค์การบริหารส่วนตำบลกุดจอก</t>
  </si>
  <si>
    <t>อำเภอบัวใหญ่ จังหวัดนครราชสีมา</t>
  </si>
  <si>
    <t>รายงานรับ-จ่าย เงินสด</t>
  </si>
  <si>
    <t>จนถึงปัจจุบัน</t>
  </si>
  <si>
    <t>เดือนนี้</t>
  </si>
  <si>
    <t>เกิดขึ้นจริง</t>
  </si>
  <si>
    <t>รายการ</t>
  </si>
  <si>
    <t>รหัส</t>
  </si>
  <si>
    <t>บัญชี</t>
  </si>
  <si>
    <t>ยอดยกมา</t>
  </si>
  <si>
    <r>
      <t>รายรับ</t>
    </r>
    <r>
      <rPr>
        <sz val="16"/>
        <rFont val="BrowalliaUPC"/>
        <family val="2"/>
      </rPr>
      <t xml:space="preserve">  (หมายเหตุ 1)</t>
    </r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</si>
  <si>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</si>
  <si>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</si>
  <si>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</si>
  <si>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</si>
  <si>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</si>
  <si>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</si>
  <si>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</si>
  <si>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</si>
  <si>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เงินอุดหนุนทั่วไปฝากจังหวัด</t>
  </si>
  <si>
    <t>เงินรับฝาก (หมายเหตุ 2)</t>
  </si>
  <si>
    <t>ลูกหนี้-เงินยืมโครงการเศรษฐกิจชุมชน</t>
  </si>
  <si>
    <t>ลูกหนี้เงินยืมเงินงบประมาณ</t>
  </si>
  <si>
    <t>รายจ่ายค้างจ่าย</t>
  </si>
  <si>
    <t>รายจ่ายรอจ่าย</t>
  </si>
  <si>
    <t>เงินสะสม</t>
  </si>
  <si>
    <t>ลูกหนี้เงินยืมเงินสะสม</t>
  </si>
  <si>
    <t>รวมรายรับ</t>
  </si>
  <si>
    <t xml:space="preserve"> -2-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</si>
  <si>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</si>
  <si>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</si>
  <si>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</si>
  <si>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</si>
  <si>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</si>
  <si>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</si>
  <si>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</si>
  <si>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</si>
  <si>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ลูกหนี้เงินยืม-เงินสะสม</t>
  </si>
  <si>
    <t>รายจ่ายค้างจ่าย(หมายเหตุ 3)</t>
  </si>
  <si>
    <t xml:space="preserve"> </t>
  </si>
  <si>
    <t>รวมรายจ่าย</t>
  </si>
  <si>
    <t>สูงกว่า</t>
  </si>
  <si>
    <t>รายรับ</t>
  </si>
  <si>
    <t>(ต่ำกว่า)</t>
  </si>
  <si>
    <t>ยอดยกไป</t>
  </si>
  <si>
    <t>(ลงชื่อ)…………………….</t>
  </si>
  <si>
    <t>นายกองค์การบริหารส่วนตำบลกุดจอก</t>
  </si>
  <si>
    <t>องค์การบริหารส่วนตำบลกุดจอก อ.บัวใหญ่ จ.นครราชสีมา</t>
  </si>
  <si>
    <t>รายรับจริงประกอบงบทดลองและรายงานรับ-จ่ายเงินสด</t>
  </si>
  <si>
    <t>รหัสบัญชี</t>
  </si>
  <si>
    <t xml:space="preserve">ประมาณการ </t>
  </si>
  <si>
    <t>รับจริงเดือนนี้</t>
  </si>
  <si>
    <t>รับจริงถึงปัจจุบัน</t>
  </si>
  <si>
    <t>รายได้ภาษีอากร</t>
  </si>
  <si>
    <t xml:space="preserve">1.  หมวดภาษีอากร </t>
  </si>
  <si>
    <t>1.1  ภาษีโรงเรือนและที่ดิน</t>
  </si>
  <si>
    <t>1.2  ภาษีบำรุงท้องที่</t>
  </si>
  <si>
    <t>1.3  ภาษีป้าย</t>
  </si>
  <si>
    <t>รวม</t>
  </si>
  <si>
    <t>รายได้ที่มิใช่ภาษีอากร</t>
  </si>
  <si>
    <t>รายได้ที่รัฐบาลจัดเก็บแล้วจัดสรรให้องค์กรปกครองส่วนท้องถิ่น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</si>
  <si>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</si>
  <si>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รวมทั้งสิ้น</t>
  </si>
  <si>
    <t>ตรวจถูกต้อง</t>
  </si>
  <si>
    <t>รับรองถูกต้อง</t>
  </si>
  <si>
    <t>ปลัดองค์การบริหารส่วนตำบล</t>
  </si>
  <si>
    <t>(บาท)</t>
  </si>
  <si>
    <t>เงินอุดหนุนระบุฯเพื่อสนับสนุนการบริหารจัดการของอปท.ฯ</t>
  </si>
  <si>
    <t>เงินอุดหนุนระบุวัตถุประสงค์-เบี้ยยังชีพผู้สูงอายุ</t>
  </si>
  <si>
    <t>เงินอุดหนุนระบุวัตถุประสงค์-เบี้ยยังชีพผู้พิการ</t>
  </si>
  <si>
    <t>เงินอุดหนุนระบุวัตถุประสงค์-เงินเดือนครู</t>
  </si>
  <si>
    <t>เงินอุดหนุนระบุวัตถุประสงค์-ค่าตอบแทน ผดด.</t>
  </si>
  <si>
    <t>เงินอุดหนุนระบุวัตถุประสงค์-ค่าครองชีพฯ ผดด.</t>
  </si>
  <si>
    <t>เงินอุดหนุนระบุวัตถุประสงค์-เงินประกันสังคม 5%</t>
  </si>
  <si>
    <t>รายจ่ายงบกลาง (จ่ายจากเงินรายได้)</t>
  </si>
  <si>
    <t>File: รายงานรับ-จ่าย เงินสด ปี'58 ยวง/Databese</t>
  </si>
  <si>
    <t>ประมาณการ  (บาท)</t>
  </si>
  <si>
    <t>ตามข้อบัญญัติ</t>
  </si>
  <si>
    <t xml:space="preserve"> โอน -/+</t>
  </si>
  <si>
    <t>ประมาณการ(บาท)</t>
  </si>
  <si>
    <t>ปัจจุบัน</t>
  </si>
  <si>
    <t>เงินเดือน (ฝ่ายการเมือง)</t>
  </si>
  <si>
    <t>เงินเดือน (ฝ่ายประจำ)</t>
  </si>
  <si>
    <t>รายจ่ายอื่น</t>
  </si>
  <si>
    <t>รายจ่ายงบกลาง-เงินอุดหนุนระบุฯเบี้ยผู้สูงอายุ</t>
  </si>
  <si>
    <t>รายจ่ายงบกลาง-เงินอุดหนุนระบุฯเบี้ยคนพิการ</t>
  </si>
  <si>
    <t>รายจ่ายงบกลาง- เงินอุดหนุนทั่วไปผู้ป่วยเอดส์</t>
  </si>
  <si>
    <t>รายจ่ายงบกลาง-เงินอุดหนุนระบุฯเงินประกันสังคม-ผดด.</t>
  </si>
  <si>
    <t>รายจ่ายงบกลาง-เงินอก.เงินประกันสังคมผดด.ค้างจ่าย</t>
  </si>
  <si>
    <t>ค่าใช้สอย-เงินอุดหนุนทั่วไปค่าจัดการเรียนการสอน</t>
  </si>
  <si>
    <t>เงินอุดหนุนระบุฯค่าตอบแทน-ค่าครองชีพฯ ผดด.</t>
  </si>
  <si>
    <t>ประจำเดือน    ธันวาคม  พ.ศ.  2557</t>
  </si>
  <si>
    <t>(ลงชื่อ)......................................ผู้จัดทำ</t>
  </si>
  <si>
    <t xml:space="preserve">      (นางสาวพิมพ์ชนก  คูณกลาง)</t>
  </si>
  <si>
    <t xml:space="preserve">         นักวิชาการเงินและบัญชี</t>
  </si>
  <si>
    <t>(ลงชื่อ)……………………………</t>
  </si>
  <si>
    <t xml:space="preserve">                 ตรวจถูกต้อง</t>
  </si>
  <si>
    <t xml:space="preserve">           (ลงชื่อ)………...…………........</t>
  </si>
  <si>
    <t xml:space="preserve">                          ตรวจถูกต้อง</t>
  </si>
  <si>
    <t xml:space="preserve">               (นางนันท์นภัส  ตระกูลเสถียร)</t>
  </si>
  <si>
    <t xml:space="preserve">                    ผู้อำนวยการกองคลัง</t>
  </si>
  <si>
    <t xml:space="preserve">    (นางนิชาพิมญชุ์  นันท์นิธิภูวเดช)</t>
  </si>
  <si>
    <t xml:space="preserve">       (นายสมศักดิ์  เสาทองหลาง)</t>
  </si>
  <si>
    <t xml:space="preserve">      นายกองค์การบริหารส่วนตำบลกุดจอก</t>
  </si>
  <si>
    <t xml:space="preserve">      ปลัดองค์การบริหารส่วนตำบล</t>
  </si>
  <si>
    <t>หมายเหตุ 2</t>
  </si>
  <si>
    <t>วันที่  30  มกราคม    2558</t>
  </si>
  <si>
    <t>2.หมวดค่าธรรมเนียมค่าปรับและใบอนุญาต</t>
  </si>
  <si>
    <t>2.1  ค่าธรรมเนียมเกี่ยวกับการความคุมอาคาร</t>
  </si>
  <si>
    <t>2.2  ค่าธรรมเนียมเก็บและขนอุจจาระหรือสิ่งปฏิกูล</t>
  </si>
  <si>
    <t>2.3  ค่าธรรมเนียมจดทะเบียนพาณิชย์(ตั้งใหม่)</t>
  </si>
  <si>
    <t>2.4  ค่าธรรมเนียมการจดทะเบียนเปลี่ยนแปลงรายการทะเบียนพาณิชย์</t>
  </si>
  <si>
    <t>2.5  ค่าธรรมเนียมการจดทะเบียนเลิกประกอบกิจการพาณิชย์</t>
  </si>
  <si>
    <t>2.6  คธน.ใบอนุญาตจัดตั้งตลาด สถานที่จำหน่ายอาหารหรือสถานที่สะสมอาหาร</t>
  </si>
  <si>
    <t>2.7  ค่าธรรมเนียมอื่น ๆ</t>
  </si>
  <si>
    <t>2.8  ค่าปรับผู้กระทำผิดข้อบัญญัติเรื่อง  ตลาดสด ฯ</t>
  </si>
  <si>
    <t>2.9  ค่าปรับผู้กระทำผิดข้อบัญญัติเรื่องการควบคุมการเลี้ยงสัตว์ฯ</t>
  </si>
  <si>
    <t>2.10 ค่าปรับผู้กระทำผิดข้อบัญญัติเรื่องการขุดดิน และถมดิน</t>
  </si>
  <si>
    <t>2.11 ค่าปรับผู้กระทำผิดข้อบัญญัติเรื่องกิจการที่เป็นอันตรายต่อสุขภาพ</t>
  </si>
  <si>
    <t>2.12  ค่าปรับผู้กระทำผิดกฏหมายจราจรทางบก</t>
  </si>
  <si>
    <t>2.13  ค่าปรับผู้กระทำผิดกฏหมายและข้อบังคับท้องถิ่น</t>
  </si>
  <si>
    <t>2.14  ค่าปรับการผิดสัญญา</t>
  </si>
  <si>
    <t>2.15  ค่าปรับอื่น ๆ</t>
  </si>
  <si>
    <t>2.16  ค่าใบอนุญาตรับทำการเก็บขน หรือกำจัดสิ่งปฏิกูลหรือมูลฝอย</t>
  </si>
  <si>
    <t>2.17  ค่าใบอนุญาตประกอบการค้าสำหรับกิจการที่เป็นอันตรายต่อสุขภาพ</t>
  </si>
  <si>
    <t>2.18  ค่าใบอนุญาตจำหน่ายสินค้าในที่หรือทางสาธารณะ</t>
  </si>
  <si>
    <t>2.19  ค่าใบอนุญาตเกี่ยวกับการควบคุมอาคาร</t>
  </si>
  <si>
    <t xml:space="preserve">2.20  ค่าใบอนุญาตอื่น ๆ </t>
  </si>
  <si>
    <t>3. หมวดรายได้จากทรัพย์สิน(ยอดรวม)</t>
  </si>
  <si>
    <t>3.1  ค่าเช่าหรือค่าบริการสถานที่</t>
  </si>
  <si>
    <t>3.2  ดอกเบี้ย</t>
  </si>
  <si>
    <t>4.  หมวดรายได้จากสาธารณูปโภคและการพาณิชย์ (ยอดรวม)</t>
  </si>
  <si>
    <t>4.1  รายได้จากสาธารณูปโภคและการพาณิชย์</t>
  </si>
  <si>
    <t>5.  หมวดรายได้เบ็ดเตล็ด (ยอดรวม)</t>
  </si>
  <si>
    <t>5.1  ค่าขายแบบแปลน</t>
  </si>
  <si>
    <t>5.2  ค่าจำหน่ายแบบพิมพ์และคำร้อง</t>
  </si>
  <si>
    <t xml:space="preserve">5.3  รายได้เบ็ดเตล็ดอื่น ๆ </t>
  </si>
  <si>
    <t>5.4  รายได้โครงการสนับสนุนการบริหารงานศูนย์รวมข้อมูลข่าวสาร ฯ</t>
  </si>
  <si>
    <t xml:space="preserve">  6.  หมวดภาษีจัดสรร</t>
  </si>
  <si>
    <t>6.1  ภาษีและค่าธรรมเนียมรถยนต์</t>
  </si>
  <si>
    <t>6.2  ภาษีมูลค่าเพิ่มตาม พ.ร.บ. กำหนดแผนฯ</t>
  </si>
  <si>
    <t>6.3  ภาษีมูลค่าเพิ่มตาม พ.ร.บ. จัดสรรรายได้ฯ (ภาษีมูลค่าเพิ่ม 1 ใน 9 )</t>
  </si>
  <si>
    <t>6.4  ภาษีธุรกิจเฉพาะ</t>
  </si>
  <si>
    <t>6.5  ภาษีสุรา</t>
  </si>
  <si>
    <t>6.6  ภาษีสรรพสามิต</t>
  </si>
  <si>
    <t>6.7  ค่าภาคหลวงและค่าธรรมเนียมตามกฎหมายว่าด้วยป่าไม้</t>
  </si>
  <si>
    <t>6.8  ค่าภาคหลวงแร่</t>
  </si>
  <si>
    <t>6.9  ค่าภาคหลวงปิโตรเลียม</t>
  </si>
  <si>
    <t>6.10   ค่าธรรมเนียมจดทะเบียนสิทธิและนิติกรรมตามประมวลกฏหมายที่ดิน</t>
  </si>
  <si>
    <t xml:space="preserve">7. หมวดเงินอุดหนุนทั่วไป </t>
  </si>
  <si>
    <t>7.1  เงินอุดหนุนทั่วไปสำหรับ อปท. ที่มีการบริหารจัดการที่ดี</t>
  </si>
  <si>
    <t>7.2  เงินอุดหนุนทั่วไปสำหรับดำเนินการตามอำนาจหน้าที่และภารกิจถ่ายโอนเลือกทำ</t>
  </si>
  <si>
    <t>7.3  ค่าจัดการเรียนการสอน</t>
  </si>
  <si>
    <t>7.4  เบี้ยยังชีพผู้ป่วยเอดส์</t>
  </si>
  <si>
    <t>7.6  อารหารเสริม (นม) ศูนย์พัฒนาเด็กเล็ก</t>
  </si>
  <si>
    <t>7.5  อาหารเสริม (นม) โรงเรียน</t>
  </si>
  <si>
    <t>รวมทั้งสิ้น(ตามข้อบัญญัติ ปี 58)</t>
  </si>
  <si>
    <t>รายได้ที่รัฐบาลอุดหนุนให้โดยระบุวัตถุประสงค์</t>
  </si>
  <si>
    <t xml:space="preserve"> 8.  หมวดเงินอุดหนุนระบุวัตถุประสงค์</t>
  </si>
  <si>
    <t>7.9  ส่งเสริมศักยภาพการจัดการศึกษา</t>
  </si>
  <si>
    <t>8.1  เงินอุดหนุนระบุวัตถุประสงค์เพื่อสนับฯ (เพื่อการพัฒนาประเทศ)</t>
  </si>
  <si>
    <t>8.2  เงินอุดหนุนระบุวัตถุประสงค์เบี้ยยังชีพผู้สูงอายุ</t>
  </si>
  <si>
    <t>8.3  เงินอุดหนุนระบุวัตถุประสงค์เบี้ยยังชีพความพิการ</t>
  </si>
  <si>
    <t>8.4  เงินอุดหนุนระบุวัตถุประสงค์เงินเดือนครู</t>
  </si>
  <si>
    <t>8.5  เงินอุดหนุนระบุวัตถุประสงค์ค่าตอบแทนผู้ดูแลเด็ก)</t>
  </si>
  <si>
    <t>8.6  เงินอุดหนุนระบุวัตถุประสงค์เงินเพิ่มค่าครองชีพชั่วคราว ผดด.</t>
  </si>
  <si>
    <t>8.7  เงินอุดหนุนระบุวัตถุประสงค์ประกันสังคมผู้ดูแลเด็ก 5 %</t>
  </si>
  <si>
    <t xml:space="preserve"> -3-</t>
  </si>
  <si>
    <t xml:space="preserve">       (นางสาวพิมพ์ชนก  คูณกลาง)</t>
  </si>
  <si>
    <t>(ลงชื่อ).................................................</t>
  </si>
  <si>
    <t>ผู้จัดทำ</t>
  </si>
  <si>
    <t xml:space="preserve"> (ลงชื่อ) ..............................................</t>
  </si>
  <si>
    <t>ผู้อำนวยการกองคลัง</t>
  </si>
  <si>
    <t xml:space="preserve"> (นางนันท์นภัส  ตระกูลเสถียร)</t>
  </si>
  <si>
    <t>(ลงชื่อ)  ....................................................</t>
  </si>
  <si>
    <t>(นางนิชาพิมญชุ์  นันท์นิธิภูวเดช)</t>
  </si>
  <si>
    <t xml:space="preserve">      (ลงชื่อ) ..........................................................</t>
  </si>
  <si>
    <t xml:space="preserve">                  (นายสมศักดิ์  เสาทองหลาง)</t>
  </si>
  <si>
    <t>วันที่  30  ธันวาคม    2557</t>
  </si>
  <si>
    <t>7.7  อาหารกลางวันโรงเรียน</t>
  </si>
  <si>
    <t>7.8  อาหารกลางวันศูนย์พัฒนาเด็กเล็ก</t>
  </si>
  <si>
    <t>7.10  สำหรับสนับสนุนการบริการสาธารณสุข</t>
  </si>
  <si>
    <t>ประจำเดือน    มกราคม  พ.ศ.  2558</t>
  </si>
  <si>
    <t>ประมาณการ (บาท)</t>
  </si>
  <si>
    <t>โอนเพิ่ม</t>
  </si>
  <si>
    <t xml:space="preserve"> โอนลด</t>
  </si>
  <si>
    <t xml:space="preserve">                ปีงบประมาณ พ.ศ. 2558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</si>
</sst>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t&quot;฿&quot;#,##0_);\(#,##0\)"/>
    <numFmt numFmtId="203" formatCode="t&quot;฿&quot;#,##0.00_);\(0.00\)"/>
    <numFmt numFmtId="204" formatCode="t&quot;฿&quot;#,##0.00_);[Red]\(#,##0.00\)"/>
    <numFmt numFmtId="205" formatCode="\(#,##0.00\)"/>
    <numFmt numFmtId="206" formatCode="\(&quot;฿&quot;#,##0\)"/>
    <numFmt numFmtId="207" formatCode="\(#,##0\)"/>
    <numFmt numFmtId="208" formatCode="\(#,###.00\)"/>
    <numFmt numFmtId="209" formatCode="[Red]\(t&quot;฿&quot;#,##0.00\)"/>
    <numFmt numFmtId="210" formatCode="\(#,##0.0\)"/>
    <numFmt numFmtId="211" formatCode="0.000"/>
  </numFmts>
  <fonts count="55">
    <font>
      <sz val="14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20"/>
      <name val="BrowalliaUPC"/>
      <family val="2"/>
    </font>
    <font>
      <u val="single"/>
      <sz val="16"/>
      <name val="BrowalliaUPC"/>
      <family val="2"/>
    </font>
    <font>
      <sz val="10"/>
      <name val="BrowalliaUPC"/>
      <family val="2"/>
    </font>
    <font>
      <sz val="16"/>
      <name val="DilleniaUPC"/>
      <family val="1"/>
    </font>
    <font>
      <b/>
      <sz val="18"/>
      <name val="DilleniaUPC"/>
      <family val="1"/>
    </font>
    <font>
      <b/>
      <sz val="16"/>
      <name val="DilleniaUPC"/>
      <family val="1"/>
    </font>
    <font>
      <b/>
      <u val="single"/>
      <sz val="16"/>
      <name val="DilleniaUPC"/>
      <family val="1"/>
    </font>
    <font>
      <sz val="14"/>
      <name val="BrowalliaUPC"/>
      <family val="2"/>
    </font>
    <font>
      <sz val="13"/>
      <name val="BrowalliaUPC"/>
      <family val="2"/>
    </font>
    <font>
      <sz val="12"/>
      <name val="BrowalliaUPC"/>
      <family val="2"/>
    </font>
    <font>
      <b/>
      <sz val="14"/>
      <name val="BrowalliaUPC"/>
      <family val="2"/>
    </font>
    <font>
      <u val="single"/>
      <sz val="14"/>
      <name val="BrowalliaUPC"/>
      <family val="2"/>
    </font>
    <font>
      <sz val="14"/>
      <name val="Angsana New"/>
      <family val="1"/>
    </font>
    <font>
      <sz val="11"/>
      <name val="BrowalliaUPC"/>
      <family val="2"/>
    </font>
    <font>
      <sz val="14"/>
      <name val="DilleniaUPC"/>
      <family val="1"/>
    </font>
    <font>
      <sz val="15"/>
      <name val="DilleniaUPC"/>
      <family val="1"/>
    </font>
    <font>
      <sz val="13"/>
      <name val="DilleniaUPC"/>
      <family val="1"/>
    </font>
    <font>
      <sz val="15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24" borderId="4" applyNumberFormat="0" applyAlignment="0" applyProtection="0"/>
    <xf numFmtId="0" fontId="50" fillId="25" borderId="0" applyNumberFormat="0" applyBorder="0" applyAlignment="0" applyProtection="0"/>
    <xf numFmtId="0" fontId="51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94" fontId="2" fillId="0" borderId="21" xfId="33" applyFont="1" applyBorder="1" applyAlignment="1">
      <alignment/>
    </xf>
    <xf numFmtId="194" fontId="2" fillId="0" borderId="22" xfId="33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194" fontId="2" fillId="0" borderId="24" xfId="33" applyFont="1" applyBorder="1" applyAlignment="1">
      <alignment/>
    </xf>
    <xf numFmtId="0" fontId="2" fillId="0" borderId="24" xfId="0" applyFont="1" applyBorder="1" applyAlignment="1">
      <alignment horizontal="center"/>
    </xf>
    <xf numFmtId="194" fontId="2" fillId="0" borderId="25" xfId="33" applyFont="1" applyBorder="1" applyAlignment="1">
      <alignment/>
    </xf>
    <xf numFmtId="194" fontId="2" fillId="0" borderId="26" xfId="33" applyFont="1" applyBorder="1" applyAlignment="1">
      <alignment/>
    </xf>
    <xf numFmtId="194" fontId="2" fillId="0" borderId="27" xfId="33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29" xfId="33" applyFont="1" applyBorder="1" applyAlignment="1">
      <alignment/>
    </xf>
    <xf numFmtId="0" fontId="2" fillId="0" borderId="23" xfId="0" applyFont="1" applyBorder="1" applyAlignment="1">
      <alignment horizontal="center"/>
    </xf>
    <xf numFmtId="194" fontId="2" fillId="0" borderId="30" xfId="33" applyFont="1" applyBorder="1" applyAlignment="1">
      <alignment/>
    </xf>
    <xf numFmtId="194" fontId="2" fillId="0" borderId="31" xfId="33" applyFont="1" applyBorder="1" applyAlignment="1">
      <alignment/>
    </xf>
    <xf numFmtId="194" fontId="2" fillId="0" borderId="15" xfId="33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194" fontId="2" fillId="0" borderId="33" xfId="0" applyNumberFormat="1" applyFont="1" applyBorder="1" applyAlignment="1">
      <alignment/>
    </xf>
    <xf numFmtId="0" fontId="2" fillId="0" borderId="31" xfId="0" applyFont="1" applyBorder="1" applyAlignment="1">
      <alignment/>
    </xf>
    <xf numFmtId="194" fontId="2" fillId="0" borderId="31" xfId="0" applyNumberFormat="1" applyFont="1" applyBorder="1" applyAlignment="1">
      <alignment/>
    </xf>
    <xf numFmtId="19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 quotePrefix="1">
      <alignment/>
    </xf>
    <xf numFmtId="0" fontId="6" fillId="0" borderId="3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4" xfId="0" applyFont="1" applyBorder="1" applyAlignment="1" quotePrefix="1">
      <alignment horizontal="center"/>
    </xf>
    <xf numFmtId="194" fontId="8" fillId="0" borderId="15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194" fontId="6" fillId="0" borderId="15" xfId="33" applyFont="1" applyBorder="1" applyAlignment="1">
      <alignment/>
    </xf>
    <xf numFmtId="194" fontId="6" fillId="0" borderId="0" xfId="33" applyFont="1" applyBorder="1" applyAlignment="1">
      <alignment/>
    </xf>
    <xf numFmtId="194" fontId="6" fillId="0" borderId="33" xfId="33" applyFont="1" applyBorder="1" applyAlignment="1">
      <alignment/>
    </xf>
    <xf numFmtId="0" fontId="6" fillId="0" borderId="15" xfId="0" applyFont="1" applyBorder="1" applyAlignment="1">
      <alignment/>
    </xf>
    <xf numFmtId="194" fontId="8" fillId="0" borderId="15" xfId="33" applyFont="1" applyBorder="1" applyAlignment="1">
      <alignment/>
    </xf>
    <xf numFmtId="194" fontId="8" fillId="0" borderId="0" xfId="33" applyFont="1" applyBorder="1" applyAlignment="1">
      <alignment/>
    </xf>
    <xf numFmtId="194" fontId="6" fillId="0" borderId="30" xfId="33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94" fontId="6" fillId="0" borderId="31" xfId="33" applyFont="1" applyBorder="1" applyAlignment="1">
      <alignment/>
    </xf>
    <xf numFmtId="0" fontId="6" fillId="0" borderId="0" xfId="0" applyFont="1" applyBorder="1" applyAlignment="1">
      <alignment horizontal="left"/>
    </xf>
    <xf numFmtId="194" fontId="8" fillId="0" borderId="33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3" xfId="0" applyFont="1" applyBorder="1" applyAlignment="1">
      <alignment/>
    </xf>
    <xf numFmtId="194" fontId="2" fillId="0" borderId="39" xfId="33" applyNumberFormat="1" applyFont="1" applyBorder="1" applyAlignment="1">
      <alignment/>
    </xf>
    <xf numFmtId="194" fontId="2" fillId="0" borderId="22" xfId="33" applyNumberFormat="1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94" fontId="10" fillId="0" borderId="39" xfId="33" applyFont="1" applyBorder="1" applyAlignment="1">
      <alignment/>
    </xf>
    <xf numFmtId="194" fontId="10" fillId="0" borderId="24" xfId="33" applyNumberFormat="1" applyFont="1" applyBorder="1" applyAlignment="1">
      <alignment/>
    </xf>
    <xf numFmtId="194" fontId="10" fillId="0" borderId="27" xfId="0" applyNumberFormat="1" applyFont="1" applyBorder="1" applyAlignment="1">
      <alignment/>
    </xf>
    <xf numFmtId="194" fontId="10" fillId="0" borderId="27" xfId="33" applyFont="1" applyBorder="1" applyAlignment="1">
      <alignment/>
    </xf>
    <xf numFmtId="194" fontId="10" fillId="0" borderId="33" xfId="33" applyFont="1" applyBorder="1" applyAlignment="1">
      <alignment/>
    </xf>
    <xf numFmtId="194" fontId="10" fillId="0" borderId="31" xfId="0" applyNumberFormat="1" applyFont="1" applyBorder="1" applyAlignment="1">
      <alignment/>
    </xf>
    <xf numFmtId="194" fontId="10" fillId="0" borderId="15" xfId="33" applyFont="1" applyBorder="1" applyAlignment="1">
      <alignment/>
    </xf>
    <xf numFmtId="0" fontId="10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0" xfId="0" applyFont="1" applyAlignment="1">
      <alignment/>
    </xf>
    <xf numFmtId="17" fontId="10" fillId="0" borderId="0" xfId="0" applyNumberFormat="1" applyFont="1" applyAlignment="1">
      <alignment horizontal="right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94" fontId="10" fillId="0" borderId="22" xfId="33" applyNumberFormat="1" applyFont="1" applyBorder="1" applyAlignment="1">
      <alignment/>
    </xf>
    <xf numFmtId="194" fontId="10" fillId="0" borderId="22" xfId="33" applyFont="1" applyBorder="1" applyAlignment="1">
      <alignment/>
    </xf>
    <xf numFmtId="0" fontId="14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 quotePrefix="1">
      <alignment horizontal="center"/>
    </xf>
    <xf numFmtId="194" fontId="10" fillId="0" borderId="24" xfId="33" applyFont="1" applyBorder="1" applyAlignment="1">
      <alignment/>
    </xf>
    <xf numFmtId="0" fontId="10" fillId="0" borderId="26" xfId="0" applyFont="1" applyBorder="1" applyAlignment="1" quotePrefix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94" fontId="10" fillId="0" borderId="26" xfId="33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194" fontId="10" fillId="0" borderId="0" xfId="0" applyNumberFormat="1" applyFont="1" applyBorder="1" applyAlignment="1">
      <alignment/>
    </xf>
    <xf numFmtId="194" fontId="10" fillId="0" borderId="11" xfId="0" applyNumberFormat="1" applyFont="1" applyBorder="1" applyAlignment="1">
      <alignment/>
    </xf>
    <xf numFmtId="194" fontId="10" fillId="0" borderId="14" xfId="0" applyNumberFormat="1" applyFont="1" applyBorder="1" applyAlignment="1">
      <alignment/>
    </xf>
    <xf numFmtId="194" fontId="10" fillId="0" borderId="21" xfId="33" applyFont="1" applyBorder="1" applyAlignment="1">
      <alignment/>
    </xf>
    <xf numFmtId="194" fontId="10" fillId="0" borderId="21" xfId="0" applyNumberFormat="1" applyFont="1" applyBorder="1" applyAlignment="1">
      <alignment/>
    </xf>
    <xf numFmtId="194" fontId="10" fillId="0" borderId="29" xfId="33" applyFont="1" applyBorder="1" applyAlignment="1">
      <alignment/>
    </xf>
    <xf numFmtId="194" fontId="10" fillId="0" borderId="29" xfId="0" applyNumberFormat="1" applyFont="1" applyBorder="1" applyAlignment="1">
      <alignment/>
    </xf>
    <xf numFmtId="194" fontId="10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194" fontId="10" fillId="0" borderId="33" xfId="0" applyNumberFormat="1" applyFont="1" applyBorder="1" applyAlignment="1">
      <alignment/>
    </xf>
    <xf numFmtId="4" fontId="10" fillId="0" borderId="30" xfId="33" applyNumberFormat="1" applyFont="1" applyBorder="1" applyAlignment="1">
      <alignment/>
    </xf>
    <xf numFmtId="0" fontId="10" fillId="0" borderId="0" xfId="0" applyFont="1" applyAlignment="1">
      <alignment horizontal="center"/>
    </xf>
    <xf numFmtId="205" fontId="15" fillId="0" borderId="31" xfId="33" applyNumberFormat="1" applyFont="1" applyBorder="1" applyAlignment="1">
      <alignment/>
    </xf>
    <xf numFmtId="4" fontId="10" fillId="0" borderId="33" xfId="33" applyNumberFormat="1" applyFont="1" applyBorder="1" applyAlignment="1">
      <alignment/>
    </xf>
    <xf numFmtId="0" fontId="10" fillId="0" borderId="0" xfId="0" applyFont="1" applyAlignment="1">
      <alignment/>
    </xf>
    <xf numFmtId="0" fontId="16" fillId="0" borderId="28" xfId="0" applyFont="1" applyBorder="1" applyAlignment="1">
      <alignment/>
    </xf>
    <xf numFmtId="0" fontId="12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38" xfId="0" applyFont="1" applyBorder="1" applyAlignment="1" quotePrefix="1">
      <alignment horizontal="center"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 quotePrefix="1">
      <alignment horizontal="center"/>
    </xf>
    <xf numFmtId="194" fontId="6" fillId="0" borderId="43" xfId="33" applyFont="1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194" fontId="8" fillId="0" borderId="43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194" fontId="2" fillId="0" borderId="44" xfId="33" applyNumberFormat="1" applyFont="1" applyBorder="1" applyAlignment="1">
      <alignment/>
    </xf>
    <xf numFmtId="194" fontId="2" fillId="0" borderId="45" xfId="33" applyNumberFormat="1" applyFont="1" applyBorder="1" applyAlignment="1">
      <alignment/>
    </xf>
    <xf numFmtId="194" fontId="2" fillId="0" borderId="20" xfId="33" applyNumberFormat="1" applyFont="1" applyBorder="1" applyAlignment="1">
      <alignment/>
    </xf>
    <xf numFmtId="194" fontId="2" fillId="0" borderId="23" xfId="33" applyNumberFormat="1" applyFont="1" applyBorder="1" applyAlignment="1">
      <alignment/>
    </xf>
    <xf numFmtId="194" fontId="20" fillId="0" borderId="27" xfId="33" applyFont="1" applyBorder="1" applyAlignment="1">
      <alignment/>
    </xf>
    <xf numFmtId="194" fontId="20" fillId="0" borderId="33" xfId="0" applyNumberFormat="1" applyFont="1" applyBorder="1" applyAlignment="1">
      <alignment/>
    </xf>
    <xf numFmtId="0" fontId="12" fillId="0" borderId="30" xfId="0" applyFont="1" applyBorder="1" applyAlignment="1">
      <alignment horizontal="center"/>
    </xf>
    <xf numFmtId="194" fontId="11" fillId="0" borderId="24" xfId="33" applyNumberFormat="1" applyFont="1" applyBorder="1" applyAlignment="1">
      <alignment/>
    </xf>
    <xf numFmtId="194" fontId="11" fillId="0" borderId="24" xfId="33" applyFont="1" applyBorder="1" applyAlignment="1">
      <alignment/>
    </xf>
    <xf numFmtId="194" fontId="11" fillId="0" borderId="15" xfId="33" applyFont="1" applyBorder="1" applyAlignment="1">
      <alignment/>
    </xf>
    <xf numFmtId="194" fontId="12" fillId="0" borderId="27" xfId="0" applyNumberFormat="1" applyFont="1" applyBorder="1" applyAlignment="1">
      <alignment/>
    </xf>
    <xf numFmtId="194" fontId="12" fillId="0" borderId="22" xfId="33" applyNumberFormat="1" applyFont="1" applyBorder="1" applyAlignment="1">
      <alignment/>
    </xf>
    <xf numFmtId="194" fontId="12" fillId="0" borderId="24" xfId="33" applyFont="1" applyBorder="1" applyAlignment="1">
      <alignment/>
    </xf>
    <xf numFmtId="194" fontId="10" fillId="0" borderId="31" xfId="33" applyFont="1" applyBorder="1" applyAlignment="1">
      <alignment/>
    </xf>
    <xf numFmtId="0" fontId="1" fillId="0" borderId="18" xfId="0" applyFont="1" applyBorder="1" applyAlignment="1">
      <alignment horizontal="center"/>
    </xf>
    <xf numFmtId="194" fontId="11" fillId="0" borderId="21" xfId="33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4" fontId="2" fillId="0" borderId="45" xfId="33" applyNumberFormat="1" applyFont="1" applyBorder="1" applyAlignment="1">
      <alignment horizontal="center"/>
    </xf>
    <xf numFmtId="194" fontId="2" fillId="0" borderId="23" xfId="33" applyNumberFormat="1" applyFont="1" applyBorder="1" applyAlignment="1">
      <alignment horizontal="center"/>
    </xf>
    <xf numFmtId="194" fontId="2" fillId="0" borderId="22" xfId="33" applyNumberFormat="1" applyFont="1" applyBorder="1" applyAlignment="1">
      <alignment horizontal="center"/>
    </xf>
    <xf numFmtId="194" fontId="10" fillId="0" borderId="45" xfId="33" applyNumberFormat="1" applyFont="1" applyBorder="1" applyAlignment="1">
      <alignment horizontal="center"/>
    </xf>
    <xf numFmtId="194" fontId="10" fillId="0" borderId="23" xfId="33" applyNumberFormat="1" applyFont="1" applyBorder="1" applyAlignment="1">
      <alignment horizontal="center"/>
    </xf>
    <xf numFmtId="194" fontId="10" fillId="0" borderId="22" xfId="33" applyNumberFormat="1" applyFont="1" applyBorder="1" applyAlignment="1">
      <alignment horizontal="center"/>
    </xf>
    <xf numFmtId="194" fontId="2" fillId="0" borderId="46" xfId="33" applyNumberFormat="1" applyFont="1" applyBorder="1" applyAlignment="1">
      <alignment horizontal="center"/>
    </xf>
    <xf numFmtId="194" fontId="2" fillId="0" borderId="47" xfId="33" applyNumberFormat="1" applyFont="1" applyBorder="1" applyAlignment="1">
      <alignment horizontal="center"/>
    </xf>
    <xf numFmtId="194" fontId="2" fillId="0" borderId="48" xfId="33" applyNumberFormat="1" applyFont="1" applyBorder="1" applyAlignment="1">
      <alignment horizontal="center"/>
    </xf>
    <xf numFmtId="194" fontId="10" fillId="0" borderId="49" xfId="33" applyNumberFormat="1" applyFont="1" applyBorder="1" applyAlignment="1">
      <alignment horizontal="center"/>
    </xf>
    <xf numFmtId="194" fontId="10" fillId="0" borderId="50" xfId="33" applyNumberFormat="1" applyFont="1" applyBorder="1" applyAlignment="1">
      <alignment horizontal="center"/>
    </xf>
    <xf numFmtId="194" fontId="10" fillId="0" borderId="51" xfId="33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126</xdr:row>
      <xdr:rowOff>38100</xdr:rowOff>
    </xdr:from>
    <xdr:to>
      <xdr:col>10</xdr:col>
      <xdr:colOff>876300</xdr:colOff>
      <xdr:row>127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7410450" y="35471100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126</xdr:row>
      <xdr:rowOff>38100</xdr:rowOff>
    </xdr:from>
    <xdr:to>
      <xdr:col>4</xdr:col>
      <xdr:colOff>962025</xdr:colOff>
      <xdr:row>127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2971800" y="3547110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38100</xdr:rowOff>
    </xdr:from>
    <xdr:to>
      <xdr:col>10</xdr:col>
      <xdr:colOff>876300</xdr:colOff>
      <xdr:row>38</xdr:row>
      <xdr:rowOff>238125</xdr:rowOff>
    </xdr:to>
    <xdr:sp>
      <xdr:nvSpPr>
        <xdr:cNvPr id="3" name="Line 1"/>
        <xdr:cNvSpPr>
          <a:spLocks/>
        </xdr:cNvSpPr>
      </xdr:nvSpPr>
      <xdr:spPr>
        <a:xfrm flipH="1">
          <a:off x="7410450" y="10896600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38100</xdr:rowOff>
    </xdr:from>
    <xdr:to>
      <xdr:col>4</xdr:col>
      <xdr:colOff>962025</xdr:colOff>
      <xdr:row>38</xdr:row>
      <xdr:rowOff>238125</xdr:rowOff>
    </xdr:to>
    <xdr:sp>
      <xdr:nvSpPr>
        <xdr:cNvPr id="4" name="Line 2"/>
        <xdr:cNvSpPr>
          <a:spLocks/>
        </xdr:cNvSpPr>
      </xdr:nvSpPr>
      <xdr:spPr>
        <a:xfrm flipH="1">
          <a:off x="2971800" y="1089660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31">
      <selection activeCell="L44" sqref="L44"/>
    </sheetView>
  </sheetViews>
  <sheetFormatPr defaultColWidth="9.140625" defaultRowHeight="21.75"/>
  <cols>
    <col min="1" max="1" width="5.00390625" style="43" customWidth="1"/>
    <col min="2" max="2" width="9.140625" style="43" customWidth="1"/>
    <col min="3" max="3" width="9.00390625" style="43" customWidth="1"/>
    <col min="4" max="4" width="10.140625" style="43" customWidth="1"/>
    <col min="5" max="5" width="9.140625" style="43" customWidth="1"/>
    <col min="6" max="6" width="16.421875" style="43" customWidth="1"/>
    <col min="7" max="7" width="10.00390625" style="43" customWidth="1"/>
    <col min="8" max="10" width="15.421875" style="43" customWidth="1"/>
    <col min="11" max="11" width="18.8515625" style="43" customWidth="1"/>
    <col min="12" max="16384" width="9.140625" style="43" customWidth="1"/>
  </cols>
  <sheetData>
    <row r="1" ht="26.25">
      <c r="J1" s="44" t="s">
        <v>105</v>
      </c>
    </row>
    <row r="2" spans="1:10" ht="23.25">
      <c r="A2" s="178" t="s">
        <v>47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23.25">
      <c r="A3" s="178" t="s">
        <v>48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23.25">
      <c r="A4" s="180" t="s">
        <v>106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23.25">
      <c r="A5" s="47"/>
      <c r="B5" s="48"/>
      <c r="C5" s="48"/>
      <c r="D5" s="48"/>
      <c r="E5" s="48"/>
      <c r="F5" s="49"/>
      <c r="G5" s="49" t="s">
        <v>49</v>
      </c>
      <c r="H5" s="50" t="s">
        <v>50</v>
      </c>
      <c r="I5" s="49" t="s">
        <v>51</v>
      </c>
      <c r="J5" s="49" t="s">
        <v>52</v>
      </c>
    </row>
    <row r="6" spans="1:10" ht="23.25">
      <c r="A6" s="52" t="s">
        <v>53</v>
      </c>
      <c r="B6" s="53"/>
      <c r="C6" s="53"/>
      <c r="D6" s="53"/>
      <c r="E6" s="53"/>
      <c r="F6" s="54"/>
      <c r="G6" s="55"/>
      <c r="H6" s="56"/>
      <c r="I6" s="56"/>
      <c r="J6" s="56"/>
    </row>
    <row r="7" spans="1:10" ht="23.25">
      <c r="A7" s="57" t="s">
        <v>54</v>
      </c>
      <c r="B7" s="53"/>
      <c r="C7" s="53"/>
      <c r="D7" s="53"/>
      <c r="E7" s="53"/>
      <c r="F7" s="54"/>
      <c r="G7" s="58">
        <v>410000</v>
      </c>
      <c r="H7" s="59"/>
      <c r="I7" s="59"/>
      <c r="J7" s="59"/>
    </row>
    <row r="8" spans="1:10" ht="23.25">
      <c r="A8" s="61"/>
      <c r="B8" s="53" t="s">
        <v>55</v>
      </c>
      <c r="C8" s="53"/>
      <c r="D8" s="53"/>
      <c r="E8" s="53"/>
      <c r="F8" s="54"/>
      <c r="G8" s="62">
        <v>411001</v>
      </c>
      <c r="H8" s="63">
        <v>3960000</v>
      </c>
      <c r="I8" s="63">
        <v>765</v>
      </c>
      <c r="J8" s="63">
        <f>SUM(I8)</f>
        <v>765</v>
      </c>
    </row>
    <row r="9" spans="1:10" ht="23.25">
      <c r="A9" s="61"/>
      <c r="B9" s="53" t="s">
        <v>56</v>
      </c>
      <c r="C9" s="53"/>
      <c r="D9" s="53"/>
      <c r="E9" s="53" t="s">
        <v>39</v>
      </c>
      <c r="F9" s="54"/>
      <c r="G9" s="62">
        <v>411002</v>
      </c>
      <c r="H9" s="63">
        <v>70000</v>
      </c>
      <c r="I9" s="63">
        <v>16074.29</v>
      </c>
      <c r="J9" s="63">
        <f>SUM(I9)</f>
        <v>16074.29</v>
      </c>
    </row>
    <row r="10" spans="1:10" ht="23.25">
      <c r="A10" s="61"/>
      <c r="B10" s="53" t="s">
        <v>57</v>
      </c>
      <c r="C10" s="53"/>
      <c r="D10" s="53"/>
      <c r="E10" s="53"/>
      <c r="F10" s="54"/>
      <c r="G10" s="62">
        <v>411003</v>
      </c>
      <c r="H10" s="63">
        <v>50000</v>
      </c>
      <c r="I10" s="63"/>
      <c r="J10" s="63"/>
    </row>
    <row r="11" spans="1:10" ht="23.25">
      <c r="A11" s="61"/>
      <c r="B11" s="53"/>
      <c r="C11" s="53"/>
      <c r="D11" s="51" t="s">
        <v>58</v>
      </c>
      <c r="E11" s="53"/>
      <c r="F11" s="54"/>
      <c r="G11" s="62"/>
      <c r="H11" s="65">
        <f>SUM(H8:H10)</f>
        <v>4080000</v>
      </c>
      <c r="I11" s="65">
        <f>SUM(I8:I10)</f>
        <v>16839.29</v>
      </c>
      <c r="J11" s="65">
        <f>SUM(J8:J10)</f>
        <v>16839.29</v>
      </c>
    </row>
    <row r="12" spans="1:10" ht="23.25">
      <c r="A12" s="52" t="s">
        <v>59</v>
      </c>
      <c r="B12" s="53"/>
      <c r="C12" s="53"/>
      <c r="D12" s="53"/>
      <c r="E12" s="53"/>
      <c r="F12" s="54"/>
      <c r="G12" s="54"/>
      <c r="H12" s="66"/>
      <c r="I12" s="66"/>
      <c r="J12" s="66"/>
    </row>
    <row r="13" spans="1:10" ht="23.25">
      <c r="A13" s="57" t="s">
        <v>107</v>
      </c>
      <c r="B13" s="53"/>
      <c r="C13" s="53"/>
      <c r="D13" s="53"/>
      <c r="E13" s="53"/>
      <c r="F13" s="54"/>
      <c r="G13" s="58">
        <v>412000</v>
      </c>
      <c r="H13" s="59"/>
      <c r="I13" s="59"/>
      <c r="J13" s="59"/>
    </row>
    <row r="14" spans="1:10" ht="23.25">
      <c r="A14" s="61"/>
      <c r="B14" s="53" t="s">
        <v>108</v>
      </c>
      <c r="C14" s="53"/>
      <c r="D14" s="53"/>
      <c r="E14" s="53"/>
      <c r="F14" s="54"/>
      <c r="G14" s="62">
        <v>412106</v>
      </c>
      <c r="H14" s="63">
        <v>3000</v>
      </c>
      <c r="I14" s="63">
        <v>102</v>
      </c>
      <c r="J14" s="63">
        <f>SUM(I14+J131)</f>
        <v>800</v>
      </c>
    </row>
    <row r="15" spans="1:10" ht="23.25">
      <c r="A15" s="61"/>
      <c r="B15" s="53" t="s">
        <v>109</v>
      </c>
      <c r="C15" s="53"/>
      <c r="D15" s="53"/>
      <c r="E15" s="53"/>
      <c r="F15" s="54"/>
      <c r="G15" s="62">
        <v>412108</v>
      </c>
      <c r="H15" s="63">
        <v>20000</v>
      </c>
      <c r="I15" s="63"/>
      <c r="J15" s="63">
        <f aca="true" t="shared" si="0" ref="J15:J37">SUM(I15+J132)</f>
        <v>0</v>
      </c>
    </row>
    <row r="16" spans="1:10" ht="23.25">
      <c r="A16" s="61"/>
      <c r="B16" s="53" t="s">
        <v>110</v>
      </c>
      <c r="C16" s="53"/>
      <c r="D16" s="53"/>
      <c r="E16" s="53"/>
      <c r="F16" s="54"/>
      <c r="G16" s="62">
        <v>412128</v>
      </c>
      <c r="H16" s="63">
        <v>2500</v>
      </c>
      <c r="I16" s="63"/>
      <c r="J16" s="63">
        <f t="shared" si="0"/>
        <v>100</v>
      </c>
    </row>
    <row r="17" spans="1:10" ht="23.25">
      <c r="A17" s="61"/>
      <c r="B17" s="53" t="s">
        <v>111</v>
      </c>
      <c r="C17" s="53"/>
      <c r="D17" s="53"/>
      <c r="E17" s="53"/>
      <c r="F17" s="54"/>
      <c r="G17" s="62"/>
      <c r="H17" s="63">
        <v>0</v>
      </c>
      <c r="I17" s="63"/>
      <c r="J17" s="63">
        <f t="shared" si="0"/>
        <v>0</v>
      </c>
    </row>
    <row r="18" spans="1:10" ht="23.25">
      <c r="A18" s="61"/>
      <c r="B18" s="53" t="s">
        <v>112</v>
      </c>
      <c r="C18" s="53"/>
      <c r="D18" s="53"/>
      <c r="E18" s="53"/>
      <c r="F18" s="54"/>
      <c r="G18" s="62"/>
      <c r="H18" s="63">
        <v>0</v>
      </c>
      <c r="I18" s="63"/>
      <c r="J18" s="63">
        <f t="shared" si="0"/>
        <v>0</v>
      </c>
    </row>
    <row r="19" spans="1:10" ht="23.25">
      <c r="A19" s="61"/>
      <c r="B19" s="141" t="s">
        <v>113</v>
      </c>
      <c r="C19" s="53"/>
      <c r="D19" s="53"/>
      <c r="E19" s="53"/>
      <c r="F19" s="54"/>
      <c r="G19" s="62"/>
      <c r="H19" s="63"/>
      <c r="I19" s="63"/>
      <c r="J19" s="63">
        <f t="shared" si="0"/>
        <v>0</v>
      </c>
    </row>
    <row r="20" spans="1:10" ht="23.25">
      <c r="A20" s="61"/>
      <c r="B20" s="53" t="s">
        <v>114</v>
      </c>
      <c r="C20" s="53"/>
      <c r="D20" s="53"/>
      <c r="E20" s="53"/>
      <c r="F20" s="54"/>
      <c r="G20" s="62">
        <v>412199</v>
      </c>
      <c r="H20" s="63">
        <v>1000</v>
      </c>
      <c r="I20" s="63"/>
      <c r="J20" s="63">
        <f t="shared" si="0"/>
        <v>0</v>
      </c>
    </row>
    <row r="21" spans="1:10" ht="23.25">
      <c r="A21" s="61"/>
      <c r="B21" s="53" t="s">
        <v>115</v>
      </c>
      <c r="C21" s="53"/>
      <c r="D21" s="53"/>
      <c r="E21" s="53"/>
      <c r="F21" s="54"/>
      <c r="G21" s="62"/>
      <c r="H21" s="63">
        <v>0</v>
      </c>
      <c r="I21" s="63"/>
      <c r="J21" s="63">
        <f t="shared" si="0"/>
        <v>0</v>
      </c>
    </row>
    <row r="22" spans="1:10" ht="23.25">
      <c r="A22" s="61"/>
      <c r="B22" s="53" t="s">
        <v>116</v>
      </c>
      <c r="C22" s="53"/>
      <c r="D22" s="53"/>
      <c r="E22" s="53"/>
      <c r="F22" s="54"/>
      <c r="G22" s="62"/>
      <c r="H22" s="63">
        <v>0</v>
      </c>
      <c r="I22" s="63"/>
      <c r="J22" s="63">
        <f t="shared" si="0"/>
        <v>0</v>
      </c>
    </row>
    <row r="23" spans="1:10" ht="23.25">
      <c r="A23" s="61"/>
      <c r="B23" s="53" t="s">
        <v>117</v>
      </c>
      <c r="C23" s="53"/>
      <c r="D23" s="53"/>
      <c r="E23" s="53"/>
      <c r="F23" s="54"/>
      <c r="G23" s="62"/>
      <c r="H23" s="63">
        <v>0</v>
      </c>
      <c r="I23" s="63"/>
      <c r="J23" s="63">
        <f t="shared" si="0"/>
        <v>0</v>
      </c>
    </row>
    <row r="24" spans="1:10" ht="23.25">
      <c r="A24" s="61"/>
      <c r="B24" s="53" t="s">
        <v>118</v>
      </c>
      <c r="C24" s="53"/>
      <c r="D24" s="53"/>
      <c r="E24" s="53"/>
      <c r="F24" s="54"/>
      <c r="G24" s="62"/>
      <c r="H24" s="63">
        <v>0</v>
      </c>
      <c r="I24" s="63"/>
      <c r="J24" s="63">
        <f t="shared" si="0"/>
        <v>0</v>
      </c>
    </row>
    <row r="25" spans="1:10" ht="23.25">
      <c r="A25" s="61"/>
      <c r="B25" s="53" t="s">
        <v>119</v>
      </c>
      <c r="C25" s="53"/>
      <c r="D25" s="53"/>
      <c r="E25" s="53"/>
      <c r="F25" s="54"/>
      <c r="G25" s="62">
        <v>412202</v>
      </c>
      <c r="H25" s="63">
        <v>2000</v>
      </c>
      <c r="I25" s="63"/>
      <c r="J25" s="63">
        <f t="shared" si="0"/>
        <v>400</v>
      </c>
    </row>
    <row r="26" spans="1:10" ht="23.25">
      <c r="A26" s="61"/>
      <c r="B26" s="53" t="s">
        <v>120</v>
      </c>
      <c r="C26" s="53"/>
      <c r="D26" s="53"/>
      <c r="E26" s="53"/>
      <c r="F26" s="54"/>
      <c r="G26" s="62">
        <v>412209</v>
      </c>
      <c r="H26" s="63">
        <v>4000</v>
      </c>
      <c r="I26" s="63"/>
      <c r="J26" s="63">
        <f t="shared" si="0"/>
        <v>0</v>
      </c>
    </row>
    <row r="27" spans="1:10" ht="23.25">
      <c r="A27" s="61"/>
      <c r="B27" s="53" t="s">
        <v>121</v>
      </c>
      <c r="C27" s="53"/>
      <c r="D27" s="53"/>
      <c r="E27" s="53"/>
      <c r="F27" s="54"/>
      <c r="G27" s="62">
        <v>412210</v>
      </c>
      <c r="H27" s="63">
        <v>30000</v>
      </c>
      <c r="I27" s="63"/>
      <c r="J27" s="63">
        <f t="shared" si="0"/>
        <v>1253</v>
      </c>
    </row>
    <row r="28" spans="1:10" ht="23.25">
      <c r="A28" s="61"/>
      <c r="B28" s="53" t="s">
        <v>122</v>
      </c>
      <c r="C28" s="53"/>
      <c r="D28" s="53"/>
      <c r="E28" s="53"/>
      <c r="F28" s="54"/>
      <c r="G28" s="62">
        <v>412299</v>
      </c>
      <c r="H28" s="63">
        <v>500</v>
      </c>
      <c r="I28" s="63"/>
      <c r="J28" s="63">
        <f t="shared" si="0"/>
        <v>0</v>
      </c>
    </row>
    <row r="29" spans="1:10" ht="23.25">
      <c r="A29" s="61"/>
      <c r="B29" s="53" t="s">
        <v>123</v>
      </c>
      <c r="C29" s="53"/>
      <c r="D29" s="53"/>
      <c r="E29" s="53"/>
      <c r="F29" s="54"/>
      <c r="G29" s="62">
        <v>412301</v>
      </c>
      <c r="H29" s="63">
        <v>5000</v>
      </c>
      <c r="I29" s="63"/>
      <c r="J29" s="63">
        <f t="shared" si="0"/>
        <v>0</v>
      </c>
    </row>
    <row r="30" spans="1:10" ht="23.25">
      <c r="A30" s="61"/>
      <c r="B30" s="53" t="s">
        <v>124</v>
      </c>
      <c r="C30" s="53"/>
      <c r="D30" s="53"/>
      <c r="E30" s="53"/>
      <c r="F30" s="54"/>
      <c r="G30" s="62">
        <v>412303</v>
      </c>
      <c r="H30" s="63">
        <v>25000</v>
      </c>
      <c r="I30" s="63"/>
      <c r="J30" s="63">
        <f t="shared" si="0"/>
        <v>0</v>
      </c>
    </row>
    <row r="31" spans="1:10" ht="23.25">
      <c r="A31" s="61"/>
      <c r="B31" s="53" t="s">
        <v>125</v>
      </c>
      <c r="C31" s="53"/>
      <c r="D31" s="53"/>
      <c r="E31" s="53"/>
      <c r="F31" s="54"/>
      <c r="G31" s="62">
        <v>412305</v>
      </c>
      <c r="H31" s="63">
        <v>15000</v>
      </c>
      <c r="I31" s="63"/>
      <c r="J31" s="63">
        <f t="shared" si="0"/>
        <v>0</v>
      </c>
    </row>
    <row r="32" spans="1:10" ht="23.25">
      <c r="A32" s="61"/>
      <c r="B32" s="53" t="s">
        <v>126</v>
      </c>
      <c r="C32" s="53"/>
      <c r="D32" s="53"/>
      <c r="E32" s="53"/>
      <c r="F32" s="54"/>
      <c r="G32" s="62">
        <v>412307</v>
      </c>
      <c r="H32" s="63">
        <v>1000</v>
      </c>
      <c r="I32" s="63">
        <v>60</v>
      </c>
      <c r="J32" s="63">
        <f t="shared" si="0"/>
        <v>280</v>
      </c>
    </row>
    <row r="33" spans="1:10" ht="23.25">
      <c r="A33" s="61"/>
      <c r="B33" s="53" t="s">
        <v>127</v>
      </c>
      <c r="C33" s="53"/>
      <c r="D33" s="53"/>
      <c r="E33" s="53"/>
      <c r="F33" s="54"/>
      <c r="G33" s="62">
        <v>412399</v>
      </c>
      <c r="H33" s="63"/>
      <c r="I33" s="63"/>
      <c r="J33" s="63">
        <f t="shared" si="0"/>
        <v>0</v>
      </c>
    </row>
    <row r="34" spans="1:10" ht="23.25">
      <c r="A34" s="61"/>
      <c r="B34" s="53"/>
      <c r="C34" s="53"/>
      <c r="D34" s="51" t="s">
        <v>58</v>
      </c>
      <c r="E34" s="53"/>
      <c r="F34" s="54"/>
      <c r="G34" s="62"/>
      <c r="H34" s="65">
        <f>SUM(H13:H33)</f>
        <v>109000</v>
      </c>
      <c r="I34" s="65">
        <f>SUM(I14:I33)</f>
        <v>162</v>
      </c>
      <c r="J34" s="65">
        <f>SUM(J13:J33)</f>
        <v>2833</v>
      </c>
    </row>
    <row r="35" spans="1:10" ht="23.25">
      <c r="A35" s="57" t="s">
        <v>128</v>
      </c>
      <c r="B35" s="53"/>
      <c r="C35" s="53"/>
      <c r="D35" s="53"/>
      <c r="E35" s="53"/>
      <c r="F35" s="54"/>
      <c r="G35" s="58">
        <v>413000</v>
      </c>
      <c r="H35" s="59"/>
      <c r="I35" s="59"/>
      <c r="J35" s="63">
        <f t="shared" si="0"/>
        <v>0</v>
      </c>
    </row>
    <row r="36" spans="1:10" ht="23.25">
      <c r="A36" s="61"/>
      <c r="B36" s="53" t="s">
        <v>129</v>
      </c>
      <c r="C36" s="53"/>
      <c r="D36" s="53"/>
      <c r="E36" s="53"/>
      <c r="F36" s="54"/>
      <c r="G36" s="62">
        <v>413002</v>
      </c>
      <c r="H36" s="63">
        <v>0</v>
      </c>
      <c r="I36" s="63"/>
      <c r="J36" s="63">
        <f t="shared" si="0"/>
        <v>0</v>
      </c>
    </row>
    <row r="37" spans="1:10" ht="23.25">
      <c r="A37" s="61"/>
      <c r="B37" s="53" t="s">
        <v>130</v>
      </c>
      <c r="C37" s="53"/>
      <c r="D37" s="53"/>
      <c r="E37" s="53"/>
      <c r="F37" s="54"/>
      <c r="G37" s="62">
        <v>413003</v>
      </c>
      <c r="H37" s="63">
        <v>170000</v>
      </c>
      <c r="I37" s="63">
        <v>96585.47</v>
      </c>
      <c r="J37" s="63">
        <f t="shared" si="0"/>
        <v>96585.47</v>
      </c>
    </row>
    <row r="38" spans="1:10" ht="23.25">
      <c r="A38" s="147"/>
      <c r="B38" s="148"/>
      <c r="C38" s="148"/>
      <c r="D38" s="149" t="s">
        <v>58</v>
      </c>
      <c r="E38" s="148"/>
      <c r="F38" s="76"/>
      <c r="G38" s="150"/>
      <c r="H38" s="65">
        <f>SUM(H36:H37)</f>
        <v>170000</v>
      </c>
      <c r="I38" s="65">
        <f>SUM(I37)</f>
        <v>96585.47</v>
      </c>
      <c r="J38" s="65">
        <f>SUM(J36:J37)</f>
        <v>96585.47</v>
      </c>
    </row>
    <row r="39" spans="1:10" ht="23.25">
      <c r="A39" s="151"/>
      <c r="B39" s="151"/>
      <c r="C39" s="151"/>
      <c r="D39" s="152"/>
      <c r="E39" s="151"/>
      <c r="F39" s="151"/>
      <c r="G39" s="153"/>
      <c r="H39" s="154"/>
      <c r="I39" s="154"/>
      <c r="J39" s="154"/>
    </row>
    <row r="40" spans="1:10" ht="23.25">
      <c r="A40" s="185" t="s">
        <v>28</v>
      </c>
      <c r="B40" s="185"/>
      <c r="C40" s="185"/>
      <c r="D40" s="185"/>
      <c r="E40" s="185"/>
      <c r="F40" s="185"/>
      <c r="G40" s="185"/>
      <c r="H40" s="185"/>
      <c r="I40" s="185"/>
      <c r="J40" s="185"/>
    </row>
    <row r="41" spans="1:10" ht="23.25">
      <c r="A41" s="149"/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ht="23.25">
      <c r="A42" s="47"/>
      <c r="B42" s="48"/>
      <c r="C42" s="48"/>
      <c r="D42" s="48"/>
      <c r="E42" s="48"/>
      <c r="F42" s="49"/>
      <c r="G42" s="49" t="s">
        <v>49</v>
      </c>
      <c r="H42" s="50" t="s">
        <v>50</v>
      </c>
      <c r="I42" s="49" t="s">
        <v>51</v>
      </c>
      <c r="J42" s="49" t="s">
        <v>52</v>
      </c>
    </row>
    <row r="43" spans="1:10" ht="23.25">
      <c r="A43" s="57" t="s">
        <v>131</v>
      </c>
      <c r="B43" s="53"/>
      <c r="C43" s="53"/>
      <c r="D43" s="53"/>
      <c r="E43" s="53"/>
      <c r="F43" s="54"/>
      <c r="G43" s="58">
        <v>414000</v>
      </c>
      <c r="H43" s="63"/>
      <c r="I43" s="63"/>
      <c r="J43" s="63"/>
    </row>
    <row r="44" spans="1:10" ht="23.25">
      <c r="A44" s="61"/>
      <c r="B44" s="53" t="s">
        <v>132</v>
      </c>
      <c r="C44" s="53"/>
      <c r="D44" s="53"/>
      <c r="E44" s="53"/>
      <c r="F44" s="54"/>
      <c r="G44" s="62">
        <v>414006</v>
      </c>
      <c r="H44" s="63">
        <v>0</v>
      </c>
      <c r="I44" s="63"/>
      <c r="J44" s="63">
        <f>SUM(I44+J161)</f>
        <v>0</v>
      </c>
    </row>
    <row r="45" spans="1:10" ht="23.25">
      <c r="A45" s="61"/>
      <c r="B45" s="53"/>
      <c r="C45" s="53"/>
      <c r="D45" s="51" t="s">
        <v>58</v>
      </c>
      <c r="E45" s="53"/>
      <c r="F45" s="54"/>
      <c r="G45" s="62"/>
      <c r="H45" s="65">
        <f>SUM(H44)</f>
        <v>0</v>
      </c>
      <c r="I45" s="65">
        <v>0</v>
      </c>
      <c r="J45" s="65"/>
    </row>
    <row r="46" spans="1:10" ht="23.25">
      <c r="A46" s="57" t="s">
        <v>133</v>
      </c>
      <c r="B46" s="53"/>
      <c r="C46" s="53"/>
      <c r="D46" s="53"/>
      <c r="E46" s="53"/>
      <c r="F46" s="54"/>
      <c r="G46" s="58">
        <v>415000</v>
      </c>
      <c r="H46" s="67"/>
      <c r="I46" s="67"/>
      <c r="J46" s="67"/>
    </row>
    <row r="47" spans="1:10" ht="23.25">
      <c r="A47" s="61"/>
      <c r="B47" s="53" t="s">
        <v>134</v>
      </c>
      <c r="C47" s="53"/>
      <c r="D47" s="53"/>
      <c r="E47" s="53"/>
      <c r="F47" s="54"/>
      <c r="G47" s="62">
        <v>415004</v>
      </c>
      <c r="H47" s="63">
        <v>50000</v>
      </c>
      <c r="I47" s="63">
        <v>100600</v>
      </c>
      <c r="J47" s="63">
        <f>SUM(I47+J164)</f>
        <v>100800</v>
      </c>
    </row>
    <row r="48" spans="1:10" ht="23.25">
      <c r="A48" s="61"/>
      <c r="B48" s="53" t="s">
        <v>135</v>
      </c>
      <c r="C48" s="53"/>
      <c r="D48" s="53"/>
      <c r="E48" s="53"/>
      <c r="F48" s="54"/>
      <c r="G48" s="62">
        <v>415006</v>
      </c>
      <c r="H48" s="63">
        <v>0</v>
      </c>
      <c r="I48" s="63"/>
      <c r="J48" s="63">
        <f>SUM(I48+J165)</f>
        <v>0</v>
      </c>
    </row>
    <row r="49" spans="1:10" ht="23.25">
      <c r="A49" s="61"/>
      <c r="B49" s="53" t="s">
        <v>136</v>
      </c>
      <c r="C49" s="53"/>
      <c r="D49" s="53"/>
      <c r="E49" s="53"/>
      <c r="F49" s="54"/>
      <c r="G49" s="62">
        <v>415999</v>
      </c>
      <c r="H49" s="63">
        <v>10000</v>
      </c>
      <c r="I49" s="63">
        <v>45</v>
      </c>
      <c r="J49" s="63">
        <f>SUM(I49+J166)</f>
        <v>2075</v>
      </c>
    </row>
    <row r="50" spans="1:10" ht="23.25">
      <c r="A50" s="61"/>
      <c r="B50" s="53" t="s">
        <v>137</v>
      </c>
      <c r="C50" s="53"/>
      <c r="D50" s="53"/>
      <c r="E50" s="53"/>
      <c r="F50" s="54"/>
      <c r="G50" s="62"/>
      <c r="H50" s="63"/>
      <c r="I50" s="63">
        <v>72000</v>
      </c>
      <c r="J50" s="63">
        <f>SUM(I50+J167)</f>
        <v>162000</v>
      </c>
    </row>
    <row r="51" spans="1:10" ht="23.25">
      <c r="A51" s="61"/>
      <c r="B51" s="53"/>
      <c r="C51" s="53"/>
      <c r="D51" s="51" t="s">
        <v>58</v>
      </c>
      <c r="E51" s="53"/>
      <c r="F51" s="54"/>
      <c r="G51" s="62"/>
      <c r="H51" s="65">
        <f>SUM(H47:H49)</f>
        <v>60000</v>
      </c>
      <c r="I51" s="65">
        <f>SUM(I47:I50)</f>
        <v>172645</v>
      </c>
      <c r="J51" s="65">
        <f>SUM(J47:J50)</f>
        <v>264875</v>
      </c>
    </row>
    <row r="52" spans="1:10" ht="23.25">
      <c r="A52" s="143" t="s">
        <v>60</v>
      </c>
      <c r="B52" s="53"/>
      <c r="C52" s="53"/>
      <c r="D52" s="51"/>
      <c r="E52" s="53"/>
      <c r="F52" s="54"/>
      <c r="G52" s="62"/>
      <c r="H52" s="63"/>
      <c r="I52" s="63"/>
      <c r="J52" s="63"/>
    </row>
    <row r="53" spans="1:10" ht="23.25">
      <c r="A53" s="57" t="s">
        <v>138</v>
      </c>
      <c r="B53" s="53"/>
      <c r="C53" s="53"/>
      <c r="D53" s="51"/>
      <c r="E53" s="53"/>
      <c r="F53" s="54"/>
      <c r="G53" s="62">
        <v>421000</v>
      </c>
      <c r="H53" s="63"/>
      <c r="I53" s="63"/>
      <c r="J53" s="63"/>
    </row>
    <row r="54" spans="1:10" ht="23.25">
      <c r="A54" s="57"/>
      <c r="B54" s="53" t="s">
        <v>139</v>
      </c>
      <c r="C54" s="53"/>
      <c r="D54" s="51"/>
      <c r="E54" s="53"/>
      <c r="F54" s="54"/>
      <c r="G54" s="62">
        <v>421001</v>
      </c>
      <c r="H54" s="63"/>
      <c r="I54" s="63"/>
      <c r="J54" s="63">
        <f aca="true" t="shared" si="1" ref="J54:J63">SUM(I54+J171)</f>
        <v>119766.03</v>
      </c>
    </row>
    <row r="55" spans="1:10" ht="23.25">
      <c r="A55" s="57"/>
      <c r="B55" s="53" t="s">
        <v>140</v>
      </c>
      <c r="C55" s="53"/>
      <c r="D55" s="51"/>
      <c r="E55" s="53"/>
      <c r="F55" s="54"/>
      <c r="G55" s="62">
        <v>421002</v>
      </c>
      <c r="H55" s="63">
        <v>8000000</v>
      </c>
      <c r="I55" s="63">
        <v>628424.47</v>
      </c>
      <c r="J55" s="63">
        <f t="shared" si="1"/>
        <v>2046296.5</v>
      </c>
    </row>
    <row r="56" spans="1:10" ht="23.25">
      <c r="A56" s="57"/>
      <c r="B56" s="53" t="s">
        <v>141</v>
      </c>
      <c r="C56" s="53"/>
      <c r="D56" s="51"/>
      <c r="E56" s="53"/>
      <c r="F56" s="54"/>
      <c r="G56" s="62">
        <v>421004</v>
      </c>
      <c r="H56" s="63">
        <v>2000000</v>
      </c>
      <c r="I56" s="63">
        <v>198010.23</v>
      </c>
      <c r="J56" s="63">
        <f t="shared" si="1"/>
        <v>590152.25</v>
      </c>
    </row>
    <row r="57" spans="1:10" ht="23.25">
      <c r="A57" s="61"/>
      <c r="B57" s="53" t="s">
        <v>142</v>
      </c>
      <c r="C57" s="53"/>
      <c r="D57" s="53"/>
      <c r="E57" s="53"/>
      <c r="F57" s="54"/>
      <c r="G57" s="62">
        <v>421005</v>
      </c>
      <c r="H57" s="63">
        <v>100000</v>
      </c>
      <c r="I57" s="63">
        <v>26065.05</v>
      </c>
      <c r="J57" s="63">
        <f t="shared" si="1"/>
        <v>45651.32</v>
      </c>
    </row>
    <row r="58" spans="1:10" ht="23.25">
      <c r="A58" s="61"/>
      <c r="B58" s="53" t="s">
        <v>143</v>
      </c>
      <c r="C58" s="53"/>
      <c r="D58" s="53"/>
      <c r="E58" s="53"/>
      <c r="F58" s="54"/>
      <c r="G58" s="62">
        <v>421006</v>
      </c>
      <c r="H58" s="63">
        <v>800000</v>
      </c>
      <c r="I58" s="63">
        <v>116757.51</v>
      </c>
      <c r="J58" s="63">
        <f t="shared" si="1"/>
        <v>448228.46</v>
      </c>
    </row>
    <row r="59" spans="1:10" ht="23.25">
      <c r="A59" s="61"/>
      <c r="B59" s="53" t="s">
        <v>144</v>
      </c>
      <c r="C59" s="53"/>
      <c r="D59" s="53"/>
      <c r="E59" s="53"/>
      <c r="F59" s="54"/>
      <c r="G59" s="62">
        <v>421007</v>
      </c>
      <c r="H59" s="63">
        <v>1200000</v>
      </c>
      <c r="I59" s="63">
        <v>151110.38</v>
      </c>
      <c r="J59" s="63">
        <f t="shared" si="1"/>
        <v>630366.66</v>
      </c>
    </row>
    <row r="60" spans="1:10" ht="23.25">
      <c r="A60" s="61"/>
      <c r="B60" s="53" t="s">
        <v>145</v>
      </c>
      <c r="C60" s="53"/>
      <c r="D60" s="53"/>
      <c r="E60" s="53"/>
      <c r="F60" s="54"/>
      <c r="G60" s="62">
        <v>421011</v>
      </c>
      <c r="H60" s="63">
        <v>10000</v>
      </c>
      <c r="I60" s="63"/>
      <c r="J60" s="63">
        <f t="shared" si="1"/>
        <v>7127</v>
      </c>
    </row>
    <row r="61" spans="1:10" ht="23.25">
      <c r="A61" s="61"/>
      <c r="B61" s="53" t="s">
        <v>146</v>
      </c>
      <c r="C61" s="53"/>
      <c r="D61" s="53"/>
      <c r="E61" s="53"/>
      <c r="F61" s="54"/>
      <c r="G61" s="62">
        <v>421012</v>
      </c>
      <c r="H61" s="63">
        <v>30000</v>
      </c>
      <c r="I61" s="63">
        <v>13479.38</v>
      </c>
      <c r="J61" s="63">
        <f t="shared" si="1"/>
        <v>13479.38</v>
      </c>
    </row>
    <row r="62" spans="1:10" ht="23.25">
      <c r="A62" s="61"/>
      <c r="B62" s="53" t="s">
        <v>147</v>
      </c>
      <c r="C62" s="53"/>
      <c r="D62" s="53"/>
      <c r="E62" s="53"/>
      <c r="F62" s="54"/>
      <c r="G62" s="62">
        <v>421013</v>
      </c>
      <c r="H62" s="63">
        <v>80000</v>
      </c>
      <c r="I62" s="63">
        <v>16480.25</v>
      </c>
      <c r="J62" s="63">
        <f t="shared" si="1"/>
        <v>35835.29</v>
      </c>
    </row>
    <row r="63" spans="1:10" ht="23.25">
      <c r="A63" s="61"/>
      <c r="B63" s="142" t="s">
        <v>148</v>
      </c>
      <c r="C63" s="53"/>
      <c r="D63" s="53"/>
      <c r="E63" s="53"/>
      <c r="F63" s="54"/>
      <c r="G63" s="62">
        <v>421015</v>
      </c>
      <c r="H63" s="63">
        <v>100000</v>
      </c>
      <c r="I63" s="63">
        <v>25616</v>
      </c>
      <c r="J63" s="63">
        <f t="shared" si="1"/>
        <v>171794</v>
      </c>
    </row>
    <row r="64" spans="1:10" ht="23.25">
      <c r="A64" s="61"/>
      <c r="B64" s="53"/>
      <c r="C64" s="53"/>
      <c r="D64" s="51" t="s">
        <v>58</v>
      </c>
      <c r="E64" s="53"/>
      <c r="F64" s="54"/>
      <c r="G64" s="62"/>
      <c r="H64" s="65">
        <f>SUM(H53:H63)</f>
        <v>12320000</v>
      </c>
      <c r="I64" s="65">
        <f>SUM(I54:I63)</f>
        <v>1175943.27</v>
      </c>
      <c r="J64" s="65">
        <f>SUM(J53:J63)</f>
        <v>4108696.8899999997</v>
      </c>
    </row>
    <row r="65" spans="1:10" ht="23.25">
      <c r="A65" s="52" t="s">
        <v>61</v>
      </c>
      <c r="B65" s="53"/>
      <c r="C65" s="53"/>
      <c r="D65" s="53"/>
      <c r="E65" s="53"/>
      <c r="F65" s="54"/>
      <c r="G65" s="146">
        <v>430000</v>
      </c>
      <c r="H65" s="69"/>
      <c r="I65" s="69"/>
      <c r="J65" s="69"/>
    </row>
    <row r="66" spans="1:10" ht="23.25">
      <c r="A66" s="70" t="s">
        <v>149</v>
      </c>
      <c r="B66" s="53"/>
      <c r="C66" s="53"/>
      <c r="D66" s="53"/>
      <c r="E66" s="53"/>
      <c r="F66" s="54"/>
      <c r="G66" s="71">
        <v>431000</v>
      </c>
      <c r="H66" s="59"/>
      <c r="I66" s="59"/>
      <c r="J66" s="59"/>
    </row>
    <row r="67" spans="1:10" ht="23.25">
      <c r="A67" s="61"/>
      <c r="B67" s="53" t="s">
        <v>150</v>
      </c>
      <c r="C67" s="53"/>
      <c r="D67" s="53"/>
      <c r="E67" s="53"/>
      <c r="F67" s="54"/>
      <c r="G67" s="72">
        <v>431001</v>
      </c>
      <c r="H67" s="73"/>
      <c r="I67" s="73"/>
      <c r="J67" s="73"/>
    </row>
    <row r="68" spans="1:10" ht="23.25">
      <c r="A68" s="61"/>
      <c r="B68" s="144" t="s">
        <v>151</v>
      </c>
      <c r="C68" s="53"/>
      <c r="D68" s="53"/>
      <c r="E68" s="53"/>
      <c r="F68" s="54"/>
      <c r="G68" s="72">
        <v>431002</v>
      </c>
      <c r="H68" s="73">
        <v>8000000</v>
      </c>
      <c r="I68" s="73">
        <v>2612220</v>
      </c>
      <c r="J68" s="63">
        <f aca="true" t="shared" si="2" ref="J68:J75">SUM(I68+J185)</f>
        <v>2612220</v>
      </c>
    </row>
    <row r="69" spans="1:10" ht="23.25">
      <c r="A69" s="61"/>
      <c r="B69" s="53" t="s">
        <v>152</v>
      </c>
      <c r="C69" s="53"/>
      <c r="D69" s="53"/>
      <c r="E69" s="53"/>
      <c r="F69" s="54"/>
      <c r="G69" s="72"/>
      <c r="H69" s="73"/>
      <c r="I69" s="73"/>
      <c r="J69" s="69">
        <f t="shared" si="2"/>
        <v>122400</v>
      </c>
    </row>
    <row r="70" spans="1:10" ht="23.25">
      <c r="A70" s="61"/>
      <c r="B70" s="53" t="s">
        <v>153</v>
      </c>
      <c r="C70" s="53"/>
      <c r="D70" s="53"/>
      <c r="E70" s="53"/>
      <c r="F70" s="54"/>
      <c r="G70" s="72"/>
      <c r="H70" s="73"/>
      <c r="I70" s="73">
        <v>12000</v>
      </c>
      <c r="J70" s="65">
        <f t="shared" si="2"/>
        <v>24000</v>
      </c>
    </row>
    <row r="71" spans="1:10" ht="23.25">
      <c r="A71" s="61"/>
      <c r="B71" s="53" t="s">
        <v>155</v>
      </c>
      <c r="C71" s="53"/>
      <c r="D71" s="53"/>
      <c r="E71" s="53"/>
      <c r="F71" s="54"/>
      <c r="G71" s="72"/>
      <c r="H71" s="73"/>
      <c r="I71" s="73">
        <v>153790</v>
      </c>
      <c r="J71" s="65">
        <f t="shared" si="2"/>
        <v>307580</v>
      </c>
    </row>
    <row r="72" spans="1:10" ht="23.25">
      <c r="A72" s="61"/>
      <c r="B72" s="53" t="s">
        <v>154</v>
      </c>
      <c r="C72" s="53"/>
      <c r="D72" s="53"/>
      <c r="E72" s="53"/>
      <c r="F72" s="54"/>
      <c r="G72" s="72"/>
      <c r="H72" s="73"/>
      <c r="I72" s="73">
        <v>70560</v>
      </c>
      <c r="J72" s="65">
        <f t="shared" si="2"/>
        <v>141120</v>
      </c>
    </row>
    <row r="73" spans="1:10" ht="23.25">
      <c r="A73" s="61"/>
      <c r="B73" s="53" t="s">
        <v>179</v>
      </c>
      <c r="C73" s="53"/>
      <c r="D73" s="53"/>
      <c r="E73" s="53"/>
      <c r="F73" s="54"/>
      <c r="G73" s="72"/>
      <c r="H73" s="73"/>
      <c r="I73" s="73">
        <v>338000</v>
      </c>
      <c r="J73" s="65">
        <f t="shared" si="2"/>
        <v>676000</v>
      </c>
    </row>
    <row r="74" spans="1:10" ht="23.25">
      <c r="A74" s="61"/>
      <c r="B74" s="53" t="s">
        <v>180</v>
      </c>
      <c r="C74" s="53"/>
      <c r="D74" s="53"/>
      <c r="E74" s="53"/>
      <c r="F74" s="54"/>
      <c r="G74" s="72"/>
      <c r="H74" s="73"/>
      <c r="I74" s="73">
        <v>201600</v>
      </c>
      <c r="J74" s="65">
        <f t="shared" si="2"/>
        <v>403200</v>
      </c>
    </row>
    <row r="75" spans="1:10" ht="23.25">
      <c r="A75" s="61"/>
      <c r="B75" s="53" t="s">
        <v>159</v>
      </c>
      <c r="C75" s="53"/>
      <c r="D75" s="53"/>
      <c r="E75" s="53"/>
      <c r="F75" s="54"/>
      <c r="G75" s="72"/>
      <c r="H75" s="73"/>
      <c r="I75" s="73"/>
      <c r="J75" s="65">
        <f t="shared" si="2"/>
        <v>18000</v>
      </c>
    </row>
    <row r="76" spans="1:10" ht="23.25">
      <c r="A76" s="61"/>
      <c r="B76" s="53" t="s">
        <v>181</v>
      </c>
      <c r="C76" s="53"/>
      <c r="D76" s="53"/>
      <c r="E76" s="53"/>
      <c r="F76" s="54"/>
      <c r="G76" s="72"/>
      <c r="H76" s="73"/>
      <c r="I76" s="73">
        <v>52500</v>
      </c>
      <c r="J76" s="73">
        <v>52500</v>
      </c>
    </row>
    <row r="77" spans="1:10" ht="23.25">
      <c r="A77" s="61"/>
      <c r="B77" s="53"/>
      <c r="C77" s="53"/>
      <c r="D77" s="51" t="s">
        <v>58</v>
      </c>
      <c r="E77" s="53"/>
      <c r="F77" s="54"/>
      <c r="G77" s="72"/>
      <c r="H77" s="65">
        <f>SUM(H68:H75)</f>
        <v>8000000</v>
      </c>
      <c r="I77" s="65">
        <f>SUM(I68:I76)</f>
        <v>3440670</v>
      </c>
      <c r="J77" s="63">
        <f>SUM(J68:J76)</f>
        <v>4357020</v>
      </c>
    </row>
    <row r="78" spans="1:10" ht="23.25">
      <c r="A78" s="147"/>
      <c r="B78" s="148"/>
      <c r="C78" s="148"/>
      <c r="D78" s="155" t="s">
        <v>156</v>
      </c>
      <c r="E78" s="148"/>
      <c r="F78" s="76"/>
      <c r="G78" s="156"/>
      <c r="H78" s="75">
        <f>SUM(H11+H34+H38+H45+H51+H64+H77)</f>
        <v>24739000</v>
      </c>
      <c r="I78" s="75">
        <f>SUM(I11+I34+I38+I45+I51+I64+I77)</f>
        <v>4902845.03</v>
      </c>
      <c r="J78" s="75">
        <f>SUM(J11+J34+J38+J45+J51+J64+J77)</f>
        <v>8846849.649999999</v>
      </c>
    </row>
    <row r="79" spans="1:10" ht="23.25">
      <c r="A79" s="185" t="s">
        <v>167</v>
      </c>
      <c r="B79" s="185"/>
      <c r="C79" s="185"/>
      <c r="D79" s="185"/>
      <c r="E79" s="185"/>
      <c r="F79" s="185"/>
      <c r="G79" s="185"/>
      <c r="H79" s="185"/>
      <c r="I79" s="185"/>
      <c r="J79" s="185"/>
    </row>
    <row r="80" spans="1:10" ht="23.25">
      <c r="A80" s="149"/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ht="23.25">
      <c r="A81" s="47"/>
      <c r="B81" s="48"/>
      <c r="C81" s="48"/>
      <c r="D81" s="48"/>
      <c r="E81" s="48"/>
      <c r="F81" s="49"/>
      <c r="G81" s="49" t="s">
        <v>49</v>
      </c>
      <c r="H81" s="50" t="s">
        <v>50</v>
      </c>
      <c r="I81" s="49" t="s">
        <v>51</v>
      </c>
      <c r="J81" s="49" t="s">
        <v>52</v>
      </c>
    </row>
    <row r="82" spans="1:10" ht="23.25">
      <c r="A82" s="52" t="s">
        <v>157</v>
      </c>
      <c r="B82" s="53"/>
      <c r="C82" s="53"/>
      <c r="D82" s="53"/>
      <c r="E82" s="53"/>
      <c r="F82" s="54"/>
      <c r="G82" s="72"/>
      <c r="H82" s="75"/>
      <c r="I82" s="75"/>
      <c r="J82" s="75"/>
    </row>
    <row r="83" spans="1:10" ht="23.25">
      <c r="A83" s="145" t="s">
        <v>158</v>
      </c>
      <c r="B83" s="53"/>
      <c r="C83" s="53"/>
      <c r="D83" s="51"/>
      <c r="E83" s="53"/>
      <c r="F83" s="54"/>
      <c r="G83" s="146">
        <v>440000</v>
      </c>
      <c r="H83" s="65"/>
      <c r="I83" s="65"/>
      <c r="J83" s="65"/>
    </row>
    <row r="84" spans="1:10" ht="23.25">
      <c r="A84" s="145"/>
      <c r="B84" s="53" t="s">
        <v>160</v>
      </c>
      <c r="C84" s="53"/>
      <c r="D84" s="51"/>
      <c r="E84" s="53"/>
      <c r="F84" s="54"/>
      <c r="G84" s="72">
        <v>441000</v>
      </c>
      <c r="H84" s="65"/>
      <c r="I84" s="65"/>
      <c r="J84" s="63">
        <f aca="true" t="shared" si="3" ref="J84:J90">SUM(I84+J201)</f>
        <v>1045390</v>
      </c>
    </row>
    <row r="85" spans="1:10" ht="23.25">
      <c r="A85" s="61"/>
      <c r="B85" s="53" t="s">
        <v>161</v>
      </c>
      <c r="C85" s="53"/>
      <c r="D85" s="51"/>
      <c r="E85" s="53"/>
      <c r="F85" s="54"/>
      <c r="G85" s="72">
        <v>441001</v>
      </c>
      <c r="H85" s="65"/>
      <c r="I85" s="65">
        <v>997600</v>
      </c>
      <c r="J85" s="65">
        <f t="shared" si="3"/>
        <v>2494000</v>
      </c>
    </row>
    <row r="86" spans="1:10" ht="23.25">
      <c r="A86" s="61"/>
      <c r="B86" s="53" t="s">
        <v>162</v>
      </c>
      <c r="C86" s="53"/>
      <c r="D86" s="51"/>
      <c r="E86" s="53"/>
      <c r="F86" s="54"/>
      <c r="G86" s="72">
        <v>441002</v>
      </c>
      <c r="H86" s="65"/>
      <c r="I86" s="65">
        <v>215900</v>
      </c>
      <c r="J86" s="65">
        <f t="shared" si="3"/>
        <v>406400</v>
      </c>
    </row>
    <row r="87" spans="1:10" ht="23.25">
      <c r="A87" s="61"/>
      <c r="B87" s="53" t="s">
        <v>163</v>
      </c>
      <c r="C87" s="53"/>
      <c r="D87" s="51"/>
      <c r="E87" s="53"/>
      <c r="F87" s="54"/>
      <c r="G87" s="72">
        <v>441003</v>
      </c>
      <c r="H87" s="65"/>
      <c r="I87" s="65"/>
      <c r="J87" s="65">
        <f t="shared" si="3"/>
        <v>213420</v>
      </c>
    </row>
    <row r="88" spans="1:10" ht="23.25">
      <c r="A88" s="61"/>
      <c r="B88" s="53" t="s">
        <v>164</v>
      </c>
      <c r="C88" s="53"/>
      <c r="D88" s="51"/>
      <c r="E88" s="53"/>
      <c r="F88" s="54"/>
      <c r="G88" s="72">
        <v>441004</v>
      </c>
      <c r="H88" s="65"/>
      <c r="I88" s="65"/>
      <c r="J88" s="65">
        <f t="shared" si="3"/>
        <v>141000</v>
      </c>
    </row>
    <row r="89" spans="1:10" ht="23.25">
      <c r="A89" s="61"/>
      <c r="B89" s="53" t="s">
        <v>165</v>
      </c>
      <c r="C89" s="53"/>
      <c r="D89" s="51"/>
      <c r="E89" s="53"/>
      <c r="F89" s="54"/>
      <c r="G89" s="72">
        <v>441005</v>
      </c>
      <c r="H89" s="65"/>
      <c r="I89" s="65"/>
      <c r="J89" s="65">
        <f t="shared" si="3"/>
        <v>22500</v>
      </c>
    </row>
    <row r="90" spans="1:10" ht="23.25">
      <c r="A90" s="61"/>
      <c r="B90" s="53" t="s">
        <v>166</v>
      </c>
      <c r="C90" s="53"/>
      <c r="D90" s="51"/>
      <c r="E90" s="53"/>
      <c r="F90" s="54"/>
      <c r="G90" s="72">
        <v>441006</v>
      </c>
      <c r="H90" s="65"/>
      <c r="I90" s="65"/>
      <c r="J90" s="63">
        <f t="shared" si="3"/>
        <v>8175</v>
      </c>
    </row>
    <row r="91" spans="1:10" ht="23.25">
      <c r="A91" s="61"/>
      <c r="B91" s="53"/>
      <c r="C91" s="53"/>
      <c r="D91" s="51" t="s">
        <v>58</v>
      </c>
      <c r="E91" s="53"/>
      <c r="F91" s="54"/>
      <c r="G91" s="72"/>
      <c r="H91" s="65">
        <v>0</v>
      </c>
      <c r="I91" s="65">
        <f>SUM(I84:I90)</f>
        <v>1213500</v>
      </c>
      <c r="J91" s="65">
        <f>SUM(J84:J90)</f>
        <v>4330885</v>
      </c>
    </row>
    <row r="92" spans="1:10" ht="23.25">
      <c r="A92" s="181" t="s">
        <v>62</v>
      </c>
      <c r="B92" s="182"/>
      <c r="C92" s="182"/>
      <c r="D92" s="182"/>
      <c r="E92" s="182"/>
      <c r="F92" s="182"/>
      <c r="G92" s="183"/>
      <c r="H92" s="75">
        <f>SUM(H78+H91)</f>
        <v>24739000</v>
      </c>
      <c r="I92" s="75">
        <f>SUM(I78+I91)</f>
        <v>6116345.03</v>
      </c>
      <c r="J92" s="75">
        <f>SUM(J78+J91)</f>
        <v>13177734.649999999</v>
      </c>
    </row>
    <row r="93" spans="1:10" ht="23.25">
      <c r="A93" s="46"/>
      <c r="B93" s="46"/>
      <c r="C93" s="46"/>
      <c r="D93" s="46"/>
      <c r="E93" s="46"/>
      <c r="F93" s="46"/>
      <c r="G93" s="46"/>
      <c r="H93" s="60"/>
      <c r="I93" s="60"/>
      <c r="J93" s="60"/>
    </row>
    <row r="94" spans="1:10" ht="23.25">
      <c r="A94" s="46"/>
      <c r="B94" s="158" t="s">
        <v>170</v>
      </c>
      <c r="C94" s="46"/>
      <c r="D94" s="46"/>
      <c r="E94" s="46"/>
      <c r="F94" s="46"/>
      <c r="G94" s="46"/>
      <c r="H94" s="60"/>
      <c r="I94" s="60"/>
      <c r="J94" s="60"/>
    </row>
    <row r="95" spans="7:10" ht="23.25">
      <c r="G95" s="179"/>
      <c r="H95" s="179"/>
      <c r="I95" s="179"/>
      <c r="J95" s="179"/>
    </row>
    <row r="96" ht="23.25">
      <c r="A96" s="43" t="s">
        <v>169</v>
      </c>
    </row>
    <row r="97" ht="23.25">
      <c r="A97" s="43" t="s">
        <v>168</v>
      </c>
    </row>
    <row r="98" ht="23.25">
      <c r="A98" s="43" t="s">
        <v>94</v>
      </c>
    </row>
    <row r="100" spans="1:10" ht="23.25">
      <c r="A100" s="78"/>
      <c r="B100" s="179" t="s">
        <v>63</v>
      </c>
      <c r="C100" s="179"/>
      <c r="E100" s="179" t="s">
        <v>63</v>
      </c>
      <c r="F100" s="179"/>
      <c r="H100" s="179" t="s">
        <v>64</v>
      </c>
      <c r="I100" s="179"/>
      <c r="J100" s="179"/>
    </row>
    <row r="102" spans="1:8" ht="23.25">
      <c r="A102" s="43" t="s">
        <v>171</v>
      </c>
      <c r="E102" s="43" t="s">
        <v>174</v>
      </c>
      <c r="H102" s="43" t="s">
        <v>176</v>
      </c>
    </row>
    <row r="103" spans="1:9" ht="23.25">
      <c r="A103" s="179" t="s">
        <v>173</v>
      </c>
      <c r="B103" s="179"/>
      <c r="C103" s="179"/>
      <c r="D103" s="179"/>
      <c r="E103" s="179" t="s">
        <v>175</v>
      </c>
      <c r="F103" s="179"/>
      <c r="G103" s="179"/>
      <c r="H103" s="78" t="s">
        <v>177</v>
      </c>
      <c r="I103" s="78"/>
    </row>
    <row r="104" spans="1:10" ht="23.25">
      <c r="A104" s="179" t="s">
        <v>172</v>
      </c>
      <c r="B104" s="179"/>
      <c r="C104" s="179"/>
      <c r="D104" s="179"/>
      <c r="E104" s="179" t="s">
        <v>65</v>
      </c>
      <c r="F104" s="179"/>
      <c r="G104" s="179"/>
      <c r="H104" s="179" t="s">
        <v>46</v>
      </c>
      <c r="I104" s="179"/>
      <c r="J104" s="179"/>
    </row>
    <row r="105" spans="1:10" ht="23.25">
      <c r="A105" s="179"/>
      <c r="B105" s="179"/>
      <c r="C105" s="179"/>
      <c r="D105" s="179"/>
      <c r="H105" s="179"/>
      <c r="I105" s="179"/>
      <c r="J105" s="179"/>
    </row>
    <row r="118" spans="10:11" ht="26.25">
      <c r="J118" s="44" t="s">
        <v>105</v>
      </c>
      <c r="K118" s="44"/>
    </row>
    <row r="119" spans="1:11" ht="23.25">
      <c r="A119" s="178" t="s">
        <v>47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45"/>
    </row>
    <row r="120" spans="1:11" ht="23.25">
      <c r="A120" s="178" t="s">
        <v>48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45"/>
    </row>
    <row r="121" spans="1:11" ht="23.25">
      <c r="A121" s="180" t="s">
        <v>178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46"/>
    </row>
    <row r="122" spans="1:11" ht="23.25">
      <c r="A122" s="47"/>
      <c r="B122" s="48"/>
      <c r="C122" s="48"/>
      <c r="D122" s="48"/>
      <c r="E122" s="48"/>
      <c r="F122" s="49"/>
      <c r="G122" s="49" t="s">
        <v>49</v>
      </c>
      <c r="H122" s="50" t="s">
        <v>50</v>
      </c>
      <c r="I122" s="49" t="s">
        <v>51</v>
      </c>
      <c r="J122" s="49" t="s">
        <v>52</v>
      </c>
      <c r="K122" s="51"/>
    </row>
    <row r="123" spans="1:11" ht="23.25">
      <c r="A123" s="52" t="s">
        <v>53</v>
      </c>
      <c r="B123" s="53"/>
      <c r="C123" s="53"/>
      <c r="D123" s="53"/>
      <c r="E123" s="53"/>
      <c r="F123" s="54"/>
      <c r="G123" s="55"/>
      <c r="H123" s="56"/>
      <c r="I123" s="56"/>
      <c r="J123" s="56"/>
      <c r="K123" s="53"/>
    </row>
    <row r="124" spans="1:11" ht="23.25">
      <c r="A124" s="57" t="s">
        <v>54</v>
      </c>
      <c r="B124" s="53"/>
      <c r="C124" s="53"/>
      <c r="D124" s="53"/>
      <c r="E124" s="53"/>
      <c r="F124" s="54"/>
      <c r="G124" s="58">
        <v>410000</v>
      </c>
      <c r="H124" s="59"/>
      <c r="I124" s="59"/>
      <c r="J124" s="59"/>
      <c r="K124" s="60"/>
    </row>
    <row r="125" spans="1:11" ht="23.25">
      <c r="A125" s="61"/>
      <c r="B125" s="53" t="s">
        <v>55</v>
      </c>
      <c r="C125" s="53"/>
      <c r="D125" s="53"/>
      <c r="E125" s="53"/>
      <c r="F125" s="54"/>
      <c r="G125" s="62">
        <v>411001</v>
      </c>
      <c r="H125" s="63">
        <v>3960000</v>
      </c>
      <c r="I125" s="63"/>
      <c r="J125" s="63"/>
      <c r="K125" s="64"/>
    </row>
    <row r="126" spans="1:11" ht="23.25">
      <c r="A126" s="61"/>
      <c r="B126" s="53" t="s">
        <v>56</v>
      </c>
      <c r="C126" s="53"/>
      <c r="D126" s="53"/>
      <c r="E126" s="53" t="s">
        <v>39</v>
      </c>
      <c r="F126" s="54"/>
      <c r="G126" s="62">
        <v>411002</v>
      </c>
      <c r="H126" s="63">
        <v>70000</v>
      </c>
      <c r="I126" s="63"/>
      <c r="J126" s="63"/>
      <c r="K126" s="64"/>
    </row>
    <row r="127" spans="1:11" ht="23.25">
      <c r="A127" s="61"/>
      <c r="B127" s="53" t="s">
        <v>57</v>
      </c>
      <c r="C127" s="53"/>
      <c r="D127" s="53"/>
      <c r="E127" s="53"/>
      <c r="F127" s="54"/>
      <c r="G127" s="62">
        <v>411003</v>
      </c>
      <c r="H127" s="63">
        <v>50000</v>
      </c>
      <c r="I127" s="63"/>
      <c r="J127" s="63"/>
      <c r="K127" s="64"/>
    </row>
    <row r="128" spans="1:11" ht="23.25">
      <c r="A128" s="61"/>
      <c r="B128" s="53"/>
      <c r="C128" s="53"/>
      <c r="D128" s="51" t="s">
        <v>58</v>
      </c>
      <c r="E128" s="53"/>
      <c r="F128" s="54"/>
      <c r="G128" s="62"/>
      <c r="H128" s="65">
        <f>SUM(H125:H127)</f>
        <v>4080000</v>
      </c>
      <c r="I128" s="65"/>
      <c r="J128" s="65"/>
      <c r="K128" s="64"/>
    </row>
    <row r="129" spans="1:11" ht="23.25">
      <c r="A129" s="52" t="s">
        <v>59</v>
      </c>
      <c r="B129" s="53"/>
      <c r="C129" s="53"/>
      <c r="D129" s="53"/>
      <c r="E129" s="53"/>
      <c r="F129" s="54"/>
      <c r="G129" s="54"/>
      <c r="H129" s="66"/>
      <c r="I129" s="66"/>
      <c r="J129" s="66"/>
      <c r="K129" s="53"/>
    </row>
    <row r="130" spans="1:11" ht="23.25">
      <c r="A130" s="57" t="s">
        <v>107</v>
      </c>
      <c r="B130" s="53"/>
      <c r="C130" s="53"/>
      <c r="D130" s="53"/>
      <c r="E130" s="53"/>
      <c r="F130" s="54"/>
      <c r="G130" s="58">
        <v>412000</v>
      </c>
      <c r="H130" s="59"/>
      <c r="I130" s="59"/>
      <c r="J130" s="59"/>
      <c r="K130" s="60"/>
    </row>
    <row r="131" spans="1:11" ht="23.25">
      <c r="A131" s="61"/>
      <c r="B131" s="53" t="s">
        <v>108</v>
      </c>
      <c r="C131" s="53"/>
      <c r="D131" s="53"/>
      <c r="E131" s="53"/>
      <c r="F131" s="54"/>
      <c r="G131" s="62">
        <v>412106</v>
      </c>
      <c r="H131" s="63">
        <v>3000</v>
      </c>
      <c r="I131" s="63">
        <v>28</v>
      </c>
      <c r="J131" s="63">
        <v>698</v>
      </c>
      <c r="K131" s="64"/>
    </row>
    <row r="132" spans="1:11" ht="23.25">
      <c r="A132" s="61"/>
      <c r="B132" s="53" t="s">
        <v>109</v>
      </c>
      <c r="C132" s="53"/>
      <c r="D132" s="53"/>
      <c r="E132" s="53"/>
      <c r="F132" s="54"/>
      <c r="G132" s="62">
        <v>412108</v>
      </c>
      <c r="H132" s="63">
        <v>20000</v>
      </c>
      <c r="I132" s="63"/>
      <c r="J132" s="63"/>
      <c r="K132" s="64"/>
    </row>
    <row r="133" spans="1:11" ht="23.25">
      <c r="A133" s="61"/>
      <c r="B133" s="53" t="s">
        <v>110</v>
      </c>
      <c r="C133" s="53"/>
      <c r="D133" s="53"/>
      <c r="E133" s="53"/>
      <c r="F133" s="54"/>
      <c r="G133" s="62">
        <v>412128</v>
      </c>
      <c r="H133" s="63">
        <v>2500</v>
      </c>
      <c r="I133" s="63"/>
      <c r="J133" s="63">
        <v>100</v>
      </c>
      <c r="K133" s="64"/>
    </row>
    <row r="134" spans="1:11" ht="23.25">
      <c r="A134" s="61"/>
      <c r="B134" s="53" t="s">
        <v>111</v>
      </c>
      <c r="C134" s="53"/>
      <c r="D134" s="53"/>
      <c r="E134" s="53"/>
      <c r="F134" s="54"/>
      <c r="G134" s="62"/>
      <c r="H134" s="63">
        <v>0</v>
      </c>
      <c r="I134" s="63"/>
      <c r="J134" s="63"/>
      <c r="K134" s="64"/>
    </row>
    <row r="135" spans="1:11" ht="23.25">
      <c r="A135" s="61"/>
      <c r="B135" s="53" t="s">
        <v>112</v>
      </c>
      <c r="C135" s="53"/>
      <c r="D135" s="53"/>
      <c r="E135" s="53"/>
      <c r="F135" s="54"/>
      <c r="G135" s="62"/>
      <c r="H135" s="63">
        <v>0</v>
      </c>
      <c r="I135" s="63"/>
      <c r="J135" s="63"/>
      <c r="K135" s="64"/>
    </row>
    <row r="136" spans="1:11" ht="23.25">
      <c r="A136" s="61"/>
      <c r="B136" s="141" t="s">
        <v>113</v>
      </c>
      <c r="C136" s="53"/>
      <c r="D136" s="53"/>
      <c r="E136" s="53"/>
      <c r="F136" s="54"/>
      <c r="G136" s="62"/>
      <c r="H136" s="63"/>
      <c r="I136" s="63"/>
      <c r="J136" s="63"/>
      <c r="K136" s="64"/>
    </row>
    <row r="137" spans="1:11" ht="23.25">
      <c r="A137" s="61"/>
      <c r="B137" s="53" t="s">
        <v>114</v>
      </c>
      <c r="C137" s="53"/>
      <c r="D137" s="53"/>
      <c r="E137" s="53"/>
      <c r="F137" s="54"/>
      <c r="G137" s="62">
        <v>412199</v>
      </c>
      <c r="H137" s="63">
        <v>1000</v>
      </c>
      <c r="I137" s="63"/>
      <c r="J137" s="63"/>
      <c r="K137" s="64"/>
    </row>
    <row r="138" spans="1:11" ht="23.25">
      <c r="A138" s="61"/>
      <c r="B138" s="53" t="s">
        <v>115</v>
      </c>
      <c r="C138" s="53"/>
      <c r="D138" s="53"/>
      <c r="E138" s="53"/>
      <c r="F138" s="54"/>
      <c r="G138" s="62"/>
      <c r="H138" s="63">
        <v>0</v>
      </c>
      <c r="I138" s="63"/>
      <c r="J138" s="63"/>
      <c r="K138" s="64"/>
    </row>
    <row r="139" spans="1:11" ht="23.25">
      <c r="A139" s="61"/>
      <c r="B139" s="53" t="s">
        <v>116</v>
      </c>
      <c r="C139" s="53"/>
      <c r="D139" s="53"/>
      <c r="E139" s="53"/>
      <c r="F139" s="54"/>
      <c r="G139" s="62"/>
      <c r="H139" s="63">
        <v>0</v>
      </c>
      <c r="I139" s="63"/>
      <c r="J139" s="63"/>
      <c r="K139" s="64"/>
    </row>
    <row r="140" spans="1:11" ht="23.25">
      <c r="A140" s="61"/>
      <c r="B140" s="53" t="s">
        <v>117</v>
      </c>
      <c r="C140" s="53"/>
      <c r="D140" s="53"/>
      <c r="E140" s="53"/>
      <c r="F140" s="54"/>
      <c r="G140" s="62"/>
      <c r="H140" s="63">
        <v>0</v>
      </c>
      <c r="I140" s="63"/>
      <c r="J140" s="63"/>
      <c r="K140" s="64"/>
    </row>
    <row r="141" spans="1:11" ht="23.25">
      <c r="A141" s="61"/>
      <c r="B141" s="53" t="s">
        <v>118</v>
      </c>
      <c r="C141" s="53"/>
      <c r="D141" s="53"/>
      <c r="E141" s="53"/>
      <c r="F141" s="54"/>
      <c r="G141" s="62"/>
      <c r="H141" s="63">
        <v>0</v>
      </c>
      <c r="I141" s="63"/>
      <c r="J141" s="63"/>
      <c r="K141" s="64"/>
    </row>
    <row r="142" spans="1:11" ht="23.25">
      <c r="A142" s="61"/>
      <c r="B142" s="53" t="s">
        <v>119</v>
      </c>
      <c r="C142" s="53"/>
      <c r="D142" s="53"/>
      <c r="E142" s="53"/>
      <c r="F142" s="54"/>
      <c r="G142" s="62">
        <v>412202</v>
      </c>
      <c r="H142" s="63">
        <v>2000</v>
      </c>
      <c r="I142" s="63"/>
      <c r="J142" s="63">
        <v>400</v>
      </c>
      <c r="K142" s="64"/>
    </row>
    <row r="143" spans="1:11" ht="23.25">
      <c r="A143" s="61"/>
      <c r="B143" s="53" t="s">
        <v>120</v>
      </c>
      <c r="C143" s="53"/>
      <c r="D143" s="53"/>
      <c r="E143" s="53"/>
      <c r="F143" s="54"/>
      <c r="G143" s="62">
        <v>412209</v>
      </c>
      <c r="H143" s="63">
        <v>4000</v>
      </c>
      <c r="I143" s="63"/>
      <c r="J143" s="63"/>
      <c r="K143" s="64"/>
    </row>
    <row r="144" spans="1:11" ht="23.25">
      <c r="A144" s="61"/>
      <c r="B144" s="53" t="s">
        <v>121</v>
      </c>
      <c r="C144" s="53"/>
      <c r="D144" s="53"/>
      <c r="E144" s="53"/>
      <c r="F144" s="54"/>
      <c r="G144" s="62">
        <v>412210</v>
      </c>
      <c r="H144" s="63">
        <v>30000</v>
      </c>
      <c r="I144" s="63"/>
      <c r="J144" s="63">
        <v>1253</v>
      </c>
      <c r="K144" s="64"/>
    </row>
    <row r="145" spans="1:11" ht="23.25">
      <c r="A145" s="61"/>
      <c r="B145" s="53" t="s">
        <v>122</v>
      </c>
      <c r="C145" s="53"/>
      <c r="D145" s="53"/>
      <c r="E145" s="53"/>
      <c r="F145" s="54"/>
      <c r="G145" s="62">
        <v>412299</v>
      </c>
      <c r="H145" s="63">
        <v>500</v>
      </c>
      <c r="I145" s="63"/>
      <c r="J145" s="63"/>
      <c r="K145" s="64"/>
    </row>
    <row r="146" spans="1:11" ht="23.25">
      <c r="A146" s="61"/>
      <c r="B146" s="53" t="s">
        <v>123</v>
      </c>
      <c r="C146" s="53"/>
      <c r="D146" s="53"/>
      <c r="E146" s="53"/>
      <c r="F146" s="54"/>
      <c r="G146" s="62">
        <v>412301</v>
      </c>
      <c r="H146" s="63">
        <v>5000</v>
      </c>
      <c r="I146" s="63"/>
      <c r="J146" s="63"/>
      <c r="K146" s="64"/>
    </row>
    <row r="147" spans="1:11" ht="23.25">
      <c r="A147" s="61"/>
      <c r="B147" s="53" t="s">
        <v>124</v>
      </c>
      <c r="C147" s="53"/>
      <c r="D147" s="53"/>
      <c r="E147" s="53"/>
      <c r="F147" s="54"/>
      <c r="G147" s="62">
        <v>412303</v>
      </c>
      <c r="H147" s="63">
        <v>25000</v>
      </c>
      <c r="I147" s="63"/>
      <c r="J147" s="63"/>
      <c r="K147" s="64"/>
    </row>
    <row r="148" spans="1:11" ht="23.25">
      <c r="A148" s="61"/>
      <c r="B148" s="53" t="s">
        <v>125</v>
      </c>
      <c r="C148" s="53"/>
      <c r="D148" s="53"/>
      <c r="E148" s="53"/>
      <c r="F148" s="54"/>
      <c r="G148" s="62">
        <v>412305</v>
      </c>
      <c r="H148" s="63">
        <v>15000</v>
      </c>
      <c r="I148" s="63"/>
      <c r="J148" s="63"/>
      <c r="K148" s="64"/>
    </row>
    <row r="149" spans="1:11" ht="23.25">
      <c r="A149" s="61"/>
      <c r="B149" s="53" t="s">
        <v>126</v>
      </c>
      <c r="C149" s="53"/>
      <c r="D149" s="53"/>
      <c r="E149" s="53"/>
      <c r="F149" s="54"/>
      <c r="G149" s="62">
        <v>412307</v>
      </c>
      <c r="H149" s="63">
        <v>1000</v>
      </c>
      <c r="I149" s="63">
        <v>20</v>
      </c>
      <c r="J149" s="63">
        <v>220</v>
      </c>
      <c r="K149" s="64"/>
    </row>
    <row r="150" spans="1:11" ht="23.25">
      <c r="A150" s="61"/>
      <c r="B150" s="53" t="s">
        <v>127</v>
      </c>
      <c r="C150" s="53"/>
      <c r="D150" s="53"/>
      <c r="E150" s="53"/>
      <c r="F150" s="54"/>
      <c r="G150" s="62">
        <v>412399</v>
      </c>
      <c r="H150" s="63"/>
      <c r="I150" s="63"/>
      <c r="J150" s="63"/>
      <c r="K150" s="64"/>
    </row>
    <row r="151" spans="1:11" ht="23.25">
      <c r="A151" s="61"/>
      <c r="B151" s="53"/>
      <c r="C151" s="53"/>
      <c r="D151" s="51" t="s">
        <v>58</v>
      </c>
      <c r="E151" s="53"/>
      <c r="F151" s="54"/>
      <c r="G151" s="62"/>
      <c r="H151" s="65">
        <f>SUM(H130:H150)</f>
        <v>109000</v>
      </c>
      <c r="I151" s="65">
        <f>SUM(I131:I150)</f>
        <v>48</v>
      </c>
      <c r="J151" s="65">
        <f>SUM(J131:J150)</f>
        <v>2671</v>
      </c>
      <c r="K151" s="64"/>
    </row>
    <row r="152" spans="1:11" ht="23.25">
      <c r="A152" s="57" t="s">
        <v>128</v>
      </c>
      <c r="B152" s="53"/>
      <c r="C152" s="53"/>
      <c r="D152" s="53"/>
      <c r="E152" s="53"/>
      <c r="F152" s="54"/>
      <c r="G152" s="58">
        <v>413000</v>
      </c>
      <c r="H152" s="59"/>
      <c r="I152" s="59"/>
      <c r="J152" s="59"/>
      <c r="K152" s="60"/>
    </row>
    <row r="153" spans="1:11" ht="23.25">
      <c r="A153" s="61"/>
      <c r="B153" s="53" t="s">
        <v>129</v>
      </c>
      <c r="C153" s="53"/>
      <c r="D153" s="53"/>
      <c r="E153" s="53"/>
      <c r="F153" s="54"/>
      <c r="G153" s="62">
        <v>413002</v>
      </c>
      <c r="H153" s="63">
        <v>0</v>
      </c>
      <c r="I153" s="63"/>
      <c r="J153" s="63"/>
      <c r="K153" s="64"/>
    </row>
    <row r="154" spans="1:11" ht="23.25">
      <c r="A154" s="61"/>
      <c r="B154" s="53" t="s">
        <v>130</v>
      </c>
      <c r="C154" s="53"/>
      <c r="D154" s="53"/>
      <c r="E154" s="53"/>
      <c r="F154" s="54"/>
      <c r="G154" s="62">
        <v>413003</v>
      </c>
      <c r="H154" s="63">
        <v>170000</v>
      </c>
      <c r="I154" s="63"/>
      <c r="J154" s="63"/>
      <c r="K154" s="64"/>
    </row>
    <row r="155" spans="1:11" ht="23.25">
      <c r="A155" s="147"/>
      <c r="B155" s="148"/>
      <c r="C155" s="148"/>
      <c r="D155" s="149" t="s">
        <v>58</v>
      </c>
      <c r="E155" s="148"/>
      <c r="F155" s="76"/>
      <c r="G155" s="150"/>
      <c r="H155" s="65">
        <f>SUM(H153:H154)</f>
        <v>170000</v>
      </c>
      <c r="I155" s="65">
        <v>0</v>
      </c>
      <c r="J155" s="65"/>
      <c r="K155" s="64"/>
    </row>
    <row r="156" spans="1:11" ht="23.25">
      <c r="A156" s="151"/>
      <c r="B156" s="151"/>
      <c r="C156" s="151"/>
      <c r="D156" s="152"/>
      <c r="E156" s="151"/>
      <c r="F156" s="151"/>
      <c r="G156" s="153"/>
      <c r="H156" s="154"/>
      <c r="I156" s="154"/>
      <c r="J156" s="154"/>
      <c r="K156" s="64"/>
    </row>
    <row r="157" spans="1:11" ht="23.25">
      <c r="A157" s="184" t="s">
        <v>28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64"/>
    </row>
    <row r="158" spans="1:11" ht="23.2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64"/>
    </row>
    <row r="159" spans="1:11" ht="23.25">
      <c r="A159" s="47"/>
      <c r="B159" s="48"/>
      <c r="C159" s="48"/>
      <c r="D159" s="48"/>
      <c r="E159" s="48"/>
      <c r="F159" s="49"/>
      <c r="G159" s="49" t="s">
        <v>49</v>
      </c>
      <c r="H159" s="50" t="s">
        <v>50</v>
      </c>
      <c r="I159" s="49" t="s">
        <v>51</v>
      </c>
      <c r="J159" s="49" t="s">
        <v>52</v>
      </c>
      <c r="K159" s="64"/>
    </row>
    <row r="160" spans="1:11" ht="23.25">
      <c r="A160" s="57" t="s">
        <v>131</v>
      </c>
      <c r="B160" s="53"/>
      <c r="C160" s="53"/>
      <c r="D160" s="53"/>
      <c r="E160" s="53"/>
      <c r="F160" s="54"/>
      <c r="G160" s="58">
        <v>414000</v>
      </c>
      <c r="H160" s="63"/>
      <c r="I160" s="63"/>
      <c r="J160" s="63"/>
      <c r="K160" s="64"/>
    </row>
    <row r="161" spans="1:11" ht="23.25">
      <c r="A161" s="61"/>
      <c r="B161" s="53" t="s">
        <v>132</v>
      </c>
      <c r="C161" s="53"/>
      <c r="D161" s="53"/>
      <c r="E161" s="53"/>
      <c r="F161" s="54"/>
      <c r="G161" s="62">
        <v>414006</v>
      </c>
      <c r="H161" s="63">
        <v>0</v>
      </c>
      <c r="I161" s="63"/>
      <c r="J161" s="63"/>
      <c r="K161" s="64"/>
    </row>
    <row r="162" spans="1:11" ht="23.25">
      <c r="A162" s="61"/>
      <c r="B162" s="53"/>
      <c r="C162" s="53"/>
      <c r="D162" s="51" t="s">
        <v>58</v>
      </c>
      <c r="E162" s="53"/>
      <c r="F162" s="54"/>
      <c r="G162" s="62"/>
      <c r="H162" s="65">
        <f>SUM(H161)</f>
        <v>0</v>
      </c>
      <c r="I162" s="65">
        <v>0</v>
      </c>
      <c r="J162" s="65"/>
      <c r="K162" s="64"/>
    </row>
    <row r="163" spans="1:11" ht="23.25">
      <c r="A163" s="57" t="s">
        <v>133</v>
      </c>
      <c r="B163" s="53"/>
      <c r="C163" s="53"/>
      <c r="D163" s="53"/>
      <c r="E163" s="53"/>
      <c r="F163" s="54"/>
      <c r="G163" s="58">
        <v>415000</v>
      </c>
      <c r="H163" s="67"/>
      <c r="I163" s="67"/>
      <c r="J163" s="67"/>
      <c r="K163" s="68"/>
    </row>
    <row r="164" spans="1:11" ht="23.25">
      <c r="A164" s="61"/>
      <c r="B164" s="53" t="s">
        <v>134</v>
      </c>
      <c r="C164" s="53"/>
      <c r="D164" s="53"/>
      <c r="E164" s="53"/>
      <c r="F164" s="54"/>
      <c r="G164" s="62">
        <v>415004</v>
      </c>
      <c r="H164" s="63">
        <v>50000</v>
      </c>
      <c r="I164" s="63"/>
      <c r="J164" s="63">
        <v>200</v>
      </c>
      <c r="K164" s="64"/>
    </row>
    <row r="165" spans="1:11" ht="23.25">
      <c r="A165" s="61"/>
      <c r="B165" s="53" t="s">
        <v>135</v>
      </c>
      <c r="C165" s="53"/>
      <c r="D165" s="53"/>
      <c r="E165" s="53"/>
      <c r="F165" s="54"/>
      <c r="G165" s="62">
        <v>415006</v>
      </c>
      <c r="H165" s="63">
        <v>0</v>
      </c>
      <c r="I165" s="63"/>
      <c r="J165" s="63"/>
      <c r="K165" s="64"/>
    </row>
    <row r="166" spans="1:11" ht="23.25">
      <c r="A166" s="61"/>
      <c r="B166" s="53" t="s">
        <v>136</v>
      </c>
      <c r="C166" s="53"/>
      <c r="D166" s="53"/>
      <c r="E166" s="53"/>
      <c r="F166" s="54"/>
      <c r="G166" s="62">
        <v>415999</v>
      </c>
      <c r="H166" s="63">
        <v>10000</v>
      </c>
      <c r="I166" s="63">
        <v>1430</v>
      </c>
      <c r="J166" s="63">
        <v>2030</v>
      </c>
      <c r="K166" s="64"/>
    </row>
    <row r="167" spans="1:11" ht="23.25">
      <c r="A167" s="61"/>
      <c r="B167" s="53" t="s">
        <v>137</v>
      </c>
      <c r="C167" s="53"/>
      <c r="D167" s="53"/>
      <c r="E167" s="53"/>
      <c r="F167" s="54"/>
      <c r="G167" s="62"/>
      <c r="H167" s="63"/>
      <c r="I167" s="63">
        <v>54000</v>
      </c>
      <c r="J167" s="63">
        <v>90000</v>
      </c>
      <c r="K167" s="64"/>
    </row>
    <row r="168" spans="1:11" ht="23.25">
      <c r="A168" s="61"/>
      <c r="B168" s="53"/>
      <c r="C168" s="53"/>
      <c r="D168" s="51" t="s">
        <v>58</v>
      </c>
      <c r="E168" s="53"/>
      <c r="F168" s="54"/>
      <c r="G168" s="62"/>
      <c r="H168" s="65">
        <f>SUM(H164:H166)</f>
        <v>60000</v>
      </c>
      <c r="I168" s="65">
        <f>SUM(I164:I167)</f>
        <v>55430</v>
      </c>
      <c r="J168" s="65">
        <f>SUM(J164:J167)</f>
        <v>92230</v>
      </c>
      <c r="K168" s="64"/>
    </row>
    <row r="169" spans="1:11" ht="23.25">
      <c r="A169" s="143" t="s">
        <v>60</v>
      </c>
      <c r="B169" s="53"/>
      <c r="C169" s="53"/>
      <c r="D169" s="51"/>
      <c r="E169" s="53"/>
      <c r="F169" s="54"/>
      <c r="G169" s="62"/>
      <c r="H169" s="63"/>
      <c r="I169" s="63"/>
      <c r="J169" s="63"/>
      <c r="K169" s="64"/>
    </row>
    <row r="170" spans="1:11" ht="23.25">
      <c r="A170" s="57" t="s">
        <v>138</v>
      </c>
      <c r="B170" s="53"/>
      <c r="C170" s="53"/>
      <c r="D170" s="51"/>
      <c r="E170" s="53"/>
      <c r="F170" s="54"/>
      <c r="G170" s="62">
        <v>421000</v>
      </c>
      <c r="H170" s="63"/>
      <c r="I170" s="63"/>
      <c r="J170" s="63"/>
      <c r="K170" s="64"/>
    </row>
    <row r="171" spans="1:11" ht="23.25">
      <c r="A171" s="57"/>
      <c r="B171" s="53" t="s">
        <v>139</v>
      </c>
      <c r="C171" s="53"/>
      <c r="D171" s="51"/>
      <c r="E171" s="53"/>
      <c r="F171" s="54"/>
      <c r="G171" s="62">
        <v>421001</v>
      </c>
      <c r="H171" s="63"/>
      <c r="I171" s="63"/>
      <c r="J171" s="63">
        <v>119766.03</v>
      </c>
      <c r="K171" s="64"/>
    </row>
    <row r="172" spans="1:11" ht="23.25">
      <c r="A172" s="57"/>
      <c r="B172" s="53" t="s">
        <v>140</v>
      </c>
      <c r="C172" s="53"/>
      <c r="D172" s="51"/>
      <c r="E172" s="53"/>
      <c r="F172" s="54"/>
      <c r="G172" s="62">
        <v>421002</v>
      </c>
      <c r="H172" s="63">
        <v>8000000</v>
      </c>
      <c r="I172" s="63"/>
      <c r="J172" s="63">
        <v>1417872.03</v>
      </c>
      <c r="K172" s="64"/>
    </row>
    <row r="173" spans="1:11" ht="23.25">
      <c r="A173" s="57"/>
      <c r="B173" s="53" t="s">
        <v>141</v>
      </c>
      <c r="C173" s="53"/>
      <c r="D173" s="51"/>
      <c r="E173" s="53"/>
      <c r="F173" s="54"/>
      <c r="G173" s="62">
        <v>421004</v>
      </c>
      <c r="H173" s="63">
        <v>2000000</v>
      </c>
      <c r="I173" s="63">
        <v>177850.51</v>
      </c>
      <c r="J173" s="63">
        <v>392142.02</v>
      </c>
      <c r="K173" s="64"/>
    </row>
    <row r="174" spans="1:11" ht="23.25">
      <c r="A174" s="61"/>
      <c r="B174" s="53" t="s">
        <v>142</v>
      </c>
      <c r="C174" s="53"/>
      <c r="D174" s="53"/>
      <c r="E174" s="53"/>
      <c r="F174" s="54"/>
      <c r="G174" s="62">
        <v>421005</v>
      </c>
      <c r="H174" s="63">
        <v>100000</v>
      </c>
      <c r="I174" s="63"/>
      <c r="J174" s="63">
        <v>19586.27</v>
      </c>
      <c r="K174" s="64"/>
    </row>
    <row r="175" spans="1:11" ht="23.25">
      <c r="A175" s="61"/>
      <c r="B175" s="53" t="s">
        <v>143</v>
      </c>
      <c r="C175" s="53"/>
      <c r="D175" s="53"/>
      <c r="E175" s="53"/>
      <c r="F175" s="54"/>
      <c r="G175" s="62">
        <v>421006</v>
      </c>
      <c r="H175" s="63">
        <v>800000</v>
      </c>
      <c r="I175" s="63">
        <v>80713.65</v>
      </c>
      <c r="J175" s="63">
        <v>331470.95</v>
      </c>
      <c r="K175" s="64"/>
    </row>
    <row r="176" spans="1:11" ht="23.25">
      <c r="A176" s="61"/>
      <c r="B176" s="53" t="s">
        <v>144</v>
      </c>
      <c r="C176" s="53"/>
      <c r="D176" s="53"/>
      <c r="E176" s="53"/>
      <c r="F176" s="54"/>
      <c r="G176" s="62">
        <v>421007</v>
      </c>
      <c r="H176" s="63">
        <v>1200000</v>
      </c>
      <c r="I176" s="63">
        <v>96443.47</v>
      </c>
      <c r="J176" s="63">
        <v>479256.28</v>
      </c>
      <c r="K176" s="64"/>
    </row>
    <row r="177" spans="1:11" ht="23.25">
      <c r="A177" s="61"/>
      <c r="B177" s="53" t="s">
        <v>145</v>
      </c>
      <c r="C177" s="53"/>
      <c r="D177" s="53"/>
      <c r="E177" s="53"/>
      <c r="F177" s="54"/>
      <c r="G177" s="62">
        <v>421011</v>
      </c>
      <c r="H177" s="63">
        <v>10000</v>
      </c>
      <c r="I177" s="63"/>
      <c r="J177" s="63">
        <v>7127</v>
      </c>
      <c r="K177" s="64"/>
    </row>
    <row r="178" spans="1:11" ht="23.25">
      <c r="A178" s="61"/>
      <c r="B178" s="53" t="s">
        <v>146</v>
      </c>
      <c r="C178" s="53"/>
      <c r="D178" s="53"/>
      <c r="E178" s="53"/>
      <c r="F178" s="54"/>
      <c r="G178" s="62">
        <v>421012</v>
      </c>
      <c r="H178" s="63">
        <v>30000</v>
      </c>
      <c r="I178" s="63"/>
      <c r="J178" s="63"/>
      <c r="K178" s="64"/>
    </row>
    <row r="179" spans="1:11" ht="23.25">
      <c r="A179" s="61"/>
      <c r="B179" s="53" t="s">
        <v>147</v>
      </c>
      <c r="C179" s="53"/>
      <c r="D179" s="53"/>
      <c r="E179" s="53"/>
      <c r="F179" s="54"/>
      <c r="G179" s="62">
        <v>421013</v>
      </c>
      <c r="H179" s="63">
        <v>80000</v>
      </c>
      <c r="I179" s="63"/>
      <c r="J179" s="63">
        <v>19355.04</v>
      </c>
      <c r="K179" s="64"/>
    </row>
    <row r="180" spans="1:11" ht="23.25">
      <c r="A180" s="61"/>
      <c r="B180" s="142" t="s">
        <v>148</v>
      </c>
      <c r="C180" s="53"/>
      <c r="D180" s="53"/>
      <c r="E180" s="53"/>
      <c r="F180" s="54"/>
      <c r="G180" s="62">
        <v>421015</v>
      </c>
      <c r="H180" s="63">
        <v>100000</v>
      </c>
      <c r="I180" s="63">
        <v>57550</v>
      </c>
      <c r="J180" s="63">
        <v>146178</v>
      </c>
      <c r="K180" s="64"/>
    </row>
    <row r="181" spans="1:11" ht="23.25">
      <c r="A181" s="61"/>
      <c r="B181" s="53"/>
      <c r="C181" s="53"/>
      <c r="D181" s="51" t="s">
        <v>58</v>
      </c>
      <c r="E181" s="53"/>
      <c r="F181" s="54"/>
      <c r="G181" s="62"/>
      <c r="H181" s="65">
        <f>SUM(H170:H180)</f>
        <v>12320000</v>
      </c>
      <c r="I181" s="65">
        <f>SUM(I171:I180)</f>
        <v>412557.63</v>
      </c>
      <c r="J181" s="65">
        <f>SUM(J170:J180)</f>
        <v>2932753.62</v>
      </c>
      <c r="K181" s="64"/>
    </row>
    <row r="182" spans="1:11" ht="23.25">
      <c r="A182" s="52" t="s">
        <v>61</v>
      </c>
      <c r="B182" s="53"/>
      <c r="C182" s="53"/>
      <c r="D182" s="53"/>
      <c r="E182" s="53"/>
      <c r="F182" s="54"/>
      <c r="G182" s="146">
        <v>430000</v>
      </c>
      <c r="H182" s="69"/>
      <c r="I182" s="69"/>
      <c r="J182" s="69"/>
      <c r="K182" s="64"/>
    </row>
    <row r="183" spans="1:11" ht="23.25">
      <c r="A183" s="70" t="s">
        <v>149</v>
      </c>
      <c r="B183" s="53"/>
      <c r="C183" s="53"/>
      <c r="D183" s="53"/>
      <c r="E183" s="53"/>
      <c r="F183" s="54"/>
      <c r="G183" s="71">
        <v>431000</v>
      </c>
      <c r="H183" s="59"/>
      <c r="I183" s="59"/>
      <c r="J183" s="59"/>
      <c r="K183" s="60"/>
    </row>
    <row r="184" spans="1:11" ht="23.25">
      <c r="A184" s="61"/>
      <c r="B184" s="53" t="s">
        <v>150</v>
      </c>
      <c r="C184" s="53"/>
      <c r="D184" s="53"/>
      <c r="E184" s="53"/>
      <c r="F184" s="54"/>
      <c r="G184" s="72">
        <v>431001</v>
      </c>
      <c r="H184" s="73"/>
      <c r="I184" s="73"/>
      <c r="J184" s="73"/>
      <c r="K184" s="64"/>
    </row>
    <row r="185" spans="1:11" ht="23.25">
      <c r="A185" s="61"/>
      <c r="B185" s="144" t="s">
        <v>151</v>
      </c>
      <c r="C185" s="53"/>
      <c r="D185" s="53"/>
      <c r="E185" s="53"/>
      <c r="F185" s="54"/>
      <c r="G185" s="72">
        <v>431002</v>
      </c>
      <c r="H185" s="73">
        <v>8000000</v>
      </c>
      <c r="I185" s="73"/>
      <c r="J185" s="73"/>
      <c r="K185" s="64"/>
    </row>
    <row r="186" spans="1:11" ht="23.25">
      <c r="A186" s="61"/>
      <c r="B186" s="53" t="s">
        <v>152</v>
      </c>
      <c r="C186" s="53"/>
      <c r="D186" s="53"/>
      <c r="E186" s="53"/>
      <c r="F186" s="54"/>
      <c r="G186" s="72"/>
      <c r="H186" s="73"/>
      <c r="I186" s="73"/>
      <c r="J186" s="73">
        <v>122400</v>
      </c>
      <c r="K186" s="64"/>
    </row>
    <row r="187" spans="1:11" ht="23.25">
      <c r="A187" s="61"/>
      <c r="B187" s="53" t="s">
        <v>153</v>
      </c>
      <c r="C187" s="53"/>
      <c r="D187" s="53"/>
      <c r="E187" s="53"/>
      <c r="F187" s="54"/>
      <c r="G187" s="72"/>
      <c r="H187" s="73"/>
      <c r="I187" s="73"/>
      <c r="J187" s="73">
        <v>12000</v>
      </c>
      <c r="K187" s="64"/>
    </row>
    <row r="188" spans="1:11" ht="23.25">
      <c r="A188" s="61"/>
      <c r="B188" s="53" t="s">
        <v>155</v>
      </c>
      <c r="C188" s="53"/>
      <c r="D188" s="53"/>
      <c r="E188" s="53"/>
      <c r="F188" s="54"/>
      <c r="G188" s="72"/>
      <c r="H188" s="73"/>
      <c r="I188" s="73"/>
      <c r="J188" s="73">
        <v>153790</v>
      </c>
      <c r="K188" s="64"/>
    </row>
    <row r="189" spans="1:11" ht="23.25">
      <c r="A189" s="61"/>
      <c r="B189" s="53" t="s">
        <v>154</v>
      </c>
      <c r="C189" s="53"/>
      <c r="D189" s="53"/>
      <c r="E189" s="53"/>
      <c r="F189" s="54"/>
      <c r="G189" s="72"/>
      <c r="H189" s="73"/>
      <c r="I189" s="73"/>
      <c r="J189" s="73">
        <v>70560</v>
      </c>
      <c r="K189" s="64"/>
    </row>
    <row r="190" spans="1:11" ht="23.25">
      <c r="A190" s="61"/>
      <c r="B190" s="53" t="s">
        <v>179</v>
      </c>
      <c r="C190" s="53"/>
      <c r="D190" s="53"/>
      <c r="E190" s="53"/>
      <c r="F190" s="54"/>
      <c r="G190" s="72"/>
      <c r="H190" s="73"/>
      <c r="I190" s="73"/>
      <c r="J190" s="73">
        <v>338000</v>
      </c>
      <c r="K190" s="64"/>
    </row>
    <row r="191" spans="1:11" ht="23.25">
      <c r="A191" s="61"/>
      <c r="B191" s="53" t="s">
        <v>180</v>
      </c>
      <c r="C191" s="53"/>
      <c r="D191" s="53"/>
      <c r="E191" s="53"/>
      <c r="F191" s="54"/>
      <c r="G191" s="72"/>
      <c r="H191" s="73"/>
      <c r="I191" s="73"/>
      <c r="J191" s="73">
        <v>201600</v>
      </c>
      <c r="K191" s="64"/>
    </row>
    <row r="192" spans="1:11" ht="23.25">
      <c r="A192" s="61"/>
      <c r="B192" s="53" t="s">
        <v>159</v>
      </c>
      <c r="C192" s="53"/>
      <c r="D192" s="53"/>
      <c r="E192" s="53"/>
      <c r="F192" s="54"/>
      <c r="G192" s="72"/>
      <c r="H192" s="73"/>
      <c r="I192" s="73"/>
      <c r="J192" s="73">
        <v>18000</v>
      </c>
      <c r="K192" s="64"/>
    </row>
    <row r="193" spans="1:11" ht="23.25">
      <c r="A193" s="61"/>
      <c r="B193" s="53"/>
      <c r="C193" s="53"/>
      <c r="D193" s="51" t="s">
        <v>58</v>
      </c>
      <c r="E193" s="53"/>
      <c r="F193" s="54"/>
      <c r="G193" s="72"/>
      <c r="H193" s="65">
        <f>SUM(H185:H192)</f>
        <v>8000000</v>
      </c>
      <c r="I193" s="65">
        <v>0</v>
      </c>
      <c r="J193" s="65">
        <f>SUM(J185:J192)</f>
        <v>916350</v>
      </c>
      <c r="K193" s="64"/>
    </row>
    <row r="194" spans="1:11" ht="23.25">
      <c r="A194" s="147"/>
      <c r="B194" s="148"/>
      <c r="C194" s="148"/>
      <c r="D194" s="155" t="s">
        <v>156</v>
      </c>
      <c r="E194" s="148"/>
      <c r="F194" s="76"/>
      <c r="G194" s="156"/>
      <c r="H194" s="75">
        <f>SUM(H128+H151+H155+H162+H168+H181+H193)</f>
        <v>24739000</v>
      </c>
      <c r="I194" s="75">
        <f>SUM(I128+I151+I155+I162+I168+I181+I193)</f>
        <v>468035.63</v>
      </c>
      <c r="J194" s="75">
        <f>SUM(J128+J151+J155+J162+J168+J181+J193)</f>
        <v>3944004.62</v>
      </c>
      <c r="K194" s="60"/>
    </row>
    <row r="195" spans="1:11" ht="23.25">
      <c r="A195" s="61"/>
      <c r="B195" s="53"/>
      <c r="C195" s="53"/>
      <c r="D195" s="74"/>
      <c r="E195" s="53"/>
      <c r="F195" s="53"/>
      <c r="G195" s="152"/>
      <c r="H195" s="157"/>
      <c r="I195" s="157"/>
      <c r="J195" s="157"/>
      <c r="K195" s="60"/>
    </row>
    <row r="196" spans="1:11" ht="23.25">
      <c r="A196" s="185" t="s">
        <v>167</v>
      </c>
      <c r="B196" s="185"/>
      <c r="C196" s="185"/>
      <c r="D196" s="185"/>
      <c r="E196" s="185"/>
      <c r="F196" s="185"/>
      <c r="G196" s="185"/>
      <c r="H196" s="185"/>
      <c r="I196" s="185"/>
      <c r="J196" s="185"/>
      <c r="K196" s="60"/>
    </row>
    <row r="197" spans="1:11" ht="23.2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60"/>
    </row>
    <row r="198" spans="1:11" ht="23.25">
      <c r="A198" s="47"/>
      <c r="B198" s="48"/>
      <c r="C198" s="48"/>
      <c r="D198" s="48"/>
      <c r="E198" s="48"/>
      <c r="F198" s="49"/>
      <c r="G198" s="49" t="s">
        <v>49</v>
      </c>
      <c r="H198" s="50" t="s">
        <v>50</v>
      </c>
      <c r="I198" s="49" t="s">
        <v>51</v>
      </c>
      <c r="J198" s="49" t="s">
        <v>52</v>
      </c>
      <c r="K198" s="60"/>
    </row>
    <row r="199" spans="1:11" ht="23.25">
      <c r="A199" s="52" t="s">
        <v>157</v>
      </c>
      <c r="B199" s="53"/>
      <c r="C199" s="53"/>
      <c r="D199" s="53"/>
      <c r="E199" s="53"/>
      <c r="F199" s="54"/>
      <c r="G199" s="72"/>
      <c r="H199" s="75"/>
      <c r="I199" s="75"/>
      <c r="J199" s="75"/>
      <c r="K199" s="60"/>
    </row>
    <row r="200" spans="1:11" ht="23.25">
      <c r="A200" s="145" t="s">
        <v>158</v>
      </c>
      <c r="B200" s="53"/>
      <c r="C200" s="53"/>
      <c r="D200" s="51"/>
      <c r="E200" s="53"/>
      <c r="F200" s="54"/>
      <c r="G200" s="146">
        <v>440000</v>
      </c>
      <c r="H200" s="65"/>
      <c r="I200" s="65"/>
      <c r="J200" s="65"/>
      <c r="K200" s="64"/>
    </row>
    <row r="201" spans="1:11" ht="23.25">
      <c r="A201" s="145"/>
      <c r="B201" s="53" t="s">
        <v>160</v>
      </c>
      <c r="C201" s="53"/>
      <c r="D201" s="51"/>
      <c r="E201" s="53"/>
      <c r="F201" s="54"/>
      <c r="G201" s="72">
        <v>441000</v>
      </c>
      <c r="H201" s="65"/>
      <c r="I201" s="65"/>
      <c r="J201" s="65">
        <v>1045390</v>
      </c>
      <c r="K201" s="64"/>
    </row>
    <row r="202" spans="1:11" ht="23.25">
      <c r="A202" s="61"/>
      <c r="B202" s="53" t="s">
        <v>161</v>
      </c>
      <c r="C202" s="53"/>
      <c r="D202" s="51"/>
      <c r="E202" s="53"/>
      <c r="F202" s="54"/>
      <c r="G202" s="72">
        <v>441001</v>
      </c>
      <c r="H202" s="65"/>
      <c r="I202" s="65"/>
      <c r="J202" s="65">
        <v>1496400</v>
      </c>
      <c r="K202" s="64"/>
    </row>
    <row r="203" spans="1:11" ht="23.25">
      <c r="A203" s="61"/>
      <c r="B203" s="53" t="s">
        <v>162</v>
      </c>
      <c r="C203" s="53"/>
      <c r="D203" s="51"/>
      <c r="E203" s="53"/>
      <c r="F203" s="54"/>
      <c r="G203" s="72">
        <v>441002</v>
      </c>
      <c r="H203" s="65"/>
      <c r="I203" s="65"/>
      <c r="J203" s="65">
        <v>190500</v>
      </c>
      <c r="K203" s="64"/>
    </row>
    <row r="204" spans="1:11" ht="23.25">
      <c r="A204" s="61"/>
      <c r="B204" s="53" t="s">
        <v>163</v>
      </c>
      <c r="C204" s="53"/>
      <c r="D204" s="51"/>
      <c r="E204" s="53"/>
      <c r="F204" s="54"/>
      <c r="G204" s="72">
        <v>441003</v>
      </c>
      <c r="H204" s="65"/>
      <c r="I204" s="65"/>
      <c r="J204" s="65">
        <v>213420</v>
      </c>
      <c r="K204" s="64"/>
    </row>
    <row r="205" spans="1:11" ht="23.25">
      <c r="A205" s="61"/>
      <c r="B205" s="53" t="s">
        <v>164</v>
      </c>
      <c r="C205" s="53"/>
      <c r="D205" s="51"/>
      <c r="E205" s="53"/>
      <c r="F205" s="54"/>
      <c r="G205" s="72">
        <v>441004</v>
      </c>
      <c r="H205" s="65"/>
      <c r="I205" s="65"/>
      <c r="J205" s="65">
        <v>141000</v>
      </c>
      <c r="K205" s="64"/>
    </row>
    <row r="206" spans="1:11" ht="23.25">
      <c r="A206" s="61"/>
      <c r="B206" s="53" t="s">
        <v>165</v>
      </c>
      <c r="C206" s="53"/>
      <c r="D206" s="51"/>
      <c r="E206" s="53"/>
      <c r="F206" s="54"/>
      <c r="G206" s="72">
        <v>441005</v>
      </c>
      <c r="H206" s="65"/>
      <c r="I206" s="65"/>
      <c r="J206" s="65">
        <v>22500</v>
      </c>
      <c r="K206" s="64"/>
    </row>
    <row r="207" spans="1:11" ht="23.25">
      <c r="A207" s="61"/>
      <c r="B207" s="53" t="s">
        <v>166</v>
      </c>
      <c r="C207" s="53"/>
      <c r="D207" s="51"/>
      <c r="E207" s="53"/>
      <c r="F207" s="54"/>
      <c r="G207" s="72">
        <v>441006</v>
      </c>
      <c r="H207" s="65"/>
      <c r="I207" s="65"/>
      <c r="J207" s="65">
        <v>8175</v>
      </c>
      <c r="K207" s="64"/>
    </row>
    <row r="208" spans="1:11" ht="23.25">
      <c r="A208" s="61"/>
      <c r="B208" s="53"/>
      <c r="C208" s="53"/>
      <c r="D208" s="51" t="s">
        <v>58</v>
      </c>
      <c r="E208" s="53"/>
      <c r="F208" s="54"/>
      <c r="G208" s="72"/>
      <c r="H208" s="65">
        <v>0</v>
      </c>
      <c r="I208" s="65"/>
      <c r="J208" s="65">
        <v>3117385</v>
      </c>
      <c r="K208" s="64"/>
    </row>
    <row r="209" spans="1:11" ht="23.25">
      <c r="A209" s="181" t="s">
        <v>62</v>
      </c>
      <c r="B209" s="182"/>
      <c r="C209" s="182"/>
      <c r="D209" s="182"/>
      <c r="E209" s="182"/>
      <c r="F209" s="182"/>
      <c r="G209" s="183"/>
      <c r="H209" s="75">
        <f>SUM(H194+H208)</f>
        <v>24739000</v>
      </c>
      <c r="I209" s="75">
        <f>SUM(I194+I208)</f>
        <v>468035.63</v>
      </c>
      <c r="J209" s="75">
        <f>SUM(J194+J208)</f>
        <v>7061389.62</v>
      </c>
      <c r="K209" s="60"/>
    </row>
    <row r="210" spans="1:11" ht="23.25">
      <c r="A210" s="46"/>
      <c r="B210" s="46"/>
      <c r="C210" s="46"/>
      <c r="D210" s="46"/>
      <c r="E210" s="46"/>
      <c r="F210" s="46"/>
      <c r="G210" s="46"/>
      <c r="H210" s="60"/>
      <c r="I210" s="60"/>
      <c r="J210" s="60"/>
      <c r="K210" s="60"/>
    </row>
    <row r="211" spans="1:11" ht="23.25">
      <c r="A211" s="46"/>
      <c r="B211" s="158" t="s">
        <v>170</v>
      </c>
      <c r="C211" s="46"/>
      <c r="D211" s="46"/>
      <c r="E211" s="46"/>
      <c r="F211" s="46"/>
      <c r="G211" s="46"/>
      <c r="H211" s="60"/>
      <c r="I211" s="60"/>
      <c r="J211" s="60"/>
      <c r="K211" s="60"/>
    </row>
    <row r="212" spans="7:11" ht="23.25">
      <c r="G212" s="179"/>
      <c r="H212" s="179"/>
      <c r="I212" s="179"/>
      <c r="J212" s="179"/>
      <c r="K212" s="77"/>
    </row>
    <row r="213" ht="23.25">
      <c r="A213" s="43" t="s">
        <v>169</v>
      </c>
    </row>
    <row r="214" ht="23.25">
      <c r="A214" s="43" t="s">
        <v>168</v>
      </c>
    </row>
    <row r="215" ht="23.25">
      <c r="A215" s="43" t="s">
        <v>94</v>
      </c>
    </row>
    <row r="217" spans="1:10" ht="23.25">
      <c r="A217" s="78"/>
      <c r="B217" s="179" t="s">
        <v>63</v>
      </c>
      <c r="C217" s="179"/>
      <c r="E217" s="179" t="s">
        <v>63</v>
      </c>
      <c r="F217" s="179"/>
      <c r="H217" s="179" t="s">
        <v>64</v>
      </c>
      <c r="I217" s="179"/>
      <c r="J217" s="179"/>
    </row>
    <row r="219" spans="1:8" ht="23.25">
      <c r="A219" s="43" t="s">
        <v>171</v>
      </c>
      <c r="E219" s="43" t="s">
        <v>174</v>
      </c>
      <c r="H219" s="43" t="s">
        <v>176</v>
      </c>
    </row>
    <row r="220" spans="1:9" ht="23.25">
      <c r="A220" s="179" t="s">
        <v>173</v>
      </c>
      <c r="B220" s="179"/>
      <c r="C220" s="179"/>
      <c r="D220" s="179"/>
      <c r="E220" s="179" t="s">
        <v>175</v>
      </c>
      <c r="F220" s="179"/>
      <c r="G220" s="179"/>
      <c r="H220" s="78" t="s">
        <v>177</v>
      </c>
      <c r="I220" s="78"/>
    </row>
    <row r="221" spans="1:10" ht="23.25">
      <c r="A221" s="179" t="s">
        <v>172</v>
      </c>
      <c r="B221" s="179"/>
      <c r="C221" s="179"/>
      <c r="D221" s="179"/>
      <c r="E221" s="179" t="s">
        <v>65</v>
      </c>
      <c r="F221" s="179"/>
      <c r="G221" s="179"/>
      <c r="H221" s="179" t="s">
        <v>46</v>
      </c>
      <c r="I221" s="179"/>
      <c r="J221" s="179"/>
    </row>
    <row r="222" spans="1:10" ht="23.25">
      <c r="A222" s="179"/>
      <c r="B222" s="179"/>
      <c r="C222" s="179"/>
      <c r="D222" s="179"/>
      <c r="H222" s="179"/>
      <c r="I222" s="179"/>
      <c r="J222" s="179"/>
    </row>
  </sheetData>
  <sheetProtection/>
  <mergeCells count="34">
    <mergeCell ref="A104:D104"/>
    <mergeCell ref="E104:G104"/>
    <mergeCell ref="H104:J104"/>
    <mergeCell ref="A105:D105"/>
    <mergeCell ref="H105:J105"/>
    <mergeCell ref="G95:J95"/>
    <mergeCell ref="B100:C100"/>
    <mergeCell ref="E100:F100"/>
    <mergeCell ref="H100:J100"/>
    <mergeCell ref="A103:D103"/>
    <mergeCell ref="E103:G103"/>
    <mergeCell ref="A2:J2"/>
    <mergeCell ref="A3:J3"/>
    <mergeCell ref="A4:J4"/>
    <mergeCell ref="A40:J40"/>
    <mergeCell ref="A79:J79"/>
    <mergeCell ref="A92:G92"/>
    <mergeCell ref="A221:D221"/>
    <mergeCell ref="A220:D220"/>
    <mergeCell ref="H221:J221"/>
    <mergeCell ref="A157:J157"/>
    <mergeCell ref="A196:J196"/>
    <mergeCell ref="E220:G220"/>
    <mergeCell ref="E221:G221"/>
    <mergeCell ref="A119:J119"/>
    <mergeCell ref="G212:J212"/>
    <mergeCell ref="A120:J120"/>
    <mergeCell ref="A121:J121"/>
    <mergeCell ref="A209:G209"/>
    <mergeCell ref="A222:D222"/>
    <mergeCell ref="H222:J222"/>
    <mergeCell ref="H217:J217"/>
    <mergeCell ref="E217:F217"/>
    <mergeCell ref="B217:C217"/>
  </mergeCells>
  <printOptions/>
  <pageMargins left="0.5511811023622047" right="0.2755905511811024" top="0.4724409448818898" bottom="0.35433070866141736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0">
      <selection activeCell="O10" sqref="O10"/>
    </sheetView>
  </sheetViews>
  <sheetFormatPr defaultColWidth="9.140625" defaultRowHeight="21.75"/>
  <cols>
    <col min="1" max="1" width="11.57421875" style="2" customWidth="1"/>
    <col min="2" max="2" width="9.421875" style="2" customWidth="1"/>
    <col min="3" max="3" width="9.8515625" style="2" customWidth="1"/>
    <col min="4" max="4" width="13.28125" style="2" customWidth="1"/>
    <col min="5" max="5" width="14.421875" style="2" customWidth="1"/>
    <col min="6" max="6" width="7.28125" style="2" customWidth="1"/>
    <col min="7" max="8" width="9.140625" style="2" customWidth="1"/>
    <col min="9" max="9" width="18.00390625" style="2" customWidth="1"/>
    <col min="10" max="10" width="8.28125" style="2" customWidth="1"/>
    <col min="11" max="11" width="13.140625" style="2" customWidth="1"/>
    <col min="12" max="16384" width="9.140625" style="2" customWidth="1"/>
  </cols>
  <sheetData>
    <row r="1" spans="1:4" ht="23.25">
      <c r="A1" s="1" t="s">
        <v>0</v>
      </c>
      <c r="B1" s="1"/>
      <c r="C1" s="1"/>
      <c r="D1" s="1"/>
    </row>
    <row r="2" spans="1:4" ht="23.25">
      <c r="A2" s="1" t="s">
        <v>1</v>
      </c>
      <c r="B2" s="1"/>
      <c r="C2" s="1"/>
      <c r="D2" s="1"/>
    </row>
    <row r="3" spans="9:11" ht="22.5">
      <c r="I3" s="79" t="s">
        <v>186</v>
      </c>
      <c r="J3" s="79"/>
      <c r="K3" s="79"/>
    </row>
    <row r="4" spans="1:11" ht="30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ht="22.5">
      <c r="I5" s="2" t="s">
        <v>182</v>
      </c>
    </row>
    <row r="6" ht="23.25" thickBot="1"/>
    <row r="7" spans="1:11" ht="24" thickTop="1">
      <c r="A7" s="206" t="s">
        <v>3</v>
      </c>
      <c r="B7" s="207"/>
      <c r="C7" s="207"/>
      <c r="D7" s="207"/>
      <c r="E7" s="208"/>
      <c r="F7" s="3"/>
      <c r="G7" s="4"/>
      <c r="H7" s="4"/>
      <c r="I7" s="5"/>
      <c r="J7" s="5"/>
      <c r="K7" s="6" t="s">
        <v>4</v>
      </c>
    </row>
    <row r="8" spans="1:11" ht="23.25">
      <c r="A8" s="204" t="s">
        <v>183</v>
      </c>
      <c r="B8" s="198"/>
      <c r="C8" s="198"/>
      <c r="D8" s="199"/>
      <c r="E8" s="7" t="s">
        <v>5</v>
      </c>
      <c r="F8" s="200" t="s">
        <v>6</v>
      </c>
      <c r="G8" s="201"/>
      <c r="H8" s="201"/>
      <c r="I8" s="202"/>
      <c r="J8" s="7" t="s">
        <v>7</v>
      </c>
      <c r="K8" s="8" t="s">
        <v>5</v>
      </c>
    </row>
    <row r="9" spans="1:11" ht="24" thickBot="1">
      <c r="A9" s="176"/>
      <c r="B9" s="161"/>
      <c r="C9" s="161"/>
      <c r="D9" s="10"/>
      <c r="E9" s="10" t="s">
        <v>66</v>
      </c>
      <c r="F9" s="11"/>
      <c r="G9" s="12"/>
      <c r="H9" s="12"/>
      <c r="I9" s="13"/>
      <c r="J9" s="10" t="s">
        <v>8</v>
      </c>
      <c r="K9" s="9" t="s">
        <v>66</v>
      </c>
    </row>
    <row r="10" spans="1:11" ht="23.25" thickTop="1">
      <c r="A10" s="162"/>
      <c r="B10" s="164"/>
      <c r="C10" s="164"/>
      <c r="D10" s="81"/>
      <c r="E10" s="85">
        <v>23772483</v>
      </c>
      <c r="F10" s="14" t="s">
        <v>9</v>
      </c>
      <c r="G10" s="14"/>
      <c r="H10" s="14"/>
      <c r="I10" s="14"/>
      <c r="J10" s="15"/>
      <c r="K10" s="177">
        <v>23056259.88</v>
      </c>
    </row>
    <row r="11" spans="1:11" ht="22.5">
      <c r="A11" s="163"/>
      <c r="B11" s="165"/>
      <c r="C11" s="165"/>
      <c r="D11" s="82"/>
      <c r="E11" s="17"/>
      <c r="F11" s="18" t="s">
        <v>10</v>
      </c>
      <c r="G11" s="19"/>
      <c r="H11" s="19"/>
      <c r="I11" s="19"/>
      <c r="J11" s="20"/>
      <c r="K11" s="20"/>
    </row>
    <row r="12" spans="1:11" ht="23.25" customHeight="1">
      <c r="A12" s="186">
        <v>4080000</v>
      </c>
      <c r="B12" s="187"/>
      <c r="C12" s="187"/>
      <c r="D12" s="188"/>
      <c r="E12" s="24">
        <f aca="true" t="shared" si="0" ref="E12:E18">SUM(K12+E101)</f>
        <v>16839.29</v>
      </c>
      <c r="F12" s="19" t="s">
        <v>11</v>
      </c>
      <c r="G12" s="19"/>
      <c r="H12" s="19"/>
      <c r="I12" s="19"/>
      <c r="J12" s="21">
        <v>410000</v>
      </c>
      <c r="K12" s="22">
        <v>16839.29</v>
      </c>
    </row>
    <row r="13" spans="1:11" ht="23.25" customHeight="1">
      <c r="A13" s="186">
        <v>109000</v>
      </c>
      <c r="B13" s="187"/>
      <c r="C13" s="187"/>
      <c r="D13" s="188"/>
      <c r="E13" s="24">
        <f t="shared" si="0"/>
        <v>2833</v>
      </c>
      <c r="F13" s="19" t="s">
        <v>12</v>
      </c>
      <c r="G13" s="19"/>
      <c r="H13" s="19"/>
      <c r="I13" s="19"/>
      <c r="J13" s="21">
        <v>412000</v>
      </c>
      <c r="K13" s="22">
        <v>162</v>
      </c>
    </row>
    <row r="14" spans="1:11" ht="23.25" customHeight="1">
      <c r="A14" s="186">
        <v>170000</v>
      </c>
      <c r="B14" s="187"/>
      <c r="C14" s="187"/>
      <c r="D14" s="188"/>
      <c r="E14" s="24">
        <f t="shared" si="0"/>
        <v>96585.47</v>
      </c>
      <c r="F14" s="19" t="s">
        <v>13</v>
      </c>
      <c r="G14" s="19"/>
      <c r="H14" s="19"/>
      <c r="I14" s="19"/>
      <c r="J14" s="21">
        <v>413000</v>
      </c>
      <c r="K14" s="22">
        <v>96585.47</v>
      </c>
    </row>
    <row r="15" spans="1:11" ht="23.25" customHeight="1">
      <c r="A15" s="186">
        <v>0</v>
      </c>
      <c r="B15" s="187"/>
      <c r="C15" s="187"/>
      <c r="D15" s="188"/>
      <c r="E15" s="24">
        <f t="shared" si="0"/>
        <v>0</v>
      </c>
      <c r="F15" s="19" t="s">
        <v>14</v>
      </c>
      <c r="G15" s="19"/>
      <c r="H15" s="19"/>
      <c r="I15" s="19"/>
      <c r="J15" s="21">
        <v>414000</v>
      </c>
      <c r="K15" s="22">
        <v>0</v>
      </c>
    </row>
    <row r="16" spans="1:11" ht="23.25" customHeight="1">
      <c r="A16" s="186">
        <v>60000</v>
      </c>
      <c r="B16" s="187"/>
      <c r="C16" s="187"/>
      <c r="D16" s="188"/>
      <c r="E16" s="24">
        <f t="shared" si="0"/>
        <v>264875</v>
      </c>
      <c r="F16" s="19" t="s">
        <v>15</v>
      </c>
      <c r="G16" s="19"/>
      <c r="H16" s="19"/>
      <c r="I16" s="19"/>
      <c r="J16" s="21">
        <v>415000</v>
      </c>
      <c r="K16" s="22">
        <v>172645</v>
      </c>
    </row>
    <row r="17" spans="1:11" ht="23.25" customHeight="1">
      <c r="A17" s="186">
        <v>0</v>
      </c>
      <c r="B17" s="187"/>
      <c r="C17" s="187"/>
      <c r="D17" s="188"/>
      <c r="E17" s="24">
        <f t="shared" si="0"/>
        <v>0</v>
      </c>
      <c r="F17" s="19" t="s">
        <v>16</v>
      </c>
      <c r="G17" s="19"/>
      <c r="H17" s="19"/>
      <c r="I17" s="19"/>
      <c r="J17" s="21">
        <v>416000</v>
      </c>
      <c r="K17" s="22">
        <v>0</v>
      </c>
    </row>
    <row r="18" spans="1:11" ht="23.25" customHeight="1">
      <c r="A18" s="189">
        <v>12320000</v>
      </c>
      <c r="B18" s="190"/>
      <c r="C18" s="190"/>
      <c r="D18" s="191"/>
      <c r="E18" s="24">
        <f t="shared" si="0"/>
        <v>4108696.89</v>
      </c>
      <c r="F18" s="19" t="s">
        <v>17</v>
      </c>
      <c r="G18" s="19"/>
      <c r="H18" s="19"/>
      <c r="I18" s="19"/>
      <c r="J18" s="23">
        <v>421000</v>
      </c>
      <c r="K18" s="116">
        <v>1175943.27</v>
      </c>
    </row>
    <row r="19" spans="1:11" ht="23.25" customHeight="1">
      <c r="A19" s="192">
        <v>8000000</v>
      </c>
      <c r="B19" s="193"/>
      <c r="C19" s="193"/>
      <c r="D19" s="194"/>
      <c r="E19" s="24">
        <f>SUM(K19+E108)</f>
        <v>4357020</v>
      </c>
      <c r="F19" s="19" t="s">
        <v>18</v>
      </c>
      <c r="G19" s="19"/>
      <c r="H19" s="19"/>
      <c r="I19" s="19"/>
      <c r="J19" s="23">
        <v>431000</v>
      </c>
      <c r="K19" s="120">
        <v>3440670</v>
      </c>
    </row>
    <row r="20" spans="1:11" ht="24" customHeight="1" thickBot="1">
      <c r="A20" s="195">
        <f>SUM(A12:A19)</f>
        <v>24739000</v>
      </c>
      <c r="B20" s="196"/>
      <c r="C20" s="196"/>
      <c r="D20" s="197"/>
      <c r="E20" s="166">
        <f>SUM(E12:E19)</f>
        <v>8846849.65</v>
      </c>
      <c r="F20" s="27"/>
      <c r="G20" s="27"/>
      <c r="H20" s="27"/>
      <c r="I20" s="27"/>
      <c r="J20" s="28"/>
      <c r="K20" s="88">
        <f>SUM(K12:K19)</f>
        <v>4902845.03</v>
      </c>
    </row>
    <row r="21" spans="1:11" ht="23.25" thickTop="1">
      <c r="A21" s="159"/>
      <c r="B21" s="159"/>
      <c r="C21" s="159"/>
      <c r="D21" s="29"/>
      <c r="E21" s="24">
        <f aca="true" t="shared" si="1" ref="E21:E27">SUM(K21+E110)</f>
        <v>1045390</v>
      </c>
      <c r="F21" s="94" t="s">
        <v>67</v>
      </c>
      <c r="G21" s="19"/>
      <c r="H21" s="19"/>
      <c r="I21" s="19"/>
      <c r="J21" s="23">
        <v>440000</v>
      </c>
      <c r="K21" s="30">
        <v>0</v>
      </c>
    </row>
    <row r="22" spans="1:11" ht="22.5">
      <c r="A22" s="160"/>
      <c r="B22" s="160"/>
      <c r="C22" s="160"/>
      <c r="D22" s="29"/>
      <c r="E22" s="24">
        <f t="shared" si="1"/>
        <v>2494000</v>
      </c>
      <c r="F22" s="19" t="s">
        <v>68</v>
      </c>
      <c r="G22" s="19"/>
      <c r="H22" s="19"/>
      <c r="I22" s="19"/>
      <c r="J22" s="23">
        <v>441001</v>
      </c>
      <c r="K22" s="30">
        <v>997600</v>
      </c>
    </row>
    <row r="23" spans="1:11" ht="22.5">
      <c r="A23" s="160"/>
      <c r="B23" s="160"/>
      <c r="C23" s="160"/>
      <c r="D23" s="29"/>
      <c r="E23" s="24">
        <f t="shared" si="1"/>
        <v>406400</v>
      </c>
      <c r="F23" s="19" t="s">
        <v>69</v>
      </c>
      <c r="G23" s="19"/>
      <c r="H23" s="19"/>
      <c r="I23" s="19"/>
      <c r="J23" s="23">
        <v>441002</v>
      </c>
      <c r="K23" s="30">
        <v>215900</v>
      </c>
    </row>
    <row r="24" spans="1:11" ht="22.5">
      <c r="A24" s="160"/>
      <c r="B24" s="160"/>
      <c r="C24" s="160"/>
      <c r="D24" s="29"/>
      <c r="E24" s="24">
        <f t="shared" si="1"/>
        <v>213420</v>
      </c>
      <c r="F24" s="19" t="s">
        <v>70</v>
      </c>
      <c r="G24" s="19"/>
      <c r="H24" s="19"/>
      <c r="I24" s="19"/>
      <c r="J24" s="23">
        <v>441003</v>
      </c>
      <c r="K24" s="30">
        <v>0</v>
      </c>
    </row>
    <row r="25" spans="1:11" ht="22.5">
      <c r="A25" s="160"/>
      <c r="B25" s="160"/>
      <c r="C25" s="160"/>
      <c r="D25" s="29"/>
      <c r="E25" s="24">
        <f t="shared" si="1"/>
        <v>141000</v>
      </c>
      <c r="F25" s="19" t="s">
        <v>71</v>
      </c>
      <c r="G25" s="19"/>
      <c r="H25" s="19"/>
      <c r="I25" s="19"/>
      <c r="J25" s="23">
        <v>441004</v>
      </c>
      <c r="K25" s="30">
        <v>0</v>
      </c>
    </row>
    <row r="26" spans="1:11" ht="22.5">
      <c r="A26" s="160"/>
      <c r="B26" s="160"/>
      <c r="C26" s="160"/>
      <c r="D26" s="29"/>
      <c r="E26" s="24">
        <f t="shared" si="1"/>
        <v>22500</v>
      </c>
      <c r="F26" s="19" t="s">
        <v>72</v>
      </c>
      <c r="G26" s="19"/>
      <c r="H26" s="19"/>
      <c r="I26" s="19"/>
      <c r="J26" s="23">
        <v>441005</v>
      </c>
      <c r="K26" s="30"/>
    </row>
    <row r="27" spans="1:11" ht="22.5">
      <c r="A27" s="160"/>
      <c r="B27" s="160"/>
      <c r="C27" s="160"/>
      <c r="D27" s="29"/>
      <c r="E27" s="24">
        <f t="shared" si="1"/>
        <v>8175</v>
      </c>
      <c r="F27" s="19" t="s">
        <v>73</v>
      </c>
      <c r="G27" s="19"/>
      <c r="H27" s="19"/>
      <c r="I27" s="19"/>
      <c r="J27" s="23">
        <v>441006</v>
      </c>
      <c r="K27" s="30">
        <v>0</v>
      </c>
    </row>
    <row r="28" spans="1:11" ht="22.5">
      <c r="A28" s="160"/>
      <c r="B28" s="160"/>
      <c r="C28" s="160"/>
      <c r="D28" s="29"/>
      <c r="E28" s="22"/>
      <c r="F28" s="19" t="s">
        <v>19</v>
      </c>
      <c r="G28" s="19"/>
      <c r="H28" s="19"/>
      <c r="I28" s="19"/>
      <c r="J28" s="21"/>
      <c r="K28" s="22">
        <v>0</v>
      </c>
    </row>
    <row r="29" spans="1:11" ht="22.5">
      <c r="A29" s="160"/>
      <c r="B29" s="160"/>
      <c r="C29" s="160"/>
      <c r="D29" s="29"/>
      <c r="E29" s="24">
        <f aca="true" t="shared" si="2" ref="E29:E36">SUM(K29+E118)</f>
        <v>78246.15</v>
      </c>
      <c r="F29" s="19" t="s">
        <v>20</v>
      </c>
      <c r="H29" s="19"/>
      <c r="I29" s="19"/>
      <c r="J29" s="23">
        <v>230100</v>
      </c>
      <c r="K29" s="22">
        <v>38427.65</v>
      </c>
    </row>
    <row r="30" spans="1:11" ht="22.5">
      <c r="A30" s="160"/>
      <c r="B30" s="160"/>
      <c r="C30" s="160"/>
      <c r="D30" s="29"/>
      <c r="E30" s="24">
        <f t="shared" si="2"/>
        <v>0</v>
      </c>
      <c r="F30" s="19" t="s">
        <v>21</v>
      </c>
      <c r="G30" s="19"/>
      <c r="H30" s="19"/>
      <c r="I30" s="19"/>
      <c r="J30" s="21">
        <v>110609</v>
      </c>
      <c r="K30" s="22">
        <v>0</v>
      </c>
    </row>
    <row r="31" spans="1:11" ht="22.5">
      <c r="A31" s="160"/>
      <c r="B31" s="160"/>
      <c r="C31" s="160"/>
      <c r="D31" s="29"/>
      <c r="E31" s="24">
        <f t="shared" si="2"/>
        <v>122140</v>
      </c>
      <c r="F31" s="19" t="s">
        <v>22</v>
      </c>
      <c r="G31" s="19"/>
      <c r="H31" s="19"/>
      <c r="I31" s="19"/>
      <c r="J31" s="21">
        <v>110605</v>
      </c>
      <c r="K31" s="22">
        <v>31200</v>
      </c>
    </row>
    <row r="32" spans="1:11" ht="22.5">
      <c r="A32" s="160"/>
      <c r="B32" s="160"/>
      <c r="C32" s="160"/>
      <c r="D32" s="29"/>
      <c r="E32" s="24">
        <f t="shared" si="2"/>
        <v>1130100</v>
      </c>
      <c r="F32" s="19" t="s">
        <v>26</v>
      </c>
      <c r="G32" s="19"/>
      <c r="H32" s="19"/>
      <c r="I32" s="19"/>
      <c r="J32" s="21">
        <v>110606</v>
      </c>
      <c r="K32" s="22">
        <v>3300</v>
      </c>
    </row>
    <row r="33" spans="1:11" ht="22.5">
      <c r="A33" s="160"/>
      <c r="B33" s="160"/>
      <c r="C33" s="160"/>
      <c r="D33" s="29"/>
      <c r="E33" s="24">
        <f t="shared" si="2"/>
        <v>8000</v>
      </c>
      <c r="F33" s="19" t="s">
        <v>74</v>
      </c>
      <c r="G33" s="19"/>
      <c r="H33" s="19"/>
      <c r="I33" s="19"/>
      <c r="J33" s="21">
        <v>5511000</v>
      </c>
      <c r="K33" s="22">
        <v>0</v>
      </c>
    </row>
    <row r="34" spans="1:11" ht="22.5">
      <c r="A34" s="160"/>
      <c r="B34" s="160"/>
      <c r="C34" s="160"/>
      <c r="D34" s="29"/>
      <c r="E34" s="24">
        <f t="shared" si="2"/>
        <v>0</v>
      </c>
      <c r="F34" s="19" t="s">
        <v>23</v>
      </c>
      <c r="G34" s="19"/>
      <c r="H34" s="19"/>
      <c r="I34" s="19"/>
      <c r="J34" s="21">
        <v>210402</v>
      </c>
      <c r="K34" s="22">
        <v>0</v>
      </c>
    </row>
    <row r="35" spans="1:11" ht="22.5">
      <c r="A35" s="160"/>
      <c r="B35" s="160"/>
      <c r="C35" s="160"/>
      <c r="D35" s="29"/>
      <c r="E35" s="24">
        <f t="shared" si="2"/>
        <v>0</v>
      </c>
      <c r="F35" s="19" t="s">
        <v>24</v>
      </c>
      <c r="G35" s="19"/>
      <c r="H35" s="19"/>
      <c r="I35" s="19"/>
      <c r="J35" s="21">
        <v>210500</v>
      </c>
      <c r="K35" s="22">
        <v>0</v>
      </c>
    </row>
    <row r="36" spans="1:11" ht="22.5">
      <c r="A36" s="160"/>
      <c r="B36" s="160"/>
      <c r="C36" s="160"/>
      <c r="D36" s="29"/>
      <c r="E36" s="24">
        <f t="shared" si="2"/>
        <v>2250</v>
      </c>
      <c r="F36" s="19" t="s">
        <v>25</v>
      </c>
      <c r="G36" s="19"/>
      <c r="H36" s="19"/>
      <c r="I36" s="31"/>
      <c r="J36" s="23">
        <v>310000</v>
      </c>
      <c r="K36" s="22">
        <v>0</v>
      </c>
    </row>
    <row r="37" spans="1:11" ht="22.5">
      <c r="A37" s="160"/>
      <c r="B37" s="160"/>
      <c r="C37" s="160"/>
      <c r="D37" s="29"/>
      <c r="E37" s="22"/>
      <c r="F37" s="19"/>
      <c r="G37" s="19"/>
      <c r="H37" s="19"/>
      <c r="I37" s="19"/>
      <c r="J37" s="23"/>
      <c r="K37" s="22"/>
    </row>
    <row r="38" spans="1:11" ht="22.5">
      <c r="A38" s="160"/>
      <c r="B38" s="160"/>
      <c r="C38" s="160"/>
      <c r="D38" s="29"/>
      <c r="E38" s="32"/>
      <c r="F38" s="19"/>
      <c r="G38" s="19"/>
      <c r="H38" s="19"/>
      <c r="I38" s="19"/>
      <c r="J38" s="20"/>
      <c r="K38" s="32"/>
    </row>
    <row r="39" spans="1:11" ht="22.5">
      <c r="A39" s="160"/>
      <c r="B39" s="160"/>
      <c r="C39" s="160"/>
      <c r="D39" s="29"/>
      <c r="E39" s="33"/>
      <c r="F39" s="19"/>
      <c r="G39" s="19"/>
      <c r="H39" s="19"/>
      <c r="I39" s="19"/>
      <c r="J39" s="20"/>
      <c r="K39" s="33"/>
    </row>
    <row r="40" spans="1:11" ht="22.5">
      <c r="A40" s="160"/>
      <c r="B40" s="160"/>
      <c r="C40" s="160"/>
      <c r="D40" s="29"/>
      <c r="E40" s="34">
        <f>SUM(E21:E39)</f>
        <v>5671621.15</v>
      </c>
      <c r="F40" s="35"/>
      <c r="G40" s="35"/>
      <c r="H40" s="35"/>
      <c r="I40" s="35"/>
      <c r="J40" s="36"/>
      <c r="K40" s="175">
        <f>SUM(K21:K39)</f>
        <v>1286427.65</v>
      </c>
    </row>
    <row r="41" spans="1:11" ht="22.5">
      <c r="A41" s="160"/>
      <c r="B41" s="160"/>
      <c r="C41" s="160"/>
      <c r="D41" s="29"/>
      <c r="E41" s="167">
        <f>E40+E20</f>
        <v>14518470.8</v>
      </c>
      <c r="H41" s="2" t="s">
        <v>27</v>
      </c>
      <c r="J41" s="38"/>
      <c r="K41" s="90">
        <f>K20+K40</f>
        <v>6189272.68</v>
      </c>
    </row>
    <row r="42" spans="1:5" ht="22.5">
      <c r="A42" s="160"/>
      <c r="B42" s="160"/>
      <c r="E42" s="40"/>
    </row>
    <row r="43" ht="22.5">
      <c r="K43" s="41" t="s">
        <v>75</v>
      </c>
    </row>
    <row r="44" ht="22.5">
      <c r="K44" s="41"/>
    </row>
    <row r="45" spans="1:11" ht="21" customHeight="1" thickBot="1">
      <c r="A45" s="95"/>
      <c r="B45" s="95"/>
      <c r="C45" s="95"/>
      <c r="D45" s="95"/>
      <c r="E45" s="95"/>
      <c r="F45" s="95"/>
      <c r="G45" s="95" t="s">
        <v>28</v>
      </c>
      <c r="H45" s="95"/>
      <c r="I45" s="95"/>
      <c r="J45" s="95"/>
      <c r="K45" s="96"/>
    </row>
    <row r="46" spans="1:11" ht="21" customHeight="1" thickTop="1">
      <c r="A46" s="209" t="s">
        <v>3</v>
      </c>
      <c r="B46" s="210"/>
      <c r="C46" s="210"/>
      <c r="D46" s="210"/>
      <c r="E46" s="211"/>
      <c r="F46" s="97"/>
      <c r="G46" s="98"/>
      <c r="H46" s="98"/>
      <c r="I46" s="99"/>
      <c r="J46" s="99"/>
      <c r="K46" s="100" t="s">
        <v>4</v>
      </c>
    </row>
    <row r="47" spans="1:11" ht="21" customHeight="1">
      <c r="A47" s="212" t="s">
        <v>76</v>
      </c>
      <c r="B47" s="213"/>
      <c r="C47" s="214"/>
      <c r="D47" s="168" t="s">
        <v>79</v>
      </c>
      <c r="E47" s="101" t="s">
        <v>5</v>
      </c>
      <c r="F47" s="215" t="s">
        <v>6</v>
      </c>
      <c r="G47" s="216"/>
      <c r="H47" s="216"/>
      <c r="I47" s="217"/>
      <c r="J47" s="102" t="s">
        <v>7</v>
      </c>
      <c r="K47" s="103" t="s">
        <v>5</v>
      </c>
    </row>
    <row r="48" spans="1:11" ht="21" customHeight="1" thickBot="1">
      <c r="A48" s="104" t="s">
        <v>77</v>
      </c>
      <c r="B48" s="104" t="s">
        <v>184</v>
      </c>
      <c r="C48" s="105" t="s">
        <v>185</v>
      </c>
      <c r="D48" s="84" t="s">
        <v>80</v>
      </c>
      <c r="E48" s="84" t="s">
        <v>66</v>
      </c>
      <c r="F48" s="106"/>
      <c r="G48" s="107"/>
      <c r="H48" s="107"/>
      <c r="I48" s="108"/>
      <c r="J48" s="109" t="s">
        <v>8</v>
      </c>
      <c r="K48" s="110" t="s">
        <v>66</v>
      </c>
    </row>
    <row r="49" spans="1:11" ht="21" customHeight="1" thickTop="1">
      <c r="A49" s="86"/>
      <c r="B49" s="111"/>
      <c r="C49" s="111"/>
      <c r="D49" s="111"/>
      <c r="E49" s="112"/>
      <c r="F49" s="113" t="s">
        <v>29</v>
      </c>
      <c r="G49" s="80"/>
      <c r="H49" s="80"/>
      <c r="I49" s="80"/>
      <c r="J49" s="114"/>
      <c r="K49" s="114"/>
    </row>
    <row r="50" spans="1:11" ht="21" customHeight="1">
      <c r="A50" s="86">
        <v>406790</v>
      </c>
      <c r="B50" s="111"/>
      <c r="C50" s="111"/>
      <c r="D50" s="111">
        <v>406790</v>
      </c>
      <c r="E50" s="24">
        <f>SUM(K50+E140)</f>
        <v>334642</v>
      </c>
      <c r="F50" s="80"/>
      <c r="G50" s="80" t="s">
        <v>30</v>
      </c>
      <c r="H50" s="80"/>
      <c r="I50" s="80"/>
      <c r="J50" s="115">
        <v>5511000</v>
      </c>
      <c r="K50" s="116">
        <v>130177</v>
      </c>
    </row>
    <row r="51" spans="1:11" ht="21" customHeight="1">
      <c r="A51" s="86">
        <v>74600</v>
      </c>
      <c r="B51" s="111"/>
      <c r="C51" s="111"/>
      <c r="D51" s="111">
        <v>74600</v>
      </c>
      <c r="E51" s="24">
        <f aca="true" t="shared" si="3" ref="E51:E64">SUM(K51+E141)</f>
        <v>8000</v>
      </c>
      <c r="F51" s="80"/>
      <c r="G51" s="80" t="s">
        <v>30</v>
      </c>
      <c r="H51" s="80"/>
      <c r="I51" s="80"/>
      <c r="J51" s="115">
        <v>6511000</v>
      </c>
      <c r="K51" s="116">
        <v>0</v>
      </c>
    </row>
    <row r="52" spans="1:11" ht="21" customHeight="1">
      <c r="A52" s="169">
        <v>3262320</v>
      </c>
      <c r="B52" s="111"/>
      <c r="C52" s="111"/>
      <c r="D52" s="111">
        <v>3262320</v>
      </c>
      <c r="E52" s="24">
        <f t="shared" si="3"/>
        <v>1087440</v>
      </c>
      <c r="F52" s="80"/>
      <c r="G52" s="80" t="s">
        <v>81</v>
      </c>
      <c r="H52" s="80"/>
      <c r="I52" s="80"/>
      <c r="J52" s="115">
        <v>5521000</v>
      </c>
      <c r="K52" s="116">
        <v>271860</v>
      </c>
    </row>
    <row r="53" spans="1:11" ht="21" customHeight="1">
      <c r="A53" s="169">
        <v>7561310</v>
      </c>
      <c r="B53" s="111"/>
      <c r="C53" s="111"/>
      <c r="D53" s="111">
        <v>7561310</v>
      </c>
      <c r="E53" s="24">
        <f t="shared" si="3"/>
        <v>1832931</v>
      </c>
      <c r="F53" s="80"/>
      <c r="G53" s="80" t="s">
        <v>82</v>
      </c>
      <c r="H53" s="80"/>
      <c r="I53" s="80"/>
      <c r="J53" s="115">
        <v>5522000</v>
      </c>
      <c r="K53" s="116">
        <v>453201</v>
      </c>
    </row>
    <row r="54" spans="1:11" ht="21" customHeight="1">
      <c r="A54" s="169">
        <v>1081800</v>
      </c>
      <c r="B54" s="111"/>
      <c r="C54" s="111"/>
      <c r="D54" s="111">
        <v>1081800</v>
      </c>
      <c r="E54" s="24">
        <f t="shared" si="3"/>
        <v>124204</v>
      </c>
      <c r="F54" s="80"/>
      <c r="G54" s="80" t="s">
        <v>31</v>
      </c>
      <c r="H54" s="80"/>
      <c r="I54" s="80"/>
      <c r="J54" s="115">
        <v>5531000</v>
      </c>
      <c r="K54" s="116">
        <v>25300</v>
      </c>
    </row>
    <row r="55" spans="1:11" ht="21" customHeight="1">
      <c r="A55" s="169">
        <v>2924400</v>
      </c>
      <c r="B55" s="173">
        <v>100000</v>
      </c>
      <c r="C55" s="111">
        <v>50000</v>
      </c>
      <c r="D55" s="111">
        <v>2974400</v>
      </c>
      <c r="E55" s="24">
        <f t="shared" si="3"/>
        <v>629743</v>
      </c>
      <c r="F55" s="80"/>
      <c r="G55" s="80" t="s">
        <v>32</v>
      </c>
      <c r="H55" s="80"/>
      <c r="I55" s="80"/>
      <c r="J55" s="115">
        <v>5532000</v>
      </c>
      <c r="K55" s="116">
        <v>190100</v>
      </c>
    </row>
    <row r="56" spans="1:11" ht="21" customHeight="1">
      <c r="A56" s="86">
        <v>22000</v>
      </c>
      <c r="B56" s="111"/>
      <c r="C56" s="111"/>
      <c r="D56" s="111">
        <v>22000</v>
      </c>
      <c r="E56" s="24">
        <f t="shared" si="3"/>
        <v>4950</v>
      </c>
      <c r="F56" s="80"/>
      <c r="G56" s="80" t="s">
        <v>32</v>
      </c>
      <c r="H56" s="80"/>
      <c r="I56" s="80"/>
      <c r="J56" s="115">
        <v>6532000</v>
      </c>
      <c r="K56" s="116">
        <v>0</v>
      </c>
    </row>
    <row r="57" spans="1:11" ht="21" customHeight="1">
      <c r="A57" s="86">
        <v>718380</v>
      </c>
      <c r="B57" s="111"/>
      <c r="C57" s="173">
        <v>100000</v>
      </c>
      <c r="D57" s="111">
        <v>618380</v>
      </c>
      <c r="E57" s="24">
        <f t="shared" si="3"/>
        <v>63319.55</v>
      </c>
      <c r="F57" s="92"/>
      <c r="G57" s="92" t="s">
        <v>33</v>
      </c>
      <c r="H57" s="92"/>
      <c r="I57" s="92"/>
      <c r="J57" s="117">
        <v>5533000</v>
      </c>
      <c r="K57" s="116">
        <v>15511</v>
      </c>
    </row>
    <row r="58" spans="1:11" ht="21" customHeight="1">
      <c r="A58" s="86">
        <v>897400</v>
      </c>
      <c r="B58" s="111"/>
      <c r="C58" s="111"/>
      <c r="D58" s="111">
        <v>897400</v>
      </c>
      <c r="E58" s="24">
        <f t="shared" si="3"/>
        <v>162108.22</v>
      </c>
      <c r="F58" s="92"/>
      <c r="G58" s="92" t="s">
        <v>33</v>
      </c>
      <c r="H58" s="92"/>
      <c r="I58" s="92"/>
      <c r="J58" s="118">
        <v>6533000</v>
      </c>
      <c r="K58" s="116">
        <v>0</v>
      </c>
    </row>
    <row r="59" spans="1:11" ht="21" customHeight="1">
      <c r="A59" s="86">
        <v>202000</v>
      </c>
      <c r="B59" s="86"/>
      <c r="C59" s="86"/>
      <c r="D59" s="86">
        <v>202000</v>
      </c>
      <c r="E59" s="24">
        <f t="shared" si="3"/>
        <v>50581.68</v>
      </c>
      <c r="F59" s="92"/>
      <c r="G59" s="92" t="s">
        <v>34</v>
      </c>
      <c r="H59" s="92"/>
      <c r="I59" s="92"/>
      <c r="J59" s="118">
        <v>5534000</v>
      </c>
      <c r="K59" s="116">
        <v>13629.61</v>
      </c>
    </row>
    <row r="60" spans="1:11" ht="21" customHeight="1">
      <c r="A60" s="116">
        <v>48000</v>
      </c>
      <c r="B60" s="116"/>
      <c r="C60" s="116"/>
      <c r="D60" s="116">
        <v>48000</v>
      </c>
      <c r="E60" s="24">
        <f t="shared" si="3"/>
        <v>0</v>
      </c>
      <c r="F60" s="80"/>
      <c r="G60" s="80" t="s">
        <v>35</v>
      </c>
      <c r="H60" s="80"/>
      <c r="I60" s="80"/>
      <c r="J60" s="119">
        <v>5541000</v>
      </c>
      <c r="K60" s="116">
        <v>0</v>
      </c>
    </row>
    <row r="61" spans="1:11" ht="21" customHeight="1">
      <c r="A61" s="170">
        <v>5384000</v>
      </c>
      <c r="B61" s="116"/>
      <c r="C61" s="116"/>
      <c r="D61" s="116">
        <v>5384000</v>
      </c>
      <c r="E61" s="24">
        <f t="shared" si="3"/>
        <v>0</v>
      </c>
      <c r="F61" s="80"/>
      <c r="G61" s="80" t="s">
        <v>36</v>
      </c>
      <c r="H61" s="80"/>
      <c r="I61" s="80"/>
      <c r="J61" s="119">
        <v>6542000</v>
      </c>
      <c r="K61" s="120">
        <v>0</v>
      </c>
    </row>
    <row r="62" spans="1:11" ht="21" customHeight="1">
      <c r="A62" s="116">
        <v>20000</v>
      </c>
      <c r="B62" s="116"/>
      <c r="C62" s="116"/>
      <c r="D62" s="116">
        <v>20000</v>
      </c>
      <c r="E62" s="24">
        <f t="shared" si="3"/>
        <v>0</v>
      </c>
      <c r="F62" s="92"/>
      <c r="G62" s="92" t="s">
        <v>83</v>
      </c>
      <c r="H62" s="92"/>
      <c r="I62" s="92"/>
      <c r="J62" s="118">
        <v>5551000</v>
      </c>
      <c r="K62" s="116">
        <v>0</v>
      </c>
    </row>
    <row r="63" spans="1:11" ht="21" customHeight="1">
      <c r="A63" s="116">
        <v>514000</v>
      </c>
      <c r="B63" s="174">
        <v>110000</v>
      </c>
      <c r="C63" s="116"/>
      <c r="D63" s="116">
        <v>624000</v>
      </c>
      <c r="E63" s="24">
        <f t="shared" si="3"/>
        <v>174000</v>
      </c>
      <c r="F63" s="92"/>
      <c r="G63" s="92" t="s">
        <v>18</v>
      </c>
      <c r="H63" s="92"/>
      <c r="I63" s="92"/>
      <c r="J63" s="118">
        <v>5561000</v>
      </c>
      <c r="K63" s="116">
        <v>55000</v>
      </c>
    </row>
    <row r="64" spans="1:11" ht="21" customHeight="1">
      <c r="A64" s="171">
        <v>1622000</v>
      </c>
      <c r="B64" s="91"/>
      <c r="C64" s="91">
        <v>60000</v>
      </c>
      <c r="D64" s="91">
        <v>1562000</v>
      </c>
      <c r="E64" s="24">
        <f t="shared" si="3"/>
        <v>338000</v>
      </c>
      <c r="F64" s="92"/>
      <c r="G64" s="92" t="s">
        <v>18</v>
      </c>
      <c r="H64" s="92"/>
      <c r="I64" s="92"/>
      <c r="J64" s="118">
        <v>6561000</v>
      </c>
      <c r="K64" s="91">
        <v>0</v>
      </c>
    </row>
    <row r="65" spans="1:11" ht="21" customHeight="1" thickBot="1">
      <c r="A65" s="172">
        <f>SUM(A50:A64)</f>
        <v>24739000</v>
      </c>
      <c r="B65" s="172">
        <f>SUM(B50:B64)</f>
        <v>210000</v>
      </c>
      <c r="C65" s="172">
        <f>SUM(C50:C64)</f>
        <v>210000</v>
      </c>
      <c r="D65" s="87">
        <f>SUM(D50:D64)</f>
        <v>24739000</v>
      </c>
      <c r="E65" s="88">
        <f>SUM(E50:E64)</f>
        <v>4809919.449999999</v>
      </c>
      <c r="F65" s="121"/>
      <c r="G65" s="92"/>
      <c r="H65" s="92"/>
      <c r="I65" s="92"/>
      <c r="J65" s="122"/>
      <c r="K65" s="87">
        <f>SUM(K50:K64)</f>
        <v>1154778.61</v>
      </c>
    </row>
    <row r="66" spans="1:11" ht="21" customHeight="1" thickTop="1">
      <c r="A66" s="123"/>
      <c r="B66" s="123"/>
      <c r="C66" s="124"/>
      <c r="D66" s="125"/>
      <c r="E66" s="24">
        <f aca="true" t="shared" si="4" ref="E66:E79">SUM(K66+E156)</f>
        <v>1993800</v>
      </c>
      <c r="F66" s="92"/>
      <c r="G66" s="92" t="s">
        <v>84</v>
      </c>
      <c r="H66" s="92"/>
      <c r="I66" s="92"/>
      <c r="J66" s="118">
        <v>7441000</v>
      </c>
      <c r="K66" s="127">
        <v>497400</v>
      </c>
    </row>
    <row r="67" spans="1:11" ht="21" customHeight="1">
      <c r="A67" s="123"/>
      <c r="B67" s="123"/>
      <c r="C67" s="123"/>
      <c r="D67" s="125"/>
      <c r="E67" s="24">
        <f t="shared" si="4"/>
        <v>401600</v>
      </c>
      <c r="F67" s="92"/>
      <c r="G67" s="92" t="s">
        <v>85</v>
      </c>
      <c r="H67" s="92"/>
      <c r="I67" s="92"/>
      <c r="J67" s="118">
        <v>7441000</v>
      </c>
      <c r="K67" s="129">
        <v>213100</v>
      </c>
    </row>
    <row r="68" spans="1:11" ht="21" customHeight="1">
      <c r="A68" s="123"/>
      <c r="B68" s="123"/>
      <c r="C68" s="123"/>
      <c r="D68" s="125"/>
      <c r="E68" s="24">
        <f t="shared" si="4"/>
        <v>4000</v>
      </c>
      <c r="F68" s="92"/>
      <c r="G68" s="92" t="s">
        <v>86</v>
      </c>
      <c r="H68" s="92"/>
      <c r="I68" s="92"/>
      <c r="J68" s="118">
        <v>7441000</v>
      </c>
      <c r="K68" s="129"/>
    </row>
    <row r="69" spans="1:11" ht="21" customHeight="1">
      <c r="A69" s="123"/>
      <c r="B69" s="123"/>
      <c r="C69" s="123"/>
      <c r="D69" s="125"/>
      <c r="E69" s="24">
        <f t="shared" si="4"/>
        <v>8175</v>
      </c>
      <c r="F69" s="92"/>
      <c r="G69" s="93" t="s">
        <v>87</v>
      </c>
      <c r="H69" s="92"/>
      <c r="I69" s="92"/>
      <c r="J69" s="118">
        <v>7441000</v>
      </c>
      <c r="K69" s="130">
        <v>2725</v>
      </c>
    </row>
    <row r="70" spans="1:11" ht="21" customHeight="1">
      <c r="A70" s="123"/>
      <c r="B70" s="123"/>
      <c r="C70" s="123"/>
      <c r="D70" s="125"/>
      <c r="E70" s="24">
        <f t="shared" si="4"/>
        <v>2250</v>
      </c>
      <c r="F70" s="92"/>
      <c r="G70" s="139" t="s">
        <v>88</v>
      </c>
      <c r="H70" s="92"/>
      <c r="I70" s="92"/>
      <c r="J70" s="118">
        <v>7441000</v>
      </c>
      <c r="K70" s="130">
        <v>0</v>
      </c>
    </row>
    <row r="71" spans="1:11" ht="21" customHeight="1">
      <c r="A71" s="123"/>
      <c r="B71" s="123"/>
      <c r="C71" s="123"/>
      <c r="D71" s="125"/>
      <c r="E71" s="24">
        <f t="shared" si="4"/>
        <v>122400</v>
      </c>
      <c r="F71" s="80"/>
      <c r="G71" s="140" t="s">
        <v>89</v>
      </c>
      <c r="H71" s="80"/>
      <c r="I71" s="80"/>
      <c r="J71" s="119">
        <v>6532000</v>
      </c>
      <c r="K71" s="130">
        <v>0</v>
      </c>
    </row>
    <row r="72" spans="1:11" ht="21" customHeight="1">
      <c r="A72" s="123"/>
      <c r="B72" s="123"/>
      <c r="C72" s="123"/>
      <c r="D72" s="125"/>
      <c r="E72" s="24">
        <f t="shared" si="4"/>
        <v>213420</v>
      </c>
      <c r="F72" s="80"/>
      <c r="G72" s="80" t="s">
        <v>70</v>
      </c>
      <c r="H72" s="80"/>
      <c r="I72" s="80"/>
      <c r="J72" s="119">
        <v>7522000</v>
      </c>
      <c r="K72" s="130">
        <v>0</v>
      </c>
    </row>
    <row r="73" spans="1:11" ht="21" customHeight="1">
      <c r="A73" s="123"/>
      <c r="B73" s="123"/>
      <c r="C73" s="123"/>
      <c r="D73" s="125"/>
      <c r="E73" s="24">
        <f t="shared" si="4"/>
        <v>141000</v>
      </c>
      <c r="F73" s="80"/>
      <c r="G73" s="80" t="s">
        <v>71</v>
      </c>
      <c r="H73" s="80"/>
      <c r="I73" s="80"/>
      <c r="J73" s="119">
        <v>7531000</v>
      </c>
      <c r="K73" s="130">
        <v>0</v>
      </c>
    </row>
    <row r="74" spans="1:11" ht="21" customHeight="1">
      <c r="A74" s="123"/>
      <c r="B74" s="123"/>
      <c r="C74" s="123"/>
      <c r="D74" s="125"/>
      <c r="E74" s="24">
        <f t="shared" si="4"/>
        <v>22500</v>
      </c>
      <c r="F74" s="80"/>
      <c r="G74" s="80" t="s">
        <v>90</v>
      </c>
      <c r="H74" s="80"/>
      <c r="I74" s="80"/>
      <c r="J74" s="119">
        <v>7531000</v>
      </c>
      <c r="K74" s="130">
        <v>0</v>
      </c>
    </row>
    <row r="75" spans="1:11" ht="21" customHeight="1">
      <c r="A75" s="123"/>
      <c r="B75" s="123"/>
      <c r="C75" s="123"/>
      <c r="D75" s="125"/>
      <c r="E75" s="24">
        <f t="shared" si="4"/>
        <v>90290.45</v>
      </c>
      <c r="F75" s="80"/>
      <c r="G75" s="80" t="s">
        <v>20</v>
      </c>
      <c r="H75" s="80"/>
      <c r="I75" s="80"/>
      <c r="J75" s="119">
        <v>230100</v>
      </c>
      <c r="K75" s="130">
        <v>7924.05</v>
      </c>
    </row>
    <row r="76" spans="1:11" ht="21" customHeight="1">
      <c r="A76" s="123"/>
      <c r="B76" s="123"/>
      <c r="C76" s="123"/>
      <c r="D76" s="125"/>
      <c r="E76" s="24">
        <f t="shared" si="4"/>
        <v>122140</v>
      </c>
      <c r="F76" s="80"/>
      <c r="G76" s="80" t="s">
        <v>22</v>
      </c>
      <c r="H76" s="80"/>
      <c r="I76" s="80"/>
      <c r="J76" s="115">
        <v>110605</v>
      </c>
      <c r="K76" s="130">
        <v>23700</v>
      </c>
    </row>
    <row r="77" spans="1:11" ht="21" customHeight="1">
      <c r="A77" s="123"/>
      <c r="B77" s="123"/>
      <c r="C77" s="123"/>
      <c r="D77" s="125"/>
      <c r="E77" s="24">
        <f t="shared" si="4"/>
        <v>1134100</v>
      </c>
      <c r="F77" s="80"/>
      <c r="G77" s="80" t="s">
        <v>37</v>
      </c>
      <c r="H77" s="80"/>
      <c r="I77" s="80"/>
      <c r="J77" s="115">
        <v>110606</v>
      </c>
      <c r="K77" s="130">
        <v>4000</v>
      </c>
    </row>
    <row r="78" spans="1:11" ht="21" customHeight="1">
      <c r="A78" s="123"/>
      <c r="B78" s="123"/>
      <c r="C78" s="123"/>
      <c r="D78" s="125"/>
      <c r="E78" s="24">
        <f t="shared" si="4"/>
        <v>430000</v>
      </c>
      <c r="F78" s="80"/>
      <c r="G78" s="80" t="s">
        <v>38</v>
      </c>
      <c r="H78" s="80"/>
      <c r="I78" s="80"/>
      <c r="J78" s="115">
        <v>210402</v>
      </c>
      <c r="K78" s="130">
        <v>0</v>
      </c>
    </row>
    <row r="79" spans="1:11" ht="21" customHeight="1">
      <c r="A79" s="123"/>
      <c r="B79" s="123"/>
      <c r="C79" s="123"/>
      <c r="D79" s="125"/>
      <c r="E79" s="24">
        <f t="shared" si="4"/>
        <v>1453454</v>
      </c>
      <c r="F79" s="80"/>
      <c r="G79" s="80" t="s">
        <v>24</v>
      </c>
      <c r="H79" s="80"/>
      <c r="I79" s="80"/>
      <c r="J79" s="115">
        <v>210500</v>
      </c>
      <c r="K79" s="130">
        <v>0</v>
      </c>
    </row>
    <row r="80" spans="1:11" ht="21" customHeight="1">
      <c r="A80" s="131"/>
      <c r="B80" s="131"/>
      <c r="C80" s="131"/>
      <c r="D80" s="132"/>
      <c r="E80" s="89">
        <f>SUM(E66:E79)</f>
        <v>6139129.45</v>
      </c>
      <c r="F80" s="95"/>
      <c r="G80" s="95"/>
      <c r="H80" s="95"/>
      <c r="I80" s="95"/>
      <c r="J80" s="131"/>
      <c r="K80" s="133">
        <f>SUM(K66:K79)</f>
        <v>748849.05</v>
      </c>
    </row>
    <row r="81" spans="1:11" ht="21" customHeight="1">
      <c r="A81" s="95"/>
      <c r="B81" s="95"/>
      <c r="C81" s="131"/>
      <c r="D81" s="95"/>
      <c r="E81" s="90">
        <f>E65+E80</f>
        <v>10949048.899999999</v>
      </c>
      <c r="F81" s="95"/>
      <c r="G81" s="131"/>
      <c r="H81" s="131" t="s">
        <v>40</v>
      </c>
      <c r="I81" s="131"/>
      <c r="J81" s="95"/>
      <c r="K81" s="90">
        <f>K65+K80</f>
        <v>1903627.6600000001</v>
      </c>
    </row>
    <row r="82" spans="1:11" ht="21" customHeight="1">
      <c r="A82" s="95"/>
      <c r="B82" s="95"/>
      <c r="C82" s="95"/>
      <c r="D82" s="95"/>
      <c r="E82" s="134">
        <f>SUM(E41-E81)</f>
        <v>3569421.9000000022</v>
      </c>
      <c r="F82" s="95"/>
      <c r="G82" s="95"/>
      <c r="H82" s="135" t="s">
        <v>41</v>
      </c>
      <c r="I82" s="95"/>
      <c r="J82" s="95"/>
      <c r="K82" s="134">
        <f>SUM(K41-K81)</f>
        <v>4285645.02</v>
      </c>
    </row>
    <row r="83" spans="1:11" ht="21" customHeight="1">
      <c r="A83" s="95"/>
      <c r="B83" s="95"/>
      <c r="C83" s="95"/>
      <c r="D83" s="95"/>
      <c r="E83" s="91"/>
      <c r="F83" s="95"/>
      <c r="G83" s="95" t="s">
        <v>42</v>
      </c>
      <c r="H83" s="95"/>
      <c r="I83" s="95" t="s">
        <v>29</v>
      </c>
      <c r="J83" s="95"/>
      <c r="K83" s="91"/>
    </row>
    <row r="84" spans="1:11" ht="21" customHeight="1">
      <c r="A84" s="95"/>
      <c r="B84" s="95"/>
      <c r="C84" s="95"/>
      <c r="D84" s="95"/>
      <c r="E84" s="136"/>
      <c r="F84" s="95"/>
      <c r="G84" s="95"/>
      <c r="H84" s="135" t="s">
        <v>43</v>
      </c>
      <c r="I84" s="95"/>
      <c r="J84" s="132"/>
      <c r="K84" s="136"/>
    </row>
    <row r="85" spans="1:11" ht="21" customHeight="1">
      <c r="A85" s="95"/>
      <c r="B85" s="95"/>
      <c r="C85" s="95"/>
      <c r="D85" s="95"/>
      <c r="E85" s="137">
        <f>SUM(E10+E41-E81)</f>
        <v>27341904.9</v>
      </c>
      <c r="F85" s="95"/>
      <c r="G85" s="95"/>
      <c r="H85" s="95" t="s">
        <v>44</v>
      </c>
      <c r="I85" s="95"/>
      <c r="J85" s="95"/>
      <c r="K85" s="137">
        <f>SUM(K10+K41-K81)</f>
        <v>27341904.9</v>
      </c>
    </row>
    <row r="86" spans="1:11" ht="21" customHeight="1">
      <c r="A86" s="138" t="s">
        <v>92</v>
      </c>
      <c r="B86" s="138"/>
      <c r="C86" s="95"/>
      <c r="D86" s="95"/>
      <c r="E86" s="95"/>
      <c r="F86" s="95"/>
      <c r="G86" s="95"/>
      <c r="H86" s="95"/>
      <c r="I86" s="95"/>
      <c r="J86" s="95"/>
      <c r="K86" s="95"/>
    </row>
    <row r="87" spans="1:11" ht="21" customHeight="1">
      <c r="A87" s="95" t="s">
        <v>93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ht="21" customHeight="1">
      <c r="A88" s="95" t="s">
        <v>94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ht="21" customHeight="1">
      <c r="A89" s="95" t="s">
        <v>98</v>
      </c>
      <c r="B89" s="95"/>
      <c r="C89" s="95"/>
      <c r="D89" s="95"/>
      <c r="E89" s="95" t="s">
        <v>96</v>
      </c>
      <c r="F89" s="95"/>
      <c r="G89" s="95"/>
      <c r="H89" s="95"/>
      <c r="I89" s="95"/>
      <c r="J89" s="95" t="s">
        <v>64</v>
      </c>
      <c r="K89" s="95"/>
    </row>
    <row r="90" spans="1:11" ht="21" customHeight="1">
      <c r="A90" s="138" t="s">
        <v>97</v>
      </c>
      <c r="B90" s="138"/>
      <c r="C90" s="138"/>
      <c r="D90" s="138"/>
      <c r="E90" s="138" t="s">
        <v>95</v>
      </c>
      <c r="F90" s="138"/>
      <c r="G90" s="138"/>
      <c r="H90" s="138"/>
      <c r="I90" s="203" t="s">
        <v>45</v>
      </c>
      <c r="J90" s="203"/>
      <c r="K90" s="203"/>
    </row>
    <row r="91" spans="1:11" ht="21" customHeight="1">
      <c r="A91" s="138" t="s">
        <v>99</v>
      </c>
      <c r="B91" s="138"/>
      <c r="C91" s="138"/>
      <c r="D91" s="138"/>
      <c r="E91" s="138" t="s">
        <v>101</v>
      </c>
      <c r="F91" s="138"/>
      <c r="G91" s="138"/>
      <c r="H91" s="138"/>
      <c r="I91" s="203" t="s">
        <v>102</v>
      </c>
      <c r="J91" s="203"/>
      <c r="K91" s="203"/>
    </row>
    <row r="92" spans="1:11" ht="21" customHeight="1">
      <c r="A92" s="138" t="s">
        <v>100</v>
      </c>
      <c r="B92" s="138"/>
      <c r="C92" s="138"/>
      <c r="D92" s="138"/>
      <c r="E92" s="138" t="s">
        <v>104</v>
      </c>
      <c r="F92" s="138"/>
      <c r="G92" s="138"/>
      <c r="H92" s="138"/>
      <c r="I92" s="203" t="s">
        <v>103</v>
      </c>
      <c r="J92" s="203"/>
      <c r="K92" s="203"/>
    </row>
    <row r="93" spans="1:11" ht="30">
      <c r="A93" s="205" t="s">
        <v>2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</row>
    <row r="94" ht="22.5">
      <c r="I94" s="2" t="s">
        <v>91</v>
      </c>
    </row>
    <row r="95" ht="6.75" customHeight="1" thickBot="1"/>
    <row r="96" spans="1:11" ht="24" thickTop="1">
      <c r="A96" s="206" t="s">
        <v>3</v>
      </c>
      <c r="B96" s="207"/>
      <c r="C96" s="207"/>
      <c r="D96" s="207"/>
      <c r="E96" s="208"/>
      <c r="F96" s="3"/>
      <c r="G96" s="4"/>
      <c r="H96" s="4"/>
      <c r="I96" s="5"/>
      <c r="J96" s="5"/>
      <c r="K96" s="6" t="s">
        <v>4</v>
      </c>
    </row>
    <row r="97" spans="1:11" ht="23.25">
      <c r="A97" s="198" t="s">
        <v>183</v>
      </c>
      <c r="B97" s="198"/>
      <c r="C97" s="198"/>
      <c r="D97" s="199"/>
      <c r="E97" s="7" t="s">
        <v>5</v>
      </c>
      <c r="F97" s="200" t="s">
        <v>6</v>
      </c>
      <c r="G97" s="201"/>
      <c r="H97" s="201"/>
      <c r="I97" s="202"/>
      <c r="J97" s="7" t="s">
        <v>7</v>
      </c>
      <c r="K97" s="8" t="s">
        <v>5</v>
      </c>
    </row>
    <row r="98" spans="1:11" ht="24" thickBot="1">
      <c r="A98" s="161"/>
      <c r="B98" s="161"/>
      <c r="C98" s="161"/>
      <c r="D98" s="10"/>
      <c r="E98" s="10" t="s">
        <v>66</v>
      </c>
      <c r="F98" s="11"/>
      <c r="G98" s="12"/>
      <c r="H98" s="12"/>
      <c r="I98" s="13"/>
      <c r="J98" s="10" t="s">
        <v>8</v>
      </c>
      <c r="K98" s="9" t="s">
        <v>66</v>
      </c>
    </row>
    <row r="99" spans="1:11" ht="23.25" thickTop="1">
      <c r="A99" s="162"/>
      <c r="B99" s="164"/>
      <c r="C99" s="164"/>
      <c r="D99" s="81"/>
      <c r="E99" s="85">
        <v>23772483</v>
      </c>
      <c r="F99" s="14" t="s">
        <v>9</v>
      </c>
      <c r="G99" s="14"/>
      <c r="H99" s="14"/>
      <c r="I99" s="14"/>
      <c r="J99" s="15"/>
      <c r="K99" s="16">
        <v>25245269.29</v>
      </c>
    </row>
    <row r="100" spans="1:11" ht="22.5">
      <c r="A100" s="163"/>
      <c r="B100" s="165"/>
      <c r="C100" s="165"/>
      <c r="D100" s="82"/>
      <c r="E100" s="17"/>
      <c r="F100" s="18" t="s">
        <v>10</v>
      </c>
      <c r="G100" s="19"/>
      <c r="H100" s="19"/>
      <c r="I100" s="19"/>
      <c r="J100" s="20"/>
      <c r="K100" s="20"/>
    </row>
    <row r="101" spans="1:11" ht="23.25" customHeight="1">
      <c r="A101" s="186">
        <v>4080000</v>
      </c>
      <c r="B101" s="187"/>
      <c r="C101" s="187"/>
      <c r="D101" s="188"/>
      <c r="E101" s="17">
        <v>0</v>
      </c>
      <c r="F101" s="19" t="s">
        <v>11</v>
      </c>
      <c r="G101" s="19"/>
      <c r="H101" s="19"/>
      <c r="I101" s="19"/>
      <c r="J101" s="21">
        <v>410000</v>
      </c>
      <c r="K101" s="22">
        <v>0</v>
      </c>
    </row>
    <row r="102" spans="1:11" ht="23.25" customHeight="1">
      <c r="A102" s="186">
        <v>109000</v>
      </c>
      <c r="B102" s="187"/>
      <c r="C102" s="187"/>
      <c r="D102" s="188"/>
      <c r="E102" s="17">
        <v>2671</v>
      </c>
      <c r="F102" s="19" t="s">
        <v>12</v>
      </c>
      <c r="G102" s="19"/>
      <c r="H102" s="19"/>
      <c r="I102" s="19"/>
      <c r="J102" s="21">
        <v>412000</v>
      </c>
      <c r="K102" s="22">
        <v>48</v>
      </c>
    </row>
    <row r="103" spans="1:11" ht="23.25" customHeight="1">
      <c r="A103" s="186">
        <v>170000</v>
      </c>
      <c r="B103" s="187"/>
      <c r="C103" s="187"/>
      <c r="D103" s="188"/>
      <c r="E103" s="17">
        <v>0</v>
      </c>
      <c r="F103" s="19" t="s">
        <v>13</v>
      </c>
      <c r="G103" s="19"/>
      <c r="H103" s="19"/>
      <c r="I103" s="19"/>
      <c r="J103" s="21">
        <v>413000</v>
      </c>
      <c r="K103" s="22">
        <v>0</v>
      </c>
    </row>
    <row r="104" spans="1:11" ht="23.25" customHeight="1">
      <c r="A104" s="186">
        <v>0</v>
      </c>
      <c r="B104" s="187"/>
      <c r="C104" s="187"/>
      <c r="D104" s="188"/>
      <c r="E104" s="17">
        <v>0</v>
      </c>
      <c r="F104" s="19" t="s">
        <v>14</v>
      </c>
      <c r="G104" s="19"/>
      <c r="H104" s="19"/>
      <c r="I104" s="19"/>
      <c r="J104" s="21">
        <v>414000</v>
      </c>
      <c r="K104" s="22">
        <v>0</v>
      </c>
    </row>
    <row r="105" spans="1:11" ht="23.25" customHeight="1">
      <c r="A105" s="186">
        <v>60000</v>
      </c>
      <c r="B105" s="187"/>
      <c r="C105" s="187"/>
      <c r="D105" s="188"/>
      <c r="E105" s="17">
        <v>92230</v>
      </c>
      <c r="F105" s="19" t="s">
        <v>15</v>
      </c>
      <c r="G105" s="19"/>
      <c r="H105" s="19"/>
      <c r="I105" s="19"/>
      <c r="J105" s="21">
        <v>415000</v>
      </c>
      <c r="K105" s="22">
        <v>55430</v>
      </c>
    </row>
    <row r="106" spans="1:11" ht="23.25" customHeight="1">
      <c r="A106" s="186">
        <v>0</v>
      </c>
      <c r="B106" s="187"/>
      <c r="C106" s="187"/>
      <c r="D106" s="188"/>
      <c r="E106" s="17">
        <v>0</v>
      </c>
      <c r="F106" s="19" t="s">
        <v>16</v>
      </c>
      <c r="G106" s="19"/>
      <c r="H106" s="19"/>
      <c r="I106" s="19"/>
      <c r="J106" s="21">
        <v>416000</v>
      </c>
      <c r="K106" s="22">
        <v>0</v>
      </c>
    </row>
    <row r="107" spans="1:11" ht="23.25" customHeight="1">
      <c r="A107" s="189">
        <v>12320000</v>
      </c>
      <c r="B107" s="190"/>
      <c r="C107" s="190"/>
      <c r="D107" s="191"/>
      <c r="E107" s="17">
        <v>2932753.62</v>
      </c>
      <c r="F107" s="19" t="s">
        <v>17</v>
      </c>
      <c r="G107" s="19"/>
      <c r="H107" s="19"/>
      <c r="I107" s="19"/>
      <c r="J107" s="23">
        <v>421000</v>
      </c>
      <c r="K107" s="22">
        <v>412557.63</v>
      </c>
    </row>
    <row r="108" spans="1:11" ht="23.25" customHeight="1">
      <c r="A108" s="192">
        <v>8000000</v>
      </c>
      <c r="B108" s="193"/>
      <c r="C108" s="193"/>
      <c r="D108" s="194"/>
      <c r="E108" s="24">
        <v>916350</v>
      </c>
      <c r="F108" s="19" t="s">
        <v>18</v>
      </c>
      <c r="G108" s="19"/>
      <c r="H108" s="19"/>
      <c r="I108" s="19"/>
      <c r="J108" s="23">
        <v>431000</v>
      </c>
      <c r="K108" s="25">
        <v>0</v>
      </c>
    </row>
    <row r="109" spans="1:11" ht="24" customHeight="1" thickBot="1">
      <c r="A109" s="195">
        <f>SUM(A101:A108)</f>
        <v>24739000</v>
      </c>
      <c r="B109" s="196"/>
      <c r="C109" s="196"/>
      <c r="D109" s="197"/>
      <c r="E109" s="26">
        <f>SUM(E101:E108)</f>
        <v>3944004.62</v>
      </c>
      <c r="F109" s="27"/>
      <c r="G109" s="27"/>
      <c r="H109" s="27"/>
      <c r="I109" s="27"/>
      <c r="J109" s="28"/>
      <c r="K109" s="26">
        <f>SUM(K101:K108)</f>
        <v>468035.63</v>
      </c>
    </row>
    <row r="110" spans="1:11" ht="23.25" thickTop="1">
      <c r="A110" s="159"/>
      <c r="B110" s="159"/>
      <c r="C110" s="159"/>
      <c r="D110" s="29"/>
      <c r="E110" s="30">
        <v>1045390</v>
      </c>
      <c r="F110" s="94" t="s">
        <v>67</v>
      </c>
      <c r="G110" s="19"/>
      <c r="H110" s="19"/>
      <c r="I110" s="19"/>
      <c r="J110" s="23">
        <v>440000</v>
      </c>
      <c r="K110" s="30">
        <v>0</v>
      </c>
    </row>
    <row r="111" spans="1:11" ht="22.5">
      <c r="A111" s="160"/>
      <c r="B111" s="160"/>
      <c r="C111" s="160"/>
      <c r="D111" s="29"/>
      <c r="E111" s="30">
        <v>1496400</v>
      </c>
      <c r="F111" s="19" t="s">
        <v>68</v>
      </c>
      <c r="G111" s="19"/>
      <c r="H111" s="19"/>
      <c r="I111" s="19"/>
      <c r="J111" s="23">
        <v>441001</v>
      </c>
      <c r="K111" s="30"/>
    </row>
    <row r="112" spans="1:11" ht="22.5">
      <c r="A112" s="160"/>
      <c r="B112" s="160"/>
      <c r="C112" s="160"/>
      <c r="D112" s="29"/>
      <c r="E112" s="30">
        <v>190500</v>
      </c>
      <c r="F112" s="19" t="s">
        <v>69</v>
      </c>
      <c r="G112" s="19"/>
      <c r="H112" s="19"/>
      <c r="I112" s="19"/>
      <c r="J112" s="23">
        <v>441002</v>
      </c>
      <c r="K112" s="30">
        <v>0</v>
      </c>
    </row>
    <row r="113" spans="1:11" ht="22.5">
      <c r="A113" s="160"/>
      <c r="B113" s="160"/>
      <c r="C113" s="160"/>
      <c r="D113" s="29"/>
      <c r="E113" s="30">
        <v>213420</v>
      </c>
      <c r="F113" s="19" t="s">
        <v>70</v>
      </c>
      <c r="G113" s="19"/>
      <c r="H113" s="19"/>
      <c r="I113" s="19"/>
      <c r="J113" s="23">
        <v>441003</v>
      </c>
      <c r="K113" s="30">
        <v>0</v>
      </c>
    </row>
    <row r="114" spans="1:11" ht="22.5">
      <c r="A114" s="160"/>
      <c r="B114" s="160"/>
      <c r="C114" s="160"/>
      <c r="D114" s="29"/>
      <c r="E114" s="30">
        <v>141000</v>
      </c>
      <c r="F114" s="19" t="s">
        <v>71</v>
      </c>
      <c r="G114" s="19"/>
      <c r="H114" s="19"/>
      <c r="I114" s="19"/>
      <c r="J114" s="23">
        <v>441004</v>
      </c>
      <c r="K114" s="30">
        <v>0</v>
      </c>
    </row>
    <row r="115" spans="1:11" ht="22.5">
      <c r="A115" s="160"/>
      <c r="B115" s="160"/>
      <c r="C115" s="160"/>
      <c r="D115" s="29"/>
      <c r="E115" s="30">
        <v>22500</v>
      </c>
      <c r="F115" s="19" t="s">
        <v>72</v>
      </c>
      <c r="G115" s="19"/>
      <c r="H115" s="19"/>
      <c r="I115" s="19"/>
      <c r="J115" s="23">
        <v>441005</v>
      </c>
      <c r="K115" s="30"/>
    </row>
    <row r="116" spans="1:11" ht="22.5">
      <c r="A116" s="160"/>
      <c r="B116" s="160"/>
      <c r="C116" s="160"/>
      <c r="D116" s="29"/>
      <c r="E116" s="30">
        <v>8175</v>
      </c>
      <c r="F116" s="19" t="s">
        <v>73</v>
      </c>
      <c r="G116" s="19"/>
      <c r="H116" s="19"/>
      <c r="I116" s="19"/>
      <c r="J116" s="23">
        <v>441006</v>
      </c>
      <c r="K116" s="30">
        <v>0</v>
      </c>
    </row>
    <row r="117" spans="1:11" ht="22.5">
      <c r="A117" s="160"/>
      <c r="B117" s="160"/>
      <c r="C117" s="160"/>
      <c r="D117" s="29"/>
      <c r="E117" s="22"/>
      <c r="F117" s="19" t="s">
        <v>19</v>
      </c>
      <c r="G117" s="19"/>
      <c r="H117" s="19"/>
      <c r="I117" s="19"/>
      <c r="J117" s="21"/>
      <c r="K117" s="22">
        <v>0</v>
      </c>
    </row>
    <row r="118" spans="1:11" ht="22.5">
      <c r="A118" s="160"/>
      <c r="B118" s="160"/>
      <c r="C118" s="160"/>
      <c r="D118" s="29"/>
      <c r="E118" s="22">
        <v>39818.5</v>
      </c>
      <c r="F118" s="19" t="s">
        <v>20</v>
      </c>
      <c r="H118" s="19"/>
      <c r="I118" s="19"/>
      <c r="J118" s="23">
        <v>230100</v>
      </c>
      <c r="K118" s="22">
        <v>20424.05</v>
      </c>
    </row>
    <row r="119" spans="1:11" ht="22.5">
      <c r="A119" s="160"/>
      <c r="B119" s="160"/>
      <c r="C119" s="160"/>
      <c r="D119" s="29"/>
      <c r="E119" s="22">
        <v>0</v>
      </c>
      <c r="F119" s="19" t="s">
        <v>21</v>
      </c>
      <c r="G119" s="19"/>
      <c r="H119" s="19"/>
      <c r="I119" s="19"/>
      <c r="J119" s="21">
        <v>110609</v>
      </c>
      <c r="K119" s="22">
        <v>0</v>
      </c>
    </row>
    <row r="120" spans="1:11" ht="22.5">
      <c r="A120" s="160"/>
      <c r="B120" s="160"/>
      <c r="C120" s="160"/>
      <c r="D120" s="29"/>
      <c r="E120" s="22">
        <v>90940</v>
      </c>
      <c r="F120" s="19" t="s">
        <v>22</v>
      </c>
      <c r="G120" s="19"/>
      <c r="H120" s="19"/>
      <c r="I120" s="19"/>
      <c r="J120" s="21">
        <v>110605</v>
      </c>
      <c r="K120" s="22">
        <v>74940</v>
      </c>
    </row>
    <row r="121" spans="1:11" ht="22.5">
      <c r="A121" s="160"/>
      <c r="B121" s="160"/>
      <c r="C121" s="160"/>
      <c r="D121" s="29"/>
      <c r="E121" s="22">
        <v>1126800</v>
      </c>
      <c r="F121" s="19" t="s">
        <v>26</v>
      </c>
      <c r="G121" s="19"/>
      <c r="H121" s="19"/>
      <c r="I121" s="19"/>
      <c r="J121" s="21">
        <v>110606</v>
      </c>
      <c r="K121" s="22">
        <v>1126800</v>
      </c>
    </row>
    <row r="122" spans="1:11" ht="22.5">
      <c r="A122" s="160"/>
      <c r="B122" s="160"/>
      <c r="C122" s="160"/>
      <c r="D122" s="29"/>
      <c r="E122" s="22">
        <v>8000</v>
      </c>
      <c r="F122" s="19" t="s">
        <v>74</v>
      </c>
      <c r="G122" s="19"/>
      <c r="H122" s="19"/>
      <c r="I122" s="19"/>
      <c r="J122" s="21">
        <v>5511000</v>
      </c>
      <c r="K122" s="22">
        <v>8000</v>
      </c>
    </row>
    <row r="123" spans="1:11" ht="22.5">
      <c r="A123" s="160"/>
      <c r="B123" s="160"/>
      <c r="C123" s="160"/>
      <c r="D123" s="29"/>
      <c r="E123" s="22">
        <v>0</v>
      </c>
      <c r="F123" s="19" t="s">
        <v>23</v>
      </c>
      <c r="G123" s="19"/>
      <c r="H123" s="19"/>
      <c r="I123" s="19"/>
      <c r="J123" s="21">
        <v>210402</v>
      </c>
      <c r="K123" s="22">
        <v>0</v>
      </c>
    </row>
    <row r="124" spans="1:11" ht="22.5">
      <c r="A124" s="160"/>
      <c r="B124" s="160"/>
      <c r="C124" s="160"/>
      <c r="D124" s="29"/>
      <c r="E124" s="22">
        <v>0</v>
      </c>
      <c r="F124" s="19" t="s">
        <v>24</v>
      </c>
      <c r="G124" s="19"/>
      <c r="H124" s="19"/>
      <c r="I124" s="19"/>
      <c r="J124" s="21">
        <v>210500</v>
      </c>
      <c r="K124" s="22">
        <v>0</v>
      </c>
    </row>
    <row r="125" spans="1:11" ht="22.5">
      <c r="A125" s="160"/>
      <c r="B125" s="160"/>
      <c r="C125" s="160"/>
      <c r="D125" s="29"/>
      <c r="E125" s="22">
        <v>2250</v>
      </c>
      <c r="F125" s="19" t="s">
        <v>25</v>
      </c>
      <c r="G125" s="19"/>
      <c r="H125" s="19"/>
      <c r="I125" s="31"/>
      <c r="J125" s="23">
        <v>310000</v>
      </c>
      <c r="K125" s="22">
        <v>0</v>
      </c>
    </row>
    <row r="126" spans="1:11" ht="22.5">
      <c r="A126" s="160"/>
      <c r="B126" s="160"/>
      <c r="C126" s="160"/>
      <c r="D126" s="29"/>
      <c r="E126" s="22"/>
      <c r="F126" s="19"/>
      <c r="G126" s="19"/>
      <c r="H126" s="19"/>
      <c r="I126" s="19"/>
      <c r="J126" s="23"/>
      <c r="K126" s="22"/>
    </row>
    <row r="127" spans="1:11" ht="22.5">
      <c r="A127" s="160"/>
      <c r="B127" s="160"/>
      <c r="C127" s="160"/>
      <c r="D127" s="29"/>
      <c r="E127" s="32"/>
      <c r="F127" s="19"/>
      <c r="G127" s="19"/>
      <c r="H127" s="19"/>
      <c r="I127" s="19"/>
      <c r="J127" s="20"/>
      <c r="K127" s="32"/>
    </row>
    <row r="128" spans="1:11" ht="22.5">
      <c r="A128" s="160"/>
      <c r="B128" s="160"/>
      <c r="C128" s="160"/>
      <c r="D128" s="29"/>
      <c r="E128" s="33"/>
      <c r="F128" s="19"/>
      <c r="G128" s="19"/>
      <c r="H128" s="19"/>
      <c r="I128" s="19"/>
      <c r="J128" s="20"/>
      <c r="K128" s="33"/>
    </row>
    <row r="129" spans="1:11" ht="22.5">
      <c r="A129" s="160"/>
      <c r="B129" s="160"/>
      <c r="C129" s="160"/>
      <c r="D129" s="29"/>
      <c r="E129" s="34">
        <f>SUM(E110:E128)</f>
        <v>4385193.5</v>
      </c>
      <c r="F129" s="35"/>
      <c r="G129" s="35"/>
      <c r="H129" s="35"/>
      <c r="I129" s="35"/>
      <c r="J129" s="36"/>
      <c r="K129" s="33">
        <f>SUM(K110:K128)</f>
        <v>1230164.05</v>
      </c>
    </row>
    <row r="130" spans="1:11" ht="22.5">
      <c r="A130" s="160"/>
      <c r="B130" s="160"/>
      <c r="C130" s="160"/>
      <c r="D130" s="29"/>
      <c r="E130" s="37">
        <f>E129+E109</f>
        <v>8329198.12</v>
      </c>
      <c r="H130" s="2" t="s">
        <v>27</v>
      </c>
      <c r="J130" s="38"/>
      <c r="K130" s="39">
        <f>K109+K129</f>
        <v>1698199.6800000002</v>
      </c>
    </row>
    <row r="131" spans="1:5" ht="22.5">
      <c r="A131" s="160"/>
      <c r="B131" s="160"/>
      <c r="E131" s="40"/>
    </row>
    <row r="132" ht="22.5">
      <c r="K132" s="41" t="s">
        <v>75</v>
      </c>
    </row>
    <row r="133" ht="22.5">
      <c r="K133" s="41"/>
    </row>
    <row r="134" ht="22.5">
      <c r="K134" s="41"/>
    </row>
    <row r="135" spans="1:11" ht="21" customHeight="1" thickBot="1">
      <c r="A135" s="95"/>
      <c r="B135" s="95"/>
      <c r="C135" s="95"/>
      <c r="D135" s="95"/>
      <c r="E135" s="95"/>
      <c r="F135" s="95"/>
      <c r="G135" s="95" t="s">
        <v>28</v>
      </c>
      <c r="H135" s="95"/>
      <c r="I135" s="95"/>
      <c r="J135" s="95"/>
      <c r="K135" s="96"/>
    </row>
    <row r="136" spans="1:11" ht="21" customHeight="1" thickTop="1">
      <c r="A136" s="209" t="s">
        <v>3</v>
      </c>
      <c r="B136" s="210"/>
      <c r="C136" s="210"/>
      <c r="D136" s="210"/>
      <c r="E136" s="211"/>
      <c r="F136" s="97"/>
      <c r="G136" s="98"/>
      <c r="H136" s="98"/>
      <c r="I136" s="99"/>
      <c r="J136" s="99"/>
      <c r="K136" s="100" t="s">
        <v>4</v>
      </c>
    </row>
    <row r="137" spans="1:11" ht="21" customHeight="1">
      <c r="A137" s="212" t="s">
        <v>76</v>
      </c>
      <c r="B137" s="213"/>
      <c r="C137" s="214"/>
      <c r="D137" s="83" t="s">
        <v>79</v>
      </c>
      <c r="E137" s="101" t="s">
        <v>5</v>
      </c>
      <c r="F137" s="215" t="s">
        <v>6</v>
      </c>
      <c r="G137" s="216"/>
      <c r="H137" s="216"/>
      <c r="I137" s="217"/>
      <c r="J137" s="102" t="s">
        <v>7</v>
      </c>
      <c r="K137" s="103" t="s">
        <v>5</v>
      </c>
    </row>
    <row r="138" spans="1:11" ht="21" customHeight="1" thickBot="1">
      <c r="A138" s="104" t="s">
        <v>77</v>
      </c>
      <c r="B138" s="104"/>
      <c r="C138" s="105" t="s">
        <v>78</v>
      </c>
      <c r="D138" s="84" t="s">
        <v>80</v>
      </c>
      <c r="E138" s="84" t="s">
        <v>66</v>
      </c>
      <c r="F138" s="106"/>
      <c r="G138" s="107"/>
      <c r="H138" s="107"/>
      <c r="I138" s="108"/>
      <c r="J138" s="109" t="s">
        <v>8</v>
      </c>
      <c r="K138" s="110" t="s">
        <v>66</v>
      </c>
    </row>
    <row r="139" spans="1:11" ht="21" customHeight="1" thickTop="1">
      <c r="A139" s="86"/>
      <c r="B139" s="111"/>
      <c r="C139" s="111"/>
      <c r="D139" s="111"/>
      <c r="E139" s="112"/>
      <c r="F139" s="113" t="s">
        <v>29</v>
      </c>
      <c r="G139" s="80"/>
      <c r="H139" s="80"/>
      <c r="I139" s="80"/>
      <c r="J139" s="114"/>
      <c r="K139" s="114"/>
    </row>
    <row r="140" spans="1:11" ht="21" customHeight="1">
      <c r="A140" s="86">
        <v>406790</v>
      </c>
      <c r="B140" s="111"/>
      <c r="C140" s="111"/>
      <c r="D140" s="111">
        <v>406790</v>
      </c>
      <c r="E140" s="112">
        <v>204465</v>
      </c>
      <c r="F140" s="80"/>
      <c r="G140" s="80" t="s">
        <v>30</v>
      </c>
      <c r="H140" s="80"/>
      <c r="I140" s="80"/>
      <c r="J140" s="115">
        <v>5511000</v>
      </c>
      <c r="K140" s="116">
        <v>5177</v>
      </c>
    </row>
    <row r="141" spans="1:11" ht="21" customHeight="1">
      <c r="A141" s="86">
        <v>74600</v>
      </c>
      <c r="B141" s="111"/>
      <c r="C141" s="111"/>
      <c r="D141" s="111">
        <v>74600</v>
      </c>
      <c r="E141" s="112">
        <v>8000</v>
      </c>
      <c r="F141" s="80"/>
      <c r="G141" s="80" t="s">
        <v>30</v>
      </c>
      <c r="H141" s="80"/>
      <c r="I141" s="80"/>
      <c r="J141" s="115">
        <v>6511000</v>
      </c>
      <c r="K141" s="116">
        <v>8000</v>
      </c>
    </row>
    <row r="142" spans="1:11" ht="21" customHeight="1">
      <c r="A142" s="86">
        <v>3262320</v>
      </c>
      <c r="B142" s="111"/>
      <c r="C142" s="111"/>
      <c r="D142" s="111">
        <v>3262320</v>
      </c>
      <c r="E142" s="112">
        <v>815580</v>
      </c>
      <c r="F142" s="80"/>
      <c r="G142" s="80" t="s">
        <v>81</v>
      </c>
      <c r="H142" s="80"/>
      <c r="I142" s="80"/>
      <c r="J142" s="115">
        <v>5521000</v>
      </c>
      <c r="K142" s="116">
        <v>271860</v>
      </c>
    </row>
    <row r="143" spans="1:11" ht="21" customHeight="1">
      <c r="A143" s="86">
        <v>7561310</v>
      </c>
      <c r="B143" s="111"/>
      <c r="C143" s="111"/>
      <c r="D143" s="111">
        <v>7561310</v>
      </c>
      <c r="E143" s="112">
        <v>1379730</v>
      </c>
      <c r="F143" s="80"/>
      <c r="G143" s="80" t="s">
        <v>82</v>
      </c>
      <c r="H143" s="80"/>
      <c r="I143" s="80"/>
      <c r="J143" s="115">
        <v>5522000</v>
      </c>
      <c r="K143" s="116">
        <v>451395</v>
      </c>
    </row>
    <row r="144" spans="1:11" ht="21" customHeight="1">
      <c r="A144" s="86">
        <v>1081800</v>
      </c>
      <c r="B144" s="111"/>
      <c r="C144" s="111"/>
      <c r="D144" s="111">
        <v>1081800</v>
      </c>
      <c r="E144" s="112">
        <v>98904</v>
      </c>
      <c r="F144" s="80"/>
      <c r="G144" s="80" t="s">
        <v>31</v>
      </c>
      <c r="H144" s="80"/>
      <c r="I144" s="80"/>
      <c r="J144" s="115">
        <v>5531000</v>
      </c>
      <c r="K144" s="116">
        <v>44500</v>
      </c>
    </row>
    <row r="145" spans="1:11" ht="21" customHeight="1">
      <c r="A145" s="86">
        <v>2924400</v>
      </c>
      <c r="B145" s="111"/>
      <c r="C145" s="111"/>
      <c r="D145" s="111">
        <v>2974400</v>
      </c>
      <c r="E145" s="112">
        <v>439643</v>
      </c>
      <c r="F145" s="80"/>
      <c r="G145" s="80" t="s">
        <v>32</v>
      </c>
      <c r="H145" s="80"/>
      <c r="I145" s="80"/>
      <c r="J145" s="115">
        <v>5532000</v>
      </c>
      <c r="K145" s="116">
        <v>393423</v>
      </c>
    </row>
    <row r="146" spans="1:11" ht="21" customHeight="1">
      <c r="A146" s="86">
        <v>22000</v>
      </c>
      <c r="B146" s="111"/>
      <c r="C146" s="111"/>
      <c r="D146" s="111">
        <v>22000</v>
      </c>
      <c r="E146" s="112">
        <v>4950</v>
      </c>
      <c r="F146" s="80"/>
      <c r="G146" s="80" t="s">
        <v>32</v>
      </c>
      <c r="H146" s="80"/>
      <c r="I146" s="80"/>
      <c r="J146" s="115">
        <v>6532000</v>
      </c>
      <c r="K146" s="116">
        <v>4950</v>
      </c>
    </row>
    <row r="147" spans="1:11" ht="21" customHeight="1">
      <c r="A147" s="86">
        <v>718380</v>
      </c>
      <c r="B147" s="111"/>
      <c r="C147" s="111"/>
      <c r="D147" s="111">
        <v>618380</v>
      </c>
      <c r="E147" s="112">
        <v>47808.55</v>
      </c>
      <c r="F147" s="92"/>
      <c r="G147" s="92" t="s">
        <v>33</v>
      </c>
      <c r="H147" s="92"/>
      <c r="I147" s="92"/>
      <c r="J147" s="117">
        <v>5533000</v>
      </c>
      <c r="K147" s="116">
        <v>28879</v>
      </c>
    </row>
    <row r="148" spans="1:11" ht="21" customHeight="1">
      <c r="A148" s="86">
        <v>897400</v>
      </c>
      <c r="B148" s="111"/>
      <c r="C148" s="111"/>
      <c r="D148" s="111">
        <v>897400</v>
      </c>
      <c r="E148" s="112">
        <v>162108.22</v>
      </c>
      <c r="F148" s="92"/>
      <c r="G148" s="92" t="s">
        <v>33</v>
      </c>
      <c r="H148" s="92"/>
      <c r="I148" s="92"/>
      <c r="J148" s="118">
        <v>6533000</v>
      </c>
      <c r="K148" s="116">
        <v>162108.22</v>
      </c>
    </row>
    <row r="149" spans="1:11" ht="21" customHeight="1">
      <c r="A149" s="86">
        <v>202000</v>
      </c>
      <c r="B149" s="86"/>
      <c r="C149" s="86"/>
      <c r="D149" s="86">
        <v>202000</v>
      </c>
      <c r="E149" s="116">
        <v>36952.07</v>
      </c>
      <c r="F149" s="92"/>
      <c r="G149" s="92" t="s">
        <v>34</v>
      </c>
      <c r="H149" s="92"/>
      <c r="I149" s="92"/>
      <c r="J149" s="118">
        <v>5534000</v>
      </c>
      <c r="K149" s="116">
        <v>7717.64</v>
      </c>
    </row>
    <row r="150" spans="1:11" ht="21" customHeight="1">
      <c r="A150" s="116">
        <v>48000</v>
      </c>
      <c r="B150" s="116"/>
      <c r="C150" s="116"/>
      <c r="D150" s="116">
        <v>48000</v>
      </c>
      <c r="E150" s="116">
        <v>0</v>
      </c>
      <c r="F150" s="80"/>
      <c r="G150" s="80" t="s">
        <v>35</v>
      </c>
      <c r="H150" s="80"/>
      <c r="I150" s="80"/>
      <c r="J150" s="119">
        <v>5541000</v>
      </c>
      <c r="K150" s="116">
        <v>0</v>
      </c>
    </row>
    <row r="151" spans="1:11" ht="21" customHeight="1">
      <c r="A151" s="116">
        <v>5384000</v>
      </c>
      <c r="B151" s="120"/>
      <c r="C151" s="120"/>
      <c r="D151" s="120">
        <v>5384000</v>
      </c>
      <c r="E151" s="120">
        <v>0</v>
      </c>
      <c r="F151" s="80"/>
      <c r="G151" s="80" t="s">
        <v>36</v>
      </c>
      <c r="H151" s="80"/>
      <c r="I151" s="80"/>
      <c r="J151" s="119">
        <v>6542000</v>
      </c>
      <c r="K151" s="120">
        <v>0</v>
      </c>
    </row>
    <row r="152" spans="1:11" ht="21" customHeight="1">
      <c r="A152" s="91">
        <v>20000</v>
      </c>
      <c r="B152" s="91"/>
      <c r="C152" s="91"/>
      <c r="D152" s="91">
        <v>20000</v>
      </c>
      <c r="E152" s="91">
        <v>0</v>
      </c>
      <c r="F152" s="92"/>
      <c r="G152" s="92" t="s">
        <v>83</v>
      </c>
      <c r="H152" s="92"/>
      <c r="I152" s="92"/>
      <c r="J152" s="118">
        <v>5551000</v>
      </c>
      <c r="K152" s="116">
        <v>0</v>
      </c>
    </row>
    <row r="153" spans="1:11" ht="21" customHeight="1">
      <c r="A153" s="91">
        <v>514000</v>
      </c>
      <c r="B153" s="91"/>
      <c r="C153" s="91"/>
      <c r="D153" s="91">
        <v>624000</v>
      </c>
      <c r="E153" s="91">
        <v>119000</v>
      </c>
      <c r="F153" s="92"/>
      <c r="G153" s="92" t="s">
        <v>18</v>
      </c>
      <c r="H153" s="92"/>
      <c r="I153" s="92"/>
      <c r="J153" s="118">
        <v>5561000</v>
      </c>
      <c r="K153" s="116">
        <v>119000</v>
      </c>
    </row>
    <row r="154" spans="1:11" ht="21" customHeight="1">
      <c r="A154" s="91">
        <v>1622000</v>
      </c>
      <c r="B154" s="91"/>
      <c r="C154" s="91"/>
      <c r="D154" s="91">
        <v>1562000</v>
      </c>
      <c r="E154" s="91">
        <v>338000</v>
      </c>
      <c r="F154" s="92"/>
      <c r="G154" s="92" t="s">
        <v>18</v>
      </c>
      <c r="H154" s="92"/>
      <c r="I154" s="92"/>
      <c r="J154" s="118">
        <v>6561000</v>
      </c>
      <c r="K154" s="91">
        <v>338000</v>
      </c>
    </row>
    <row r="155" spans="1:11" ht="21" customHeight="1" thickBot="1">
      <c r="A155" s="87">
        <f>SUM(A140:A154)</f>
        <v>24739000</v>
      </c>
      <c r="B155" s="87"/>
      <c r="C155" s="87"/>
      <c r="D155" s="87">
        <f>SUM(D140:D154)</f>
        <v>24739000</v>
      </c>
      <c r="E155" s="88">
        <f>SUM(E140:E154)</f>
        <v>3655140.84</v>
      </c>
      <c r="F155" s="121"/>
      <c r="G155" s="92"/>
      <c r="H155" s="92"/>
      <c r="I155" s="92"/>
      <c r="J155" s="122"/>
      <c r="K155" s="87">
        <f>SUM(K140:K154)</f>
        <v>1835009.8599999999</v>
      </c>
    </row>
    <row r="156" spans="1:11" ht="21" customHeight="1" thickTop="1">
      <c r="A156" s="123"/>
      <c r="B156" s="123"/>
      <c r="C156" s="124"/>
      <c r="D156" s="125"/>
      <c r="E156" s="126">
        <v>1496400</v>
      </c>
      <c r="F156" s="92"/>
      <c r="G156" s="92" t="s">
        <v>84</v>
      </c>
      <c r="H156" s="92"/>
      <c r="I156" s="92"/>
      <c r="J156" s="118">
        <v>7441000</v>
      </c>
      <c r="K156" s="127">
        <v>1496400</v>
      </c>
    </row>
    <row r="157" spans="1:11" ht="21" customHeight="1">
      <c r="A157" s="123"/>
      <c r="B157" s="123"/>
      <c r="C157" s="123"/>
      <c r="D157" s="125"/>
      <c r="E157" s="128">
        <v>188500</v>
      </c>
      <c r="F157" s="92"/>
      <c r="G157" s="92" t="s">
        <v>85</v>
      </c>
      <c r="H157" s="92"/>
      <c r="I157" s="92"/>
      <c r="J157" s="118">
        <v>7441000</v>
      </c>
      <c r="K157" s="129">
        <v>188500</v>
      </c>
    </row>
    <row r="158" spans="1:11" ht="21" customHeight="1">
      <c r="A158" s="123"/>
      <c r="B158" s="123"/>
      <c r="C158" s="123"/>
      <c r="D158" s="125"/>
      <c r="E158" s="128">
        <v>4000</v>
      </c>
      <c r="F158" s="92"/>
      <c r="G158" s="92" t="s">
        <v>86</v>
      </c>
      <c r="H158" s="92"/>
      <c r="I158" s="92"/>
      <c r="J158" s="118">
        <v>7441000</v>
      </c>
      <c r="K158" s="129">
        <v>4000</v>
      </c>
    </row>
    <row r="159" spans="1:11" ht="21" customHeight="1">
      <c r="A159" s="123"/>
      <c r="B159" s="123"/>
      <c r="C159" s="123"/>
      <c r="D159" s="125"/>
      <c r="E159" s="116">
        <v>5450</v>
      </c>
      <c r="F159" s="92"/>
      <c r="G159" s="93" t="s">
        <v>87</v>
      </c>
      <c r="H159" s="92"/>
      <c r="I159" s="92"/>
      <c r="J159" s="118">
        <v>7441000</v>
      </c>
      <c r="K159" s="130">
        <v>5450</v>
      </c>
    </row>
    <row r="160" spans="1:11" ht="21" customHeight="1">
      <c r="A160" s="123"/>
      <c r="B160" s="123"/>
      <c r="C160" s="123"/>
      <c r="D160" s="125"/>
      <c r="E160" s="116">
        <v>2250</v>
      </c>
      <c r="F160" s="92"/>
      <c r="G160" s="139" t="s">
        <v>88</v>
      </c>
      <c r="H160" s="92"/>
      <c r="I160" s="92"/>
      <c r="J160" s="118">
        <v>7441000</v>
      </c>
      <c r="K160" s="130">
        <v>0</v>
      </c>
    </row>
    <row r="161" spans="1:11" ht="21" customHeight="1">
      <c r="A161" s="123"/>
      <c r="B161" s="123"/>
      <c r="C161" s="123"/>
      <c r="D161" s="125"/>
      <c r="E161" s="116">
        <v>122400</v>
      </c>
      <c r="F161" s="80"/>
      <c r="G161" s="140" t="s">
        <v>89</v>
      </c>
      <c r="H161" s="80"/>
      <c r="I161" s="80"/>
      <c r="J161" s="119">
        <v>6532000</v>
      </c>
      <c r="K161" s="130">
        <v>122400</v>
      </c>
    </row>
    <row r="162" spans="1:11" ht="21" customHeight="1">
      <c r="A162" s="123"/>
      <c r="B162" s="123"/>
      <c r="C162" s="123"/>
      <c r="D162" s="125"/>
      <c r="E162" s="116">
        <v>213420</v>
      </c>
      <c r="F162" s="80"/>
      <c r="G162" s="80" t="s">
        <v>70</v>
      </c>
      <c r="H162" s="80"/>
      <c r="I162" s="80"/>
      <c r="J162" s="119">
        <v>7522000</v>
      </c>
      <c r="K162" s="130">
        <v>71140</v>
      </c>
    </row>
    <row r="163" spans="1:11" ht="21" customHeight="1">
      <c r="A163" s="123"/>
      <c r="B163" s="123"/>
      <c r="C163" s="123"/>
      <c r="D163" s="125"/>
      <c r="E163" s="116">
        <v>141000</v>
      </c>
      <c r="F163" s="80"/>
      <c r="G163" s="80" t="s">
        <v>71</v>
      </c>
      <c r="H163" s="80"/>
      <c r="I163" s="80"/>
      <c r="J163" s="119">
        <v>7531000</v>
      </c>
      <c r="K163" s="130">
        <v>47000</v>
      </c>
    </row>
    <row r="164" spans="1:11" ht="21" customHeight="1">
      <c r="A164" s="123"/>
      <c r="B164" s="123"/>
      <c r="C164" s="123"/>
      <c r="D164" s="125"/>
      <c r="E164" s="116">
        <v>22500</v>
      </c>
      <c r="F164" s="80"/>
      <c r="G164" s="80" t="s">
        <v>90</v>
      </c>
      <c r="H164" s="80"/>
      <c r="I164" s="80"/>
      <c r="J164" s="119">
        <v>7531000</v>
      </c>
      <c r="K164" s="130">
        <v>7500</v>
      </c>
    </row>
    <row r="165" spans="1:11" ht="21" customHeight="1">
      <c r="A165" s="123"/>
      <c r="B165" s="123"/>
      <c r="C165" s="123"/>
      <c r="D165" s="125"/>
      <c r="E165" s="116">
        <v>82366.4</v>
      </c>
      <c r="F165" s="80"/>
      <c r="G165" s="80" t="s">
        <v>20</v>
      </c>
      <c r="H165" s="80"/>
      <c r="I165" s="80"/>
      <c r="J165" s="119">
        <v>230100</v>
      </c>
      <c r="K165" s="130">
        <v>24069.23</v>
      </c>
    </row>
    <row r="166" spans="1:11" ht="21" customHeight="1">
      <c r="A166" s="123"/>
      <c r="B166" s="123"/>
      <c r="C166" s="123"/>
      <c r="D166" s="125"/>
      <c r="E166" s="116">
        <v>98440</v>
      </c>
      <c r="F166" s="80"/>
      <c r="G166" s="80" t="s">
        <v>22</v>
      </c>
      <c r="H166" s="80"/>
      <c r="I166" s="80"/>
      <c r="J166" s="115">
        <v>110605</v>
      </c>
      <c r="K166" s="130">
        <v>82440</v>
      </c>
    </row>
    <row r="167" spans="1:11" ht="21" customHeight="1">
      <c r="A167" s="123"/>
      <c r="B167" s="123"/>
      <c r="C167" s="123"/>
      <c r="D167" s="125"/>
      <c r="E167" s="116">
        <v>1130100</v>
      </c>
      <c r="F167" s="80"/>
      <c r="G167" s="80" t="s">
        <v>37</v>
      </c>
      <c r="H167" s="80"/>
      <c r="I167" s="80"/>
      <c r="J167" s="115">
        <v>110606</v>
      </c>
      <c r="K167" s="130">
        <v>3300</v>
      </c>
    </row>
    <row r="168" spans="1:11" ht="21" customHeight="1">
      <c r="A168" s="123"/>
      <c r="B168" s="123"/>
      <c r="C168" s="123"/>
      <c r="D168" s="125"/>
      <c r="E168" s="116">
        <v>430000</v>
      </c>
      <c r="F168" s="80"/>
      <c r="G168" s="80" t="s">
        <v>38</v>
      </c>
      <c r="H168" s="80"/>
      <c r="I168" s="80"/>
      <c r="J168" s="115">
        <v>210402</v>
      </c>
      <c r="K168" s="130">
        <v>0</v>
      </c>
    </row>
    <row r="169" spans="1:11" ht="21" customHeight="1">
      <c r="A169" s="123"/>
      <c r="B169" s="123"/>
      <c r="C169" s="123"/>
      <c r="D169" s="125"/>
      <c r="E169" s="116">
        <v>1453454</v>
      </c>
      <c r="F169" s="80"/>
      <c r="G169" s="80" t="s">
        <v>24</v>
      </c>
      <c r="H169" s="80"/>
      <c r="I169" s="80"/>
      <c r="J169" s="115">
        <v>210500</v>
      </c>
      <c r="K169" s="130">
        <v>0</v>
      </c>
    </row>
    <row r="170" spans="1:11" ht="21" customHeight="1">
      <c r="A170" s="131"/>
      <c r="B170" s="131"/>
      <c r="C170" s="131"/>
      <c r="D170" s="132"/>
      <c r="E170" s="89">
        <f>SUM(E156:E169)</f>
        <v>5390280.4</v>
      </c>
      <c r="F170" s="95"/>
      <c r="G170" s="95"/>
      <c r="H170" s="95"/>
      <c r="I170" s="95"/>
      <c r="J170" s="131"/>
      <c r="K170" s="133">
        <f>SUM(K156:K169)</f>
        <v>2052199.23</v>
      </c>
    </row>
    <row r="171" spans="1:11" ht="21" customHeight="1">
      <c r="A171" s="95"/>
      <c r="B171" s="95"/>
      <c r="C171" s="131"/>
      <c r="D171" s="95"/>
      <c r="E171" s="90">
        <f>E155+E170</f>
        <v>9045421.24</v>
      </c>
      <c r="F171" s="95"/>
      <c r="G171" s="131"/>
      <c r="H171" s="131" t="s">
        <v>40</v>
      </c>
      <c r="I171" s="131"/>
      <c r="J171" s="95"/>
      <c r="K171" s="90">
        <f>K155+K170</f>
        <v>3887209.09</v>
      </c>
    </row>
    <row r="172" spans="1:11" ht="21" customHeight="1">
      <c r="A172" s="95"/>
      <c r="B172" s="95"/>
      <c r="C172" s="95"/>
      <c r="D172" s="95"/>
      <c r="E172" s="134">
        <f>SUM(E130-E171)</f>
        <v>-716223.1200000001</v>
      </c>
      <c r="F172" s="95"/>
      <c r="G172" s="95"/>
      <c r="H172" s="135" t="s">
        <v>41</v>
      </c>
      <c r="I172" s="95"/>
      <c r="J172" s="95"/>
      <c r="K172" s="134">
        <f>SUM(K130-K171)</f>
        <v>-2189009.4099999997</v>
      </c>
    </row>
    <row r="173" spans="1:11" ht="21" customHeight="1">
      <c r="A173" s="95"/>
      <c r="B173" s="95"/>
      <c r="C173" s="95"/>
      <c r="D173" s="95"/>
      <c r="E173" s="91"/>
      <c r="F173" s="95"/>
      <c r="G173" s="95" t="s">
        <v>42</v>
      </c>
      <c r="H173" s="95"/>
      <c r="I173" s="95" t="s">
        <v>29</v>
      </c>
      <c r="J173" s="95"/>
      <c r="K173" s="91"/>
    </row>
    <row r="174" spans="1:11" ht="21" customHeight="1">
      <c r="A174" s="95"/>
      <c r="B174" s="95"/>
      <c r="C174" s="95"/>
      <c r="D174" s="95"/>
      <c r="E174" s="136">
        <v>716223.12</v>
      </c>
      <c r="F174" s="95"/>
      <c r="G174" s="95"/>
      <c r="H174" s="135" t="s">
        <v>43</v>
      </c>
      <c r="I174" s="95"/>
      <c r="J174" s="132"/>
      <c r="K174" s="136">
        <v>2189009.41</v>
      </c>
    </row>
    <row r="175" spans="1:11" ht="21" customHeight="1">
      <c r="A175" s="95"/>
      <c r="B175" s="95"/>
      <c r="C175" s="95"/>
      <c r="D175" s="95"/>
      <c r="E175" s="137">
        <f>SUM(E99+E130-E171)</f>
        <v>23056259.880000003</v>
      </c>
      <c r="F175" s="95"/>
      <c r="G175" s="95"/>
      <c r="H175" s="95" t="s">
        <v>44</v>
      </c>
      <c r="I175" s="95"/>
      <c r="J175" s="95"/>
      <c r="K175" s="137">
        <f>SUM(K99+K130-K171)</f>
        <v>23056259.88</v>
      </c>
    </row>
    <row r="176" spans="1:11" ht="21" customHeight="1">
      <c r="A176" s="138" t="s">
        <v>92</v>
      </c>
      <c r="B176" s="138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1:11" ht="21" customHeight="1">
      <c r="A177" s="95" t="s">
        <v>93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1:11" ht="21" customHeight="1">
      <c r="A178" s="95" t="s">
        <v>94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</row>
    <row r="179" spans="1:11" ht="21" customHeight="1">
      <c r="A179" s="95" t="s">
        <v>98</v>
      </c>
      <c r="B179" s="95"/>
      <c r="C179" s="95"/>
      <c r="D179" s="95"/>
      <c r="E179" s="95" t="s">
        <v>96</v>
      </c>
      <c r="F179" s="95"/>
      <c r="G179" s="95"/>
      <c r="H179" s="95"/>
      <c r="I179" s="95"/>
      <c r="J179" s="95" t="s">
        <v>64</v>
      </c>
      <c r="K179" s="95"/>
    </row>
    <row r="180" spans="1:11" ht="21" customHeight="1">
      <c r="A180" s="138" t="s">
        <v>97</v>
      </c>
      <c r="B180" s="138"/>
      <c r="C180" s="138"/>
      <c r="D180" s="138"/>
      <c r="E180" s="138" t="s">
        <v>95</v>
      </c>
      <c r="F180" s="138"/>
      <c r="G180" s="138"/>
      <c r="H180" s="138"/>
      <c r="I180" s="203" t="s">
        <v>45</v>
      </c>
      <c r="J180" s="203"/>
      <c r="K180" s="203"/>
    </row>
    <row r="181" spans="1:11" ht="21" customHeight="1">
      <c r="A181" s="138" t="s">
        <v>99</v>
      </c>
      <c r="B181" s="138"/>
      <c r="C181" s="138"/>
      <c r="D181" s="138"/>
      <c r="E181" s="138" t="s">
        <v>101</v>
      </c>
      <c r="F181" s="138"/>
      <c r="G181" s="138"/>
      <c r="H181" s="138"/>
      <c r="I181" s="203" t="s">
        <v>102</v>
      </c>
      <c r="J181" s="203"/>
      <c r="K181" s="203"/>
    </row>
    <row r="182" spans="1:11" ht="21" customHeight="1">
      <c r="A182" s="138" t="s">
        <v>100</v>
      </c>
      <c r="B182" s="138"/>
      <c r="C182" s="138"/>
      <c r="D182" s="138"/>
      <c r="E182" s="138" t="s">
        <v>104</v>
      </c>
      <c r="F182" s="138"/>
      <c r="G182" s="138"/>
      <c r="H182" s="138"/>
      <c r="I182" s="203" t="s">
        <v>103</v>
      </c>
      <c r="J182" s="203"/>
      <c r="K182" s="203"/>
    </row>
    <row r="183" spans="1:11" ht="22.5">
      <c r="A183" s="79"/>
      <c r="B183" s="79"/>
      <c r="C183" s="79"/>
      <c r="D183" s="79"/>
      <c r="E183" s="79"/>
      <c r="F183" s="42"/>
      <c r="G183" s="42"/>
      <c r="H183" s="42"/>
      <c r="I183" s="42"/>
      <c r="J183" s="218"/>
      <c r="K183" s="218"/>
    </row>
  </sheetData>
  <sheetProtection/>
  <mergeCells count="39">
    <mergeCell ref="I90:K90"/>
    <mergeCell ref="I91:K91"/>
    <mergeCell ref="I92:K92"/>
    <mergeCell ref="I182:K182"/>
    <mergeCell ref="J183:K183"/>
    <mergeCell ref="A137:C137"/>
    <mergeCell ref="F137:I137"/>
    <mergeCell ref="A93:K93"/>
    <mergeCell ref="A136:E136"/>
    <mergeCell ref="A96:E96"/>
    <mergeCell ref="A4:K4"/>
    <mergeCell ref="A7:E7"/>
    <mergeCell ref="F8:I8"/>
    <mergeCell ref="A46:E46"/>
    <mergeCell ref="A47:C47"/>
    <mergeCell ref="F47:I47"/>
    <mergeCell ref="A18:D18"/>
    <mergeCell ref="A19:D19"/>
    <mergeCell ref="A20:D20"/>
    <mergeCell ref="F97:I97"/>
    <mergeCell ref="I180:K180"/>
    <mergeCell ref="I181:K181"/>
    <mergeCell ref="A8:D8"/>
    <mergeCell ref="A12:D12"/>
    <mergeCell ref="A13:D13"/>
    <mergeCell ref="A14:D14"/>
    <mergeCell ref="A15:D15"/>
    <mergeCell ref="A16:D16"/>
    <mergeCell ref="A17:D17"/>
    <mergeCell ref="A106:D106"/>
    <mergeCell ref="A107:D107"/>
    <mergeCell ref="A108:D108"/>
    <mergeCell ref="A109:D109"/>
    <mergeCell ref="A97:D97"/>
    <mergeCell ref="A101:D101"/>
    <mergeCell ref="A102:D102"/>
    <mergeCell ref="A103:D103"/>
    <mergeCell ref="A104:D104"/>
    <mergeCell ref="A105:D105"/>
  </mergeCells>
  <printOptions/>
  <pageMargins left="0.5511811023622047" right="0.07874015748031496" top="0.15748031496062992" bottom="0.15748031496062992" header="0.1968503937007874" footer="0.118110236220472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kudjok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nrtech</dc:creator>
  <cp:keywords/>
  <dc:description/>
  <cp:lastModifiedBy>ComPC-04</cp:lastModifiedBy>
  <cp:lastPrinted>2015-02-06T06:58:47Z</cp:lastPrinted>
  <dcterms:created xsi:type="dcterms:W3CDTF">2011-10-31T04:29:55Z</dcterms:created>
  <dcterms:modified xsi:type="dcterms:W3CDTF">2015-02-09T09:09:35Z</dcterms:modified>
  <cp:category/>
  <cp:version/>
  <cp:contentType/>
  <cp:contentStatus/>
</cp:coreProperties>
</file>