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715" windowHeight="6465" activeTab="5"/>
  </bookViews>
  <sheets>
    <sheet name="งบทดลอง" sheetId="1" r:id="rId1"/>
    <sheet name="รายงานรับจ่ายเงินสด" sheetId="2" r:id="rId2"/>
    <sheet name="หมายเหตุ1" sheetId="3" r:id="rId3"/>
    <sheet name="หมายเหตุ2" sheetId="4" r:id="rId4"/>
    <sheet name="statement" sheetId="5" r:id="rId5"/>
    <sheet name="รายละเอียด" sheetId="6" r:id="rId6"/>
    <sheet name="statement2" sheetId="7" r:id="rId7"/>
  </sheets>
  <definedNames/>
  <calcPr fullCalcOnLoad="1"/>
</workbook>
</file>

<file path=xl/sharedStrings.xml><?xml version="1.0" encoding="utf-8"?>
<sst xmlns="http://schemas.openxmlformats.org/spreadsheetml/2006/main" count="731" uniqueCount="330">
  <si>
    <t>หมายเหตุ 1</t>
  </si>
  <si>
    <t>รหัสบัญชี</t>
  </si>
  <si>
    <t>ประมาณการ</t>
  </si>
  <si>
    <t>รับจริง</t>
  </si>
  <si>
    <t>รายได้จัดเก็บเอง</t>
  </si>
  <si>
    <t>หมวดภาษีอากร</t>
  </si>
  <si>
    <t>ภาษีโรงเรือนและที่ดิน</t>
  </si>
  <si>
    <t>-</t>
  </si>
  <si>
    <t>ภาษีบำรุงท้องที่</t>
  </si>
  <si>
    <t>ภาษีป้าย</t>
  </si>
  <si>
    <t>อากรการฆ่าสัตว์</t>
  </si>
  <si>
    <t>รวม</t>
  </si>
  <si>
    <t>หมวดค่าธรรมเนียม ค่าปรับและใบอนุญาต</t>
  </si>
  <si>
    <t>ค่าธรรมเนียมเกี่ยวกับควบคุมการฆ่าสัตว์และจำหน่ายเนื้อสัตว์</t>
  </si>
  <si>
    <t>ค่าธรรมเนียมเกี่ยวกับใบอนุญาตการขายสุรา</t>
  </si>
  <si>
    <t>ค่าธรรมเนียมเกี่ยวกับใบอนุญาตการพนัน</t>
  </si>
  <si>
    <t>ค่าธรรมเนียมเกี่ยวกับการจัดระเบียบจอดยานยนต์</t>
  </si>
  <si>
    <t>ค่าธรรมเนียมเกี่ยวกับการควบคุมอาคาร</t>
  </si>
  <si>
    <t>ค่าธรรมเนียมเก็บและขนมูลฝอย</t>
  </si>
  <si>
    <t>ค่าธรรมเนียมเก็บและขนอุจจาระหรือสิ่งปฏิกูล</t>
  </si>
  <si>
    <t>ค่าธรรมเนียมเกี่ยวกับบัตรประจำตัวประชาชน</t>
  </si>
  <si>
    <t>ค่าธรรมเนียมเกี่ยวกับโรคพิษสุนัขบ้า</t>
  </si>
  <si>
    <t>ค่าปรับผู้กระทำความผิดกฎหมายการจัดระเบียบจอดยานยนต์</t>
  </si>
  <si>
    <t>ค่าปรับผู้กระทำความผิดกฎหมายจราจรทางบก</t>
  </si>
  <si>
    <t>ค่าปรับผู้กระทำผิดกฎหมายการป้องกันและระงับอัคคีภัย</t>
  </si>
  <si>
    <t>ค่าปรับผู้กระทำผิดกฎหมายและข้อบังคับท้องถิ่น</t>
  </si>
  <si>
    <t>ค่าปรับการผิดสัญญา</t>
  </si>
  <si>
    <t>ค่าปรับอื่น ๆ</t>
  </si>
  <si>
    <t>อาหารในอาคาร หรือพื้นที่ใด ซึ่งมีพื้นที่เกิน 200 ตารางเมตร</t>
  </si>
  <si>
    <t>ค่าใบอนุญาตจำหน่ายสินค้าในที่หรือทางสาธารณะ</t>
  </si>
  <si>
    <t>ค่าใบอนุญาตเกี่ยวกับการควบคุมอาคาร</t>
  </si>
  <si>
    <t>ค่าใบอนุญาตเกี่ยวกับการโฆษณาโดยใช้เครื่องขยายเสียง</t>
  </si>
  <si>
    <t>ค่าใบอนุญาตอื่น ๆ</t>
  </si>
  <si>
    <t>หมวดรายได้จากทรัพย์สิน</t>
  </si>
  <si>
    <t>ค่าเช่าที่ดิน</t>
  </si>
  <si>
    <t>ค่าเช่าหรือค่าบริการสถานที่</t>
  </si>
  <si>
    <t>ดอกเบี้ย</t>
  </si>
  <si>
    <t>เงินปันผลหรือเงินรางวัลต่าง ๆ</t>
  </si>
  <si>
    <t>ค่าตอบแทนตามที่กฎหมายกำหนด</t>
  </si>
  <si>
    <t>หมวดรายได้จากสาธารณูปโภคและการพาณิชย์</t>
  </si>
  <si>
    <t>เงินช่วยเหลือท้องถิ่นจากกิจการเฉพาะการ</t>
  </si>
  <si>
    <t>รายได้จากสาธารณูปโภคและการพาณิชย์</t>
  </si>
  <si>
    <t>หมวดรายได้เบ็ดเตล็ด</t>
  </si>
  <si>
    <t>เงินที่มีผู้อุทิศให้</t>
  </si>
  <si>
    <t>ค่าขายแบบแปลน</t>
  </si>
  <si>
    <t>ค่าเขียนแบบแปลน</t>
  </si>
  <si>
    <t>ค่าจำหน่ายแบบพิมพ์และคำร้อง</t>
  </si>
  <si>
    <t>ค่ารับรองสำเนาและถ่ายเอกสาร</t>
  </si>
  <si>
    <t>ค่าสมัครสมาชิกห้องสมุด</t>
  </si>
  <si>
    <t xml:space="preserve">รายได้เบ็ดเตล็ดอื่น ๆ </t>
  </si>
  <si>
    <t>หมวดรายได้จากทุน</t>
  </si>
  <si>
    <t>ค่าขายทอดตลาดทรัพย์สิน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</si>
  <si>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</si>
  <si>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</si>
  <si>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ภาษีและค่าธรรมเนียมรถยนต์หรือล้อเลื่อน</t>
  </si>
  <si>
    <t>ภาษีธุรกิจเฉพาะ</t>
  </si>
  <si>
    <t>ภาษีสุรา</t>
  </si>
  <si>
    <t>ภาษีสรรพสามิต</t>
  </si>
  <si>
    <t>ภาษีการพนัน</t>
  </si>
  <si>
    <t>ค่าภาคหลวงแร่</t>
  </si>
  <si>
    <t>ค่าภาคหลวงปิโตรเลียม</t>
  </si>
  <si>
    <t>เงินที่เก็บตามกฎหมายว่าด้วยอุทยานแห่งชาติ</t>
  </si>
  <si>
    <t>อากรประทานบัตรและอาชญาบัตรประมง</t>
  </si>
  <si>
    <t>รายได้ที่รัฐบาลอุดหนุนให้องค์กรปกครองส่วนท้องถิ่น</t>
  </si>
  <si>
    <t>รวมรายได้ทั้งสิ้น</t>
  </si>
  <si>
    <t>งบกระทบยอดเงินฝากธนาคาร</t>
  </si>
  <si>
    <t>บาท</t>
  </si>
  <si>
    <t>บวก  :  เงินฝากระหว่างทาง</t>
  </si>
  <si>
    <t>วันที่ลงบัญชี</t>
  </si>
  <si>
    <t>วันที่ฝากธนาคาร</t>
  </si>
  <si>
    <t>จำนวนเงิน</t>
  </si>
  <si>
    <t xml:space="preserve"> ………………..</t>
  </si>
  <si>
    <t>หัก  :  เช็คจ่ายที่ผู้รับยังไม่นำมาขึ้นเงินกับธนาคาร</t>
  </si>
  <si>
    <t xml:space="preserve">วันที่ </t>
  </si>
  <si>
    <t>เลขที่เช็ค</t>
  </si>
  <si>
    <t>ผู้จัดทำ  :</t>
  </si>
  <si>
    <t>ผู้ตรวจสอบ  :</t>
  </si>
  <si>
    <t xml:space="preserve">        ตำแหน่ง   หัวหน้าส่วนการคลัง</t>
  </si>
  <si>
    <t xml:space="preserve"> </t>
  </si>
  <si>
    <t xml:space="preserve">        (นางสาวอัมพร  จันทรบุญวงค์)</t>
  </si>
  <si>
    <t>.</t>
  </si>
  <si>
    <t>องค์การบริหารส่วนตำบลช้างเผือก   อำเภอเมืองเชียงใหม่   จังหวัดเชียงใหม่</t>
  </si>
  <si>
    <t>องค์การบริหารส่วนตำบลช้างเผือก  อำเภอเมืองเชียงใหม่  จังหวัดเชียงใหม่</t>
  </si>
  <si>
    <t>ธนาคารเพื่อการเกษตรและสหกรณ์การเกษตร  สาขาเชียงใหม่</t>
  </si>
  <si>
    <t xml:space="preserve">     องค์การบริหารส่วนตำบลช้างเผือก  อำเภอเมืองเชียงใหม่  จังหวัดเชียงใหม่</t>
  </si>
  <si>
    <t>จนถึงปัจจุบัน</t>
  </si>
  <si>
    <t>เกิดขึ้นจริง</t>
  </si>
  <si>
    <t>รายการ</t>
  </si>
  <si>
    <t>ยอดยกมา</t>
  </si>
  <si>
    <t>เงินอุดหนุน</t>
  </si>
  <si>
    <t>เงินสะสม</t>
  </si>
  <si>
    <t>ลูกหนี้เงินยืมเงินงบประมาณ</t>
  </si>
  <si>
    <t>ทุนสำรองเงินสะสม</t>
  </si>
  <si>
    <t>ค่าใช้สอย</t>
  </si>
  <si>
    <t>รวมรายรับ</t>
  </si>
  <si>
    <t>รายจ่าย</t>
  </si>
  <si>
    <t>งบกลาง</t>
  </si>
  <si>
    <t>ค่าตอบแทน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</si>
  <si>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</si>
  <si>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</si>
  <si>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</si>
  <si>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</si>
  <si>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รวมรายจ่าย</t>
  </si>
  <si>
    <t>ยอดยกไป</t>
  </si>
  <si>
    <t>องค์การบริหารส่วนตำบลช้างเผือก        อำเภอเมืองเชียงใหม่         จังหวัดเชียงใหม่</t>
  </si>
  <si>
    <t>เดบิท</t>
  </si>
  <si>
    <t>เครดิต</t>
  </si>
  <si>
    <t>เงินสด</t>
  </si>
  <si>
    <t>เงินฝาก ธกส. สาขาเชียงใหม่</t>
  </si>
  <si>
    <t xml:space="preserve"> - ประเภทออมทรัพย์</t>
  </si>
  <si>
    <t xml:space="preserve"> - ประเภทประจำ</t>
  </si>
  <si>
    <t>เงินฝากธนาคารกรุงไทย</t>
  </si>
  <si>
    <t>รายจ่ายอื่น</t>
  </si>
  <si>
    <t>รายจ่ายงบกลาง</t>
  </si>
  <si>
    <t>รับ</t>
  </si>
  <si>
    <t>จ่าย</t>
  </si>
  <si>
    <t>คงเหลือ</t>
  </si>
  <si>
    <t>ค่าธรรมเนียมเกี่ยวกับการส่งเสริมและรักษาคุณภาพสิ่งแวดล้อมแห่งชาติ</t>
  </si>
  <si>
    <t>ค่าธรรมเนียมอื่นๆ</t>
  </si>
  <si>
    <t>ลูกหนี้ภาษีโรงเรือนและที่ดิน</t>
  </si>
  <si>
    <t>ลูกหนี้ ภาษีโรงเรือนและที่ดิน</t>
  </si>
  <si>
    <t>ค่าใบอนุญาตประกอบการค้าสำหรับกิจการที่เป็นอันตรายต่อสุขภาพ</t>
  </si>
  <si>
    <t>งบทดลอง</t>
  </si>
  <si>
    <t>ค่าธรรมเนียมจดทะเบียนพาณิชย์</t>
  </si>
  <si>
    <t xml:space="preserve">ค่าปรับผู้กระทำความผิดตาม พ.ร.บ. ทะเบียนพาณิชย์ </t>
  </si>
  <si>
    <t>ภาษีมูลค่าเพิ่มตาม พ.ร.บ. กำหนดแผนฯ</t>
  </si>
  <si>
    <t xml:space="preserve">  -  ประเภทออมทรัพย์ เลขที่บัญชี  547-0-44511-9</t>
  </si>
  <si>
    <t>ลูกหนื้ภาษีป้าย</t>
  </si>
  <si>
    <t xml:space="preserve">            ตำแหน่ง   นักวิชาการเงินและบัญชี</t>
  </si>
  <si>
    <t>เลขที่บัญชี   01023 - 2 - 43199 - 1</t>
  </si>
  <si>
    <t>ค่าใบอนุญาตจัดตั้งสถานที่จำหน่ายอาคารหรือสถานที่ที่สะสม</t>
  </si>
  <si>
    <t>ลูกหนี้ภาษีป้าย</t>
  </si>
  <si>
    <t xml:space="preserve">             (นางสาวสำอาง  ทองคำ)</t>
  </si>
  <si>
    <t>ภาษีหน้าฎีกา</t>
  </si>
  <si>
    <t xml:space="preserve">   เลขที่บัญชี  01023 - 2 - 43199 - 1</t>
  </si>
  <si>
    <t xml:space="preserve">   เลขที่บัญชี  01023 - 2 - 55448 - 4</t>
  </si>
  <si>
    <t xml:space="preserve">   เลขที่บัญชี  30023 - 4 - 13294 - 3</t>
  </si>
  <si>
    <t>ยอดคงเหลือตามรายงานธนาคาร  ณ  วันที่   30  กันยายน  2556</t>
  </si>
  <si>
    <t>ยอดคงเหลือตามบัญชี   ณ  วันที่  30   กันยายน  2556</t>
  </si>
  <si>
    <t>(ลงชื่อ)….....……………..   วันที่  30  กันยายน  2556</t>
  </si>
  <si>
    <t>(ลงชื่อ)………………………..   วันที่  30  กันยายน  2556</t>
  </si>
  <si>
    <t>ธนาคารกรุงไทย จำกัด (มหาชน) สาขาข่วงสิงห์</t>
  </si>
  <si>
    <t>เลขที่บัญชี   547 - 0 - 44511 - 9</t>
  </si>
  <si>
    <t xml:space="preserve">  30  กันยายน  2556</t>
  </si>
  <si>
    <t xml:space="preserve"> ตำแหน่ง   นักวิชาการเงินและบัญชี</t>
  </si>
  <si>
    <t xml:space="preserve">        ตำแหน่ง   ผู้อำนวยการกองคลัง</t>
  </si>
  <si>
    <t>111201</t>
  </si>
  <si>
    <t>113700</t>
  </si>
  <si>
    <t>113301</t>
  </si>
  <si>
    <t>113303</t>
  </si>
  <si>
    <t>532000</t>
  </si>
  <si>
    <t>533000</t>
  </si>
  <si>
    <t>534000</t>
  </si>
  <si>
    <t>551000</t>
  </si>
  <si>
    <t>542000</t>
  </si>
  <si>
    <t>310000</t>
  </si>
  <si>
    <t>411000</t>
  </si>
  <si>
    <t>412000</t>
  </si>
  <si>
    <t>413000</t>
  </si>
  <si>
    <t>414000</t>
  </si>
  <si>
    <t>415000</t>
  </si>
  <si>
    <t>416000</t>
  </si>
  <si>
    <t>421000</t>
  </si>
  <si>
    <t>211000</t>
  </si>
  <si>
    <t>190002</t>
  </si>
  <si>
    <t>320000</t>
  </si>
  <si>
    <t>113100</t>
  </si>
  <si>
    <t>215000</t>
  </si>
  <si>
    <t>100000</t>
  </si>
  <si>
    <t>ค่าใบอนุญาตจัดตั้งตลาดเอกชน</t>
  </si>
  <si>
    <t>เงินเดือน(ฝ่ายประจำ)</t>
  </si>
  <si>
    <t>เงินเดือน(ฝ่ายการเมือง)</t>
  </si>
  <si>
    <t>เงินรายรับ (หมายเหตุ 1)</t>
  </si>
  <si>
    <t>เงินรับฝาก (หมายเหตุ 4)</t>
  </si>
  <si>
    <t>รายจ่ายค้างจ่าย (หมายเหตุ 2)</t>
  </si>
  <si>
    <t>รายจ่ายรอจ่าย (หมายเหตุ 3)</t>
  </si>
  <si>
    <t>รายรับ (หมายเหตุ 1)</t>
  </si>
  <si>
    <t>เงินอุดหนุนระบุวัตถุ</t>
  </si>
  <si>
    <t>วัตถุประสงค์/เฉพาะกิจ(บาท)</t>
  </si>
  <si>
    <t>เดือนนี้ที่เกิดขึ้นจริง</t>
  </si>
  <si>
    <t>(บาท)</t>
  </si>
  <si>
    <t>เงินทุนสำรองเงินสะสม</t>
  </si>
  <si>
    <t>รายจ่ายค้างจ่าย  (หมายเหตุ 2)</t>
  </si>
  <si>
    <t>ฎีกาค้างจ่าย (หมายเหตุ 5)</t>
  </si>
  <si>
    <t>รายงาน รับ - จ่าย เงิน</t>
  </si>
  <si>
    <t>(ต่ำกว่า)</t>
  </si>
  <si>
    <t>สูงกว่า</t>
  </si>
  <si>
    <t>รายรับ       รายจ่าย</t>
  </si>
  <si>
    <t>รายรับจริงประกอบงบทดลองและรายงานรับ-จ่ายเงิน</t>
  </si>
  <si>
    <t>หมวดที่จ่าย</t>
  </si>
  <si>
    <t xml:space="preserve">          ที่ดินและสิ่งก่อสร้าง</t>
  </si>
  <si>
    <t xml:space="preserve">          ตอบแทน</t>
  </si>
  <si>
    <t xml:space="preserve">          เงินประกันสังคมสัญญา</t>
  </si>
  <si>
    <t xml:space="preserve">          เงินรับฝากภาษีหัก ณ ที่จ่าย</t>
  </si>
  <si>
    <t xml:space="preserve">          เงินรับฝากอื่นๆ ค่าตอบแทนผู้ปฏิบัติงาน10%</t>
  </si>
  <si>
    <t xml:space="preserve">          เงินรับฝากประกันสังคม</t>
  </si>
  <si>
    <t xml:space="preserve">          เงินรับฝาก - ประกันซอง</t>
  </si>
  <si>
    <t>เงินอุดหนุนระบุวัตถุประสงค์/เฉพาะกิจ</t>
  </si>
  <si>
    <t>หมวดเงินอุดหนุนทั่วไป</t>
  </si>
  <si>
    <t>เงินอุดหนุนทั่วไป สำหรับ อปท.ที่มีการบริหารจัดการที่ดี</t>
  </si>
  <si>
    <t>เงินอุดหนุนทั่วไป สำหรับดำเนินการตามอำนาจหน้าที่และภารกิจถ่ายโอนเลือกทำ</t>
  </si>
  <si>
    <t>รายได้ที่รัฐบาลอุดหนุนให้โดยระบุวัตถุประสงค์/เฉพาะกิจ</t>
  </si>
  <si>
    <t>หมวดเงินอุดหนุนระบุวัตถุประสงค์/เฉพาะกิจ</t>
  </si>
  <si>
    <t>เงินอุดหนุนระบุวัตถุประสงค์/เฉพาะกิจจากกรมส่งเสริมการปกครองท้องถิ่น</t>
  </si>
  <si>
    <t>เงินอุดหนุนระบุวัตถุประสงค์/เฉพาะกิจจากหน่วยงานอื่น</t>
  </si>
  <si>
    <t>รายละเอียด</t>
  </si>
  <si>
    <t>เลขที่เอกสาร</t>
  </si>
  <si>
    <t>07512949</t>
  </si>
  <si>
    <t xml:space="preserve"> ณ วันที่ 31 มีนาคม 2558</t>
  </si>
  <si>
    <t xml:space="preserve"> รายละเอียด ประกอบงบทดลองและรายงานรับ - จ่ายเงิน</t>
  </si>
  <si>
    <t>ภาษีบำรุง อบจ.จากสถานค้าน้ำมัน/ก๊าซ</t>
  </si>
  <si>
    <t>อากรรังนกอีแอ่น</t>
  </si>
  <si>
    <t>ภาษีบำรุง อบจ.จากการค้ายาสูบ</t>
  </si>
  <si>
    <t>ค่าธรรมเนียมประทับตรารับรองให้จำหน่ายเนื้อสัตว์</t>
  </si>
  <si>
    <t>ค่าธรรมเนียมเกี่ยวกับทะเบียนราษฎร</t>
  </si>
  <si>
    <t>ค่าธรรมเนียมการฉีดวัคซีน/ใบรับรองการฉีดวัคซีน</t>
  </si>
  <si>
    <t>ค่าธรรมเนียมเครื่องหมายประจำตัวสัตว์</t>
  </si>
  <si>
    <t>ค่าธรรมเนียมตามประมวลกฎหมายที่ดินมาตรา 9</t>
  </si>
  <si>
    <t>ค่าธรรมเนียมการขอรับใบอนุญาตเป็นผู้มีสิทธิทำรายงานผลกระทบสิ่งแวดล้อม</t>
  </si>
  <si>
    <t>ค่าธรรมเนียมใบอนุญาตเป็นผู้มีสิทธิทำรายงานผลกระทบสิ่งแวดล้อม</t>
  </si>
  <si>
    <t>ค่าธรรมเนียมคำขอรับใบอนุญาตเป็นผู้ควบคุม</t>
  </si>
  <si>
    <t>ค่าธรรมเนียมคำขอรับใบอนุญาตเป็นผู้รับจ้างให้บริการ</t>
  </si>
  <si>
    <t>ค่าธรรมเนียมเป็นผู้รับจ้างให้บริการ</t>
  </si>
  <si>
    <t>ค่าธรรมเนียมการแพทย์</t>
  </si>
  <si>
    <t>ค่าธรรมเนียมเกี่ยวกับการบำบัดน้ำเสีย</t>
  </si>
  <si>
    <t>ค่าธรรมเนียมเกี่ยวกับการบำบัดน้ำทิ้ง</t>
  </si>
  <si>
    <t>ค่าธรรมเนียมกำจัดขยะมูลฝอย</t>
  </si>
  <si>
    <t>ค่าธรรมเนียมบำรุง อบจ.จากผู้เข้าพักโรงแรม</t>
  </si>
  <si>
    <t>ค่าปรับผู้กระทำผิดกฎหมายความสะอาดและความเป็นระเบียบเรียบร้อยของบ้านเมือง</t>
  </si>
  <si>
    <t>ค่าปรับผู้กระทำผิดกฎหมายการทะเบียนราษฎร</t>
  </si>
  <si>
    <t>ค่าปรับผู้กระทำผิดกฎหมายบัตรประจำตัวประชาชน</t>
  </si>
  <si>
    <t>ค่าปรับผู้กระทำผิดกฎหมายสาธารณสุข</t>
  </si>
  <si>
    <t>ค่าปรับผู้กระทำผิดกฎหมายโรคพิษสุนัขบ้า</t>
  </si>
  <si>
    <t>ค่าใบอนุญาตรับทำการเก็บ ขน ปฏิกูลหรือมูลฝอย</t>
  </si>
  <si>
    <t>ค่าใบอนุญาตรับทำการกำจัด สิ่งปฏิกูลหรือมูลฝอย</t>
  </si>
  <si>
    <t>รายได้จากทรัพย์สินอื่นๆ</t>
  </si>
  <si>
    <t>เงินช่วยเหลือจากการประปา</t>
  </si>
  <si>
    <t>เงินช่วยเหลือจากสถานธนานุบาล</t>
  </si>
  <si>
    <t>รายได้จากสาธารณูปโภคอื่นๆ</t>
  </si>
  <si>
    <t xml:space="preserve">รายได้หรือเงินสะสมจากการโอนกิจการสาธารณูปโภคและการพาณิชย์ </t>
  </si>
  <si>
    <t>เงินช่วยเหลือกิจการโรงแรม</t>
  </si>
  <si>
    <t>ค่าจำหน่ายเวชภัณฑ์</t>
  </si>
  <si>
    <t>ค่าจำหน่ายเศษของ</t>
  </si>
  <si>
    <t>รายได้จากทุนอื่นๆ</t>
  </si>
  <si>
    <t>ค่าธรรมเนียมจดทะเบียนสิทธิและนิติกรรมตามประมวลกฎหมายที่ดิน</t>
  </si>
  <si>
    <t>ภาษีจัดสรรอื่นๆ</t>
  </si>
  <si>
    <t>อากรประมง</t>
  </si>
  <si>
    <t>ภาษีมูลค่าเพิ่มตาม พ.ร.บ. อบจ.ร้อยละ 5</t>
  </si>
  <si>
    <t>ภาษีมูลค่าเพิ่มตาม พ.ร.บ. จัดสรรรายได้ฯ</t>
  </si>
  <si>
    <t>ภาษียาสูบ</t>
  </si>
  <si>
    <t>ค่าภาคหลวงและค่าธรรมเนียมตามกฎหมายว่าด้วยป่าไม้</t>
  </si>
  <si>
    <t xml:space="preserve">          เงินโครงการเศรษฐกิจชุมชน</t>
  </si>
  <si>
    <t>340000</t>
  </si>
  <si>
    <t>400000</t>
  </si>
  <si>
    <r>
      <rPr>
        <u val="single"/>
        <sz val="14"/>
        <color indexed="10"/>
        <rFont val="Cordia New"/>
        <family val="2"/>
      </rPr>
      <t>รายจ่ายค้างจ่าย</t>
    </r>
    <r>
      <rPr>
        <sz val="14"/>
        <color indexed="10"/>
        <rFont val="Cordia New"/>
        <family val="2"/>
      </rPr>
      <t xml:space="preserve"> (หมายเหตุ 2)</t>
    </r>
  </si>
  <si>
    <r>
      <rPr>
        <u val="single"/>
        <sz val="14"/>
        <color indexed="10"/>
        <rFont val="Cordia New"/>
        <family val="2"/>
      </rPr>
      <t>รายจ่ายรอจ่าย</t>
    </r>
    <r>
      <rPr>
        <sz val="14"/>
        <color indexed="10"/>
        <rFont val="Cordia New"/>
        <family val="2"/>
      </rPr>
      <t xml:space="preserve"> (หมายเหตุ 3)</t>
    </r>
  </si>
  <si>
    <r>
      <rPr>
        <u val="single"/>
        <sz val="14"/>
        <color indexed="10"/>
        <rFont val="Cordia New"/>
        <family val="2"/>
      </rPr>
      <t>เงินรับฝาก</t>
    </r>
    <r>
      <rPr>
        <sz val="14"/>
        <color indexed="10"/>
        <rFont val="Cordia New"/>
        <family val="2"/>
      </rPr>
      <t xml:space="preserve"> (หมายเหตุ 4)</t>
    </r>
  </si>
  <si>
    <t>431002</t>
  </si>
  <si>
    <t>เงินรับฝาก  (หมายเหตุ 4)</t>
  </si>
  <si>
    <t>ค่าธรรมเนียมปิดโปรย ติดตั้งแผ่นประกาศหรือแผ่นปลิวเพื่อการโฆษณา</t>
  </si>
  <si>
    <t>ค่าธรรมเนียมใบอนุญาตเป็นผู้ควบคุม</t>
  </si>
  <si>
    <t>441002</t>
  </si>
  <si>
    <t>511000</t>
  </si>
  <si>
    <t>521000</t>
  </si>
  <si>
    <t>522000</t>
  </si>
  <si>
    <t>531000</t>
  </si>
  <si>
    <t>210402</t>
  </si>
  <si>
    <t>210403</t>
  </si>
  <si>
    <t>110100</t>
  </si>
  <si>
    <t>110201</t>
  </si>
  <si>
    <t>110202</t>
  </si>
  <si>
    <t>110601</t>
  </si>
  <si>
    <t>110603</t>
  </si>
  <si>
    <t>561000</t>
  </si>
  <si>
    <t>541000</t>
  </si>
  <si>
    <t>230199</t>
  </si>
  <si>
    <t xml:space="preserve">ค่าธรรมเนียมในการออกหนังสือรับรองการแจ้ง </t>
  </si>
  <si>
    <t>สถานที่จำหน่ายอาหารหรือสะสมอาหาร</t>
  </si>
  <si>
    <t>ค่าธรรมเนียมเกี่ยวกับการตั้งสุสานและฌาปนสถาน</t>
  </si>
  <si>
    <t>ค่าธรรมเนียมและค่าใช้น้ำบาดาล</t>
  </si>
  <si>
    <r>
      <rPr>
        <u val="single"/>
        <sz val="14"/>
        <rFont val="TH SarabunPSK"/>
        <family val="2"/>
      </rPr>
      <t>รายจ่ายค้างจ่าย</t>
    </r>
    <r>
      <rPr>
        <sz val="14"/>
        <rFont val="TH SarabunPSK"/>
        <family val="2"/>
      </rPr>
      <t xml:space="preserve"> (หมายเหตุ 2)</t>
    </r>
  </si>
  <si>
    <r>
      <rPr>
        <u val="single"/>
        <sz val="14"/>
        <rFont val="TH SarabunPSK"/>
        <family val="2"/>
      </rPr>
      <t>รายจ่ายรอจ่าย</t>
    </r>
    <r>
      <rPr>
        <sz val="14"/>
        <rFont val="TH SarabunPSK"/>
        <family val="2"/>
      </rPr>
      <t xml:space="preserve"> (หมายเหตุ 3)</t>
    </r>
  </si>
  <si>
    <r>
      <rPr>
        <u val="single"/>
        <sz val="14"/>
        <rFont val="TH SarabunPSK"/>
        <family val="2"/>
      </rPr>
      <t>เงินรับฝาก</t>
    </r>
    <r>
      <rPr>
        <sz val="14"/>
        <rFont val="TH SarabunPSK"/>
        <family val="2"/>
      </rPr>
      <t xml:space="preserve"> (หมายเหตุ 4)</t>
    </r>
  </si>
  <si>
    <t>เงินรับฝากเงินทุนโครงการเศรษฐกิจชุมชน</t>
  </si>
  <si>
    <t>เงินรับฝากภาษีหัก ณ ที่จ่าย</t>
  </si>
  <si>
    <t>เงินรับฝากค่าตอบแทนผู้ปฏิบัติงานช่าง  10  %</t>
  </si>
  <si>
    <t>เงินรับฝากประกันสัญญา</t>
  </si>
  <si>
    <t>เงินรับฝากค่าใช้จ่ายในการจัดเก็บภาษีบำรุงท้องที่ 5%</t>
  </si>
  <si>
    <t>เงินรับฝากส่วนลดในการจัดเก็บภาษีบำรุงท้องที่ 6%</t>
  </si>
  <si>
    <t>เงินรับฝากประกันสังคม</t>
  </si>
  <si>
    <t>เงินรับฝากประกันซอง</t>
  </si>
  <si>
    <t>เงินรับฝากสำนักงานหลักประกันสุขภาพแห่งชาติ</t>
  </si>
  <si>
    <r>
      <rPr>
        <b/>
        <u val="single"/>
        <sz val="16"/>
        <rFont val="TH SarabunPSK"/>
        <family val="2"/>
      </rPr>
      <t>บวก</t>
    </r>
    <r>
      <rPr>
        <b/>
        <sz val="16"/>
        <rFont val="TH SarabunPSK"/>
        <family val="2"/>
      </rPr>
      <t xml:space="preserve">  :  เงินฝากระหว่างทาง</t>
    </r>
  </si>
  <si>
    <r>
      <rPr>
        <b/>
        <u val="single"/>
        <sz val="16"/>
        <rFont val="TH SarabunPSK"/>
        <family val="2"/>
      </rPr>
      <t>หัก</t>
    </r>
    <r>
      <rPr>
        <b/>
        <sz val="16"/>
        <rFont val="TH SarabunPSK"/>
        <family val="2"/>
      </rPr>
      <t xml:space="preserve">  :  เช็คจ่ายที่ผู้รับยังไม่นำมาขึ้นเงินกับธนาคาร</t>
    </r>
  </si>
  <si>
    <r>
      <rPr>
        <b/>
        <u val="single"/>
        <sz val="16"/>
        <color indexed="8"/>
        <rFont val="TH SarabunPSK"/>
        <family val="2"/>
      </rPr>
      <t>บวก</t>
    </r>
    <r>
      <rPr>
        <sz val="16"/>
        <color indexed="8"/>
        <rFont val="TH SarabunPSK"/>
        <family val="2"/>
      </rPr>
      <t xml:space="preserve">  :  หรือ (หัก) รายการกระทบยอดอื่นๆ</t>
    </r>
  </si>
  <si>
    <t>ยอดคงเหลือตามรายงานธนาคาร  ณ  วันที่ 9 มิถุนายน  2558</t>
  </si>
  <si>
    <t>ยอดคงเหลือตามบัญชี   ณ  วันที่  9 มิถุนายน   2558</t>
  </si>
  <si>
    <t>(ลงชื่อ)….....…….......………..   วันที่  9 มิถุนายน   2558</t>
  </si>
  <si>
    <t>รายรับ</t>
  </si>
  <si>
    <t>สองศูนย์หนึ่ง</t>
  </si>
  <si>
    <t>ศูนย์สาม</t>
  </si>
  <si>
    <t>ธกส.</t>
  </si>
  <si>
    <t>ศูนย์สอง</t>
  </si>
  <si>
    <t>รายได้จากรัฐบาลค้างรับ</t>
  </si>
  <si>
    <t xml:space="preserve">           ค่าครุภัณฑ์</t>
  </si>
  <si>
    <t xml:space="preserve"> 30 ก.ย. 58</t>
  </si>
  <si>
    <t>13546273</t>
  </si>
  <si>
    <t>13546280</t>
  </si>
  <si>
    <t>ณ วันที่   30  ตุลาคม   2558</t>
  </si>
  <si>
    <t>110600</t>
  </si>
  <si>
    <t>ลูกหนี้เงินเงินสะสม</t>
  </si>
  <si>
    <t>เจ้าหนี้เงินสะสม</t>
  </si>
  <si>
    <t>190004</t>
  </si>
  <si>
    <t>290001</t>
  </si>
  <si>
    <t xml:space="preserve">            ปีงบประมาณ 2559  ประจำเดือนตุลาคม   พ.ศ.  2558</t>
  </si>
  <si>
    <t>110611</t>
  </si>
  <si>
    <t>ณ วันที่   30   ตุลาคม     2558</t>
  </si>
  <si>
    <t xml:space="preserve"> ณ วันที่   30   ตุลาคม   2558</t>
  </si>
  <si>
    <t>เงินรับฝากสำนักงานที่ดินจังหวัดเชียงใหม่</t>
  </si>
  <si>
    <t>ยอดคงเหลือตามรายงานธนาคาร  ณ  วันที่ 30 ตุลาคม   2558</t>
  </si>
  <si>
    <t>ยอดคงเหลือตามบัญชี   ณ  วันที่  30  ตุลาคม   2558</t>
  </si>
  <si>
    <t>(ลงชื่อ)….....…….......………..   วันที่   30  ตุลาคม  2558</t>
  </si>
  <si>
    <t xml:space="preserve"> 19  ต.ค.  58</t>
  </si>
  <si>
    <t>13546296</t>
  </si>
  <si>
    <t xml:space="preserve">  19  ต.ค.  58</t>
  </si>
  <si>
    <t>13546297</t>
  </si>
  <si>
    <t xml:space="preserve"> 27  ต.ค.  58</t>
  </si>
  <si>
    <t>13546299</t>
  </si>
  <si>
    <t>13546300</t>
  </si>
  <si>
    <t>13546301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</si>
</sst>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000"/>
    <numFmt numFmtId="166" formatCode="\(0\)"/>
    <numFmt numFmtId="167" formatCode="[$-107041E]d\ mmm\ yy;@"/>
    <numFmt numFmtId="168" formatCode="0000000"/>
    <numFmt numFmtId="169" formatCode="_-* #,##0.000_-;\-* #,##0.000_-;_-* &quot;-&quot;??_-;_-@_-"/>
    <numFmt numFmtId="170" formatCode="_-* #,##0.0000_-;\-* #,##0.0000_-;_-* &quot;-&quot;??_-;_-@_-"/>
  </numFmts>
  <fonts count="84">
    <font>
      <sz val="14"/>
      <name val="Cordia New"/>
      <family val="0"/>
    </font>
    <font>
      <sz val="11"/>
      <color indexed="8"/>
      <name val="Calibri"/>
      <family val="2"/>
    </font>
    <font>
      <sz val="8"/>
      <name val="Cordia New"/>
      <family val="2"/>
    </font>
    <font>
      <sz val="14"/>
      <color indexed="10"/>
      <name val="Cordia New"/>
      <family val="2"/>
    </font>
    <font>
      <u val="single"/>
      <sz val="14"/>
      <color indexed="10"/>
      <name val="Cordia New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0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b/>
      <i/>
      <sz val="14"/>
      <name val="TH SarabunPSK"/>
      <family val="2"/>
    </font>
    <font>
      <i/>
      <u val="single"/>
      <sz val="16"/>
      <name val="TH SarabunPSK"/>
      <family val="2"/>
    </font>
    <font>
      <b/>
      <i/>
      <sz val="16"/>
      <name val="TH SarabunPSK"/>
      <family val="2"/>
    </font>
    <font>
      <sz val="13"/>
      <name val="TH SarabunPSK"/>
      <family val="2"/>
    </font>
    <font>
      <i/>
      <u val="single"/>
      <sz val="14"/>
      <name val="TH SarabunPSK"/>
      <family val="2"/>
    </font>
    <font>
      <u val="single"/>
      <sz val="14"/>
      <name val="TH SarabunPSK"/>
      <family val="2"/>
    </font>
    <font>
      <b/>
      <u val="single"/>
      <sz val="16"/>
      <name val="TH SarabunPSK"/>
      <family val="2"/>
    </font>
    <font>
      <u val="single"/>
      <sz val="16"/>
      <name val="TH SarabunPSK"/>
      <family val="2"/>
    </font>
    <font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14"/>
      <name val="Angsana New"/>
      <family val="1"/>
    </font>
    <font>
      <sz val="16"/>
      <name val="Angsana New"/>
      <family val="1"/>
    </font>
    <font>
      <sz val="11"/>
      <color indexed="9"/>
      <name val="Calibri"/>
      <family val="2"/>
    </font>
    <font>
      <u val="single"/>
      <sz val="14"/>
      <color indexed="20"/>
      <name val="Cordia New"/>
      <family val="0"/>
    </font>
    <font>
      <u val="single"/>
      <sz val="14"/>
      <color indexed="12"/>
      <name val="Cordia New"/>
      <family val="0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0"/>
      <name val="Angsana New"/>
      <family val="1"/>
    </font>
    <font>
      <sz val="14"/>
      <color indexed="10"/>
      <name val="TH SarabunPSK"/>
      <family val="2"/>
    </font>
    <font>
      <sz val="14"/>
      <color indexed="8"/>
      <name val="TH SarabunPSK"/>
      <family val="2"/>
    </font>
    <font>
      <b/>
      <sz val="16"/>
      <color indexed="8"/>
      <name val="TH SarabunPSK"/>
      <family val="2"/>
    </font>
    <font>
      <b/>
      <sz val="14"/>
      <color indexed="10"/>
      <name val="TH SarabunPSK"/>
      <family val="2"/>
    </font>
    <font>
      <b/>
      <u val="single"/>
      <sz val="14"/>
      <color indexed="10"/>
      <name val="TH SarabunPSK"/>
      <family val="2"/>
    </font>
    <font>
      <u val="single"/>
      <sz val="16"/>
      <color indexed="8"/>
      <name val="TH SarabunPSK"/>
      <family val="2"/>
    </font>
    <font>
      <sz val="8"/>
      <color indexed="8"/>
      <name val="Microsoft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Cordia New"/>
      <family val="0"/>
    </font>
    <font>
      <u val="single"/>
      <sz val="14"/>
      <color theme="10"/>
      <name val="Cordia New"/>
      <family val="0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Angsana New"/>
      <family val="1"/>
    </font>
    <font>
      <sz val="14"/>
      <color rgb="FFFF0000"/>
      <name val="Cordia New"/>
      <family val="2"/>
    </font>
    <font>
      <u val="single"/>
      <sz val="14"/>
      <color rgb="FFFF0000"/>
      <name val="Cordia New"/>
      <family val="2"/>
    </font>
    <font>
      <sz val="14"/>
      <color rgb="FFFF0000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rgb="FFFF0000"/>
      <name val="TH SarabunPSK"/>
      <family val="2"/>
    </font>
    <font>
      <b/>
      <u val="single"/>
      <sz val="14"/>
      <color rgb="FFFF0000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TH SarabunPSK"/>
      <family val="2"/>
    </font>
    <font>
      <u val="single"/>
      <sz val="16"/>
      <color theme="1"/>
      <name val="TH SarabunPSK"/>
      <family val="2"/>
    </font>
    <font>
      <u val="single"/>
      <sz val="16"/>
      <color rgb="FF000000"/>
      <name val="TH SarabunPSK"/>
      <family val="2"/>
    </font>
    <font>
      <sz val="8"/>
      <color rgb="FF000000"/>
      <name val="Microsoft Sans Serif"/>
      <family val="2"/>
    </font>
    <font>
      <sz val="8"/>
      <color theme="1"/>
      <name val="Microsoft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medium"/>
      <bottom style="medium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/>
    </border>
    <border>
      <left style="medium"/>
      <right style="thin"/>
      <top style="medium"/>
      <bottom style="medium"/>
    </border>
    <border>
      <left style="thin"/>
      <right style="thin"/>
      <top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 style="thin"/>
      <top style="medium"/>
      <bottom style="thick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 style="medium"/>
      <top style="thin"/>
      <bottom/>
    </border>
    <border>
      <left style="medium"/>
      <right style="thin"/>
      <top style="thin"/>
      <bottom style="thin"/>
    </border>
    <border>
      <left/>
      <right/>
      <top style="double"/>
      <bottom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0" borderId="1" applyNumberFormat="0" applyAlignment="0" applyProtection="0"/>
    <xf numFmtId="0" fontId="56" fillId="0" borderId="2" applyNumberFormat="0" applyFill="0" applyAlignment="0" applyProtection="0"/>
    <xf numFmtId="9" fontId="0" fillId="0" borderId="0" applyFont="0" applyFill="0" applyBorder="0" applyAlignment="0" applyProtection="0"/>
    <xf numFmtId="0" fontId="57" fillId="21" borderId="0" applyNumberFormat="0" applyBorder="0" applyAlignment="0" applyProtection="0"/>
    <xf numFmtId="0" fontId="58" fillId="22" borderId="3" applyNumberFormat="0" applyAlignment="0" applyProtection="0"/>
    <xf numFmtId="0" fontId="59" fillId="22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3" borderId="0" applyNumberFormat="0" applyBorder="0" applyAlignment="0" applyProtection="0"/>
    <xf numFmtId="0" fontId="0" fillId="0" borderId="0">
      <alignment/>
      <protection/>
    </xf>
    <xf numFmtId="0" fontId="64" fillId="24" borderId="4" applyNumberFormat="0" applyAlignment="0" applyProtection="0"/>
    <xf numFmtId="0" fontId="65" fillId="25" borderId="0" applyNumberFormat="0" applyBorder="0" applyAlignment="0" applyProtection="0"/>
    <xf numFmtId="0" fontId="66" fillId="0" borderId="5" applyNumberFormat="0" applyFill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0" fillId="32" borderId="6" applyNumberFormat="0" applyFont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417">
    <xf numFmtId="0" fontId="0" fillId="0" borderId="0" xfId="0" applyAlignment="1">
      <alignment/>
    </xf>
    <xf numFmtId="0" fontId="70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vertical="center"/>
    </xf>
    <xf numFmtId="0" fontId="70" fillId="0" borderId="0" xfId="0" applyFont="1" applyBorder="1" applyAlignment="1">
      <alignment/>
    </xf>
    <xf numFmtId="0" fontId="71" fillId="0" borderId="0" xfId="0" applyFont="1" applyAlignment="1">
      <alignment/>
    </xf>
    <xf numFmtId="0" fontId="71" fillId="0" borderId="0" xfId="0" applyFont="1" applyAlignment="1">
      <alignment horizontal="center" vertical="center"/>
    </xf>
    <xf numFmtId="0" fontId="71" fillId="0" borderId="0" xfId="0" applyFont="1" applyAlignment="1">
      <alignment vertical="center"/>
    </xf>
    <xf numFmtId="164" fontId="71" fillId="0" borderId="0" xfId="35" applyNumberFormat="1" applyFont="1" applyAlignment="1">
      <alignment horizontal="right"/>
    </xf>
    <xf numFmtId="0" fontId="72" fillId="0" borderId="0" xfId="0" applyFont="1" applyAlignment="1">
      <alignment/>
    </xf>
    <xf numFmtId="164" fontId="71" fillId="0" borderId="0" xfId="35" applyNumberFormat="1" applyFont="1" applyAlignment="1">
      <alignment horizontal="center"/>
    </xf>
    <xf numFmtId="0" fontId="71" fillId="0" borderId="0" xfId="0" applyFont="1" applyAlignment="1">
      <alignment horizontal="left" vertical="center"/>
    </xf>
    <xf numFmtId="164" fontId="71" fillId="0" borderId="10" xfId="35" applyFont="1" applyBorder="1" applyAlignment="1">
      <alignment horizontal="right" vertical="center"/>
    </xf>
    <xf numFmtId="0" fontId="71" fillId="0" borderId="0" xfId="0" applyFont="1" applyAlignment="1">
      <alignment horizontal="center"/>
    </xf>
    <xf numFmtId="164" fontId="71" fillId="0" borderId="11" xfId="35" applyNumberFormat="1" applyFont="1" applyBorder="1" applyAlignment="1">
      <alignment horizontal="right" vertical="center"/>
    </xf>
    <xf numFmtId="0" fontId="71" fillId="0" borderId="0" xfId="0" applyFont="1" applyAlignment="1">
      <alignment horizontal="left"/>
    </xf>
    <xf numFmtId="164" fontId="71" fillId="0" borderId="10" xfId="35" applyNumberFormat="1" applyFont="1" applyBorder="1" applyAlignment="1">
      <alignment horizontal="right" vertical="center"/>
    </xf>
    <xf numFmtId="164" fontId="71" fillId="0" borderId="0" xfId="35" applyNumberFormat="1" applyFont="1" applyAlignment="1">
      <alignment horizontal="right" vertical="center"/>
    </xf>
    <xf numFmtId="164" fontId="71" fillId="0" borderId="0" xfId="0" applyNumberFormat="1" applyFont="1" applyAlignment="1">
      <alignment/>
    </xf>
    <xf numFmtId="0" fontId="5" fillId="0" borderId="0" xfId="0" applyFont="1" applyAlignment="1">
      <alignment/>
    </xf>
    <xf numFmtId="164" fontId="73" fillId="0" borderId="0" xfId="35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12" xfId="0" applyFont="1" applyBorder="1" applyAlignment="1">
      <alignment/>
    </xf>
    <xf numFmtId="164" fontId="6" fillId="0" borderId="0" xfId="35" applyNumberFormat="1" applyFont="1" applyAlignment="1">
      <alignment horizontal="right"/>
    </xf>
    <xf numFmtId="0" fontId="7" fillId="0" borderId="13" xfId="0" applyFont="1" applyBorder="1" applyAlignment="1">
      <alignment horizontal="center"/>
    </xf>
    <xf numFmtId="164" fontId="7" fillId="0" borderId="14" xfId="35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64" fontId="7" fillId="0" borderId="18" xfId="35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164" fontId="7" fillId="0" borderId="19" xfId="35" applyNumberFormat="1" applyFont="1" applyBorder="1" applyAlignment="1">
      <alignment horizontal="center"/>
    </xf>
    <xf numFmtId="164" fontId="5" fillId="0" borderId="18" xfId="35" applyFont="1" applyBorder="1" applyAlignment="1">
      <alignment/>
    </xf>
    <xf numFmtId="164" fontId="5" fillId="0" borderId="22" xfId="35" applyFont="1" applyBorder="1" applyAlignment="1">
      <alignment/>
    </xf>
    <xf numFmtId="164" fontId="5" fillId="0" borderId="23" xfId="35" applyFont="1" applyBorder="1" applyAlignment="1">
      <alignment/>
    </xf>
    <xf numFmtId="49" fontId="5" fillId="0" borderId="23" xfId="0" applyNumberFormat="1" applyFont="1" applyBorder="1" applyAlignment="1">
      <alignment horizontal="center"/>
    </xf>
    <xf numFmtId="164" fontId="5" fillId="0" borderId="18" xfId="35" applyNumberFormat="1" applyFont="1" applyBorder="1" applyAlignment="1">
      <alignment/>
    </xf>
    <xf numFmtId="164" fontId="5" fillId="0" borderId="18" xfId="35" applyFont="1" applyBorder="1" applyAlignment="1">
      <alignment horizontal="center"/>
    </xf>
    <xf numFmtId="164" fontId="5" fillId="0" borderId="22" xfId="35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64" fontId="5" fillId="0" borderId="18" xfId="35" applyNumberFormat="1" applyFont="1" applyBorder="1" applyAlignment="1">
      <alignment horizontal="center"/>
    </xf>
    <xf numFmtId="164" fontId="5" fillId="0" borderId="0" xfId="0" applyNumberFormat="1" applyFont="1" applyAlignment="1">
      <alignment/>
    </xf>
    <xf numFmtId="164" fontId="5" fillId="0" borderId="0" xfId="35" applyFont="1" applyBorder="1" applyAlignment="1">
      <alignment horizontal="center"/>
    </xf>
    <xf numFmtId="164" fontId="5" fillId="0" borderId="18" xfId="35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164" fontId="7" fillId="0" borderId="24" xfId="35" applyFont="1" applyBorder="1" applyAlignment="1">
      <alignment/>
    </xf>
    <xf numFmtId="0" fontId="5" fillId="0" borderId="0" xfId="0" applyFont="1" applyAlignment="1">
      <alignment horizontal="center"/>
    </xf>
    <xf numFmtId="164" fontId="7" fillId="0" borderId="25" xfId="35" applyNumberFormat="1" applyFont="1" applyBorder="1" applyAlignment="1">
      <alignment/>
    </xf>
    <xf numFmtId="164" fontId="5" fillId="0" borderId="23" xfId="35" applyFont="1" applyBorder="1" applyAlignment="1">
      <alignment horizontal="center"/>
    </xf>
    <xf numFmtId="164" fontId="7" fillId="0" borderId="26" xfId="35" applyFont="1" applyBorder="1" applyAlignment="1">
      <alignment/>
    </xf>
    <xf numFmtId="164" fontId="7" fillId="0" borderId="18" xfId="35" applyFont="1" applyBorder="1" applyAlignment="1">
      <alignment/>
    </xf>
    <xf numFmtId="164" fontId="7" fillId="0" borderId="27" xfId="35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/>
    </xf>
    <xf numFmtId="49" fontId="5" fillId="0" borderId="18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/>
    </xf>
    <xf numFmtId="164" fontId="7" fillId="0" borderId="25" xfId="35" applyFont="1" applyBorder="1" applyAlignment="1">
      <alignment/>
    </xf>
    <xf numFmtId="49" fontId="5" fillId="0" borderId="15" xfId="0" applyNumberFormat="1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164" fontId="7" fillId="0" borderId="25" xfId="35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164" fontId="11" fillId="0" borderId="18" xfId="35" applyNumberFormat="1" applyFont="1" applyBorder="1" applyAlignment="1">
      <alignment horizontal="center"/>
    </xf>
    <xf numFmtId="164" fontId="5" fillId="0" borderId="23" xfId="35" applyNumberFormat="1" applyFont="1" applyBorder="1" applyAlignment="1">
      <alignment horizontal="center"/>
    </xf>
    <xf numFmtId="164" fontId="5" fillId="0" borderId="18" xfId="35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164" fontId="5" fillId="0" borderId="18" xfId="35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64" fontId="7" fillId="0" borderId="24" xfId="35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0" borderId="24" xfId="35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64" fontId="7" fillId="0" borderId="18" xfId="35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/>
    </xf>
    <xf numFmtId="164" fontId="5" fillId="0" borderId="28" xfId="35" applyNumberFormat="1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164" fontId="7" fillId="0" borderId="25" xfId="35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164" fontId="7" fillId="0" borderId="25" xfId="35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64" fontId="7" fillId="0" borderId="18" xfId="35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164" fontId="7" fillId="0" borderId="30" xfId="35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64" fontId="7" fillId="0" borderId="30" xfId="35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49" fontId="12" fillId="0" borderId="0" xfId="0" applyNumberFormat="1" applyFont="1" applyAlignment="1">
      <alignment horizontal="center"/>
    </xf>
    <xf numFmtId="164" fontId="6" fillId="0" borderId="0" xfId="35" applyNumberFormat="1" applyFont="1" applyAlignment="1">
      <alignment/>
    </xf>
    <xf numFmtId="164" fontId="5" fillId="0" borderId="0" xfId="35" applyNumberFormat="1" applyFont="1" applyAlignment="1">
      <alignment/>
    </xf>
    <xf numFmtId="0" fontId="5" fillId="0" borderId="0" xfId="0" applyFont="1" applyAlignment="1">
      <alignment horizontal="right"/>
    </xf>
    <xf numFmtId="164" fontId="7" fillId="0" borderId="22" xfId="35" applyFont="1" applyBorder="1" applyAlignment="1">
      <alignment horizontal="right"/>
    </xf>
    <xf numFmtId="164" fontId="7" fillId="0" borderId="25" xfId="35" applyFont="1" applyBorder="1" applyAlignment="1">
      <alignment horizontal="right"/>
    </xf>
    <xf numFmtId="164" fontId="7" fillId="0" borderId="23" xfId="35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64" fontId="7" fillId="0" borderId="25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164" fontId="12" fillId="0" borderId="0" xfId="35" applyFont="1" applyBorder="1" applyAlignment="1">
      <alignment horizontal="center"/>
    </xf>
    <xf numFmtId="164" fontId="12" fillId="0" borderId="0" xfId="35" applyFont="1" applyBorder="1" applyAlignment="1">
      <alignment/>
    </xf>
    <xf numFmtId="0" fontId="13" fillId="0" borderId="25" xfId="0" applyFont="1" applyBorder="1" applyAlignment="1">
      <alignment horizontal="center" vertical="center"/>
    </xf>
    <xf numFmtId="164" fontId="13" fillId="0" borderId="25" xfId="35" applyFont="1" applyBorder="1" applyAlignment="1">
      <alignment horizontal="center" vertical="center"/>
    </xf>
    <xf numFmtId="0" fontId="12" fillId="0" borderId="32" xfId="0" applyFont="1" applyBorder="1" applyAlignment="1">
      <alignment vertical="center"/>
    </xf>
    <xf numFmtId="0" fontId="6" fillId="0" borderId="33" xfId="0" applyFont="1" applyBorder="1" applyAlignment="1">
      <alignment horizontal="left" vertical="center"/>
    </xf>
    <xf numFmtId="0" fontId="12" fillId="0" borderId="34" xfId="0" applyFont="1" applyBorder="1" applyAlignment="1">
      <alignment vertical="center"/>
    </xf>
    <xf numFmtId="0" fontId="12" fillId="0" borderId="35" xfId="0" applyFont="1" applyBorder="1" applyAlignment="1">
      <alignment horizontal="center" vertical="center"/>
    </xf>
    <xf numFmtId="164" fontId="12" fillId="0" borderId="35" xfId="35" applyFont="1" applyBorder="1" applyAlignment="1">
      <alignment horizontal="center" vertical="center"/>
    </xf>
    <xf numFmtId="0" fontId="12" fillId="0" borderId="36" xfId="0" applyFont="1" applyBorder="1" applyAlignment="1">
      <alignment vertical="center"/>
    </xf>
    <xf numFmtId="0" fontId="14" fillId="0" borderId="37" xfId="0" applyFont="1" applyBorder="1" applyAlignment="1">
      <alignment horizontal="left" vertical="center"/>
    </xf>
    <xf numFmtId="0" fontId="12" fillId="0" borderId="38" xfId="0" applyFont="1" applyBorder="1" applyAlignment="1">
      <alignment vertical="center"/>
    </xf>
    <xf numFmtId="165" fontId="12" fillId="0" borderId="39" xfId="0" applyNumberFormat="1" applyFont="1" applyBorder="1" applyAlignment="1">
      <alignment horizontal="center" vertical="center"/>
    </xf>
    <xf numFmtId="164" fontId="12" fillId="0" borderId="39" xfId="35" applyFont="1" applyBorder="1" applyAlignment="1">
      <alignment horizontal="center" vertical="center"/>
    </xf>
    <xf numFmtId="166" fontId="12" fillId="0" borderId="37" xfId="0" applyNumberFormat="1" applyFont="1" applyBorder="1" applyAlignment="1">
      <alignment horizontal="center" vertical="center"/>
    </xf>
    <xf numFmtId="164" fontId="12" fillId="0" borderId="39" xfId="35" applyFont="1" applyBorder="1" applyAlignment="1">
      <alignment horizontal="center"/>
    </xf>
    <xf numFmtId="0" fontId="12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165" fontId="12" fillId="0" borderId="36" xfId="0" applyNumberFormat="1" applyFont="1" applyBorder="1" applyAlignment="1">
      <alignment horizontal="center" vertical="center"/>
    </xf>
    <xf numFmtId="164" fontId="6" fillId="0" borderId="40" xfId="35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16" fillId="0" borderId="37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166" fontId="5" fillId="0" borderId="37" xfId="0" applyNumberFormat="1" applyFont="1" applyBorder="1" applyAlignment="1">
      <alignment horizontal="center" vertical="center"/>
    </xf>
    <xf numFmtId="0" fontId="12" fillId="0" borderId="41" xfId="0" applyFont="1" applyBorder="1" applyAlignment="1">
      <alignment vertical="center"/>
    </xf>
    <xf numFmtId="166" fontId="12" fillId="0" borderId="42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vertical="center"/>
    </xf>
    <xf numFmtId="165" fontId="12" fillId="0" borderId="43" xfId="0" applyNumberFormat="1" applyFont="1" applyBorder="1" applyAlignment="1">
      <alignment horizontal="center" vertical="center"/>
    </xf>
    <xf numFmtId="164" fontId="12" fillId="0" borderId="43" xfId="35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166" fontId="12" fillId="0" borderId="0" xfId="0" applyNumberFormat="1" applyFont="1" applyBorder="1" applyAlignment="1">
      <alignment horizontal="center" vertical="center"/>
    </xf>
    <xf numFmtId="165" fontId="12" fillId="0" borderId="0" xfId="0" applyNumberFormat="1" applyFont="1" applyBorder="1" applyAlignment="1">
      <alignment horizontal="center" vertical="center"/>
    </xf>
    <xf numFmtId="164" fontId="12" fillId="0" borderId="0" xfId="35" applyFont="1" applyBorder="1" applyAlignment="1">
      <alignment horizontal="center" vertical="center"/>
    </xf>
    <xf numFmtId="0" fontId="10" fillId="0" borderId="38" xfId="0" applyFont="1" applyBorder="1" applyAlignment="1">
      <alignment vertical="center"/>
    </xf>
    <xf numFmtId="0" fontId="5" fillId="0" borderId="38" xfId="0" applyFont="1" applyBorder="1" applyAlignment="1">
      <alignment vertical="center" shrinkToFit="1"/>
    </xf>
    <xf numFmtId="0" fontId="5" fillId="0" borderId="22" xfId="0" applyFont="1" applyBorder="1" applyAlignment="1">
      <alignment horizontal="center" vertical="center"/>
    </xf>
    <xf numFmtId="166" fontId="5" fillId="0" borderId="44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165" fontId="5" fillId="0" borderId="39" xfId="0" applyNumberFormat="1" applyFont="1" applyBorder="1" applyAlignment="1">
      <alignment horizontal="center" vertical="center"/>
    </xf>
    <xf numFmtId="164" fontId="5" fillId="0" borderId="39" xfId="35" applyFont="1" applyBorder="1" applyAlignment="1">
      <alignment horizontal="center" vertical="center"/>
    </xf>
    <xf numFmtId="164" fontId="5" fillId="0" borderId="39" xfId="35" applyFont="1" applyBorder="1" applyAlignment="1">
      <alignment horizontal="center"/>
    </xf>
    <xf numFmtId="164" fontId="5" fillId="0" borderId="0" xfId="35" applyFont="1" applyBorder="1" applyAlignment="1">
      <alignment/>
    </xf>
    <xf numFmtId="0" fontId="5" fillId="0" borderId="36" xfId="0" applyFont="1" applyBorder="1" applyAlignment="1">
      <alignment vertical="center"/>
    </xf>
    <xf numFmtId="0" fontId="5" fillId="0" borderId="36" xfId="0" applyFont="1" applyBorder="1" applyAlignment="1">
      <alignment horizontal="center" vertical="center"/>
    </xf>
    <xf numFmtId="165" fontId="5" fillId="0" borderId="36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164" fontId="7" fillId="0" borderId="45" xfId="35" applyFont="1" applyBorder="1" applyAlignment="1">
      <alignment horizontal="center" vertical="center"/>
    </xf>
    <xf numFmtId="166" fontId="17" fillId="0" borderId="37" xfId="0" applyNumberFormat="1" applyFont="1" applyBorder="1" applyAlignment="1">
      <alignment horizontal="left" vertical="center"/>
    </xf>
    <xf numFmtId="164" fontId="5" fillId="0" borderId="46" xfId="35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/>
    </xf>
    <xf numFmtId="0" fontId="5" fillId="0" borderId="47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165" fontId="5" fillId="0" borderId="49" xfId="0" applyNumberFormat="1" applyFont="1" applyBorder="1" applyAlignment="1">
      <alignment horizontal="center" vertical="center"/>
    </xf>
    <xf numFmtId="164" fontId="5" fillId="0" borderId="49" xfId="35" applyFont="1" applyBorder="1" applyAlignment="1">
      <alignment horizontal="center" vertical="center"/>
    </xf>
    <xf numFmtId="0" fontId="5" fillId="0" borderId="50" xfId="0" applyFont="1" applyBorder="1" applyAlignment="1">
      <alignment vertical="center"/>
    </xf>
    <xf numFmtId="166" fontId="5" fillId="0" borderId="51" xfId="0" applyNumberFormat="1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165" fontId="5" fillId="0" borderId="50" xfId="0" applyNumberFormat="1" applyFont="1" applyBorder="1" applyAlignment="1">
      <alignment horizontal="center" vertical="center"/>
    </xf>
    <xf numFmtId="164" fontId="7" fillId="0" borderId="40" xfId="35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164" fontId="7" fillId="0" borderId="53" xfId="35" applyFont="1" applyBorder="1" applyAlignment="1">
      <alignment horizontal="center" vertical="center"/>
    </xf>
    <xf numFmtId="0" fontId="5" fillId="0" borderId="54" xfId="0" applyFont="1" applyBorder="1" applyAlignment="1">
      <alignment vertical="center"/>
    </xf>
    <xf numFmtId="164" fontId="5" fillId="0" borderId="40" xfId="35" applyFont="1" applyBorder="1" applyAlignment="1">
      <alignment horizontal="center" vertical="center"/>
    </xf>
    <xf numFmtId="166" fontId="7" fillId="0" borderId="37" xfId="0" applyNumberFormat="1" applyFont="1" applyBorder="1" applyAlignment="1">
      <alignment horizontal="left" vertical="center"/>
    </xf>
    <xf numFmtId="0" fontId="5" fillId="0" borderId="41" xfId="0" applyFont="1" applyBorder="1" applyAlignment="1">
      <alignment vertical="center"/>
    </xf>
    <xf numFmtId="166" fontId="5" fillId="0" borderId="42" xfId="0" applyNumberFormat="1" applyFont="1" applyBorder="1" applyAlignment="1">
      <alignment horizontal="center" vertical="center"/>
    </xf>
    <xf numFmtId="0" fontId="5" fillId="0" borderId="55" xfId="0" applyFont="1" applyBorder="1" applyAlignment="1">
      <alignment vertical="center"/>
    </xf>
    <xf numFmtId="165" fontId="5" fillId="0" borderId="46" xfId="0" applyNumberFormat="1" applyFont="1" applyBorder="1" applyAlignment="1">
      <alignment horizontal="center" vertical="center"/>
    </xf>
    <xf numFmtId="164" fontId="7" fillId="0" borderId="39" xfId="35" applyFont="1" applyBorder="1" applyAlignment="1">
      <alignment horizontal="center" vertical="center"/>
    </xf>
    <xf numFmtId="166" fontId="7" fillId="0" borderId="56" xfId="0" applyNumberFormat="1" applyFont="1" applyBorder="1" applyAlignment="1">
      <alignment horizontal="left" vertical="center"/>
    </xf>
    <xf numFmtId="0" fontId="7" fillId="0" borderId="57" xfId="0" applyFont="1" applyBorder="1" applyAlignment="1">
      <alignment horizontal="center" vertical="center"/>
    </xf>
    <xf numFmtId="165" fontId="5" fillId="0" borderId="41" xfId="0" applyNumberFormat="1" applyFont="1" applyBorder="1" applyAlignment="1">
      <alignment horizontal="center" vertical="center"/>
    </xf>
    <xf numFmtId="164" fontId="7" fillId="0" borderId="58" xfId="35" applyFont="1" applyBorder="1" applyAlignment="1">
      <alignment horizontal="center" vertical="center"/>
    </xf>
    <xf numFmtId="164" fontId="5" fillId="0" borderId="10" xfId="35" applyFont="1" applyBorder="1" applyAlignment="1">
      <alignment horizontal="right" vertical="center"/>
    </xf>
    <xf numFmtId="164" fontId="5" fillId="0" borderId="10" xfId="35" applyFont="1" applyBorder="1" applyAlignment="1">
      <alignment horizontal="center"/>
    </xf>
    <xf numFmtId="164" fontId="7" fillId="0" borderId="11" xfId="35" applyFont="1" applyBorder="1" applyAlignment="1">
      <alignment/>
    </xf>
    <xf numFmtId="164" fontId="7" fillId="0" borderId="11" xfId="35" applyFont="1" applyBorder="1" applyAlignment="1">
      <alignment horizontal="center"/>
    </xf>
    <xf numFmtId="164" fontId="74" fillId="33" borderId="0" xfId="35" applyFont="1" applyFill="1" applyAlignment="1">
      <alignment/>
    </xf>
    <xf numFmtId="0" fontId="5" fillId="0" borderId="59" xfId="0" applyFont="1" applyBorder="1" applyAlignment="1">
      <alignment/>
    </xf>
    <xf numFmtId="164" fontId="5" fillId="33" borderId="0" xfId="35" applyFont="1" applyFill="1" applyAlignment="1">
      <alignment/>
    </xf>
    <xf numFmtId="0" fontId="74" fillId="0" borderId="0" xfId="0" applyFont="1" applyBorder="1" applyAlignment="1">
      <alignment horizontal="center"/>
    </xf>
    <xf numFmtId="167" fontId="74" fillId="0" borderId="0" xfId="0" applyNumberFormat="1" applyFont="1" applyBorder="1" applyAlignment="1">
      <alignment horizontal="center"/>
    </xf>
    <xf numFmtId="0" fontId="74" fillId="0" borderId="0" xfId="0" applyFont="1" applyBorder="1" applyAlignment="1">
      <alignment/>
    </xf>
    <xf numFmtId="164" fontId="74" fillId="0" borderId="0" xfId="35" applyFont="1" applyBorder="1" applyAlignment="1">
      <alignment/>
    </xf>
    <xf numFmtId="4" fontId="75" fillId="0" borderId="0" xfId="35" applyNumberFormat="1" applyFont="1" applyBorder="1" applyAlignment="1">
      <alignment vertical="center"/>
    </xf>
    <xf numFmtId="0" fontId="5" fillId="0" borderId="3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6" fillId="0" borderId="60" xfId="0" applyFont="1" applyBorder="1" applyAlignment="1">
      <alignment/>
    </xf>
    <xf numFmtId="0" fontId="73" fillId="0" borderId="61" xfId="0" applyFont="1" applyBorder="1" applyAlignment="1">
      <alignment/>
    </xf>
    <xf numFmtId="0" fontId="73" fillId="0" borderId="62" xfId="0" applyFont="1" applyBorder="1" applyAlignment="1">
      <alignment/>
    </xf>
    <xf numFmtId="0" fontId="76" fillId="0" borderId="31" xfId="0" applyFont="1" applyBorder="1" applyAlignment="1">
      <alignment/>
    </xf>
    <xf numFmtId="0" fontId="73" fillId="0" borderId="0" xfId="0" applyFont="1" applyBorder="1" applyAlignment="1">
      <alignment/>
    </xf>
    <xf numFmtId="0" fontId="73" fillId="0" borderId="59" xfId="0" applyFont="1" applyBorder="1" applyAlignment="1">
      <alignment/>
    </xf>
    <xf numFmtId="0" fontId="76" fillId="0" borderId="16" xfId="0" applyFont="1" applyBorder="1" applyAlignment="1">
      <alignment/>
    </xf>
    <xf numFmtId="0" fontId="73" fillId="0" borderId="63" xfId="0" applyFont="1" applyBorder="1" applyAlignment="1">
      <alignment/>
    </xf>
    <xf numFmtId="0" fontId="73" fillId="0" borderId="29" xfId="0" applyFont="1" applyBorder="1" applyAlignment="1">
      <alignment/>
    </xf>
    <xf numFmtId="164" fontId="76" fillId="0" borderId="61" xfId="35" applyFont="1" applyBorder="1" applyAlignment="1">
      <alignment/>
    </xf>
    <xf numFmtId="0" fontId="76" fillId="0" borderId="62" xfId="0" applyFont="1" applyBorder="1" applyAlignment="1">
      <alignment horizontal="center"/>
    </xf>
    <xf numFmtId="0" fontId="76" fillId="0" borderId="22" xfId="0" applyFont="1" applyBorder="1" applyAlignment="1">
      <alignment/>
    </xf>
    <xf numFmtId="0" fontId="73" fillId="0" borderId="17" xfId="0" applyFont="1" applyBorder="1" applyAlignment="1">
      <alignment/>
    </xf>
    <xf numFmtId="0" fontId="77" fillId="0" borderId="22" xfId="0" applyFont="1" applyBorder="1" applyAlignment="1">
      <alignment horizontal="center"/>
    </xf>
    <xf numFmtId="0" fontId="77" fillId="0" borderId="0" xfId="0" applyFont="1" applyBorder="1" applyAlignment="1">
      <alignment horizontal="center"/>
    </xf>
    <xf numFmtId="0" fontId="77" fillId="0" borderId="17" xfId="0" applyFont="1" applyBorder="1" applyAlignment="1">
      <alignment horizontal="center"/>
    </xf>
    <xf numFmtId="0" fontId="73" fillId="0" borderId="22" xfId="0" applyFont="1" applyBorder="1" applyAlignment="1">
      <alignment horizontal="center"/>
    </xf>
    <xf numFmtId="0" fontId="73" fillId="0" borderId="0" xfId="0" applyFont="1" applyBorder="1" applyAlignment="1">
      <alignment horizontal="center"/>
    </xf>
    <xf numFmtId="0" fontId="73" fillId="0" borderId="17" xfId="0" applyFont="1" applyBorder="1" applyAlignment="1">
      <alignment horizontal="center"/>
    </xf>
    <xf numFmtId="164" fontId="76" fillId="0" borderId="0" xfId="35" applyFont="1" applyBorder="1" applyAlignment="1">
      <alignment/>
    </xf>
    <xf numFmtId="0" fontId="76" fillId="0" borderId="59" xfId="0" applyFont="1" applyBorder="1" applyAlignment="1">
      <alignment horizontal="center"/>
    </xf>
    <xf numFmtId="167" fontId="73" fillId="0" borderId="22" xfId="0" applyNumberFormat="1" applyFont="1" applyBorder="1" applyAlignment="1">
      <alignment horizontal="center"/>
    </xf>
    <xf numFmtId="168" fontId="73" fillId="0" borderId="0" xfId="0" applyNumberFormat="1" applyFont="1" applyBorder="1" applyAlignment="1">
      <alignment horizontal="center"/>
    </xf>
    <xf numFmtId="164" fontId="73" fillId="0" borderId="17" xfId="35" applyFont="1" applyBorder="1" applyAlignment="1">
      <alignment/>
    </xf>
    <xf numFmtId="164" fontId="73" fillId="0" borderId="17" xfId="35" applyFont="1" applyBorder="1" applyAlignment="1">
      <alignment horizontal="right"/>
    </xf>
    <xf numFmtId="164" fontId="73" fillId="0" borderId="17" xfId="35" applyFont="1" applyBorder="1" applyAlignment="1">
      <alignment horizontal="center"/>
    </xf>
    <xf numFmtId="49" fontId="73" fillId="0" borderId="22" xfId="0" applyNumberFormat="1" applyFont="1" applyBorder="1" applyAlignment="1">
      <alignment horizontal="center"/>
    </xf>
    <xf numFmtId="0" fontId="76" fillId="0" borderId="64" xfId="0" applyFont="1" applyBorder="1" applyAlignment="1">
      <alignment/>
    </xf>
    <xf numFmtId="0" fontId="76" fillId="0" borderId="10" xfId="0" applyFont="1" applyBorder="1" applyAlignment="1">
      <alignment/>
    </xf>
    <xf numFmtId="0" fontId="76" fillId="0" borderId="65" xfId="0" applyFont="1" applyBorder="1" applyAlignment="1">
      <alignment/>
    </xf>
    <xf numFmtId="164" fontId="76" fillId="0" borderId="66" xfId="0" applyNumberFormat="1" applyFont="1" applyBorder="1" applyAlignment="1">
      <alignment horizontal="center"/>
    </xf>
    <xf numFmtId="0" fontId="76" fillId="0" borderId="67" xfId="0" applyFont="1" applyBorder="1" applyAlignment="1">
      <alignment horizontal="center"/>
    </xf>
    <xf numFmtId="0" fontId="73" fillId="0" borderId="31" xfId="0" applyFont="1" applyBorder="1" applyAlignment="1">
      <alignment/>
    </xf>
    <xf numFmtId="0" fontId="76" fillId="0" borderId="31" xfId="0" applyFont="1" applyBorder="1" applyAlignment="1">
      <alignment horizontal="left"/>
    </xf>
    <xf numFmtId="0" fontId="73" fillId="0" borderId="31" xfId="0" applyFont="1" applyBorder="1" applyAlignment="1">
      <alignment horizontal="left"/>
    </xf>
    <xf numFmtId="0" fontId="73" fillId="0" borderId="68" xfId="0" applyFont="1" applyBorder="1" applyAlignment="1">
      <alignment/>
    </xf>
    <xf numFmtId="0" fontId="73" fillId="0" borderId="67" xfId="0" applyFont="1" applyBorder="1" applyAlignment="1">
      <alignment/>
    </xf>
    <xf numFmtId="0" fontId="73" fillId="0" borderId="0" xfId="0" applyFont="1" applyAlignment="1">
      <alignment/>
    </xf>
    <xf numFmtId="0" fontId="6" fillId="0" borderId="60" xfId="0" applyFont="1" applyBorder="1" applyAlignment="1">
      <alignment/>
    </xf>
    <xf numFmtId="0" fontId="12" fillId="0" borderId="61" xfId="0" applyFont="1" applyBorder="1" applyAlignment="1">
      <alignment/>
    </xf>
    <xf numFmtId="0" fontId="12" fillId="0" borderId="62" xfId="0" applyFont="1" applyBorder="1" applyAlignment="1">
      <alignment/>
    </xf>
    <xf numFmtId="0" fontId="6" fillId="0" borderId="31" xfId="0" applyFont="1" applyBorder="1" applyAlignment="1">
      <alignment/>
    </xf>
    <xf numFmtId="0" fontId="12" fillId="0" borderId="59" xfId="0" applyFont="1" applyBorder="1" applyAlignment="1">
      <alignment/>
    </xf>
    <xf numFmtId="0" fontId="6" fillId="0" borderId="16" xfId="0" applyFont="1" applyBorder="1" applyAlignment="1">
      <alignment/>
    </xf>
    <xf numFmtId="0" fontId="12" fillId="0" borderId="63" xfId="0" applyFont="1" applyBorder="1" applyAlignment="1">
      <alignment/>
    </xf>
    <xf numFmtId="0" fontId="12" fillId="0" borderId="29" xfId="0" applyFont="1" applyBorder="1" applyAlignment="1">
      <alignment/>
    </xf>
    <xf numFmtId="164" fontId="6" fillId="34" borderId="63" xfId="35" applyFont="1" applyFill="1" applyBorder="1" applyAlignment="1">
      <alignment/>
    </xf>
    <xf numFmtId="0" fontId="6" fillId="0" borderId="22" xfId="0" applyFont="1" applyBorder="1" applyAlignment="1">
      <alignment/>
    </xf>
    <xf numFmtId="0" fontId="12" fillId="0" borderId="17" xfId="0" applyFont="1" applyBorder="1" applyAlignment="1">
      <alignment/>
    </xf>
    <xf numFmtId="0" fontId="20" fillId="0" borderId="22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164" fontId="6" fillId="0" borderId="0" xfId="35" applyFont="1" applyBorder="1" applyAlignment="1">
      <alignment/>
    </xf>
    <xf numFmtId="0" fontId="6" fillId="0" borderId="59" xfId="0" applyFont="1" applyBorder="1" applyAlignment="1">
      <alignment horizontal="center"/>
    </xf>
    <xf numFmtId="0" fontId="12" fillId="0" borderId="0" xfId="0" applyFont="1" applyAlignment="1">
      <alignment/>
    </xf>
    <xf numFmtId="15" fontId="12" fillId="0" borderId="22" xfId="0" applyNumberFormat="1" applyFont="1" applyBorder="1" applyAlignment="1">
      <alignment horizontal="center" vertical="center"/>
    </xf>
    <xf numFmtId="49" fontId="78" fillId="0" borderId="0" xfId="0" applyNumberFormat="1" applyFont="1" applyBorder="1" applyAlignment="1">
      <alignment horizontal="center" vertical="top" wrapText="1"/>
    </xf>
    <xf numFmtId="164" fontId="78" fillId="0" borderId="17" xfId="35" applyNumberFormat="1" applyFont="1" applyBorder="1" applyAlignment="1">
      <alignment horizontal="right" vertical="top" wrapText="1"/>
    </xf>
    <xf numFmtId="15" fontId="79" fillId="0" borderId="22" xfId="0" applyNumberFormat="1" applyFont="1" applyBorder="1" applyAlignment="1">
      <alignment horizontal="left" vertical="center"/>
    </xf>
    <xf numFmtId="0" fontId="78" fillId="0" borderId="0" xfId="0" applyFont="1" applyBorder="1" applyAlignment="1">
      <alignment horizontal="center" vertical="center" wrapText="1"/>
    </xf>
    <xf numFmtId="164" fontId="78" fillId="0" borderId="17" xfId="0" applyNumberFormat="1" applyFont="1" applyBorder="1" applyAlignment="1">
      <alignment horizontal="right" vertical="center" wrapText="1"/>
    </xf>
    <xf numFmtId="15" fontId="80" fillId="0" borderId="22" xfId="0" applyNumberFormat="1" applyFont="1" applyBorder="1" applyAlignment="1">
      <alignment horizontal="center" vertical="center"/>
    </xf>
    <xf numFmtId="0" fontId="81" fillId="0" borderId="0" xfId="0" applyFont="1" applyBorder="1" applyAlignment="1">
      <alignment horizontal="center" vertical="center" wrapText="1"/>
    </xf>
    <xf numFmtId="15" fontId="79" fillId="0" borderId="22" xfId="0" applyNumberFormat="1" applyFont="1" applyBorder="1" applyAlignment="1">
      <alignment horizontal="center" vertical="center"/>
    </xf>
    <xf numFmtId="4" fontId="78" fillId="0" borderId="17" xfId="0" applyNumberFormat="1" applyFont="1" applyBorder="1" applyAlignment="1">
      <alignment horizontal="right" vertical="center" wrapText="1"/>
    </xf>
    <xf numFmtId="0" fontId="78" fillId="0" borderId="0" xfId="0" applyFont="1" applyBorder="1" applyAlignment="1">
      <alignment horizontal="center"/>
    </xf>
    <xf numFmtId="4" fontId="78" fillId="0" borderId="17" xfId="0" applyNumberFormat="1" applyFont="1" applyBorder="1" applyAlignment="1">
      <alignment/>
    </xf>
    <xf numFmtId="0" fontId="6" fillId="0" borderId="69" xfId="0" applyFont="1" applyBorder="1" applyAlignment="1">
      <alignment/>
    </xf>
    <xf numFmtId="0" fontId="6" fillId="0" borderId="66" xfId="0" applyFont="1" applyBorder="1" applyAlignment="1">
      <alignment/>
    </xf>
    <xf numFmtId="164" fontId="6" fillId="0" borderId="69" xfId="35" applyFont="1" applyBorder="1" applyAlignment="1">
      <alignment/>
    </xf>
    <xf numFmtId="0" fontId="6" fillId="0" borderId="67" xfId="0" applyFont="1" applyBorder="1" applyAlignment="1">
      <alignment horizontal="center"/>
    </xf>
    <xf numFmtId="0" fontId="12" fillId="0" borderId="31" xfId="0" applyFont="1" applyBorder="1" applyAlignment="1">
      <alignment/>
    </xf>
    <xf numFmtId="0" fontId="12" fillId="0" borderId="68" xfId="0" applyFont="1" applyBorder="1" applyAlignment="1">
      <alignment/>
    </xf>
    <xf numFmtId="0" fontId="12" fillId="0" borderId="67" xfId="0" applyFont="1" applyBorder="1" applyAlignment="1">
      <alignment/>
    </xf>
    <xf numFmtId="0" fontId="6" fillId="0" borderId="70" xfId="0" applyFont="1" applyBorder="1" applyAlignment="1">
      <alignment horizontal="center"/>
    </xf>
    <xf numFmtId="164" fontId="5" fillId="0" borderId="0" xfId="35" applyFont="1" applyAlignment="1">
      <alignment/>
    </xf>
    <xf numFmtId="164" fontId="5" fillId="0" borderId="0" xfId="35" applyFont="1" applyBorder="1" applyAlignment="1">
      <alignment horizontal="center" vertical="center"/>
    </xf>
    <xf numFmtId="164" fontId="5" fillId="0" borderId="0" xfId="35" applyFont="1" applyBorder="1" applyAlignment="1">
      <alignment vertical="center"/>
    </xf>
    <xf numFmtId="164" fontId="5" fillId="0" borderId="0" xfId="35" applyFont="1" applyAlignment="1">
      <alignment horizontal="center" vertical="center"/>
    </xf>
    <xf numFmtId="164" fontId="5" fillId="0" borderId="0" xfId="35" applyFont="1" applyAlignment="1">
      <alignment vertical="center"/>
    </xf>
    <xf numFmtId="164" fontId="5" fillId="0" borderId="0" xfId="35" applyFont="1" applyAlignment="1">
      <alignment horizontal="right"/>
    </xf>
    <xf numFmtId="164" fontId="18" fillId="0" borderId="0" xfId="35" applyFont="1" applyAlignment="1">
      <alignment/>
    </xf>
    <xf numFmtId="164" fontId="5" fillId="0" borderId="0" xfId="35" applyFont="1" applyAlignment="1">
      <alignment horizontal="center"/>
    </xf>
    <xf numFmtId="164" fontId="5" fillId="0" borderId="0" xfId="35" applyFont="1" applyAlignment="1">
      <alignment horizontal="left" vertical="center"/>
    </xf>
    <xf numFmtId="164" fontId="5" fillId="0" borderId="11" xfId="35" applyFont="1" applyBorder="1" applyAlignment="1">
      <alignment horizontal="center"/>
    </xf>
    <xf numFmtId="164" fontId="5" fillId="0" borderId="11" xfId="35" applyFont="1" applyBorder="1" applyAlignment="1">
      <alignment horizontal="right" vertical="center"/>
    </xf>
    <xf numFmtId="164" fontId="5" fillId="0" borderId="0" xfId="35" applyFont="1" applyAlignment="1">
      <alignment horizontal="left"/>
    </xf>
    <xf numFmtId="164" fontId="5" fillId="0" borderId="11" xfId="35" applyFont="1" applyBorder="1" applyAlignment="1">
      <alignment horizontal="center" vertical="center"/>
    </xf>
    <xf numFmtId="164" fontId="5" fillId="0" borderId="0" xfId="35" applyFont="1" applyAlignment="1">
      <alignment horizontal="right" vertical="center"/>
    </xf>
    <xf numFmtId="164" fontId="5" fillId="0" borderId="0" xfId="35" applyFont="1" applyBorder="1" applyAlignment="1">
      <alignment horizontal="right"/>
    </xf>
    <xf numFmtId="164" fontId="0" fillId="33" borderId="0" xfId="35" applyFont="1" applyFill="1" applyAlignment="1">
      <alignment/>
    </xf>
    <xf numFmtId="164" fontId="0" fillId="0" borderId="46" xfId="35" applyFont="1" applyBorder="1" applyAlignment="1">
      <alignment/>
    </xf>
    <xf numFmtId="49" fontId="82" fillId="0" borderId="0" xfId="0" applyNumberFormat="1" applyFont="1" applyBorder="1" applyAlignment="1">
      <alignment horizontal="center" vertical="center" wrapText="1"/>
    </xf>
    <xf numFmtId="15" fontId="23" fillId="0" borderId="22" xfId="0" applyNumberFormat="1" applyFont="1" applyBorder="1" applyAlignment="1">
      <alignment horizontal="center" vertical="center"/>
    </xf>
    <xf numFmtId="0" fontId="83" fillId="0" borderId="0" xfId="0" applyFont="1" applyBorder="1" applyAlignment="1">
      <alignment horizontal="center" vertical="top" wrapText="1"/>
    </xf>
    <xf numFmtId="164" fontId="82" fillId="0" borderId="17" xfId="35" applyNumberFormat="1" applyFont="1" applyBorder="1" applyAlignment="1">
      <alignment horizontal="right" vertical="center" wrapText="1"/>
    </xf>
    <xf numFmtId="164" fontId="83" fillId="0" borderId="17" xfId="35" applyNumberFormat="1" applyFont="1" applyBorder="1" applyAlignment="1">
      <alignment horizontal="right" vertical="top" wrapText="1"/>
    </xf>
    <xf numFmtId="0" fontId="73" fillId="0" borderId="31" xfId="0" applyFont="1" applyBorder="1" applyAlignment="1">
      <alignment horizontal="left"/>
    </xf>
    <xf numFmtId="0" fontId="12" fillId="0" borderId="31" xfId="0" applyFont="1" applyBorder="1" applyAlignment="1">
      <alignment horizontal="left"/>
    </xf>
    <xf numFmtId="0" fontId="76" fillId="0" borderId="62" xfId="0" applyFont="1" applyBorder="1" applyAlignment="1">
      <alignment horizontal="center"/>
    </xf>
    <xf numFmtId="164" fontId="5" fillId="0" borderId="25" xfId="35" applyNumberFormat="1" applyFont="1" applyBorder="1" applyAlignment="1">
      <alignment horizontal="center"/>
    </xf>
    <xf numFmtId="164" fontId="0" fillId="0" borderId="39" xfId="35" applyFont="1" applyBorder="1" applyAlignment="1">
      <alignment/>
    </xf>
    <xf numFmtId="164" fontId="0" fillId="0" borderId="0" xfId="0" applyNumberFormat="1" applyFont="1" applyAlignment="1">
      <alignment/>
    </xf>
    <xf numFmtId="0" fontId="82" fillId="0" borderId="0" xfId="0" applyFont="1" applyBorder="1" applyAlignment="1">
      <alignment horizontal="center" vertical="top" wrapText="1"/>
    </xf>
    <xf numFmtId="164" fontId="82" fillId="0" borderId="17" xfId="35" applyNumberFormat="1" applyFont="1" applyBorder="1" applyAlignment="1">
      <alignment horizontal="right" vertical="top" wrapText="1"/>
    </xf>
    <xf numFmtId="164" fontId="7" fillId="0" borderId="0" xfId="35" applyFont="1" applyBorder="1" applyAlignment="1">
      <alignment horizontal="center"/>
    </xf>
    <xf numFmtId="164" fontId="5" fillId="0" borderId="17" xfId="35" applyFont="1" applyBorder="1" applyAlignment="1">
      <alignment horizontal="center" vertical="center"/>
    </xf>
    <xf numFmtId="0" fontId="6" fillId="0" borderId="59" xfId="0" applyFont="1" applyBorder="1" applyAlignment="1">
      <alignment horizontal="left"/>
    </xf>
    <xf numFmtId="0" fontId="6" fillId="0" borderId="70" xfId="0" applyFont="1" applyBorder="1" applyAlignment="1">
      <alignment horizontal="left"/>
    </xf>
    <xf numFmtId="0" fontId="6" fillId="0" borderId="67" xfId="0" applyFont="1" applyBorder="1" applyAlignment="1">
      <alignment horizontal="left"/>
    </xf>
    <xf numFmtId="164" fontId="7" fillId="0" borderId="15" xfId="35" applyFont="1" applyBorder="1" applyAlignment="1">
      <alignment/>
    </xf>
    <xf numFmtId="0" fontId="7" fillId="0" borderId="15" xfId="0" applyFont="1" applyBorder="1" applyAlignment="1">
      <alignment horizontal="right"/>
    </xf>
    <xf numFmtId="164" fontId="7" fillId="0" borderId="15" xfId="35" applyNumberFormat="1" applyFont="1" applyBorder="1" applyAlignment="1">
      <alignment/>
    </xf>
    <xf numFmtId="164" fontId="7" fillId="0" borderId="0" xfId="35" applyFont="1" applyBorder="1" applyAlignment="1">
      <alignment/>
    </xf>
    <xf numFmtId="164" fontId="7" fillId="0" borderId="0" xfId="35" applyNumberFormat="1" applyFont="1" applyBorder="1" applyAlignment="1">
      <alignment/>
    </xf>
    <xf numFmtId="164" fontId="73" fillId="0" borderId="0" xfId="35" applyFont="1" applyBorder="1" applyAlignment="1">
      <alignment/>
    </xf>
    <xf numFmtId="164" fontId="6" fillId="0" borderId="45" xfId="35" applyFont="1" applyBorder="1" applyAlignment="1">
      <alignment horizontal="center" vertical="center"/>
    </xf>
    <xf numFmtId="164" fontId="12" fillId="0" borderId="46" xfId="35" applyFont="1" applyBorder="1" applyAlignment="1">
      <alignment horizontal="center" vertical="center"/>
    </xf>
    <xf numFmtId="164" fontId="7" fillId="0" borderId="71" xfId="35" applyFont="1" applyBorder="1" applyAlignment="1">
      <alignment horizontal="center" vertical="center"/>
    </xf>
    <xf numFmtId="164" fontId="5" fillId="0" borderId="45" xfId="35" applyFont="1" applyBorder="1" applyAlignment="1">
      <alignment horizontal="center" vertical="center"/>
    </xf>
    <xf numFmtId="164" fontId="5" fillId="0" borderId="38" xfId="35" applyFont="1" applyBorder="1" applyAlignment="1">
      <alignment horizontal="center" vertical="center"/>
    </xf>
    <xf numFmtId="164" fontId="5" fillId="0" borderId="38" xfId="35" applyFont="1" applyBorder="1" applyAlignment="1">
      <alignment vertical="center"/>
    </xf>
    <xf numFmtId="164" fontId="5" fillId="0" borderId="48" xfId="35" applyFont="1" applyBorder="1" applyAlignment="1">
      <alignment vertical="center"/>
    </xf>
    <xf numFmtId="0" fontId="12" fillId="0" borderId="60" xfId="0" applyFont="1" applyBorder="1" applyAlignment="1">
      <alignment/>
    </xf>
    <xf numFmtId="164" fontId="7" fillId="0" borderId="18" xfId="35" applyFont="1" applyBorder="1" applyAlignment="1">
      <alignment horizontal="right" vertical="center"/>
    </xf>
    <xf numFmtId="0" fontId="7" fillId="0" borderId="72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0" xfId="0" applyFont="1" applyAlignment="1">
      <alignment horizontal="right" vertical="center"/>
    </xf>
    <xf numFmtId="164" fontId="5" fillId="0" borderId="0" xfId="35" applyFont="1" applyAlignment="1">
      <alignment vertical="top"/>
    </xf>
    <xf numFmtId="0" fontId="24" fillId="0" borderId="31" xfId="50" applyFont="1" applyBorder="1" applyAlignment="1">
      <alignment horizontal="center"/>
      <protection/>
    </xf>
    <xf numFmtId="49" fontId="24" fillId="0" borderId="0" xfId="50" applyNumberFormat="1" applyFont="1" applyBorder="1" applyAlignment="1">
      <alignment horizontal="center"/>
      <protection/>
    </xf>
    <xf numFmtId="0" fontId="24" fillId="0" borderId="0" xfId="50" applyFont="1" applyBorder="1">
      <alignment/>
      <protection/>
    </xf>
    <xf numFmtId="164" fontId="24" fillId="0" borderId="0" xfId="37" applyFont="1" applyBorder="1" applyAlignment="1">
      <alignment horizontal="center"/>
    </xf>
    <xf numFmtId="164" fontId="24" fillId="0" borderId="0" xfId="50" applyNumberFormat="1" applyFont="1" applyBorder="1" applyAlignment="1">
      <alignment horizontal="center"/>
      <protection/>
    </xf>
    <xf numFmtId="49" fontId="12" fillId="0" borderId="22" xfId="50" applyNumberFormat="1" applyFont="1" applyBorder="1" applyAlignment="1">
      <alignment horizontal="center" vertical="center"/>
      <protection/>
    </xf>
    <xf numFmtId="49" fontId="12" fillId="0" borderId="0" xfId="50" applyNumberFormat="1" applyFont="1" applyBorder="1" applyAlignment="1">
      <alignment horizontal="center" vertical="center"/>
      <protection/>
    </xf>
    <xf numFmtId="164" fontId="12" fillId="0" borderId="17" xfId="37" applyFont="1" applyBorder="1" applyAlignment="1">
      <alignment horizontal="center" vertical="center"/>
    </xf>
    <xf numFmtId="49" fontId="12" fillId="0" borderId="64" xfId="50" applyNumberFormat="1" applyFont="1" applyBorder="1" applyAlignment="1">
      <alignment horizontal="center" vertical="center"/>
      <protection/>
    </xf>
    <xf numFmtId="49" fontId="12" fillId="0" borderId="10" xfId="50" applyNumberFormat="1" applyFont="1" applyBorder="1" applyAlignment="1">
      <alignment horizontal="center" vertical="center"/>
      <protection/>
    </xf>
    <xf numFmtId="164" fontId="12" fillId="0" borderId="65" xfId="37" applyFont="1" applyBorder="1" applyAlignment="1">
      <alignment horizontal="center" vertical="center"/>
    </xf>
    <xf numFmtId="164" fontId="5" fillId="0" borderId="0" xfId="35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2" fillId="0" borderId="34" xfId="0" applyFont="1" applyBorder="1" applyAlignment="1">
      <alignment horizontal="left" vertical="center"/>
    </xf>
    <xf numFmtId="49" fontId="12" fillId="0" borderId="35" xfId="0" applyNumberFormat="1" applyFont="1" applyBorder="1" applyAlignment="1">
      <alignment horizontal="center" vertical="center"/>
    </xf>
    <xf numFmtId="164" fontId="12" fillId="0" borderId="32" xfId="35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8" xfId="0" applyFont="1" applyBorder="1" applyAlignment="1">
      <alignment horizontal="left" vertical="center"/>
    </xf>
    <xf numFmtId="49" fontId="12" fillId="0" borderId="39" xfId="0" applyNumberFormat="1" applyFont="1" applyBorder="1" applyAlignment="1">
      <alignment horizontal="center" vertical="center"/>
    </xf>
    <xf numFmtId="164" fontId="12" fillId="0" borderId="73" xfId="35" applyFont="1" applyBorder="1" applyAlignment="1">
      <alignment horizontal="center" vertical="center"/>
    </xf>
    <xf numFmtId="164" fontId="5" fillId="33" borderId="0" xfId="35" applyNumberFormat="1" applyFont="1" applyFill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left" vertical="center"/>
    </xf>
    <xf numFmtId="49" fontId="12" fillId="0" borderId="49" xfId="0" applyNumberFormat="1" applyFont="1" applyBorder="1" applyAlignment="1">
      <alignment horizontal="center" vertical="center"/>
    </xf>
    <xf numFmtId="164" fontId="12" fillId="0" borderId="74" xfId="35" applyFont="1" applyBorder="1" applyAlignment="1">
      <alignment horizontal="center" vertical="center"/>
    </xf>
    <xf numFmtId="164" fontId="12" fillId="0" borderId="49" xfId="35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57" xfId="0" applyFont="1" applyBorder="1" applyAlignment="1">
      <alignment horizontal="left" vertical="center"/>
    </xf>
    <xf numFmtId="49" fontId="12" fillId="0" borderId="43" xfId="0" applyNumberFormat="1" applyFont="1" applyBorder="1" applyAlignment="1">
      <alignment horizontal="center" vertical="center"/>
    </xf>
    <xf numFmtId="164" fontId="12" fillId="0" borderId="75" xfId="35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64" fontId="6" fillId="0" borderId="76" xfId="35" applyFont="1" applyBorder="1" applyAlignment="1">
      <alignment horizontal="center" vertical="center"/>
    </xf>
    <xf numFmtId="164" fontId="6" fillId="0" borderId="19" xfId="35" applyFont="1" applyBorder="1" applyAlignment="1">
      <alignment horizontal="center" vertical="center"/>
    </xf>
    <xf numFmtId="164" fontId="73" fillId="0" borderId="0" xfId="35" applyNumberFormat="1" applyFont="1" applyAlignment="1">
      <alignment horizontal="center" vertical="center"/>
    </xf>
    <xf numFmtId="0" fontId="5" fillId="0" borderId="28" xfId="0" applyFont="1" applyBorder="1" applyAlignment="1">
      <alignment/>
    </xf>
    <xf numFmtId="164" fontId="7" fillId="0" borderId="25" xfId="35" applyFont="1" applyBorder="1" applyAlignment="1">
      <alignment horizontal="right" vertical="center"/>
    </xf>
    <xf numFmtId="164" fontId="7" fillId="0" borderId="25" xfId="35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/>
    </xf>
    <xf numFmtId="0" fontId="7" fillId="0" borderId="78" xfId="0" applyFont="1" applyBorder="1" applyAlignment="1">
      <alignment horizontal="center"/>
    </xf>
    <xf numFmtId="0" fontId="7" fillId="0" borderId="79" xfId="0" applyFont="1" applyBorder="1" applyAlignment="1">
      <alignment horizontal="center"/>
    </xf>
    <xf numFmtId="49" fontId="5" fillId="0" borderId="23" xfId="0" applyNumberFormat="1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164" fontId="7" fillId="0" borderId="0" xfId="35" applyFont="1" applyBorder="1" applyAlignment="1">
      <alignment horizontal="center"/>
    </xf>
    <xf numFmtId="15" fontId="7" fillId="0" borderId="10" xfId="35" applyNumberFormat="1" applyFont="1" applyBorder="1" applyAlignment="1">
      <alignment horizontal="center"/>
    </xf>
    <xf numFmtId="164" fontId="7" fillId="0" borderId="10" xfId="35" applyFont="1" applyBorder="1" applyAlignment="1">
      <alignment horizontal="center"/>
    </xf>
    <xf numFmtId="0" fontId="73" fillId="0" borderId="31" xfId="0" applyFont="1" applyBorder="1" applyAlignment="1">
      <alignment horizontal="left"/>
    </xf>
    <xf numFmtId="0" fontId="73" fillId="0" borderId="59" xfId="0" applyFont="1" applyBorder="1" applyAlignment="1">
      <alignment horizontal="left"/>
    </xf>
    <xf numFmtId="0" fontId="73" fillId="0" borderId="68" xfId="0" applyFont="1" applyBorder="1" applyAlignment="1">
      <alignment horizontal="left"/>
    </xf>
    <xf numFmtId="0" fontId="73" fillId="0" borderId="67" xfId="0" applyFont="1" applyBorder="1" applyAlignment="1">
      <alignment horizontal="left"/>
    </xf>
    <xf numFmtId="0" fontId="6" fillId="0" borderId="60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12" fillId="0" borderId="68" xfId="0" applyFont="1" applyBorder="1" applyAlignment="1">
      <alignment horizontal="left"/>
    </xf>
    <xf numFmtId="0" fontId="12" fillId="0" borderId="67" xfId="0" applyFont="1" applyBorder="1" applyAlignment="1">
      <alignment horizontal="left"/>
    </xf>
    <xf numFmtId="0" fontId="12" fillId="0" borderId="31" xfId="0" applyFont="1" applyBorder="1" applyAlignment="1">
      <alignment horizontal="left"/>
    </xf>
    <xf numFmtId="0" fontId="12" fillId="0" borderId="59" xfId="0" applyFont="1" applyBorder="1" applyAlignment="1">
      <alignment horizontal="left"/>
    </xf>
    <xf numFmtId="0" fontId="76" fillId="0" borderId="31" xfId="0" applyFont="1" applyBorder="1" applyAlignment="1">
      <alignment horizontal="center"/>
    </xf>
    <xf numFmtId="0" fontId="76" fillId="0" borderId="0" xfId="0" applyFont="1" applyBorder="1" applyAlignment="1">
      <alignment horizontal="center"/>
    </xf>
    <xf numFmtId="0" fontId="76" fillId="0" borderId="59" xfId="0" applyFont="1" applyBorder="1" applyAlignment="1">
      <alignment horizontal="center"/>
    </xf>
    <xf numFmtId="0" fontId="76" fillId="0" borderId="60" xfId="0" applyFont="1" applyBorder="1" applyAlignment="1">
      <alignment horizontal="center" vertical="center" wrapText="1"/>
    </xf>
    <xf numFmtId="0" fontId="73" fillId="0" borderId="62" xfId="0" applyFont="1" applyBorder="1" applyAlignment="1">
      <alignment horizontal="center" vertical="center" wrapText="1"/>
    </xf>
    <xf numFmtId="0" fontId="73" fillId="0" borderId="31" xfId="0" applyFont="1" applyBorder="1" applyAlignment="1">
      <alignment horizontal="center" vertical="center" wrapText="1"/>
    </xf>
    <xf numFmtId="0" fontId="73" fillId="0" borderId="59" xfId="0" applyFont="1" applyBorder="1" applyAlignment="1">
      <alignment horizontal="center" vertical="center" wrapText="1"/>
    </xf>
    <xf numFmtId="0" fontId="76" fillId="0" borderId="60" xfId="0" applyFont="1" applyBorder="1" applyAlignment="1">
      <alignment horizontal="center"/>
    </xf>
    <xf numFmtId="0" fontId="76" fillId="0" borderId="61" xfId="0" applyFont="1" applyBorder="1" applyAlignment="1">
      <alignment horizontal="center"/>
    </xf>
    <xf numFmtId="0" fontId="76" fillId="0" borderId="62" xfId="0" applyFont="1" applyBorder="1" applyAlignment="1">
      <alignment horizont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เครื่องหมายจุลภาค 3" xfId="37"/>
    <cellStyle name="Currency" xfId="38"/>
    <cellStyle name="Currency [0]" xfId="39"/>
    <cellStyle name="เซลล์ตรวจสอบ" xfId="40"/>
    <cellStyle name="เซลล์ที่มีการเชื่อมโยง" xfId="41"/>
    <cellStyle name="Percent" xfId="42"/>
    <cellStyle name="แย่" xfId="43"/>
    <cellStyle name="แสดงผล" xfId="44"/>
    <cellStyle name="การคำนวณ" xfId="45"/>
    <cellStyle name="ข้อความเตือน" xfId="46"/>
    <cellStyle name="ข้อความอธิบาย" xfId="47"/>
    <cellStyle name="ชื่อเรื่อง" xfId="48"/>
    <cellStyle name="ดี" xfId="49"/>
    <cellStyle name="ปกติ 3" xfId="50"/>
    <cellStyle name="ป้อนค่า" xfId="51"/>
    <cellStyle name="ปานกลาง" xfId="52"/>
    <cellStyle name="ผลรวม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view="pageBreakPreview" zoomScaleSheetLayoutView="100" zoomScalePageLayoutView="0" workbookViewId="0" topLeftCell="A1">
      <selection activeCell="B10" sqref="B9:B10"/>
    </sheetView>
  </sheetViews>
  <sheetFormatPr defaultColWidth="9.140625" defaultRowHeight="19.5" customHeight="1"/>
  <cols>
    <col min="1" max="1" width="4.00390625" style="337" customWidth="1"/>
    <col min="2" max="2" width="53.00390625" style="337" customWidth="1"/>
    <col min="3" max="3" width="9.8515625" style="337" customWidth="1"/>
    <col min="4" max="4" width="18.57421875" style="337" customWidth="1"/>
    <col min="5" max="5" width="19.140625" style="337" customWidth="1"/>
    <col min="6" max="6" width="14.28125" style="336" customWidth="1"/>
    <col min="7" max="7" width="13.421875" style="336" customWidth="1"/>
    <col min="8" max="8" width="12.7109375" style="336" customWidth="1"/>
    <col min="9" max="10" width="13.140625" style="336" customWidth="1"/>
    <col min="11" max="11" width="12.57421875" style="336" customWidth="1"/>
    <col min="12" max="12" width="9.140625" style="336" customWidth="1"/>
    <col min="13" max="16384" width="9.140625" style="337" customWidth="1"/>
  </cols>
  <sheetData>
    <row r="1" spans="1:11" ht="19.5" customHeight="1">
      <c r="A1" s="365" t="s">
        <v>104</v>
      </c>
      <c r="B1" s="365"/>
      <c r="C1" s="365"/>
      <c r="D1" s="365"/>
      <c r="E1" s="365"/>
      <c r="G1" s="336" t="s">
        <v>298</v>
      </c>
      <c r="H1" s="336" t="s">
        <v>299</v>
      </c>
      <c r="I1" s="336" t="s">
        <v>300</v>
      </c>
      <c r="J1" s="336" t="s">
        <v>301</v>
      </c>
      <c r="K1" s="336" t="s">
        <v>302</v>
      </c>
    </row>
    <row r="2" spans="1:11" ht="19.5" customHeight="1">
      <c r="A2" s="365" t="s">
        <v>122</v>
      </c>
      <c r="B2" s="365"/>
      <c r="C2" s="365"/>
      <c r="D2" s="365"/>
      <c r="E2" s="365"/>
      <c r="G2" s="336">
        <v>2180</v>
      </c>
      <c r="H2" s="336">
        <v>11025</v>
      </c>
      <c r="I2" s="336">
        <v>57600</v>
      </c>
      <c r="J2" s="336">
        <v>4980</v>
      </c>
      <c r="K2" s="336">
        <v>7390.07</v>
      </c>
    </row>
    <row r="3" spans="1:10" ht="19.5" customHeight="1">
      <c r="A3" s="366" t="s">
        <v>308</v>
      </c>
      <c r="B3" s="366"/>
      <c r="C3" s="366"/>
      <c r="D3" s="366"/>
      <c r="E3" s="366"/>
      <c r="G3" s="336">
        <v>57600</v>
      </c>
      <c r="H3" s="336">
        <v>2415</v>
      </c>
      <c r="I3" s="336">
        <v>930.62</v>
      </c>
      <c r="J3" s="336">
        <v>11067.9</v>
      </c>
    </row>
    <row r="4" spans="1:10" ht="19.5" customHeight="1">
      <c r="A4" s="367" t="s">
        <v>87</v>
      </c>
      <c r="B4" s="368"/>
      <c r="C4" s="371" t="s">
        <v>1</v>
      </c>
      <c r="D4" s="373" t="s">
        <v>105</v>
      </c>
      <c r="E4" s="373" t="s">
        <v>106</v>
      </c>
      <c r="G4" s="336">
        <v>930.62</v>
      </c>
      <c r="H4" s="336">
        <v>2731</v>
      </c>
      <c r="I4" s="336">
        <v>2432</v>
      </c>
      <c r="J4" s="336">
        <f>SUM(J2:J3)</f>
        <v>16047.9</v>
      </c>
    </row>
    <row r="5" spans="1:9" ht="19.5" customHeight="1">
      <c r="A5" s="369"/>
      <c r="B5" s="370"/>
      <c r="C5" s="372"/>
      <c r="D5" s="374"/>
      <c r="E5" s="374"/>
      <c r="G5" s="336">
        <v>2432</v>
      </c>
      <c r="H5" s="336">
        <v>2700</v>
      </c>
      <c r="I5" s="336">
        <v>1043851.49</v>
      </c>
    </row>
    <row r="6" spans="1:10" ht="19.5" customHeight="1">
      <c r="A6" s="338"/>
      <c r="B6" s="339" t="s">
        <v>107</v>
      </c>
      <c r="C6" s="340" t="s">
        <v>268</v>
      </c>
      <c r="D6" s="341">
        <v>0</v>
      </c>
      <c r="E6" s="342"/>
      <c r="G6" s="336">
        <v>1043906.49</v>
      </c>
      <c r="H6" s="336">
        <v>5356</v>
      </c>
      <c r="I6" s="336">
        <v>784</v>
      </c>
      <c r="J6" s="336">
        <v>3.6</v>
      </c>
    </row>
    <row r="7" spans="1:10" ht="19.5" customHeight="1">
      <c r="A7" s="343"/>
      <c r="B7" s="344" t="s">
        <v>108</v>
      </c>
      <c r="C7" s="345"/>
      <c r="D7" s="346"/>
      <c r="E7" s="118"/>
      <c r="G7" s="336">
        <v>2731</v>
      </c>
      <c r="H7" s="336">
        <v>9528.31</v>
      </c>
      <c r="I7" s="336">
        <v>115200</v>
      </c>
      <c r="J7" s="336">
        <v>11025</v>
      </c>
    </row>
    <row r="8" spans="1:10" ht="19.5" customHeight="1">
      <c r="A8" s="343"/>
      <c r="B8" s="344" t="s">
        <v>109</v>
      </c>
      <c r="C8" s="345"/>
      <c r="D8" s="346"/>
      <c r="E8" s="118"/>
      <c r="G8" s="336">
        <v>11067.9</v>
      </c>
      <c r="H8" s="336">
        <f>SUM(H2:H7)</f>
        <v>33755.31</v>
      </c>
      <c r="I8" s="336">
        <v>500</v>
      </c>
      <c r="J8" s="336">
        <v>2360</v>
      </c>
    </row>
    <row r="9" spans="1:10" ht="19.5" customHeight="1">
      <c r="A9" s="343"/>
      <c r="B9" s="344" t="s">
        <v>134</v>
      </c>
      <c r="C9" s="345" t="s">
        <v>269</v>
      </c>
      <c r="D9" s="346">
        <v>6442152.11</v>
      </c>
      <c r="E9" s="118"/>
      <c r="G9" s="336">
        <v>7390.07</v>
      </c>
      <c r="I9" s="336">
        <v>3383</v>
      </c>
      <c r="J9" s="336">
        <v>2800</v>
      </c>
    </row>
    <row r="10" spans="1:10" ht="19.5" customHeight="1">
      <c r="A10" s="343"/>
      <c r="B10" s="344" t="s">
        <v>135</v>
      </c>
      <c r="C10" s="345" t="s">
        <v>146</v>
      </c>
      <c r="D10" s="346">
        <v>112832.13</v>
      </c>
      <c r="E10" s="118"/>
      <c r="G10" s="336">
        <v>784</v>
      </c>
      <c r="I10" s="336">
        <v>7500</v>
      </c>
      <c r="J10" s="336">
        <v>3300</v>
      </c>
    </row>
    <row r="11" spans="1:10" ht="19.5" customHeight="1">
      <c r="A11" s="343"/>
      <c r="B11" s="344" t="s">
        <v>110</v>
      </c>
      <c r="C11" s="345"/>
      <c r="D11" s="346"/>
      <c r="E11" s="118"/>
      <c r="G11" s="336">
        <v>2700</v>
      </c>
      <c r="I11" s="336">
        <f>SUM(I2:I10)</f>
        <v>1232181.11</v>
      </c>
      <c r="J11" s="336">
        <v>7500</v>
      </c>
    </row>
    <row r="12" spans="1:10" ht="19.5" customHeight="1">
      <c r="A12" s="343"/>
      <c r="B12" s="344" t="s">
        <v>136</v>
      </c>
      <c r="C12" s="345" t="s">
        <v>270</v>
      </c>
      <c r="D12" s="346">
        <v>11961088.18</v>
      </c>
      <c r="E12" s="118"/>
      <c r="F12" s="347">
        <f>SUM(D9:D14)</f>
        <v>28199527.880000003</v>
      </c>
      <c r="G12" s="336">
        <v>117252.4</v>
      </c>
      <c r="J12" s="336">
        <f>SUM(J6:J11)</f>
        <v>26988.6</v>
      </c>
    </row>
    <row r="13" spans="1:9" ht="19.5" customHeight="1">
      <c r="A13" s="343"/>
      <c r="B13" s="344" t="s">
        <v>111</v>
      </c>
      <c r="C13" s="345"/>
      <c r="D13" s="346"/>
      <c r="E13" s="118"/>
      <c r="G13" s="336">
        <v>500</v>
      </c>
      <c r="I13" s="336">
        <f>H8+I11+J4+K2</f>
        <v>1289374.3900000001</v>
      </c>
    </row>
    <row r="14" spans="1:7" ht="19.5" customHeight="1">
      <c r="A14" s="343"/>
      <c r="B14" s="344" t="s">
        <v>126</v>
      </c>
      <c r="C14" s="345" t="s">
        <v>269</v>
      </c>
      <c r="D14" s="346">
        <v>9683455.46</v>
      </c>
      <c r="E14" s="118"/>
      <c r="G14" s="336">
        <v>3383</v>
      </c>
    </row>
    <row r="15" spans="1:7" ht="19.5" customHeight="1">
      <c r="A15" s="343"/>
      <c r="B15" s="344" t="s">
        <v>310</v>
      </c>
      <c r="C15" s="345" t="s">
        <v>312</v>
      </c>
      <c r="D15" s="346">
        <v>88400</v>
      </c>
      <c r="E15" s="118"/>
      <c r="G15" s="336">
        <v>9528.31</v>
      </c>
    </row>
    <row r="16" spans="1:5" ht="19.5" customHeight="1">
      <c r="A16" s="343"/>
      <c r="B16" s="344" t="s">
        <v>119</v>
      </c>
      <c r="C16" s="345" t="s">
        <v>271</v>
      </c>
      <c r="D16" s="346">
        <v>8320</v>
      </c>
      <c r="E16" s="118"/>
    </row>
    <row r="17" spans="1:7" ht="19.5" customHeight="1">
      <c r="A17" s="343"/>
      <c r="B17" s="344" t="s">
        <v>127</v>
      </c>
      <c r="C17" s="345" t="s">
        <v>272</v>
      </c>
      <c r="D17" s="346">
        <v>5500</v>
      </c>
      <c r="E17" s="118"/>
      <c r="G17" s="336" t="e">
        <f>#REF!+J12</f>
        <v>#REF!</v>
      </c>
    </row>
    <row r="18" spans="1:5" ht="19.5" customHeight="1">
      <c r="A18" s="343"/>
      <c r="B18" s="344" t="s">
        <v>171</v>
      </c>
      <c r="C18" s="345" t="s">
        <v>263</v>
      </c>
      <c r="D18" s="346">
        <v>120660</v>
      </c>
      <c r="E18" s="118"/>
    </row>
    <row r="19" spans="1:5" ht="19.5" customHeight="1">
      <c r="A19" s="343"/>
      <c r="B19" s="344" t="s">
        <v>170</v>
      </c>
      <c r="C19" s="345" t="s">
        <v>264</v>
      </c>
      <c r="D19" s="346">
        <v>344091</v>
      </c>
      <c r="E19" s="118"/>
    </row>
    <row r="20" spans="1:5" ht="19.5" customHeight="1">
      <c r="A20" s="343"/>
      <c r="B20" s="344" t="s">
        <v>97</v>
      </c>
      <c r="C20" s="348">
        <v>531000</v>
      </c>
      <c r="D20" s="346">
        <v>20100</v>
      </c>
      <c r="E20" s="118"/>
    </row>
    <row r="21" spans="1:5" ht="19.5" customHeight="1">
      <c r="A21" s="343"/>
      <c r="B21" s="344" t="s">
        <v>93</v>
      </c>
      <c r="C21" s="348">
        <v>532000</v>
      </c>
      <c r="D21" s="346">
        <v>3700</v>
      </c>
      <c r="E21" s="118"/>
    </row>
    <row r="22" spans="1:5" ht="19.5" customHeight="1">
      <c r="A22" s="343"/>
      <c r="B22" s="344" t="s">
        <v>98</v>
      </c>
      <c r="C22" s="345" t="s">
        <v>151</v>
      </c>
      <c r="D22" s="346">
        <v>0</v>
      </c>
      <c r="E22" s="118"/>
    </row>
    <row r="23" spans="1:5" ht="19.5" customHeight="1">
      <c r="A23" s="343"/>
      <c r="B23" s="344" t="s">
        <v>99</v>
      </c>
      <c r="C23" s="345" t="s">
        <v>152</v>
      </c>
      <c r="D23" s="346">
        <v>2568.32</v>
      </c>
      <c r="E23" s="118"/>
    </row>
    <row r="24" spans="1:6" ht="19.5" customHeight="1">
      <c r="A24" s="343"/>
      <c r="B24" s="344" t="s">
        <v>89</v>
      </c>
      <c r="C24" s="345" t="s">
        <v>273</v>
      </c>
      <c r="D24" s="346">
        <v>0</v>
      </c>
      <c r="E24" s="118"/>
      <c r="F24" s="336">
        <v>35981249.2</v>
      </c>
    </row>
    <row r="25" spans="1:5" ht="19.5" customHeight="1">
      <c r="A25" s="343"/>
      <c r="B25" s="344" t="s">
        <v>112</v>
      </c>
      <c r="C25" s="345" t="s">
        <v>153</v>
      </c>
      <c r="D25" s="346">
        <v>0</v>
      </c>
      <c r="E25" s="118"/>
    </row>
    <row r="26" spans="1:6" ht="19.5" customHeight="1">
      <c r="A26" s="343"/>
      <c r="B26" s="344" t="s">
        <v>100</v>
      </c>
      <c r="C26" s="345" t="s">
        <v>274</v>
      </c>
      <c r="D26" s="346">
        <v>0</v>
      </c>
      <c r="E26" s="118"/>
      <c r="F26" s="336">
        <f>D37-F24</f>
        <v>-7099982</v>
      </c>
    </row>
    <row r="27" spans="1:5" ht="19.5" customHeight="1">
      <c r="A27" s="343"/>
      <c r="B27" s="344" t="s">
        <v>101</v>
      </c>
      <c r="C27" s="345" t="s">
        <v>154</v>
      </c>
      <c r="D27" s="346">
        <v>0</v>
      </c>
      <c r="E27" s="118"/>
    </row>
    <row r="28" spans="1:5" ht="19.5" customHeight="1">
      <c r="A28" s="343"/>
      <c r="B28" s="344" t="s">
        <v>113</v>
      </c>
      <c r="C28" s="345" t="s">
        <v>262</v>
      </c>
      <c r="D28" s="346">
        <v>88400</v>
      </c>
      <c r="E28" s="118"/>
    </row>
    <row r="29" spans="1:5" ht="19.5" customHeight="1">
      <c r="A29" s="343"/>
      <c r="B29" s="344" t="s">
        <v>303</v>
      </c>
      <c r="C29" s="345" t="s">
        <v>309</v>
      </c>
      <c r="D29" s="346">
        <v>0</v>
      </c>
      <c r="E29" s="118"/>
    </row>
    <row r="30" spans="1:5" ht="19.5" customHeight="1">
      <c r="A30" s="343"/>
      <c r="B30" s="344" t="s">
        <v>172</v>
      </c>
      <c r="C30" s="345" t="s">
        <v>253</v>
      </c>
      <c r="D30" s="346"/>
      <c r="E30" s="118">
        <v>925823.42</v>
      </c>
    </row>
    <row r="31" spans="1:5" ht="19.5" customHeight="1">
      <c r="A31" s="343"/>
      <c r="B31" s="344" t="s">
        <v>174</v>
      </c>
      <c r="C31" s="345" t="s">
        <v>266</v>
      </c>
      <c r="D31" s="346"/>
      <c r="E31" s="118">
        <v>2102900</v>
      </c>
    </row>
    <row r="32" spans="1:6" ht="19.5" customHeight="1">
      <c r="A32" s="343"/>
      <c r="B32" s="344" t="s">
        <v>175</v>
      </c>
      <c r="C32" s="345" t="s">
        <v>163</v>
      </c>
      <c r="D32" s="346"/>
      <c r="E32" s="118">
        <v>0</v>
      </c>
      <c r="F32" s="336">
        <f>SUM(D12:D31)</f>
        <v>22326282.96</v>
      </c>
    </row>
    <row r="33" spans="1:5" ht="19.5" customHeight="1">
      <c r="A33" s="343"/>
      <c r="B33" s="344" t="s">
        <v>173</v>
      </c>
      <c r="C33" s="345" t="s">
        <v>275</v>
      </c>
      <c r="D33" s="346"/>
      <c r="E33" s="118">
        <v>223752.03</v>
      </c>
    </row>
    <row r="34" spans="1:5" ht="19.5" customHeight="1">
      <c r="A34" s="343"/>
      <c r="B34" s="344" t="s">
        <v>90</v>
      </c>
      <c r="C34" s="345" t="s">
        <v>155</v>
      </c>
      <c r="D34" s="346"/>
      <c r="E34" s="118">
        <v>17353651.57</v>
      </c>
    </row>
    <row r="35" spans="1:5" ht="19.5" customHeight="1">
      <c r="A35" s="349"/>
      <c r="B35" s="350" t="s">
        <v>92</v>
      </c>
      <c r="C35" s="351" t="s">
        <v>165</v>
      </c>
      <c r="D35" s="352"/>
      <c r="E35" s="353">
        <v>8186740.18</v>
      </c>
    </row>
    <row r="36" spans="1:5" ht="19.5" customHeight="1">
      <c r="A36" s="354"/>
      <c r="B36" s="355" t="s">
        <v>311</v>
      </c>
      <c r="C36" s="356" t="s">
        <v>313</v>
      </c>
      <c r="D36" s="357" t="s">
        <v>78</v>
      </c>
      <c r="E36" s="133">
        <v>88400</v>
      </c>
    </row>
    <row r="37" spans="1:6" ht="19.5" customHeight="1" thickBot="1">
      <c r="A37" s="83"/>
      <c r="B37" s="83"/>
      <c r="C37" s="358"/>
      <c r="D37" s="359">
        <f>SUM(D9:D36)</f>
        <v>28881267.200000003</v>
      </c>
      <c r="E37" s="360">
        <f>SUM(E30:E36)</f>
        <v>28881267.2</v>
      </c>
      <c r="F37" s="361">
        <f>D37-E37</f>
        <v>0</v>
      </c>
    </row>
    <row r="38" ht="19.5" customHeight="1" thickTop="1"/>
  </sheetData>
  <sheetProtection/>
  <mergeCells count="7">
    <mergeCell ref="A1:E1"/>
    <mergeCell ref="A2:E2"/>
    <mergeCell ref="A3:E3"/>
    <mergeCell ref="A4:B5"/>
    <mergeCell ref="C4:C5"/>
    <mergeCell ref="D4:D5"/>
    <mergeCell ref="E4:E5"/>
  </mergeCells>
  <printOptions/>
  <pageMargins left="0.55" right="0.31" top="0.34" bottom="0.33" header="0.28" footer="0.2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66"/>
  <sheetViews>
    <sheetView view="pageBreakPreview" zoomScaleNormal="90" zoomScaleSheetLayoutView="100" zoomScalePageLayoutView="0" workbookViewId="0" topLeftCell="A1">
      <selection activeCell="E8" sqref="E8"/>
    </sheetView>
  </sheetViews>
  <sheetFormatPr defaultColWidth="9.140625" defaultRowHeight="18" customHeight="1"/>
  <cols>
    <col min="1" max="1" width="13.421875" style="18" customWidth="1"/>
    <col min="2" max="5" width="16.140625" style="18" customWidth="1"/>
    <col min="6" max="6" width="34.7109375" style="18" customWidth="1"/>
    <col min="7" max="7" width="9.140625" style="18" customWidth="1"/>
    <col min="8" max="8" width="18.28125" style="96" customWidth="1"/>
    <col min="9" max="9" width="16.28125" style="19" customWidth="1"/>
    <col min="10" max="10" width="14.57421875" style="18" customWidth="1"/>
    <col min="11" max="11" width="12.00390625" style="18" customWidth="1"/>
    <col min="12" max="16384" width="9.140625" style="18" customWidth="1"/>
  </cols>
  <sheetData>
    <row r="1" spans="2:8" ht="24" customHeight="1">
      <c r="B1" s="375" t="s">
        <v>84</v>
      </c>
      <c r="C1" s="375"/>
      <c r="D1" s="375"/>
      <c r="E1" s="375"/>
      <c r="F1" s="375"/>
      <c r="G1" s="375"/>
      <c r="H1" s="375"/>
    </row>
    <row r="2" spans="2:8" ht="23.25" customHeight="1">
      <c r="B2" s="375" t="s">
        <v>184</v>
      </c>
      <c r="C2" s="375"/>
      <c r="D2" s="375"/>
      <c r="E2" s="375"/>
      <c r="F2" s="375"/>
      <c r="G2" s="375"/>
      <c r="H2" s="375"/>
    </row>
    <row r="3" spans="2:8" ht="24" customHeight="1" thickBot="1">
      <c r="B3" s="20"/>
      <c r="C3" s="20"/>
      <c r="D3" s="20"/>
      <c r="E3" s="21" t="s">
        <v>314</v>
      </c>
      <c r="F3" s="20"/>
      <c r="G3" s="22"/>
      <c r="H3" s="23"/>
    </row>
    <row r="4" spans="2:8" ht="18" customHeight="1" thickTop="1">
      <c r="B4" s="382" t="s">
        <v>85</v>
      </c>
      <c r="C4" s="383"/>
      <c r="D4" s="383"/>
      <c r="E4" s="384"/>
      <c r="F4" s="24"/>
      <c r="G4" s="385" t="s">
        <v>1</v>
      </c>
      <c r="H4" s="25" t="s">
        <v>70</v>
      </c>
    </row>
    <row r="5" spans="2:8" ht="18" customHeight="1">
      <c r="B5" s="26" t="s">
        <v>2</v>
      </c>
      <c r="C5" s="27" t="s">
        <v>177</v>
      </c>
      <c r="D5" s="28" t="s">
        <v>11</v>
      </c>
      <c r="E5" s="26" t="s">
        <v>86</v>
      </c>
      <c r="F5" s="29" t="s">
        <v>87</v>
      </c>
      <c r="G5" s="380"/>
      <c r="H5" s="30" t="s">
        <v>179</v>
      </c>
    </row>
    <row r="6" spans="2:8" ht="18" customHeight="1" thickBot="1">
      <c r="B6" s="31" t="s">
        <v>66</v>
      </c>
      <c r="C6" s="32" t="s">
        <v>178</v>
      </c>
      <c r="D6" s="33" t="s">
        <v>180</v>
      </c>
      <c r="E6" s="31" t="s">
        <v>66</v>
      </c>
      <c r="F6" s="34"/>
      <c r="G6" s="381"/>
      <c r="H6" s="35" t="s">
        <v>180</v>
      </c>
    </row>
    <row r="7" spans="2:8" ht="18" customHeight="1" thickTop="1">
      <c r="B7" s="36"/>
      <c r="C7" s="37"/>
      <c r="D7" s="38"/>
      <c r="E7" s="36">
        <v>27858856.04</v>
      </c>
      <c r="F7" s="319" t="s">
        <v>88</v>
      </c>
      <c r="G7" s="39"/>
      <c r="H7" s="40">
        <v>27858856.04</v>
      </c>
    </row>
    <row r="8" spans="2:8" ht="18" customHeight="1">
      <c r="B8" s="41"/>
      <c r="C8" s="42"/>
      <c r="D8" s="41"/>
      <c r="E8" s="36"/>
      <c r="F8" s="320" t="s">
        <v>176</v>
      </c>
      <c r="G8" s="43" t="s">
        <v>253</v>
      </c>
      <c r="H8" s="40"/>
    </row>
    <row r="9" spans="2:10" ht="18" customHeight="1">
      <c r="B9" s="41">
        <v>459000</v>
      </c>
      <c r="C9" s="42">
        <v>0</v>
      </c>
      <c r="D9" s="41">
        <f>SUM(B9:C9)</f>
        <v>459000</v>
      </c>
      <c r="E9" s="41">
        <v>0</v>
      </c>
      <c r="F9" s="191" t="s">
        <v>5</v>
      </c>
      <c r="G9" s="43" t="s">
        <v>156</v>
      </c>
      <c r="H9" s="45">
        <v>0</v>
      </c>
      <c r="I9" s="19">
        <v>371168</v>
      </c>
      <c r="J9" s="46">
        <f>H9+I9</f>
        <v>371168</v>
      </c>
    </row>
    <row r="10" spans="2:8" ht="18" customHeight="1">
      <c r="B10" s="41">
        <v>188400</v>
      </c>
      <c r="C10" s="42">
        <v>0</v>
      </c>
      <c r="D10" s="41">
        <f aca="true" t="shared" si="0" ref="D10:D16">SUM(B10:C10)</f>
        <v>188400</v>
      </c>
      <c r="E10" s="41">
        <v>20040</v>
      </c>
      <c r="F10" s="191" t="s">
        <v>12</v>
      </c>
      <c r="G10" s="43" t="s">
        <v>157</v>
      </c>
      <c r="H10" s="45">
        <v>20040</v>
      </c>
    </row>
    <row r="11" spans="2:8" ht="18" customHeight="1">
      <c r="B11" s="41">
        <v>200000</v>
      </c>
      <c r="C11" s="47">
        <v>0</v>
      </c>
      <c r="D11" s="41">
        <f t="shared" si="0"/>
        <v>200000</v>
      </c>
      <c r="E11" s="48">
        <v>7722.29</v>
      </c>
      <c r="F11" s="191" t="s">
        <v>33</v>
      </c>
      <c r="G11" s="43" t="s">
        <v>158</v>
      </c>
      <c r="H11" s="45">
        <v>7722.29</v>
      </c>
    </row>
    <row r="12" spans="2:8" ht="18" customHeight="1">
      <c r="B12" s="41" t="s">
        <v>7</v>
      </c>
      <c r="C12" s="47">
        <v>0</v>
      </c>
      <c r="D12" s="41">
        <f>SUM(B12:C12)</f>
        <v>0</v>
      </c>
      <c r="E12" s="49" t="s">
        <v>7</v>
      </c>
      <c r="F12" s="191" t="s">
        <v>39</v>
      </c>
      <c r="G12" s="43" t="s">
        <v>159</v>
      </c>
      <c r="H12" s="45" t="s">
        <v>7</v>
      </c>
    </row>
    <row r="13" spans="2:8" ht="18" customHeight="1">
      <c r="B13" s="41">
        <v>7600</v>
      </c>
      <c r="C13" s="42">
        <v>0</v>
      </c>
      <c r="D13" s="41">
        <f t="shared" si="0"/>
        <v>7600</v>
      </c>
      <c r="E13" s="41">
        <v>0</v>
      </c>
      <c r="F13" s="191" t="s">
        <v>42</v>
      </c>
      <c r="G13" s="43" t="s">
        <v>160</v>
      </c>
      <c r="H13" s="45" t="s">
        <v>7</v>
      </c>
    </row>
    <row r="14" spans="2:8" ht="18" customHeight="1">
      <c r="B14" s="41">
        <v>1000</v>
      </c>
      <c r="C14" s="47">
        <v>0</v>
      </c>
      <c r="D14" s="41">
        <f t="shared" si="0"/>
        <v>1000</v>
      </c>
      <c r="E14" s="41">
        <v>0</v>
      </c>
      <c r="F14" s="191" t="s">
        <v>50</v>
      </c>
      <c r="G14" s="43" t="s">
        <v>161</v>
      </c>
      <c r="H14" s="45" t="s">
        <v>7</v>
      </c>
    </row>
    <row r="15" spans="2:8" ht="18" customHeight="1">
      <c r="B15" s="41">
        <v>10254000</v>
      </c>
      <c r="C15" s="42">
        <v>0</v>
      </c>
      <c r="D15" s="41">
        <f t="shared" si="0"/>
        <v>10254000</v>
      </c>
      <c r="E15" s="41">
        <v>898061.13</v>
      </c>
      <c r="F15" s="191" t="s">
        <v>53</v>
      </c>
      <c r="G15" s="43" t="s">
        <v>162</v>
      </c>
      <c r="H15" s="45">
        <v>898061.13</v>
      </c>
    </row>
    <row r="16" spans="2:8" ht="18" customHeight="1">
      <c r="B16" s="41">
        <v>3890000</v>
      </c>
      <c r="C16" s="42">
        <v>0</v>
      </c>
      <c r="D16" s="41">
        <f t="shared" si="0"/>
        <v>3890000</v>
      </c>
      <c r="E16" s="41">
        <v>0</v>
      </c>
      <c r="F16" s="191" t="s">
        <v>198</v>
      </c>
      <c r="G16" s="43" t="s">
        <v>257</v>
      </c>
      <c r="H16" s="45">
        <v>0</v>
      </c>
    </row>
    <row r="17" spans="2:9" ht="18" customHeight="1" thickBot="1">
      <c r="B17" s="50">
        <f>SUM(B7:B16)</f>
        <v>15000000</v>
      </c>
      <c r="C17" s="50">
        <f>SUM(C7:C16)</f>
        <v>0</v>
      </c>
      <c r="D17" s="50">
        <f>SUM(B17:C17)</f>
        <v>15000000</v>
      </c>
      <c r="E17" s="50">
        <f>SUM(E9:E16)</f>
        <v>925823.42</v>
      </c>
      <c r="F17" s="97" t="s">
        <v>11</v>
      </c>
      <c r="G17" s="43"/>
      <c r="H17" s="52">
        <f>SUM(H9:H16)</f>
        <v>925823.42</v>
      </c>
      <c r="I17" s="19">
        <f>SUM(H17:H18)</f>
        <v>925823.42</v>
      </c>
    </row>
    <row r="18" spans="2:8" ht="18" customHeight="1" thickBot="1" thickTop="1">
      <c r="B18" s="50">
        <v>0</v>
      </c>
      <c r="C18" s="50">
        <v>0</v>
      </c>
      <c r="D18" s="50">
        <v>0</v>
      </c>
      <c r="E18" s="53">
        <v>0</v>
      </c>
      <c r="F18" s="191" t="s">
        <v>197</v>
      </c>
      <c r="G18" s="43" t="s">
        <v>261</v>
      </c>
      <c r="H18" s="45">
        <v>0</v>
      </c>
    </row>
    <row r="19" spans="2:8" ht="18" customHeight="1" thickBot="1" thickTop="1">
      <c r="B19" s="50">
        <f>SUM(B17:B18)</f>
        <v>15000000</v>
      </c>
      <c r="C19" s="50">
        <f>SUM(C17:C18)</f>
        <v>0</v>
      </c>
      <c r="D19" s="50">
        <f>SUM(B19:C19)</f>
        <v>15000000</v>
      </c>
      <c r="E19" s="54">
        <f>SUM(E17:E18)</f>
        <v>925823.42</v>
      </c>
      <c r="F19" s="98" t="s">
        <v>11</v>
      </c>
      <c r="G19" s="55"/>
      <c r="H19" s="56">
        <f>SUM(H17:H18)</f>
        <v>925823.42</v>
      </c>
    </row>
    <row r="20" spans="2:9" ht="18" customHeight="1" thickTop="1">
      <c r="B20" s="57"/>
      <c r="C20" s="57"/>
      <c r="D20" s="58"/>
      <c r="E20" s="41">
        <v>22949.3</v>
      </c>
      <c r="F20" s="191" t="s">
        <v>258</v>
      </c>
      <c r="G20" s="43" t="s">
        <v>167</v>
      </c>
      <c r="H20" s="45">
        <v>22949.3</v>
      </c>
      <c r="I20" s="19">
        <v>125306</v>
      </c>
    </row>
    <row r="21" spans="2:9" ht="18" customHeight="1">
      <c r="B21" s="59"/>
      <c r="C21" s="59"/>
      <c r="D21" s="58"/>
      <c r="E21" s="41">
        <v>222.09</v>
      </c>
      <c r="F21" s="191" t="s">
        <v>90</v>
      </c>
      <c r="G21" s="43" t="s">
        <v>155</v>
      </c>
      <c r="H21" s="45">
        <v>222.09</v>
      </c>
      <c r="I21" s="19">
        <v>473264</v>
      </c>
    </row>
    <row r="22" spans="2:9" ht="18" customHeight="1">
      <c r="B22" s="59"/>
      <c r="C22" s="59"/>
      <c r="D22" s="58"/>
      <c r="E22" s="41">
        <v>0</v>
      </c>
      <c r="F22" s="191" t="s">
        <v>91</v>
      </c>
      <c r="G22" s="60" t="s">
        <v>166</v>
      </c>
      <c r="H22" s="45">
        <v>0</v>
      </c>
      <c r="I22" s="19">
        <v>5850</v>
      </c>
    </row>
    <row r="23" spans="2:9" ht="18" customHeight="1">
      <c r="B23" s="59"/>
      <c r="C23" s="59"/>
      <c r="D23" s="58"/>
      <c r="E23" s="41">
        <v>88400</v>
      </c>
      <c r="F23" s="321" t="s">
        <v>311</v>
      </c>
      <c r="G23" s="43" t="s">
        <v>147</v>
      </c>
      <c r="H23" s="45">
        <v>88400</v>
      </c>
      <c r="I23" s="19">
        <v>21752</v>
      </c>
    </row>
    <row r="24" spans="2:9" ht="18" customHeight="1">
      <c r="B24" s="59"/>
      <c r="C24" s="59"/>
      <c r="D24" s="58"/>
      <c r="E24" s="41">
        <v>0</v>
      </c>
      <c r="F24" s="321" t="s">
        <v>174</v>
      </c>
      <c r="G24" s="43" t="s">
        <v>163</v>
      </c>
      <c r="H24" s="45">
        <v>0</v>
      </c>
      <c r="I24" s="19">
        <v>193091.43</v>
      </c>
    </row>
    <row r="25" spans="2:9" ht="18" customHeight="1">
      <c r="B25" s="59"/>
      <c r="C25" s="59"/>
      <c r="D25" s="58"/>
      <c r="E25" s="41">
        <v>11445</v>
      </c>
      <c r="F25" s="321" t="s">
        <v>303</v>
      </c>
      <c r="G25" s="43" t="s">
        <v>315</v>
      </c>
      <c r="H25" s="45">
        <v>11445</v>
      </c>
      <c r="I25" s="19">
        <v>700</v>
      </c>
    </row>
    <row r="26" spans="2:9" ht="18" customHeight="1">
      <c r="B26" s="59"/>
      <c r="C26" s="59"/>
      <c r="D26" s="58"/>
      <c r="E26" s="41">
        <v>0</v>
      </c>
      <c r="F26" s="321" t="s">
        <v>96</v>
      </c>
      <c r="G26" s="43" t="s">
        <v>168</v>
      </c>
      <c r="H26" s="45">
        <v>0</v>
      </c>
      <c r="I26" s="19">
        <v>101100</v>
      </c>
    </row>
    <row r="27" spans="2:9" ht="18" customHeight="1">
      <c r="B27" s="59"/>
      <c r="C27" s="59"/>
      <c r="D27" s="58"/>
      <c r="E27" s="41">
        <v>0</v>
      </c>
      <c r="F27" s="321" t="s">
        <v>120</v>
      </c>
      <c r="G27" s="43" t="s">
        <v>148</v>
      </c>
      <c r="H27" s="45">
        <v>0</v>
      </c>
      <c r="I27" s="19">
        <v>7500</v>
      </c>
    </row>
    <row r="28" spans="2:9" ht="18" customHeight="1">
      <c r="B28" s="59"/>
      <c r="C28" s="59"/>
      <c r="D28" s="58"/>
      <c r="E28" s="41">
        <v>0</v>
      </c>
      <c r="F28" s="321" t="s">
        <v>131</v>
      </c>
      <c r="G28" s="43" t="s">
        <v>149</v>
      </c>
      <c r="H28" s="45">
        <v>0</v>
      </c>
      <c r="I28" s="19">
        <f>SUM(I20:I27)</f>
        <v>928563.4299999999</v>
      </c>
    </row>
    <row r="29" spans="2:8" ht="18" customHeight="1">
      <c r="B29" s="59"/>
      <c r="C29" s="59"/>
      <c r="D29" s="58"/>
      <c r="E29" s="41">
        <v>0</v>
      </c>
      <c r="F29" s="321" t="s">
        <v>133</v>
      </c>
      <c r="G29" s="43" t="s">
        <v>164</v>
      </c>
      <c r="H29" s="45">
        <v>0</v>
      </c>
    </row>
    <row r="30" spans="2:9" ht="18" customHeight="1">
      <c r="B30" s="59"/>
      <c r="C30" s="59"/>
      <c r="D30" s="58"/>
      <c r="E30" s="41">
        <v>0</v>
      </c>
      <c r="F30" s="321" t="s">
        <v>93</v>
      </c>
      <c r="G30" s="43" t="s">
        <v>165</v>
      </c>
      <c r="H30" s="45">
        <v>0</v>
      </c>
      <c r="I30" s="19">
        <f>I28-E32</f>
        <v>805547.0399999999</v>
      </c>
    </row>
    <row r="31" spans="2:8" ht="18" customHeight="1">
      <c r="B31" s="59"/>
      <c r="C31" s="59"/>
      <c r="D31" s="58"/>
      <c r="E31" s="41">
        <v>0</v>
      </c>
      <c r="F31" s="191" t="s">
        <v>99</v>
      </c>
      <c r="G31" s="61" t="s">
        <v>252</v>
      </c>
      <c r="H31" s="45">
        <v>0</v>
      </c>
    </row>
    <row r="32" spans="2:8" ht="18" customHeight="1">
      <c r="B32" s="59"/>
      <c r="C32" s="59"/>
      <c r="D32" s="58"/>
      <c r="E32" s="304">
        <f>SUM(E20:E31)</f>
        <v>123016.39</v>
      </c>
      <c r="F32" s="305" t="s">
        <v>11</v>
      </c>
      <c r="G32" s="63"/>
      <c r="H32" s="306">
        <f>SUM(H20:H31)</f>
        <v>123016.39</v>
      </c>
    </row>
    <row r="33" spans="2:9" s="44" customFormat="1" ht="18" customHeight="1">
      <c r="B33" s="62">
        <f>SUM(B19:B32)</f>
        <v>15000000</v>
      </c>
      <c r="C33" s="62">
        <f>SUM(C19:C32)</f>
        <v>0</v>
      </c>
      <c r="D33" s="62">
        <f>SUM(D19:D32)</f>
        <v>15000000</v>
      </c>
      <c r="E33" s="62">
        <f>E19+E32</f>
        <v>1048839.81</v>
      </c>
      <c r="F33" s="99" t="s">
        <v>94</v>
      </c>
      <c r="G33" s="62"/>
      <c r="H33" s="52">
        <f>SUM(H19:H31)</f>
        <v>1048839.81</v>
      </c>
      <c r="I33" s="309"/>
    </row>
    <row r="34" spans="2:9" s="44" customFormat="1" ht="18" customHeight="1">
      <c r="B34" s="307"/>
      <c r="C34" s="307"/>
      <c r="D34" s="307"/>
      <c r="E34" s="307"/>
      <c r="F34" s="299"/>
      <c r="G34" s="307"/>
      <c r="H34" s="308"/>
      <c r="I34" s="309"/>
    </row>
    <row r="35" spans="2:8" ht="18" customHeight="1">
      <c r="B35" s="376" t="s">
        <v>85</v>
      </c>
      <c r="C35" s="377"/>
      <c r="D35" s="377"/>
      <c r="E35" s="378"/>
      <c r="F35" s="64"/>
      <c r="G35" s="379" t="s">
        <v>1</v>
      </c>
      <c r="H35" s="65" t="s">
        <v>70</v>
      </c>
    </row>
    <row r="36" spans="2:8" ht="18" customHeight="1">
      <c r="B36" s="26" t="s">
        <v>2</v>
      </c>
      <c r="C36" s="27" t="s">
        <v>177</v>
      </c>
      <c r="D36" s="28" t="s">
        <v>11</v>
      </c>
      <c r="E36" s="66" t="s">
        <v>86</v>
      </c>
      <c r="F36" s="29" t="s">
        <v>87</v>
      </c>
      <c r="G36" s="380"/>
      <c r="H36" s="67" t="s">
        <v>179</v>
      </c>
    </row>
    <row r="37" spans="2:8" ht="18" customHeight="1" thickBot="1">
      <c r="B37" s="31" t="s">
        <v>66</v>
      </c>
      <c r="C37" s="32" t="s">
        <v>178</v>
      </c>
      <c r="D37" s="33" t="s">
        <v>180</v>
      </c>
      <c r="E37" s="31" t="s">
        <v>66</v>
      </c>
      <c r="F37" s="34"/>
      <c r="G37" s="381"/>
      <c r="H37" s="35" t="s">
        <v>180</v>
      </c>
    </row>
    <row r="38" spans="2:8" ht="18" customHeight="1" thickTop="1">
      <c r="B38" s="41"/>
      <c r="C38" s="41"/>
      <c r="D38" s="41"/>
      <c r="E38" s="41"/>
      <c r="F38" s="322" t="s">
        <v>95</v>
      </c>
      <c r="G38" s="39"/>
      <c r="H38" s="68"/>
    </row>
    <row r="39" spans="2:9" ht="18" customHeight="1">
      <c r="B39" s="69">
        <v>743600</v>
      </c>
      <c r="C39" s="69">
        <v>88400</v>
      </c>
      <c r="D39" s="69">
        <f>SUM(B39:C39)</f>
        <v>832000</v>
      </c>
      <c r="E39" s="69">
        <v>88400</v>
      </c>
      <c r="F39" s="70" t="s">
        <v>96</v>
      </c>
      <c r="G39" s="60" t="s">
        <v>262</v>
      </c>
      <c r="H39" s="71">
        <v>88400</v>
      </c>
      <c r="I39" s="19">
        <v>985975</v>
      </c>
    </row>
    <row r="40" spans="2:9" ht="18" customHeight="1">
      <c r="B40" s="69">
        <v>1760000</v>
      </c>
      <c r="C40" s="69">
        <v>0</v>
      </c>
      <c r="D40" s="69">
        <f aca="true" t="shared" si="1" ref="D40:D49">SUM(B40:C40)</f>
        <v>1760000</v>
      </c>
      <c r="E40" s="69">
        <v>120660</v>
      </c>
      <c r="F40" s="70" t="s">
        <v>171</v>
      </c>
      <c r="G40" s="60" t="s">
        <v>263</v>
      </c>
      <c r="H40" s="71">
        <v>120660</v>
      </c>
      <c r="I40" s="19">
        <v>229561</v>
      </c>
    </row>
    <row r="41" spans="2:9" ht="18" customHeight="1">
      <c r="B41" s="69">
        <v>5074320</v>
      </c>
      <c r="C41" s="69">
        <v>0</v>
      </c>
      <c r="D41" s="69">
        <f t="shared" si="1"/>
        <v>5074320</v>
      </c>
      <c r="E41" s="69">
        <v>344091</v>
      </c>
      <c r="F41" s="70" t="s">
        <v>170</v>
      </c>
      <c r="G41" s="60" t="s">
        <v>264</v>
      </c>
      <c r="H41" s="71">
        <v>344091</v>
      </c>
      <c r="I41" s="19">
        <v>68000</v>
      </c>
    </row>
    <row r="42" spans="2:9" ht="18" customHeight="1">
      <c r="B42" s="69">
        <v>569000</v>
      </c>
      <c r="C42" s="69">
        <v>0</v>
      </c>
      <c r="D42" s="69">
        <f t="shared" si="1"/>
        <v>569000</v>
      </c>
      <c r="E42" s="69">
        <v>20100</v>
      </c>
      <c r="F42" s="70" t="s">
        <v>97</v>
      </c>
      <c r="G42" s="60" t="s">
        <v>265</v>
      </c>
      <c r="H42" s="71">
        <v>20100</v>
      </c>
      <c r="I42" s="19">
        <f>SUM(I39:I41)</f>
        <v>1283536</v>
      </c>
    </row>
    <row r="43" spans="2:10" ht="18" customHeight="1">
      <c r="B43" s="69">
        <v>3741280</v>
      </c>
      <c r="C43" s="69">
        <v>0</v>
      </c>
      <c r="D43" s="69">
        <f t="shared" si="1"/>
        <v>3741280</v>
      </c>
      <c r="E43" s="69">
        <v>3700</v>
      </c>
      <c r="F43" s="70" t="s">
        <v>93</v>
      </c>
      <c r="G43" s="60" t="s">
        <v>150</v>
      </c>
      <c r="H43" s="71">
        <v>3700</v>
      </c>
      <c r="J43" s="46">
        <f>SUM(D39:D49)</f>
        <v>15088400</v>
      </c>
    </row>
    <row r="44" spans="2:8" ht="18" customHeight="1">
      <c r="B44" s="69">
        <v>830000</v>
      </c>
      <c r="C44" s="69">
        <v>0</v>
      </c>
      <c r="D44" s="69">
        <f t="shared" si="1"/>
        <v>830000</v>
      </c>
      <c r="E44" s="69">
        <v>0</v>
      </c>
      <c r="F44" s="70" t="s">
        <v>98</v>
      </c>
      <c r="G44" s="60" t="s">
        <v>151</v>
      </c>
      <c r="H44" s="71">
        <v>0</v>
      </c>
    </row>
    <row r="45" spans="2:8" ht="18" customHeight="1">
      <c r="B45" s="69">
        <v>168200</v>
      </c>
      <c r="C45" s="69">
        <v>0</v>
      </c>
      <c r="D45" s="69">
        <f t="shared" si="1"/>
        <v>168200</v>
      </c>
      <c r="E45" s="69">
        <v>2568.32</v>
      </c>
      <c r="F45" s="70" t="s">
        <v>99</v>
      </c>
      <c r="G45" s="60" t="s">
        <v>152</v>
      </c>
      <c r="H45" s="71">
        <v>2568.32</v>
      </c>
    </row>
    <row r="46" spans="2:8" ht="18" customHeight="1">
      <c r="B46" s="69">
        <v>162000</v>
      </c>
      <c r="C46" s="69">
        <v>0</v>
      </c>
      <c r="D46" s="69">
        <f t="shared" si="1"/>
        <v>162000</v>
      </c>
      <c r="E46" s="69">
        <v>0</v>
      </c>
      <c r="F46" s="70" t="s">
        <v>100</v>
      </c>
      <c r="G46" s="72">
        <v>541000</v>
      </c>
      <c r="H46" s="71">
        <v>0</v>
      </c>
    </row>
    <row r="47" spans="2:8" ht="18" customHeight="1">
      <c r="B47" s="69">
        <v>1208000</v>
      </c>
      <c r="C47" s="69">
        <v>0</v>
      </c>
      <c r="D47" s="69">
        <f t="shared" si="1"/>
        <v>1208000</v>
      </c>
      <c r="E47" s="69">
        <v>0</v>
      </c>
      <c r="F47" s="70" t="s">
        <v>101</v>
      </c>
      <c r="G47" s="60" t="s">
        <v>154</v>
      </c>
      <c r="H47" s="71">
        <v>0</v>
      </c>
    </row>
    <row r="48" spans="2:8" ht="18" customHeight="1">
      <c r="B48" s="69">
        <v>15000</v>
      </c>
      <c r="C48" s="69">
        <v>0</v>
      </c>
      <c r="D48" s="69">
        <f t="shared" si="1"/>
        <v>15000</v>
      </c>
      <c r="E48" s="69">
        <v>0</v>
      </c>
      <c r="F48" s="70" t="s">
        <v>112</v>
      </c>
      <c r="G48" s="60" t="s">
        <v>153</v>
      </c>
      <c r="H48" s="71">
        <v>0</v>
      </c>
    </row>
    <row r="49" spans="2:8" ht="18" customHeight="1">
      <c r="B49" s="69">
        <v>728600</v>
      </c>
      <c r="C49" s="69">
        <v>0</v>
      </c>
      <c r="D49" s="69">
        <f t="shared" si="1"/>
        <v>728600</v>
      </c>
      <c r="E49" s="69">
        <v>0</v>
      </c>
      <c r="F49" s="70" t="s">
        <v>89</v>
      </c>
      <c r="G49" s="51">
        <v>561000</v>
      </c>
      <c r="H49" s="71">
        <v>0</v>
      </c>
    </row>
    <row r="50" spans="2:8" ht="18" customHeight="1" thickBot="1">
      <c r="B50" s="73">
        <f>SUM(B39:B49)</f>
        <v>15000000</v>
      </c>
      <c r="C50" s="73">
        <f>SUM(C39:C49)</f>
        <v>88400</v>
      </c>
      <c r="D50" s="73">
        <f>SUM(B50:C50)</f>
        <v>15088400</v>
      </c>
      <c r="E50" s="73">
        <f>SUM(E39:E49)</f>
        <v>579519.32</v>
      </c>
      <c r="F50" s="323" t="s">
        <v>11</v>
      </c>
      <c r="G50" s="60"/>
      <c r="H50" s="75">
        <f>SUM(H39:H49)</f>
        <v>579519.32</v>
      </c>
    </row>
    <row r="51" spans="2:8" ht="18" customHeight="1" thickTop="1">
      <c r="B51" s="100"/>
      <c r="C51" s="100"/>
      <c r="D51" s="100"/>
      <c r="E51" s="69">
        <v>0</v>
      </c>
      <c r="F51" s="76" t="s">
        <v>90</v>
      </c>
      <c r="G51" s="60" t="s">
        <v>155</v>
      </c>
      <c r="H51" s="71">
        <v>0</v>
      </c>
    </row>
    <row r="52" spans="2:8" ht="18" customHeight="1">
      <c r="B52" s="87"/>
      <c r="C52" s="87"/>
      <c r="D52" s="87"/>
      <c r="E52" s="69">
        <v>0</v>
      </c>
      <c r="F52" s="77" t="s">
        <v>181</v>
      </c>
      <c r="G52" s="60" t="s">
        <v>165</v>
      </c>
      <c r="H52" s="71">
        <v>0</v>
      </c>
    </row>
    <row r="53" spans="2:8" ht="18" customHeight="1">
      <c r="B53" s="87"/>
      <c r="C53" s="87"/>
      <c r="D53" s="87"/>
      <c r="E53" s="69">
        <v>88400</v>
      </c>
      <c r="F53" s="76" t="s">
        <v>310</v>
      </c>
      <c r="G53" s="60" t="s">
        <v>312</v>
      </c>
      <c r="H53" s="71">
        <v>88400</v>
      </c>
    </row>
    <row r="54" spans="2:8" ht="18" customHeight="1">
      <c r="B54" s="87"/>
      <c r="C54" s="87"/>
      <c r="D54" s="87"/>
      <c r="E54" s="69">
        <v>24000</v>
      </c>
      <c r="F54" s="76" t="s">
        <v>182</v>
      </c>
      <c r="G54" s="60" t="s">
        <v>266</v>
      </c>
      <c r="H54" s="71">
        <v>24000</v>
      </c>
    </row>
    <row r="55" spans="2:8" ht="18" customHeight="1">
      <c r="B55" s="87"/>
      <c r="C55" s="87"/>
      <c r="D55" s="87"/>
      <c r="E55" s="69">
        <v>0</v>
      </c>
      <c r="F55" s="76" t="s">
        <v>175</v>
      </c>
      <c r="G55" s="60" t="s">
        <v>163</v>
      </c>
      <c r="H55" s="71">
        <v>0</v>
      </c>
    </row>
    <row r="56" spans="2:8" ht="18" customHeight="1">
      <c r="B56" s="87"/>
      <c r="C56" s="87"/>
      <c r="D56" s="87"/>
      <c r="E56" s="69">
        <v>16248.65</v>
      </c>
      <c r="F56" s="76" t="s">
        <v>173</v>
      </c>
      <c r="G56" s="60" t="s">
        <v>167</v>
      </c>
      <c r="H56" s="71">
        <v>16248.65</v>
      </c>
    </row>
    <row r="57" spans="2:8" ht="18" customHeight="1">
      <c r="B57" s="87"/>
      <c r="C57" s="87"/>
      <c r="D57" s="87"/>
      <c r="E57" s="69">
        <v>0</v>
      </c>
      <c r="F57" s="76" t="s">
        <v>183</v>
      </c>
      <c r="G57" s="60" t="s">
        <v>267</v>
      </c>
      <c r="H57" s="71">
        <v>0</v>
      </c>
    </row>
    <row r="58" spans="2:8" ht="18" customHeight="1">
      <c r="B58" s="87"/>
      <c r="C58" s="87"/>
      <c r="D58" s="87"/>
      <c r="E58" s="69">
        <v>0</v>
      </c>
      <c r="F58" s="76" t="s">
        <v>303</v>
      </c>
      <c r="G58" s="60" t="s">
        <v>309</v>
      </c>
      <c r="H58" s="71">
        <v>0</v>
      </c>
    </row>
    <row r="59" spans="2:8" ht="18" customHeight="1">
      <c r="B59" s="87"/>
      <c r="C59" s="87"/>
      <c r="D59" s="87"/>
      <c r="E59" s="69"/>
      <c r="F59" s="362"/>
      <c r="G59" s="79"/>
      <c r="H59" s="80"/>
    </row>
    <row r="60" spans="2:8" ht="18" customHeight="1">
      <c r="B60" s="101"/>
      <c r="C60" s="101"/>
      <c r="D60" s="101"/>
      <c r="E60" s="82">
        <f>SUM(E51:E59)</f>
        <v>128648.65</v>
      </c>
      <c r="F60" s="83" t="s">
        <v>11</v>
      </c>
      <c r="G60" s="84"/>
      <c r="H60" s="85">
        <f>SUM(H51:H59)</f>
        <v>128648.65</v>
      </c>
    </row>
    <row r="61" spans="2:8" ht="18" customHeight="1" thickBot="1">
      <c r="B61" s="102">
        <f>SUM(B50)</f>
        <v>15000000</v>
      </c>
      <c r="C61" s="102">
        <f>SUM(C50)</f>
        <v>88400</v>
      </c>
      <c r="D61" s="102">
        <f>B61+C61</f>
        <v>15088400</v>
      </c>
      <c r="E61" s="73">
        <f>E50+E60</f>
        <v>708167.97</v>
      </c>
      <c r="F61" s="86" t="s">
        <v>102</v>
      </c>
      <c r="G61" s="84"/>
      <c r="H61" s="75">
        <f>H50+H60</f>
        <v>708167.97</v>
      </c>
    </row>
    <row r="62" spans="2:10" ht="18" customHeight="1" thickTop="1">
      <c r="B62" s="294">
        <v>0</v>
      </c>
      <c r="C62" s="363">
        <v>-88400</v>
      </c>
      <c r="D62" s="364">
        <v>-88400</v>
      </c>
      <c r="E62" s="87">
        <f>E33-E61</f>
        <v>340671.8400000001</v>
      </c>
      <c r="F62" s="86" t="s">
        <v>186</v>
      </c>
      <c r="G62" s="88"/>
      <c r="H62" s="78">
        <f>H33-H61</f>
        <v>340671.8400000001</v>
      </c>
      <c r="J62" s="18">
        <v>123654</v>
      </c>
    </row>
    <row r="63" spans="2:8" ht="18" customHeight="1">
      <c r="B63" s="81"/>
      <c r="C63" s="81"/>
      <c r="D63" s="81"/>
      <c r="E63" s="87"/>
      <c r="F63" s="81" t="s">
        <v>187</v>
      </c>
      <c r="G63" s="88"/>
      <c r="H63" s="78"/>
    </row>
    <row r="64" spans="2:9" ht="18" customHeight="1" thickBot="1">
      <c r="B64" s="81"/>
      <c r="C64" s="81"/>
      <c r="D64" s="81"/>
      <c r="E64" s="87"/>
      <c r="F64" s="86" t="s">
        <v>185</v>
      </c>
      <c r="G64" s="88"/>
      <c r="H64" s="318"/>
      <c r="I64" s="19">
        <f>H33-H61</f>
        <v>340671.8400000001</v>
      </c>
    </row>
    <row r="65" spans="2:8" ht="18" customHeight="1" thickBot="1">
      <c r="B65" s="74"/>
      <c r="C65" s="74"/>
      <c r="D65" s="74"/>
      <c r="E65" s="89">
        <f>E7+E33-E61</f>
        <v>28199527.88</v>
      </c>
      <c r="F65" s="90" t="s">
        <v>103</v>
      </c>
      <c r="G65" s="91"/>
      <c r="H65" s="92">
        <f>H7+H33-H61</f>
        <v>28199527.88</v>
      </c>
    </row>
    <row r="66" spans="2:8" ht="18.75" customHeight="1">
      <c r="B66" s="93"/>
      <c r="C66" s="93"/>
      <c r="D66" s="93"/>
      <c r="E66" s="93"/>
      <c r="F66" s="93"/>
      <c r="G66" s="94"/>
      <c r="H66" s="95"/>
    </row>
    <row r="67" ht="18.75" customHeight="1"/>
    <row r="68" ht="18.75" customHeight="1"/>
  </sheetData>
  <sheetProtection/>
  <mergeCells count="6">
    <mergeCell ref="B1:H1"/>
    <mergeCell ref="B2:H2"/>
    <mergeCell ref="B35:E35"/>
    <mergeCell ref="G35:G37"/>
    <mergeCell ref="B4:E4"/>
    <mergeCell ref="G4:G6"/>
  </mergeCells>
  <printOptions/>
  <pageMargins left="0.2755905511811024" right="0.11811023622047245" top="0.17" bottom="0.11811023622047245" header="0.11811023622047245" footer="0.1181102362204724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8"/>
  <sheetViews>
    <sheetView view="pageBreakPreview" zoomScaleNormal="80" zoomScaleSheetLayoutView="100" zoomScalePageLayoutView="0" workbookViewId="0" topLeftCell="A76">
      <selection activeCell="E103" sqref="E103"/>
    </sheetView>
  </sheetViews>
  <sheetFormatPr defaultColWidth="9.140625" defaultRowHeight="19.5" customHeight="1"/>
  <cols>
    <col min="1" max="1" width="2.00390625" style="103" customWidth="1"/>
    <col min="2" max="2" width="4.421875" style="104" customWidth="1"/>
    <col min="3" max="3" width="54.00390625" style="103" customWidth="1"/>
    <col min="4" max="4" width="9.140625" style="104" customWidth="1"/>
    <col min="5" max="5" width="19.28125" style="105" customWidth="1"/>
    <col min="6" max="6" width="17.00390625" style="105" customWidth="1"/>
    <col min="7" max="7" width="24.7109375" style="106" customWidth="1"/>
    <col min="8" max="8" width="11.28125" style="103" bestFit="1" customWidth="1"/>
    <col min="9" max="16384" width="9.140625" style="103" customWidth="1"/>
  </cols>
  <sheetData>
    <row r="1" ht="19.5" customHeight="1">
      <c r="F1" s="47" t="s">
        <v>0</v>
      </c>
    </row>
    <row r="2" spans="1:6" ht="19.5" customHeight="1">
      <c r="A2" s="389" t="s">
        <v>81</v>
      </c>
      <c r="B2" s="389"/>
      <c r="C2" s="389"/>
      <c r="D2" s="389"/>
      <c r="E2" s="389"/>
      <c r="F2" s="389"/>
    </row>
    <row r="3" spans="1:6" ht="19.5" customHeight="1">
      <c r="A3" s="389" t="s">
        <v>188</v>
      </c>
      <c r="B3" s="389"/>
      <c r="C3" s="389"/>
      <c r="D3" s="389"/>
      <c r="E3" s="389"/>
      <c r="F3" s="389"/>
    </row>
    <row r="4" spans="1:6" ht="19.5" customHeight="1">
      <c r="A4" s="390" t="s">
        <v>316</v>
      </c>
      <c r="B4" s="391"/>
      <c r="C4" s="391"/>
      <c r="D4" s="391"/>
      <c r="E4" s="391"/>
      <c r="F4" s="391"/>
    </row>
    <row r="5" spans="1:6" ht="19.5" customHeight="1">
      <c r="A5" s="386"/>
      <c r="B5" s="387"/>
      <c r="C5" s="388"/>
      <c r="D5" s="107" t="s">
        <v>1</v>
      </c>
      <c r="E5" s="108" t="s">
        <v>2</v>
      </c>
      <c r="F5" s="108" t="s">
        <v>3</v>
      </c>
    </row>
    <row r="6" spans="1:6" ht="19.5" customHeight="1">
      <c r="A6" s="109"/>
      <c r="B6" s="110" t="s">
        <v>4</v>
      </c>
      <c r="C6" s="111"/>
      <c r="D6" s="112">
        <v>410000</v>
      </c>
      <c r="E6" s="113"/>
      <c r="F6" s="113"/>
    </row>
    <row r="7" spans="1:6" ht="19.5" customHeight="1">
      <c r="A7" s="114"/>
      <c r="B7" s="115" t="s">
        <v>5</v>
      </c>
      <c r="C7" s="116"/>
      <c r="D7" s="117">
        <v>411000</v>
      </c>
      <c r="E7" s="118"/>
      <c r="F7" s="118"/>
    </row>
    <row r="8" spans="1:6" ht="19.5" customHeight="1">
      <c r="A8" s="114"/>
      <c r="B8" s="119">
        <v>1</v>
      </c>
      <c r="C8" s="116" t="s">
        <v>6</v>
      </c>
      <c r="D8" s="117">
        <v>411001</v>
      </c>
      <c r="E8" s="118">
        <v>330000</v>
      </c>
      <c r="F8" s="118">
        <v>0</v>
      </c>
    </row>
    <row r="9" spans="1:6" ht="19.5" customHeight="1">
      <c r="A9" s="114"/>
      <c r="B9" s="119">
        <v>2</v>
      </c>
      <c r="C9" s="116" t="s">
        <v>8</v>
      </c>
      <c r="D9" s="117">
        <v>411002</v>
      </c>
      <c r="E9" s="118">
        <v>6000</v>
      </c>
      <c r="F9" s="118">
        <v>0</v>
      </c>
    </row>
    <row r="10" spans="1:6" ht="19.5" customHeight="1">
      <c r="A10" s="114"/>
      <c r="B10" s="119">
        <v>3</v>
      </c>
      <c r="C10" s="116" t="s">
        <v>9</v>
      </c>
      <c r="D10" s="117">
        <v>411003</v>
      </c>
      <c r="E10" s="118">
        <v>123000</v>
      </c>
      <c r="F10" s="118">
        <v>0</v>
      </c>
    </row>
    <row r="11" spans="1:6" ht="19.5" customHeight="1">
      <c r="A11" s="114"/>
      <c r="B11" s="119">
        <v>4</v>
      </c>
      <c r="C11" s="116" t="s">
        <v>10</v>
      </c>
      <c r="D11" s="117">
        <v>411004</v>
      </c>
      <c r="E11" s="118" t="s">
        <v>7</v>
      </c>
      <c r="F11" s="120">
        <v>0</v>
      </c>
    </row>
    <row r="12" spans="1:6" ht="19.5" customHeight="1">
      <c r="A12" s="114"/>
      <c r="B12" s="119">
        <v>5</v>
      </c>
      <c r="C12" s="116" t="s">
        <v>211</v>
      </c>
      <c r="D12" s="117">
        <v>411005</v>
      </c>
      <c r="E12" s="118" t="s">
        <v>7</v>
      </c>
      <c r="F12" s="118">
        <v>0</v>
      </c>
    </row>
    <row r="13" spans="1:6" ht="19.5" customHeight="1">
      <c r="A13" s="114"/>
      <c r="B13" s="119">
        <v>6</v>
      </c>
      <c r="C13" s="116" t="s">
        <v>212</v>
      </c>
      <c r="D13" s="117">
        <v>411006</v>
      </c>
      <c r="E13" s="118" t="s">
        <v>7</v>
      </c>
      <c r="F13" s="118">
        <v>0</v>
      </c>
    </row>
    <row r="14" spans="1:6" ht="19.5" customHeight="1" thickBot="1">
      <c r="A14" s="114"/>
      <c r="B14" s="119">
        <v>7</v>
      </c>
      <c r="C14" s="116" t="s">
        <v>210</v>
      </c>
      <c r="D14" s="117">
        <v>411007</v>
      </c>
      <c r="E14" s="118" t="s">
        <v>7</v>
      </c>
      <c r="F14" s="118">
        <v>0</v>
      </c>
    </row>
    <row r="15" spans="1:6" ht="19.5" customHeight="1" thickBot="1">
      <c r="A15" s="114"/>
      <c r="B15" s="121"/>
      <c r="C15" s="122" t="s">
        <v>11</v>
      </c>
      <c r="D15" s="123"/>
      <c r="E15" s="310">
        <f>SUM(E8:E14)</f>
        <v>459000</v>
      </c>
      <c r="F15" s="124">
        <f>SUM(F8:F14)</f>
        <v>0</v>
      </c>
    </row>
    <row r="16" spans="1:6" ht="19.5" customHeight="1">
      <c r="A16" s="114"/>
      <c r="B16" s="115" t="s">
        <v>12</v>
      </c>
      <c r="C16" s="116"/>
      <c r="D16" s="117">
        <v>412000</v>
      </c>
      <c r="E16" s="311"/>
      <c r="F16" s="118"/>
    </row>
    <row r="17" spans="1:6" ht="19.5" customHeight="1">
      <c r="A17" s="114"/>
      <c r="B17" s="119">
        <v>1</v>
      </c>
      <c r="C17" s="116" t="s">
        <v>13</v>
      </c>
      <c r="D17" s="117">
        <v>412101</v>
      </c>
      <c r="E17" s="118" t="s">
        <v>7</v>
      </c>
      <c r="F17" s="118" t="s">
        <v>7</v>
      </c>
    </row>
    <row r="18" spans="1:6" ht="19.5" customHeight="1">
      <c r="A18" s="114"/>
      <c r="B18" s="119">
        <v>2</v>
      </c>
      <c r="C18" s="116" t="s">
        <v>213</v>
      </c>
      <c r="D18" s="117">
        <v>412102</v>
      </c>
      <c r="E18" s="118" t="s">
        <v>7</v>
      </c>
      <c r="F18" s="118" t="s">
        <v>7</v>
      </c>
    </row>
    <row r="19" spans="1:6" ht="19.5" customHeight="1">
      <c r="A19" s="114"/>
      <c r="B19" s="119">
        <v>3</v>
      </c>
      <c r="C19" s="116" t="s">
        <v>14</v>
      </c>
      <c r="D19" s="117">
        <v>412103</v>
      </c>
      <c r="E19" s="118" t="s">
        <v>7</v>
      </c>
      <c r="F19" s="118" t="s">
        <v>7</v>
      </c>
    </row>
    <row r="20" spans="1:6" ht="19.5" customHeight="1">
      <c r="A20" s="114"/>
      <c r="B20" s="119">
        <v>4</v>
      </c>
      <c r="C20" s="116" t="s">
        <v>15</v>
      </c>
      <c r="D20" s="117">
        <v>412104</v>
      </c>
      <c r="E20" s="118">
        <v>25000</v>
      </c>
      <c r="F20" s="118">
        <v>0</v>
      </c>
    </row>
    <row r="21" spans="1:6" ht="19.5" customHeight="1">
      <c r="A21" s="114"/>
      <c r="B21" s="119">
        <v>5</v>
      </c>
      <c r="C21" s="116" t="s">
        <v>16</v>
      </c>
      <c r="D21" s="117">
        <v>412105</v>
      </c>
      <c r="E21" s="118" t="s">
        <v>7</v>
      </c>
      <c r="F21" s="118" t="s">
        <v>7</v>
      </c>
    </row>
    <row r="22" spans="1:6" ht="19.5" customHeight="1">
      <c r="A22" s="114"/>
      <c r="B22" s="119">
        <v>6</v>
      </c>
      <c r="C22" s="116" t="s">
        <v>17</v>
      </c>
      <c r="D22" s="117">
        <v>412106</v>
      </c>
      <c r="E22" s="118">
        <v>1000</v>
      </c>
      <c r="F22" s="118">
        <v>0</v>
      </c>
    </row>
    <row r="23" spans="1:6" ht="19.5" customHeight="1">
      <c r="A23" s="114"/>
      <c r="B23" s="119">
        <v>7</v>
      </c>
      <c r="C23" s="116" t="s">
        <v>18</v>
      </c>
      <c r="D23" s="117">
        <v>412107</v>
      </c>
      <c r="E23" s="118">
        <v>140000</v>
      </c>
      <c r="F23" s="118">
        <v>19910</v>
      </c>
    </row>
    <row r="24" spans="1:6" ht="19.5" customHeight="1">
      <c r="A24" s="114"/>
      <c r="B24" s="119">
        <v>8</v>
      </c>
      <c r="C24" s="116" t="s">
        <v>19</v>
      </c>
      <c r="D24" s="117">
        <v>412108</v>
      </c>
      <c r="E24" s="118" t="s">
        <v>7</v>
      </c>
      <c r="F24" s="118" t="s">
        <v>7</v>
      </c>
    </row>
    <row r="25" spans="1:6" ht="19.5" customHeight="1">
      <c r="A25" s="114"/>
      <c r="B25" s="119">
        <v>9</v>
      </c>
      <c r="C25" s="116" t="s">
        <v>276</v>
      </c>
      <c r="D25" s="117">
        <v>412109</v>
      </c>
      <c r="E25" s="118" t="s">
        <v>7</v>
      </c>
      <c r="F25" s="118" t="s">
        <v>7</v>
      </c>
    </row>
    <row r="26" spans="1:6" ht="19.5" customHeight="1">
      <c r="A26" s="114"/>
      <c r="B26" s="119"/>
      <c r="C26" s="116" t="s">
        <v>277</v>
      </c>
      <c r="D26" s="117"/>
      <c r="E26" s="118"/>
      <c r="F26" s="118" t="s">
        <v>7</v>
      </c>
    </row>
    <row r="27" spans="1:6" ht="19.5" customHeight="1">
      <c r="A27" s="114"/>
      <c r="B27" s="119">
        <v>10</v>
      </c>
      <c r="C27" s="116" t="s">
        <v>278</v>
      </c>
      <c r="D27" s="117">
        <v>412110</v>
      </c>
      <c r="E27" s="118" t="s">
        <v>7</v>
      </c>
      <c r="F27" s="118" t="s">
        <v>7</v>
      </c>
    </row>
    <row r="28" spans="1:6" ht="19.5" customHeight="1">
      <c r="A28" s="114"/>
      <c r="B28" s="119">
        <v>11</v>
      </c>
      <c r="C28" s="125" t="s">
        <v>259</v>
      </c>
      <c r="D28" s="117">
        <v>412111</v>
      </c>
      <c r="E28" s="118" t="s">
        <v>7</v>
      </c>
      <c r="F28" s="118" t="s">
        <v>7</v>
      </c>
    </row>
    <row r="29" spans="1:6" ht="19.5" customHeight="1">
      <c r="A29" s="114"/>
      <c r="B29" s="119">
        <v>12</v>
      </c>
      <c r="C29" s="116" t="s">
        <v>214</v>
      </c>
      <c r="D29" s="117">
        <v>412112</v>
      </c>
      <c r="E29" s="118" t="s">
        <v>7</v>
      </c>
      <c r="F29" s="118" t="s">
        <v>7</v>
      </c>
    </row>
    <row r="30" spans="1:6" ht="19.5" customHeight="1">
      <c r="A30" s="114"/>
      <c r="B30" s="119">
        <v>13</v>
      </c>
      <c r="C30" s="116" t="s">
        <v>20</v>
      </c>
      <c r="D30" s="117">
        <v>412113</v>
      </c>
      <c r="E30" s="118" t="s">
        <v>7</v>
      </c>
      <c r="F30" s="118" t="s">
        <v>7</v>
      </c>
    </row>
    <row r="31" spans="1:6" ht="19.5" customHeight="1">
      <c r="A31" s="114"/>
      <c r="B31" s="119">
        <v>14</v>
      </c>
      <c r="C31" s="116" t="s">
        <v>215</v>
      </c>
      <c r="D31" s="117">
        <v>412114</v>
      </c>
      <c r="E31" s="118" t="s">
        <v>7</v>
      </c>
      <c r="F31" s="118" t="s">
        <v>7</v>
      </c>
    </row>
    <row r="32" spans="1:6" ht="19.5" customHeight="1">
      <c r="A32" s="114"/>
      <c r="B32" s="119">
        <v>15</v>
      </c>
      <c r="C32" s="116" t="s">
        <v>21</v>
      </c>
      <c r="D32" s="117">
        <v>412115</v>
      </c>
      <c r="E32" s="118" t="s">
        <v>7</v>
      </c>
      <c r="F32" s="118" t="s">
        <v>7</v>
      </c>
    </row>
    <row r="33" spans="1:6" ht="19.5" customHeight="1">
      <c r="A33" s="114"/>
      <c r="B33" s="119">
        <v>16</v>
      </c>
      <c r="C33" s="116" t="s">
        <v>216</v>
      </c>
      <c r="D33" s="117">
        <v>412116</v>
      </c>
      <c r="E33" s="118" t="s">
        <v>7</v>
      </c>
      <c r="F33" s="118" t="s">
        <v>7</v>
      </c>
    </row>
    <row r="34" spans="1:6" ht="19.5" customHeight="1">
      <c r="A34" s="114"/>
      <c r="B34" s="119">
        <v>17</v>
      </c>
      <c r="C34" s="116" t="s">
        <v>217</v>
      </c>
      <c r="D34" s="117">
        <v>412117</v>
      </c>
      <c r="E34" s="118" t="s">
        <v>7</v>
      </c>
      <c r="F34" s="118" t="s">
        <v>7</v>
      </c>
    </row>
    <row r="35" spans="1:7" ht="19.5" customHeight="1">
      <c r="A35" s="114"/>
      <c r="B35" s="119">
        <v>18</v>
      </c>
      <c r="C35" s="126" t="s">
        <v>218</v>
      </c>
      <c r="D35" s="117">
        <v>412118</v>
      </c>
      <c r="E35" s="118">
        <v>0</v>
      </c>
      <c r="F35" s="118" t="s">
        <v>7</v>
      </c>
      <c r="G35" s="106">
        <f>SUM(F17:F35)</f>
        <v>19910</v>
      </c>
    </row>
    <row r="36" spans="1:6" ht="19.5" customHeight="1">
      <c r="A36" s="114"/>
      <c r="B36" s="119">
        <v>19</v>
      </c>
      <c r="C36" s="127" t="s">
        <v>219</v>
      </c>
      <c r="D36" s="117">
        <v>412119</v>
      </c>
      <c r="E36" s="118" t="s">
        <v>7</v>
      </c>
      <c r="F36" s="118" t="s">
        <v>7</v>
      </c>
    </row>
    <row r="37" spans="1:6" ht="19.5" customHeight="1">
      <c r="A37" s="114"/>
      <c r="B37" s="119">
        <v>20</v>
      </c>
      <c r="C37" s="127" t="s">
        <v>220</v>
      </c>
      <c r="D37" s="117">
        <v>412120</v>
      </c>
      <c r="E37" s="118" t="s">
        <v>7</v>
      </c>
      <c r="F37" s="118" t="s">
        <v>7</v>
      </c>
    </row>
    <row r="38" spans="1:6" ht="19.5" customHeight="1">
      <c r="A38" s="114"/>
      <c r="B38" s="119">
        <v>21</v>
      </c>
      <c r="C38" s="127" t="s">
        <v>260</v>
      </c>
      <c r="D38" s="117">
        <v>412121</v>
      </c>
      <c r="E38" s="118" t="s">
        <v>7</v>
      </c>
      <c r="F38" s="118" t="s">
        <v>7</v>
      </c>
    </row>
    <row r="39" spans="1:6" ht="19.5" customHeight="1">
      <c r="A39" s="114"/>
      <c r="B39" s="119">
        <v>22</v>
      </c>
      <c r="C39" s="127" t="s">
        <v>221</v>
      </c>
      <c r="D39" s="117">
        <v>412122</v>
      </c>
      <c r="E39" s="118" t="s">
        <v>7</v>
      </c>
      <c r="F39" s="118" t="s">
        <v>7</v>
      </c>
    </row>
    <row r="40" spans="1:6" ht="19.5" customHeight="1">
      <c r="A40" s="114"/>
      <c r="B40" s="119">
        <v>23</v>
      </c>
      <c r="C40" s="127" t="s">
        <v>222</v>
      </c>
      <c r="D40" s="117">
        <v>412123</v>
      </c>
      <c r="E40" s="118" t="s">
        <v>7</v>
      </c>
      <c r="F40" s="118" t="s">
        <v>7</v>
      </c>
    </row>
    <row r="41" spans="1:6" ht="19.5" customHeight="1">
      <c r="A41" s="114"/>
      <c r="B41" s="128">
        <v>24</v>
      </c>
      <c r="C41" s="127" t="s">
        <v>223</v>
      </c>
      <c r="D41" s="117">
        <v>412124</v>
      </c>
      <c r="E41" s="118" t="s">
        <v>7</v>
      </c>
      <c r="F41" s="118" t="s">
        <v>7</v>
      </c>
    </row>
    <row r="42" spans="1:6" ht="19.5" customHeight="1">
      <c r="A42" s="129"/>
      <c r="B42" s="130">
        <v>25</v>
      </c>
      <c r="C42" s="131" t="s">
        <v>117</v>
      </c>
      <c r="D42" s="132">
        <v>412125</v>
      </c>
      <c r="E42" s="133" t="s">
        <v>7</v>
      </c>
      <c r="F42" s="133" t="s">
        <v>7</v>
      </c>
    </row>
    <row r="43" spans="1:6" ht="19.5" customHeight="1">
      <c r="A43" s="134"/>
      <c r="B43" s="135"/>
      <c r="C43" s="134"/>
      <c r="D43" s="136"/>
      <c r="E43" s="137"/>
      <c r="F43" s="137"/>
    </row>
    <row r="44" spans="1:6" ht="19.5" customHeight="1">
      <c r="A44" s="386"/>
      <c r="B44" s="387"/>
      <c r="C44" s="388"/>
      <c r="D44" s="107" t="s">
        <v>1</v>
      </c>
      <c r="E44" s="108" t="s">
        <v>2</v>
      </c>
      <c r="F44" s="108" t="s">
        <v>3</v>
      </c>
    </row>
    <row r="45" spans="1:7" s="44" customFormat="1" ht="18" customHeight="1">
      <c r="A45" s="140"/>
      <c r="B45" s="141">
        <v>26</v>
      </c>
      <c r="C45" s="142" t="s">
        <v>224</v>
      </c>
      <c r="D45" s="143">
        <v>412126</v>
      </c>
      <c r="E45" s="144" t="s">
        <v>7</v>
      </c>
      <c r="F45" s="145" t="s">
        <v>7</v>
      </c>
      <c r="G45" s="146"/>
    </row>
    <row r="46" spans="1:7" s="44" customFormat="1" ht="18" customHeight="1">
      <c r="A46" s="147"/>
      <c r="B46" s="128">
        <v>27</v>
      </c>
      <c r="C46" s="125" t="s">
        <v>225</v>
      </c>
      <c r="D46" s="143">
        <v>412127</v>
      </c>
      <c r="E46" s="144" t="s">
        <v>7</v>
      </c>
      <c r="F46" s="145" t="s">
        <v>7</v>
      </c>
      <c r="G46" s="146"/>
    </row>
    <row r="47" spans="1:7" s="44" customFormat="1" ht="18" customHeight="1">
      <c r="A47" s="147"/>
      <c r="B47" s="128">
        <v>28</v>
      </c>
      <c r="C47" s="125" t="s">
        <v>123</v>
      </c>
      <c r="D47" s="143">
        <v>412128</v>
      </c>
      <c r="E47" s="144">
        <v>1000</v>
      </c>
      <c r="F47" s="145">
        <v>130</v>
      </c>
      <c r="G47" s="146">
        <v>20</v>
      </c>
    </row>
    <row r="48" spans="1:7" s="44" customFormat="1" ht="18" customHeight="1">
      <c r="A48" s="148"/>
      <c r="B48" s="128">
        <v>29</v>
      </c>
      <c r="C48" s="125" t="s">
        <v>226</v>
      </c>
      <c r="D48" s="143">
        <v>412129</v>
      </c>
      <c r="E48" s="145" t="s">
        <v>7</v>
      </c>
      <c r="F48" s="145" t="s">
        <v>7</v>
      </c>
      <c r="G48" s="146"/>
    </row>
    <row r="49" spans="1:7" s="44" customFormat="1" ht="18" customHeight="1">
      <c r="A49" s="148"/>
      <c r="B49" s="128">
        <v>30</v>
      </c>
      <c r="C49" s="125" t="s">
        <v>227</v>
      </c>
      <c r="D49" s="143">
        <v>412130</v>
      </c>
      <c r="E49" s="145" t="s">
        <v>7</v>
      </c>
      <c r="F49" s="145" t="s">
        <v>7</v>
      </c>
      <c r="G49" s="146"/>
    </row>
    <row r="50" spans="1:7" s="44" customFormat="1" ht="18" customHeight="1">
      <c r="A50" s="148"/>
      <c r="B50" s="128">
        <v>31</v>
      </c>
      <c r="C50" s="125" t="s">
        <v>118</v>
      </c>
      <c r="D50" s="143">
        <v>422199</v>
      </c>
      <c r="E50" s="145">
        <v>5000</v>
      </c>
      <c r="F50" s="145" t="s">
        <v>7</v>
      </c>
      <c r="G50" s="146"/>
    </row>
    <row r="51" spans="1:7" s="44" customFormat="1" ht="18" customHeight="1">
      <c r="A51" s="147"/>
      <c r="B51" s="128">
        <v>32</v>
      </c>
      <c r="C51" s="125" t="s">
        <v>22</v>
      </c>
      <c r="D51" s="143">
        <v>412201</v>
      </c>
      <c r="E51" s="145" t="s">
        <v>7</v>
      </c>
      <c r="F51" s="145" t="s">
        <v>7</v>
      </c>
      <c r="G51" s="146">
        <f>SUM(G43:G49)</f>
        <v>20</v>
      </c>
    </row>
    <row r="52" spans="1:7" s="44" customFormat="1" ht="18" customHeight="1">
      <c r="A52" s="147"/>
      <c r="B52" s="128">
        <v>33</v>
      </c>
      <c r="C52" s="125" t="s">
        <v>23</v>
      </c>
      <c r="D52" s="143">
        <v>412202</v>
      </c>
      <c r="E52" s="145" t="s">
        <v>7</v>
      </c>
      <c r="F52" s="145" t="s">
        <v>7</v>
      </c>
      <c r="G52" s="146"/>
    </row>
    <row r="53" spans="1:7" s="44" customFormat="1" ht="18" customHeight="1">
      <c r="A53" s="147"/>
      <c r="B53" s="128">
        <v>34</v>
      </c>
      <c r="C53" s="125" t="s">
        <v>24</v>
      </c>
      <c r="D53" s="143">
        <v>412203</v>
      </c>
      <c r="E53" s="145" t="s">
        <v>7</v>
      </c>
      <c r="F53" s="145" t="s">
        <v>7</v>
      </c>
      <c r="G53" s="146"/>
    </row>
    <row r="54" spans="1:7" s="44" customFormat="1" ht="18" customHeight="1">
      <c r="A54" s="147"/>
      <c r="B54" s="128">
        <v>35</v>
      </c>
      <c r="C54" s="138" t="s">
        <v>228</v>
      </c>
      <c r="D54" s="143">
        <v>412204</v>
      </c>
      <c r="E54" s="145" t="s">
        <v>7</v>
      </c>
      <c r="F54" s="145" t="s">
        <v>7</v>
      </c>
      <c r="G54" s="146"/>
    </row>
    <row r="55" spans="1:7" s="44" customFormat="1" ht="18" customHeight="1">
      <c r="A55" s="147"/>
      <c r="B55" s="128">
        <v>36</v>
      </c>
      <c r="C55" s="125" t="s">
        <v>229</v>
      </c>
      <c r="D55" s="143">
        <v>412205</v>
      </c>
      <c r="E55" s="145" t="s">
        <v>7</v>
      </c>
      <c r="F55" s="145" t="s">
        <v>7</v>
      </c>
      <c r="G55" s="146"/>
    </row>
    <row r="56" spans="1:7" s="44" customFormat="1" ht="18" customHeight="1">
      <c r="A56" s="147"/>
      <c r="B56" s="128">
        <v>37</v>
      </c>
      <c r="C56" s="125" t="s">
        <v>230</v>
      </c>
      <c r="D56" s="143">
        <v>412206</v>
      </c>
      <c r="E56" s="145" t="s">
        <v>7</v>
      </c>
      <c r="F56" s="145" t="s">
        <v>7</v>
      </c>
      <c r="G56" s="146"/>
    </row>
    <row r="57" spans="1:7" s="44" customFormat="1" ht="18" customHeight="1">
      <c r="A57" s="147"/>
      <c r="B57" s="128">
        <v>38</v>
      </c>
      <c r="C57" s="125" t="s">
        <v>231</v>
      </c>
      <c r="D57" s="143">
        <v>412207</v>
      </c>
      <c r="E57" s="145" t="s">
        <v>7</v>
      </c>
      <c r="F57" s="145" t="s">
        <v>7</v>
      </c>
      <c r="G57" s="146"/>
    </row>
    <row r="58" spans="1:7" s="44" customFormat="1" ht="18" customHeight="1">
      <c r="A58" s="147"/>
      <c r="B58" s="128">
        <v>39</v>
      </c>
      <c r="C58" s="125" t="s">
        <v>232</v>
      </c>
      <c r="D58" s="143">
        <v>412208</v>
      </c>
      <c r="E58" s="145" t="s">
        <v>7</v>
      </c>
      <c r="F58" s="145" t="s">
        <v>7</v>
      </c>
      <c r="G58" s="146"/>
    </row>
    <row r="59" spans="1:7" s="44" customFormat="1" ht="18" customHeight="1">
      <c r="A59" s="147"/>
      <c r="B59" s="128">
        <v>40</v>
      </c>
      <c r="C59" s="125" t="s">
        <v>25</v>
      </c>
      <c r="D59" s="143">
        <v>412209</v>
      </c>
      <c r="E59" s="145" t="s">
        <v>7</v>
      </c>
      <c r="F59" s="145" t="s">
        <v>7</v>
      </c>
      <c r="G59" s="146"/>
    </row>
    <row r="60" spans="1:7" s="44" customFormat="1" ht="18" customHeight="1">
      <c r="A60" s="147"/>
      <c r="B60" s="128">
        <v>41</v>
      </c>
      <c r="C60" s="125" t="s">
        <v>26</v>
      </c>
      <c r="D60" s="143">
        <v>412210</v>
      </c>
      <c r="E60" s="144">
        <v>10000</v>
      </c>
      <c r="F60" s="145" t="s">
        <v>7</v>
      </c>
      <c r="G60" s="146"/>
    </row>
    <row r="61" spans="1:7" s="44" customFormat="1" ht="18" customHeight="1">
      <c r="A61" s="147"/>
      <c r="B61" s="128">
        <v>42</v>
      </c>
      <c r="C61" s="125" t="s">
        <v>124</v>
      </c>
      <c r="D61" s="143">
        <v>412211</v>
      </c>
      <c r="E61" s="144">
        <v>500</v>
      </c>
      <c r="F61" s="145" t="s">
        <v>7</v>
      </c>
      <c r="G61" s="146"/>
    </row>
    <row r="62" spans="1:7" s="44" customFormat="1" ht="18" customHeight="1">
      <c r="A62" s="147"/>
      <c r="B62" s="128">
        <v>43</v>
      </c>
      <c r="C62" s="125" t="s">
        <v>27</v>
      </c>
      <c r="D62" s="143">
        <v>412299</v>
      </c>
      <c r="E62" s="144">
        <v>500</v>
      </c>
      <c r="F62" s="145" t="s">
        <v>7</v>
      </c>
      <c r="G62" s="146"/>
    </row>
    <row r="63" spans="1:7" s="44" customFormat="1" ht="18" customHeight="1">
      <c r="A63" s="147"/>
      <c r="B63" s="128">
        <v>44</v>
      </c>
      <c r="C63" s="125" t="s">
        <v>233</v>
      </c>
      <c r="D63" s="143">
        <v>412301</v>
      </c>
      <c r="E63" s="144" t="s">
        <v>7</v>
      </c>
      <c r="F63" s="145" t="s">
        <v>7</v>
      </c>
      <c r="G63" s="146"/>
    </row>
    <row r="64" spans="1:7" s="44" customFormat="1" ht="18" customHeight="1">
      <c r="A64" s="147"/>
      <c r="B64" s="128">
        <v>45</v>
      </c>
      <c r="C64" s="125" t="s">
        <v>234</v>
      </c>
      <c r="D64" s="143">
        <v>412302</v>
      </c>
      <c r="E64" s="144" t="s">
        <v>7</v>
      </c>
      <c r="F64" s="145" t="s">
        <v>7</v>
      </c>
      <c r="G64" s="146"/>
    </row>
    <row r="65" spans="1:7" s="44" customFormat="1" ht="18" customHeight="1">
      <c r="A65" s="147"/>
      <c r="B65" s="128">
        <v>46</v>
      </c>
      <c r="C65" s="139" t="s">
        <v>121</v>
      </c>
      <c r="D65" s="143">
        <v>412303</v>
      </c>
      <c r="E65" s="144">
        <v>5000</v>
      </c>
      <c r="F65" s="145" t="s">
        <v>7</v>
      </c>
      <c r="G65" s="146"/>
    </row>
    <row r="66" spans="1:7" s="44" customFormat="1" ht="18" customHeight="1">
      <c r="A66" s="147"/>
      <c r="B66" s="128">
        <v>47</v>
      </c>
      <c r="C66" s="125" t="s">
        <v>130</v>
      </c>
      <c r="D66" s="143">
        <v>412304</v>
      </c>
      <c r="E66" s="144" t="s">
        <v>7</v>
      </c>
      <c r="F66" s="145" t="s">
        <v>7</v>
      </c>
      <c r="G66" s="146"/>
    </row>
    <row r="67" spans="1:7" s="44" customFormat="1" ht="18" customHeight="1">
      <c r="A67" s="147"/>
      <c r="B67" s="128"/>
      <c r="C67" s="125" t="s">
        <v>28</v>
      </c>
      <c r="D67" s="149"/>
      <c r="E67" s="144" t="s">
        <v>7</v>
      </c>
      <c r="F67" s="145" t="s">
        <v>7</v>
      </c>
      <c r="G67" s="146"/>
    </row>
    <row r="68" spans="1:7" s="44" customFormat="1" ht="18" customHeight="1">
      <c r="A68" s="147"/>
      <c r="B68" s="128">
        <v>48</v>
      </c>
      <c r="C68" s="125" t="s">
        <v>29</v>
      </c>
      <c r="D68" s="143">
        <v>412305</v>
      </c>
      <c r="E68" s="144" t="s">
        <v>7</v>
      </c>
      <c r="F68" s="145" t="s">
        <v>7</v>
      </c>
      <c r="G68" s="146"/>
    </row>
    <row r="69" spans="1:7" s="44" customFormat="1" ht="18" customHeight="1">
      <c r="A69" s="147"/>
      <c r="B69" s="128">
        <v>49</v>
      </c>
      <c r="C69" s="125" t="s">
        <v>169</v>
      </c>
      <c r="D69" s="143">
        <v>412306</v>
      </c>
      <c r="E69" s="144" t="s">
        <v>7</v>
      </c>
      <c r="F69" s="145" t="s">
        <v>7</v>
      </c>
      <c r="G69" s="146"/>
    </row>
    <row r="70" spans="1:7" s="44" customFormat="1" ht="18" customHeight="1">
      <c r="A70" s="147"/>
      <c r="B70" s="128">
        <v>50</v>
      </c>
      <c r="C70" s="125" t="s">
        <v>30</v>
      </c>
      <c r="D70" s="143">
        <v>412307</v>
      </c>
      <c r="E70" s="144">
        <v>100</v>
      </c>
      <c r="F70" s="145">
        <v>0</v>
      </c>
      <c r="G70" s="146"/>
    </row>
    <row r="71" spans="1:7" s="44" customFormat="1" ht="18" customHeight="1">
      <c r="A71" s="147"/>
      <c r="B71" s="128">
        <v>51</v>
      </c>
      <c r="C71" s="125" t="s">
        <v>31</v>
      </c>
      <c r="D71" s="143">
        <v>412308</v>
      </c>
      <c r="E71" s="144" t="s">
        <v>7</v>
      </c>
      <c r="F71" s="145" t="s">
        <v>7</v>
      </c>
      <c r="G71" s="146"/>
    </row>
    <row r="72" spans="1:7" s="44" customFormat="1" ht="18" customHeight="1" thickBot="1">
      <c r="A72" s="147"/>
      <c r="B72" s="128">
        <v>52</v>
      </c>
      <c r="C72" s="125" t="s">
        <v>32</v>
      </c>
      <c r="D72" s="143">
        <v>412399</v>
      </c>
      <c r="E72" s="144">
        <v>300</v>
      </c>
      <c r="F72" s="145" t="s">
        <v>7</v>
      </c>
      <c r="G72" s="146"/>
    </row>
    <row r="73" spans="1:7" s="44" customFormat="1" ht="18.75" customHeight="1" thickBot="1">
      <c r="A73" s="147"/>
      <c r="B73" s="128"/>
      <c r="C73" s="150" t="s">
        <v>11</v>
      </c>
      <c r="D73" s="149"/>
      <c r="E73" s="151">
        <f>SUM(E16:E72)</f>
        <v>188400</v>
      </c>
      <c r="F73" s="151">
        <f>SUM(F17:F72)</f>
        <v>20040</v>
      </c>
      <c r="G73" s="146"/>
    </row>
    <row r="74" spans="1:7" s="44" customFormat="1" ht="18" customHeight="1">
      <c r="A74" s="147"/>
      <c r="B74" s="152" t="s">
        <v>33</v>
      </c>
      <c r="C74" s="125"/>
      <c r="D74" s="143">
        <v>413000</v>
      </c>
      <c r="E74" s="153"/>
      <c r="F74" s="153"/>
      <c r="G74" s="146"/>
    </row>
    <row r="75" spans="1:7" s="44" customFormat="1" ht="18" customHeight="1">
      <c r="A75" s="147"/>
      <c r="B75" s="128">
        <v>1</v>
      </c>
      <c r="C75" s="125" t="s">
        <v>34</v>
      </c>
      <c r="D75" s="143">
        <v>413001</v>
      </c>
      <c r="E75" s="144" t="s">
        <v>7</v>
      </c>
      <c r="F75" s="144" t="s">
        <v>7</v>
      </c>
      <c r="G75" s="146"/>
    </row>
    <row r="76" spans="1:7" s="44" customFormat="1" ht="18" customHeight="1">
      <c r="A76" s="147"/>
      <c r="B76" s="128">
        <v>2</v>
      </c>
      <c r="C76" s="125" t="s">
        <v>35</v>
      </c>
      <c r="D76" s="143">
        <v>413002</v>
      </c>
      <c r="E76" s="144" t="s">
        <v>7</v>
      </c>
      <c r="F76" s="144" t="s">
        <v>7</v>
      </c>
      <c r="G76" s="146"/>
    </row>
    <row r="77" spans="1:7" s="44" customFormat="1" ht="18" customHeight="1">
      <c r="A77" s="147"/>
      <c r="B77" s="128">
        <v>3</v>
      </c>
      <c r="C77" s="154" t="s">
        <v>36</v>
      </c>
      <c r="D77" s="143">
        <v>413003</v>
      </c>
      <c r="E77" s="144">
        <v>200000</v>
      </c>
      <c r="F77" s="144">
        <v>7722.29</v>
      </c>
      <c r="G77" s="146"/>
    </row>
    <row r="78" spans="1:7" s="44" customFormat="1" ht="18" customHeight="1">
      <c r="A78" s="147"/>
      <c r="B78" s="128">
        <v>4</v>
      </c>
      <c r="C78" s="125" t="s">
        <v>37</v>
      </c>
      <c r="D78" s="143">
        <v>413004</v>
      </c>
      <c r="E78" s="144" t="s">
        <v>7</v>
      </c>
      <c r="F78" s="144" t="s">
        <v>7</v>
      </c>
      <c r="G78" s="146"/>
    </row>
    <row r="79" spans="1:7" s="44" customFormat="1" ht="18" customHeight="1">
      <c r="A79" s="155"/>
      <c r="B79" s="141">
        <v>5</v>
      </c>
      <c r="C79" s="156" t="s">
        <v>38</v>
      </c>
      <c r="D79" s="157">
        <v>413005</v>
      </c>
      <c r="E79" s="158" t="s">
        <v>7</v>
      </c>
      <c r="F79" s="158" t="s">
        <v>7</v>
      </c>
      <c r="G79" s="146"/>
    </row>
    <row r="80" spans="1:7" s="44" customFormat="1" ht="18" customHeight="1">
      <c r="A80" s="155"/>
      <c r="B80" s="141">
        <v>6</v>
      </c>
      <c r="C80" s="156" t="s">
        <v>235</v>
      </c>
      <c r="D80" s="157">
        <v>413999</v>
      </c>
      <c r="E80" s="158" t="s">
        <v>7</v>
      </c>
      <c r="F80" s="158" t="s">
        <v>7</v>
      </c>
      <c r="G80" s="146"/>
    </row>
    <row r="81" spans="1:7" s="44" customFormat="1" ht="16.5" customHeight="1">
      <c r="A81" s="159"/>
      <c r="B81" s="160"/>
      <c r="C81" s="161" t="s">
        <v>11</v>
      </c>
      <c r="D81" s="162"/>
      <c r="E81" s="312">
        <f>SUM(E75:E80)</f>
        <v>200000</v>
      </c>
      <c r="F81" s="82">
        <f>SUM(F77:F80)</f>
        <v>7722.29</v>
      </c>
      <c r="G81" s="146"/>
    </row>
    <row r="82" spans="1:7" s="44" customFormat="1" ht="19.5" customHeight="1">
      <c r="A82" s="147"/>
      <c r="B82" s="152" t="s">
        <v>39</v>
      </c>
      <c r="C82" s="125"/>
      <c r="D82" s="143">
        <v>414000</v>
      </c>
      <c r="E82" s="153"/>
      <c r="F82" s="153"/>
      <c r="G82" s="146"/>
    </row>
    <row r="83" spans="1:7" s="44" customFormat="1" ht="19.5" customHeight="1">
      <c r="A83" s="147"/>
      <c r="B83" s="128">
        <v>1</v>
      </c>
      <c r="C83" s="154" t="s">
        <v>236</v>
      </c>
      <c r="D83" s="143">
        <v>414001</v>
      </c>
      <c r="E83" s="144" t="s">
        <v>7</v>
      </c>
      <c r="F83" s="144" t="s">
        <v>7</v>
      </c>
      <c r="G83" s="146"/>
    </row>
    <row r="84" spans="1:7" s="44" customFormat="1" ht="19.5" customHeight="1">
      <c r="A84" s="147"/>
      <c r="B84" s="128">
        <v>2</v>
      </c>
      <c r="C84" s="154" t="s">
        <v>237</v>
      </c>
      <c r="D84" s="143">
        <v>414002</v>
      </c>
      <c r="E84" s="144" t="s">
        <v>7</v>
      </c>
      <c r="F84" s="144" t="s">
        <v>7</v>
      </c>
      <c r="G84" s="146"/>
    </row>
    <row r="85" spans="1:7" s="44" customFormat="1" ht="19.5" customHeight="1">
      <c r="A85" s="147"/>
      <c r="B85" s="128">
        <v>3</v>
      </c>
      <c r="C85" s="125" t="s">
        <v>40</v>
      </c>
      <c r="D85" s="143">
        <v>414003</v>
      </c>
      <c r="E85" s="144" t="s">
        <v>7</v>
      </c>
      <c r="F85" s="144" t="s">
        <v>7</v>
      </c>
      <c r="G85" s="146"/>
    </row>
    <row r="86" spans="1:7" s="44" customFormat="1" ht="19.5" customHeight="1">
      <c r="A86" s="147"/>
      <c r="B86" s="128">
        <v>4</v>
      </c>
      <c r="C86" s="125" t="s">
        <v>239</v>
      </c>
      <c r="D86" s="143">
        <v>414004</v>
      </c>
      <c r="E86" s="144" t="s">
        <v>7</v>
      </c>
      <c r="F86" s="144" t="s">
        <v>7</v>
      </c>
      <c r="G86" s="146"/>
    </row>
    <row r="87" spans="1:7" s="44" customFormat="1" ht="19.5" customHeight="1">
      <c r="A87" s="147"/>
      <c r="B87" s="128">
        <v>5</v>
      </c>
      <c r="C87" s="125" t="s">
        <v>240</v>
      </c>
      <c r="D87" s="143">
        <v>414005</v>
      </c>
      <c r="E87" s="144" t="s">
        <v>7</v>
      </c>
      <c r="F87" s="144" t="s">
        <v>7</v>
      </c>
      <c r="G87" s="146"/>
    </row>
    <row r="88" spans="1:7" s="44" customFormat="1" ht="19.5" customHeight="1">
      <c r="A88" s="147"/>
      <c r="B88" s="128">
        <v>6</v>
      </c>
      <c r="C88" s="125" t="s">
        <v>41</v>
      </c>
      <c r="D88" s="143">
        <v>414006</v>
      </c>
      <c r="E88" s="144" t="s">
        <v>7</v>
      </c>
      <c r="F88" s="144" t="s">
        <v>7</v>
      </c>
      <c r="G88" s="146"/>
    </row>
    <row r="89" spans="1:7" s="44" customFormat="1" ht="19.5" customHeight="1" thickBot="1">
      <c r="A89" s="147"/>
      <c r="B89" s="128">
        <v>7</v>
      </c>
      <c r="C89" s="125" t="s">
        <v>238</v>
      </c>
      <c r="D89" s="143">
        <v>414999</v>
      </c>
      <c r="E89" s="144" t="s">
        <v>7</v>
      </c>
      <c r="F89" s="144" t="s">
        <v>7</v>
      </c>
      <c r="G89" s="146"/>
    </row>
    <row r="90" spans="1:7" s="44" customFormat="1" ht="19.5" customHeight="1" thickBot="1">
      <c r="A90" s="147"/>
      <c r="B90" s="128"/>
      <c r="C90" s="150" t="s">
        <v>11</v>
      </c>
      <c r="D90" s="149"/>
      <c r="E90" s="151" t="s">
        <v>7</v>
      </c>
      <c r="F90" s="163" t="s">
        <v>7</v>
      </c>
      <c r="G90" s="146"/>
    </row>
    <row r="91" spans="1:6" ht="19.5" customHeight="1">
      <c r="A91" s="386"/>
      <c r="B91" s="387"/>
      <c r="C91" s="388"/>
      <c r="D91" s="107" t="s">
        <v>1</v>
      </c>
      <c r="E91" s="108" t="s">
        <v>2</v>
      </c>
      <c r="F91" s="108" t="s">
        <v>3</v>
      </c>
    </row>
    <row r="92" spans="1:7" s="44" customFormat="1" ht="18.75" customHeight="1">
      <c r="A92" s="147"/>
      <c r="B92" s="152" t="s">
        <v>42</v>
      </c>
      <c r="C92" s="125"/>
      <c r="D92" s="143">
        <v>415000</v>
      </c>
      <c r="E92" s="153"/>
      <c r="F92" s="153"/>
      <c r="G92" s="146"/>
    </row>
    <row r="93" spans="1:7" s="44" customFormat="1" ht="18.75" customHeight="1">
      <c r="A93" s="147"/>
      <c r="B93" s="128">
        <v>1</v>
      </c>
      <c r="C93" s="125" t="s">
        <v>241</v>
      </c>
      <c r="D93" s="143">
        <v>415001</v>
      </c>
      <c r="E93" s="144">
        <v>0</v>
      </c>
      <c r="F93" s="144" t="s">
        <v>7</v>
      </c>
      <c r="G93" s="146"/>
    </row>
    <row r="94" spans="1:7" s="44" customFormat="1" ht="18.75" customHeight="1">
      <c r="A94" s="147"/>
      <c r="B94" s="128">
        <v>2</v>
      </c>
      <c r="C94" s="125" t="s">
        <v>242</v>
      </c>
      <c r="D94" s="143">
        <v>415002</v>
      </c>
      <c r="E94" s="144">
        <v>0</v>
      </c>
      <c r="F94" s="144" t="s">
        <v>7</v>
      </c>
      <c r="G94" s="146"/>
    </row>
    <row r="95" spans="1:7" s="44" customFormat="1" ht="18.75" customHeight="1">
      <c r="A95" s="147"/>
      <c r="B95" s="128">
        <v>3</v>
      </c>
      <c r="C95" s="125" t="s">
        <v>43</v>
      </c>
      <c r="D95" s="143">
        <v>415003</v>
      </c>
      <c r="E95" s="144">
        <v>0</v>
      </c>
      <c r="F95" s="144">
        <v>0</v>
      </c>
      <c r="G95" s="146"/>
    </row>
    <row r="96" spans="1:7" s="44" customFormat="1" ht="18.75" customHeight="1">
      <c r="A96" s="147"/>
      <c r="B96" s="128">
        <v>4</v>
      </c>
      <c r="C96" s="125" t="s">
        <v>44</v>
      </c>
      <c r="D96" s="143">
        <v>415004</v>
      </c>
      <c r="E96" s="144">
        <v>6500</v>
      </c>
      <c r="F96" s="144">
        <v>0</v>
      </c>
      <c r="G96" s="146"/>
    </row>
    <row r="97" spans="1:7" s="44" customFormat="1" ht="18.75" customHeight="1">
      <c r="A97" s="147"/>
      <c r="B97" s="128">
        <v>5</v>
      </c>
      <c r="C97" s="125" t="s">
        <v>45</v>
      </c>
      <c r="D97" s="143">
        <v>415005</v>
      </c>
      <c r="E97" s="144">
        <v>0</v>
      </c>
      <c r="F97" s="144" t="s">
        <v>7</v>
      </c>
      <c r="G97" s="146"/>
    </row>
    <row r="98" spans="1:7" s="44" customFormat="1" ht="18.75" customHeight="1">
      <c r="A98" s="147"/>
      <c r="B98" s="128">
        <v>6</v>
      </c>
      <c r="C98" s="125" t="s">
        <v>46</v>
      </c>
      <c r="D98" s="143">
        <v>415006</v>
      </c>
      <c r="E98" s="144" t="s">
        <v>7</v>
      </c>
      <c r="F98" s="144" t="s">
        <v>7</v>
      </c>
      <c r="G98" s="146"/>
    </row>
    <row r="99" spans="1:7" s="44" customFormat="1" ht="18.75" customHeight="1">
      <c r="A99" s="147"/>
      <c r="B99" s="128">
        <v>7</v>
      </c>
      <c r="C99" s="125" t="s">
        <v>47</v>
      </c>
      <c r="D99" s="143">
        <v>415007</v>
      </c>
      <c r="E99" s="144">
        <v>100</v>
      </c>
      <c r="F99" s="144" t="s">
        <v>7</v>
      </c>
      <c r="G99" s="146"/>
    </row>
    <row r="100" spans="1:7" s="44" customFormat="1" ht="18.75" customHeight="1">
      <c r="A100" s="147"/>
      <c r="B100" s="128">
        <v>8</v>
      </c>
      <c r="C100" s="125" t="s">
        <v>48</v>
      </c>
      <c r="D100" s="143">
        <v>415008</v>
      </c>
      <c r="E100" s="144" t="s">
        <v>7</v>
      </c>
      <c r="F100" s="144" t="s">
        <v>7</v>
      </c>
      <c r="G100" s="146"/>
    </row>
    <row r="101" spans="1:7" s="44" customFormat="1" ht="18.75" customHeight="1" thickBot="1">
      <c r="A101" s="147"/>
      <c r="B101" s="128">
        <v>9</v>
      </c>
      <c r="C101" s="125" t="s">
        <v>49</v>
      </c>
      <c r="D101" s="143">
        <v>415999</v>
      </c>
      <c r="E101" s="158">
        <v>1000</v>
      </c>
      <c r="F101" s="144" t="s">
        <v>7</v>
      </c>
      <c r="G101" s="146"/>
    </row>
    <row r="102" spans="1:7" s="44" customFormat="1" ht="17.25" customHeight="1" thickBot="1">
      <c r="A102" s="147"/>
      <c r="B102" s="128"/>
      <c r="C102" s="164" t="s">
        <v>11</v>
      </c>
      <c r="D102" s="149"/>
      <c r="E102" s="151">
        <f>SUM(E95:E101)</f>
        <v>7600</v>
      </c>
      <c r="F102" s="165">
        <f>SUM(F95:F101)</f>
        <v>0</v>
      </c>
      <c r="G102" s="146"/>
    </row>
    <row r="103" spans="1:7" s="44" customFormat="1" ht="18" customHeight="1">
      <c r="A103" s="147"/>
      <c r="B103" s="152" t="s">
        <v>50</v>
      </c>
      <c r="C103" s="125"/>
      <c r="D103" s="143">
        <v>416000</v>
      </c>
      <c r="E103" s="153"/>
      <c r="F103" s="153"/>
      <c r="G103" s="146"/>
    </row>
    <row r="104" spans="1:7" s="44" customFormat="1" ht="18" customHeight="1">
      <c r="A104" s="166"/>
      <c r="B104" s="128">
        <v>1</v>
      </c>
      <c r="C104" s="125" t="s">
        <v>51</v>
      </c>
      <c r="D104" s="143">
        <v>416001</v>
      </c>
      <c r="E104" s="158">
        <v>1000</v>
      </c>
      <c r="F104" s="158">
        <v>0</v>
      </c>
      <c r="G104" s="146"/>
    </row>
    <row r="105" spans="1:7" s="44" customFormat="1" ht="18" customHeight="1" thickBot="1">
      <c r="A105" s="147"/>
      <c r="B105" s="128">
        <v>2</v>
      </c>
      <c r="C105" s="125" t="s">
        <v>243</v>
      </c>
      <c r="D105" s="143">
        <v>416999</v>
      </c>
      <c r="E105" s="158">
        <v>0</v>
      </c>
      <c r="F105" s="158">
        <v>0</v>
      </c>
      <c r="G105" s="146"/>
    </row>
    <row r="106" spans="1:7" s="44" customFormat="1" ht="17.25" customHeight="1" thickBot="1">
      <c r="A106" s="147"/>
      <c r="B106" s="128"/>
      <c r="C106" s="150" t="s">
        <v>11</v>
      </c>
      <c r="D106" s="149"/>
      <c r="E106" s="313">
        <f>SUM(E104:E105)</f>
        <v>1000</v>
      </c>
      <c r="F106" s="167">
        <f>SUM(F105)</f>
        <v>0</v>
      </c>
      <c r="G106" s="146"/>
    </row>
    <row r="107" spans="1:7" s="44" customFormat="1" ht="15.75" customHeight="1">
      <c r="A107" s="147"/>
      <c r="B107" s="168" t="s">
        <v>52</v>
      </c>
      <c r="C107" s="125"/>
      <c r="D107" s="143">
        <v>420000</v>
      </c>
      <c r="E107" s="153"/>
      <c r="F107" s="153"/>
      <c r="G107" s="146"/>
    </row>
    <row r="108" spans="1:7" s="44" customFormat="1" ht="15.75" customHeight="1">
      <c r="A108" s="147"/>
      <c r="B108" s="152" t="s">
        <v>53</v>
      </c>
      <c r="C108" s="125"/>
      <c r="D108" s="143">
        <v>421000</v>
      </c>
      <c r="E108" s="144"/>
      <c r="F108" s="144"/>
      <c r="G108" s="146"/>
    </row>
    <row r="109" spans="1:7" s="44" customFormat="1" ht="15.75" customHeight="1">
      <c r="A109" s="147"/>
      <c r="B109" s="128">
        <v>1</v>
      </c>
      <c r="C109" s="125" t="s">
        <v>54</v>
      </c>
      <c r="D109" s="143">
        <v>421001</v>
      </c>
      <c r="E109" s="144">
        <v>183000</v>
      </c>
      <c r="F109" s="300">
        <v>0</v>
      </c>
      <c r="G109" s="146"/>
    </row>
    <row r="110" spans="1:7" s="44" customFormat="1" ht="15.75" customHeight="1">
      <c r="A110" s="147"/>
      <c r="B110" s="128">
        <v>2</v>
      </c>
      <c r="C110" s="125" t="s">
        <v>125</v>
      </c>
      <c r="D110" s="143">
        <v>421002</v>
      </c>
      <c r="E110" s="144">
        <v>7731000</v>
      </c>
      <c r="F110" s="144">
        <v>708469.04</v>
      </c>
      <c r="G110" s="146">
        <v>87</v>
      </c>
    </row>
    <row r="111" spans="1:7" s="44" customFormat="1" ht="15.75" customHeight="1">
      <c r="A111" s="147"/>
      <c r="B111" s="128">
        <v>3</v>
      </c>
      <c r="C111" s="125" t="s">
        <v>247</v>
      </c>
      <c r="D111" s="143">
        <v>421003</v>
      </c>
      <c r="E111" s="144">
        <v>0</v>
      </c>
      <c r="F111" s="144">
        <v>0</v>
      </c>
      <c r="G111" s="146"/>
    </row>
    <row r="112" spans="1:7" s="44" customFormat="1" ht="15.75" customHeight="1">
      <c r="A112" s="147"/>
      <c r="B112" s="128">
        <v>4</v>
      </c>
      <c r="C112" s="125" t="s">
        <v>248</v>
      </c>
      <c r="D112" s="143">
        <v>421004</v>
      </c>
      <c r="E112" s="144">
        <v>900000</v>
      </c>
      <c r="F112" s="144">
        <v>71351.54</v>
      </c>
      <c r="G112" s="146"/>
    </row>
    <row r="113" spans="1:7" s="44" customFormat="1" ht="15.75" customHeight="1">
      <c r="A113" s="147"/>
      <c r="B113" s="128">
        <v>5</v>
      </c>
      <c r="C113" s="125" t="s">
        <v>55</v>
      </c>
      <c r="D113" s="143">
        <v>421005</v>
      </c>
      <c r="E113" s="144">
        <v>100000</v>
      </c>
      <c r="F113" s="144">
        <v>12582.8</v>
      </c>
      <c r="G113" s="146">
        <v>4444.39</v>
      </c>
    </row>
    <row r="114" spans="1:7" s="44" customFormat="1" ht="15.75" customHeight="1">
      <c r="A114" s="147"/>
      <c r="B114" s="128">
        <v>6</v>
      </c>
      <c r="C114" s="125" t="s">
        <v>56</v>
      </c>
      <c r="D114" s="143">
        <v>421006</v>
      </c>
      <c r="E114" s="144">
        <v>350000</v>
      </c>
      <c r="F114" s="144">
        <v>27750.48</v>
      </c>
      <c r="G114" s="146">
        <v>16824.61</v>
      </c>
    </row>
    <row r="115" spans="1:7" s="44" customFormat="1" ht="15.75" customHeight="1">
      <c r="A115" s="147"/>
      <c r="B115" s="128">
        <v>7</v>
      </c>
      <c r="C115" s="125" t="s">
        <v>57</v>
      </c>
      <c r="D115" s="143">
        <v>421007</v>
      </c>
      <c r="E115" s="144">
        <v>700000</v>
      </c>
      <c r="F115" s="144">
        <v>59915.07</v>
      </c>
      <c r="G115" s="146">
        <v>0</v>
      </c>
    </row>
    <row r="116" spans="1:7" s="44" customFormat="1" ht="15.75" customHeight="1">
      <c r="A116" s="147"/>
      <c r="B116" s="128">
        <v>8</v>
      </c>
      <c r="C116" s="125" t="s">
        <v>58</v>
      </c>
      <c r="D116" s="143">
        <v>421008</v>
      </c>
      <c r="E116" s="144">
        <v>150000</v>
      </c>
      <c r="F116" s="144">
        <v>13691.93</v>
      </c>
      <c r="G116" s="146">
        <f>SUM(G110:G115)</f>
        <v>21356</v>
      </c>
    </row>
    <row r="117" spans="1:7" s="44" customFormat="1" ht="15.75" customHeight="1">
      <c r="A117" s="147"/>
      <c r="B117" s="128">
        <v>9</v>
      </c>
      <c r="C117" s="125" t="s">
        <v>249</v>
      </c>
      <c r="D117" s="143">
        <v>421009</v>
      </c>
      <c r="E117" s="144" t="s">
        <v>7</v>
      </c>
      <c r="F117" s="144" t="s">
        <v>7</v>
      </c>
      <c r="G117" s="146"/>
    </row>
    <row r="118" spans="1:7" s="44" customFormat="1" ht="15.75" customHeight="1">
      <c r="A118" s="147"/>
      <c r="B118" s="128">
        <v>10</v>
      </c>
      <c r="C118" s="125" t="s">
        <v>246</v>
      </c>
      <c r="D118" s="143">
        <v>421010</v>
      </c>
      <c r="E118" s="314"/>
      <c r="F118" s="144" t="s">
        <v>7</v>
      </c>
      <c r="G118" s="146"/>
    </row>
    <row r="119" spans="1:7" s="44" customFormat="1" ht="18" customHeight="1">
      <c r="A119" s="147"/>
      <c r="B119" s="128">
        <v>11</v>
      </c>
      <c r="C119" s="125" t="s">
        <v>250</v>
      </c>
      <c r="D119" s="143">
        <v>421011</v>
      </c>
      <c r="E119" s="315"/>
      <c r="F119" s="144" t="s">
        <v>7</v>
      </c>
      <c r="G119" s="146"/>
    </row>
    <row r="120" spans="1:7" s="44" customFormat="1" ht="18" customHeight="1">
      <c r="A120" s="155"/>
      <c r="B120" s="141">
        <v>12</v>
      </c>
      <c r="C120" s="156" t="s">
        <v>59</v>
      </c>
      <c r="D120" s="157">
        <v>421012</v>
      </c>
      <c r="E120" s="316">
        <v>10000</v>
      </c>
      <c r="F120" s="144" t="s">
        <v>7</v>
      </c>
      <c r="G120" s="146">
        <f>F127-799891.72</f>
        <v>98169.41000000015</v>
      </c>
    </row>
    <row r="121" spans="1:7" s="44" customFormat="1" ht="18" customHeight="1">
      <c r="A121" s="147"/>
      <c r="B121" s="128">
        <v>13</v>
      </c>
      <c r="C121" s="125" t="s">
        <v>60</v>
      </c>
      <c r="D121" s="143">
        <v>421013</v>
      </c>
      <c r="E121" s="315">
        <v>30000</v>
      </c>
      <c r="F121" s="144">
        <v>4300.27</v>
      </c>
      <c r="G121" s="146"/>
    </row>
    <row r="122" spans="1:7" s="44" customFormat="1" ht="18" customHeight="1">
      <c r="A122" s="147"/>
      <c r="B122" s="128">
        <v>14</v>
      </c>
      <c r="C122" s="125" t="s">
        <v>61</v>
      </c>
      <c r="D122" s="143">
        <v>421014</v>
      </c>
      <c r="E122" s="144">
        <v>100000</v>
      </c>
      <c r="F122" s="144" t="s">
        <v>7</v>
      </c>
      <c r="G122" s="146"/>
    </row>
    <row r="123" spans="1:7" s="44" customFormat="1" ht="18" customHeight="1">
      <c r="A123" s="147"/>
      <c r="B123" s="128">
        <v>15</v>
      </c>
      <c r="C123" s="125" t="s">
        <v>244</v>
      </c>
      <c r="D123" s="143">
        <v>421015</v>
      </c>
      <c r="E123" s="144" t="s">
        <v>7</v>
      </c>
      <c r="F123" s="144" t="s">
        <v>7</v>
      </c>
      <c r="G123" s="146"/>
    </row>
    <row r="124" spans="1:7" s="44" customFormat="1" ht="18" customHeight="1">
      <c r="A124" s="147"/>
      <c r="B124" s="128">
        <v>16</v>
      </c>
      <c r="C124" s="125" t="s">
        <v>62</v>
      </c>
      <c r="D124" s="143">
        <v>421016</v>
      </c>
      <c r="E124" s="144" t="s">
        <v>7</v>
      </c>
      <c r="F124" s="144" t="s">
        <v>7</v>
      </c>
      <c r="G124" s="146"/>
    </row>
    <row r="125" spans="1:7" s="44" customFormat="1" ht="18" customHeight="1">
      <c r="A125" s="147"/>
      <c r="B125" s="128">
        <v>17</v>
      </c>
      <c r="C125" s="125" t="s">
        <v>279</v>
      </c>
      <c r="D125" s="143">
        <v>421017</v>
      </c>
      <c r="E125" s="173" t="s">
        <v>7</v>
      </c>
      <c r="F125" s="173" t="s">
        <v>7</v>
      </c>
      <c r="G125" s="146"/>
    </row>
    <row r="126" spans="1:7" s="44" customFormat="1" ht="18" customHeight="1" thickBot="1">
      <c r="A126" s="147"/>
      <c r="B126" s="128">
        <v>18</v>
      </c>
      <c r="C126" s="125" t="s">
        <v>245</v>
      </c>
      <c r="D126" s="143">
        <v>421999</v>
      </c>
      <c r="E126" s="173" t="s">
        <v>7</v>
      </c>
      <c r="F126" s="173" t="s">
        <v>7</v>
      </c>
      <c r="G126" s="146"/>
    </row>
    <row r="127" spans="1:7" s="44" customFormat="1" ht="19.5" customHeight="1" thickBot="1">
      <c r="A127" s="147"/>
      <c r="B127" s="128"/>
      <c r="C127" s="150" t="s">
        <v>11</v>
      </c>
      <c r="D127" s="149"/>
      <c r="E127" s="151">
        <f>SUM(E109:E125)</f>
        <v>10254000</v>
      </c>
      <c r="F127" s="163">
        <f>SUM(F109:F126)</f>
        <v>898061.1300000001</v>
      </c>
      <c r="G127" s="146"/>
    </row>
    <row r="128" spans="1:7" s="44" customFormat="1" ht="19.5" customHeight="1">
      <c r="A128" s="147"/>
      <c r="B128" s="168" t="s">
        <v>63</v>
      </c>
      <c r="C128" s="125"/>
      <c r="D128" s="143">
        <v>430000</v>
      </c>
      <c r="E128" s="153"/>
      <c r="F128" s="153"/>
      <c r="G128" s="146"/>
    </row>
    <row r="129" spans="1:7" s="44" customFormat="1" ht="19.5" customHeight="1">
      <c r="A129" s="147"/>
      <c r="B129" s="152" t="s">
        <v>198</v>
      </c>
      <c r="C129" s="125"/>
      <c r="D129" s="143">
        <v>431000</v>
      </c>
      <c r="E129" s="144"/>
      <c r="F129" s="144"/>
      <c r="G129" s="146"/>
    </row>
    <row r="130" spans="1:7" s="44" customFormat="1" ht="19.5" customHeight="1">
      <c r="A130" s="147"/>
      <c r="B130" s="128">
        <v>1</v>
      </c>
      <c r="C130" s="125" t="s">
        <v>199</v>
      </c>
      <c r="D130" s="143">
        <v>431001</v>
      </c>
      <c r="E130" s="144" t="s">
        <v>7</v>
      </c>
      <c r="F130" s="144">
        <v>0</v>
      </c>
      <c r="G130" s="146"/>
    </row>
    <row r="131" spans="1:7" s="44" customFormat="1" ht="19.5" customHeight="1" thickBot="1">
      <c r="A131" s="147"/>
      <c r="B131" s="128">
        <v>2</v>
      </c>
      <c r="C131" s="138" t="s">
        <v>200</v>
      </c>
      <c r="D131" s="143">
        <v>431002</v>
      </c>
      <c r="E131" s="158">
        <v>3890000</v>
      </c>
      <c r="F131" s="158">
        <v>0</v>
      </c>
      <c r="G131" s="146"/>
    </row>
    <row r="132" spans="1:7" s="44" customFormat="1" ht="19.5" customHeight="1" thickBot="1">
      <c r="A132" s="147"/>
      <c r="B132" s="128"/>
      <c r="C132" s="164" t="s">
        <v>11</v>
      </c>
      <c r="D132" s="149"/>
      <c r="E132" s="151">
        <f>SUM(E131:E131)</f>
        <v>3890000</v>
      </c>
      <c r="F132" s="165">
        <f>SUM(F130:F131)</f>
        <v>0</v>
      </c>
      <c r="G132" s="146"/>
    </row>
    <row r="133" spans="1:7" s="44" customFormat="1" ht="19.5" customHeight="1">
      <c r="A133" s="166"/>
      <c r="B133" s="174" t="s">
        <v>201</v>
      </c>
      <c r="C133" s="171"/>
      <c r="D133" s="172">
        <v>440000</v>
      </c>
      <c r="E133" s="153"/>
      <c r="F133" s="153"/>
      <c r="G133" s="146"/>
    </row>
    <row r="134" spans="1:7" s="44" customFormat="1" ht="19.5" customHeight="1">
      <c r="A134" s="147"/>
      <c r="B134" s="152" t="s">
        <v>202</v>
      </c>
      <c r="C134" s="125"/>
      <c r="D134" s="143">
        <v>441000</v>
      </c>
      <c r="E134" s="144"/>
      <c r="F134" s="144"/>
      <c r="G134" s="146"/>
    </row>
    <row r="135" spans="1:7" s="44" customFormat="1" ht="19.5" customHeight="1">
      <c r="A135" s="147"/>
      <c r="B135" s="128">
        <v>1</v>
      </c>
      <c r="C135" s="125" t="s">
        <v>203</v>
      </c>
      <c r="D135" s="143">
        <v>441001</v>
      </c>
      <c r="E135" s="144" t="s">
        <v>7</v>
      </c>
      <c r="F135" s="144">
        <v>0</v>
      </c>
      <c r="G135" s="146">
        <v>1189175.65</v>
      </c>
    </row>
    <row r="136" spans="1:8" s="44" customFormat="1" ht="19.5" customHeight="1" thickBot="1">
      <c r="A136" s="147"/>
      <c r="B136" s="128">
        <v>2</v>
      </c>
      <c r="C136" s="125" t="s">
        <v>204</v>
      </c>
      <c r="D136" s="143">
        <v>441002</v>
      </c>
      <c r="E136" s="158" t="s">
        <v>7</v>
      </c>
      <c r="F136" s="158">
        <v>0</v>
      </c>
      <c r="G136" s="146"/>
      <c r="H136" s="146"/>
    </row>
    <row r="137" spans="1:7" s="44" customFormat="1" ht="16.5" customHeight="1" thickBot="1">
      <c r="A137" s="147"/>
      <c r="B137" s="128"/>
      <c r="C137" s="150" t="s">
        <v>11</v>
      </c>
      <c r="D137" s="149"/>
      <c r="E137" s="151" t="s">
        <v>7</v>
      </c>
      <c r="F137" s="163">
        <f>SUM(F135:F136)</f>
        <v>0</v>
      </c>
      <c r="G137" s="146"/>
    </row>
    <row r="138" spans="1:7" s="44" customFormat="1" ht="16.5" customHeight="1" thickBot="1">
      <c r="A138" s="169"/>
      <c r="B138" s="170"/>
      <c r="C138" s="175" t="s">
        <v>64</v>
      </c>
      <c r="D138" s="176"/>
      <c r="E138" s="177">
        <f>E127+E81+E102+E73+E15+E132+E106</f>
        <v>15000000</v>
      </c>
      <c r="F138" s="177">
        <f>F15+F73+F81+F127+F132+F102+F137+H136+F106</f>
        <v>925823.4200000002</v>
      </c>
      <c r="G138" s="146">
        <f>G135-F138</f>
        <v>263352.22999999975</v>
      </c>
    </row>
    <row r="139" ht="19.5" customHeight="1" thickTop="1"/>
  </sheetData>
  <sheetProtection/>
  <mergeCells count="6">
    <mergeCell ref="A44:C44"/>
    <mergeCell ref="A91:C91"/>
    <mergeCell ref="A2:F2"/>
    <mergeCell ref="A3:F3"/>
    <mergeCell ref="A4:F4"/>
    <mergeCell ref="A5:C5"/>
  </mergeCells>
  <printOptions/>
  <pageMargins left="0.35433070866141736" right="0.11811023622047245" top="0.2755905511811024" bottom="0.1968503937007874" header="0.2755905511811024" footer="0.118110236220472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6">
      <selection activeCell="C31" sqref="C31"/>
    </sheetView>
  </sheetViews>
  <sheetFormatPr defaultColWidth="9.140625" defaultRowHeight="21.75"/>
  <cols>
    <col min="1" max="1" width="6.140625" style="269" customWidth="1"/>
    <col min="2" max="2" width="39.7109375" style="269" customWidth="1"/>
    <col min="3" max="3" width="18.00390625" style="269" customWidth="1"/>
    <col min="4" max="4" width="15.421875" style="269" customWidth="1"/>
    <col min="5" max="5" width="18.7109375" style="269" customWidth="1"/>
    <col min="6" max="16384" width="9.140625" style="269" customWidth="1"/>
  </cols>
  <sheetData>
    <row r="1" spans="3:5" ht="18.75">
      <c r="C1" s="270" t="s">
        <v>82</v>
      </c>
      <c r="D1" s="271"/>
      <c r="E1" s="271"/>
    </row>
    <row r="2" spans="3:5" ht="18.75">
      <c r="C2" s="272" t="s">
        <v>209</v>
      </c>
      <c r="D2" s="273"/>
      <c r="E2" s="273"/>
    </row>
    <row r="3" spans="3:5" ht="18.75">
      <c r="C3" s="272" t="s">
        <v>317</v>
      </c>
      <c r="D3" s="273"/>
      <c r="E3" s="273"/>
    </row>
    <row r="4" spans="2:4" ht="18.75">
      <c r="B4" s="269" t="s">
        <v>280</v>
      </c>
      <c r="D4" s="274"/>
    </row>
    <row r="5" spans="3:5" ht="18.75">
      <c r="C5" s="47" t="s">
        <v>114</v>
      </c>
      <c r="D5" s="47" t="s">
        <v>115</v>
      </c>
      <c r="E5" s="47" t="s">
        <v>116</v>
      </c>
    </row>
    <row r="6" spans="2:5" ht="18.75">
      <c r="B6" s="275" t="s">
        <v>189</v>
      </c>
      <c r="E6" s="276" t="s">
        <v>70</v>
      </c>
    </row>
    <row r="7" spans="2:5" ht="18.75">
      <c r="B7" s="324" t="s">
        <v>304</v>
      </c>
      <c r="C7" s="269">
        <v>0</v>
      </c>
      <c r="D7" s="269">
        <v>24000</v>
      </c>
      <c r="E7" s="276">
        <v>121000</v>
      </c>
    </row>
    <row r="8" spans="2:5" ht="18.75">
      <c r="B8" s="277" t="s">
        <v>190</v>
      </c>
      <c r="C8" s="269">
        <v>0</v>
      </c>
      <c r="D8" s="269">
        <v>0</v>
      </c>
      <c r="E8" s="178">
        <v>1981900</v>
      </c>
    </row>
    <row r="9" spans="2:5" ht="19.5" thickBot="1">
      <c r="B9" s="274" t="s">
        <v>11</v>
      </c>
      <c r="C9" s="278">
        <f>SUM(C7:C8)</f>
        <v>0</v>
      </c>
      <c r="D9" s="278">
        <f>SUM(D7:D8)</f>
        <v>24000</v>
      </c>
      <c r="E9" s="279">
        <f>SUM(E7:E8)</f>
        <v>2102900</v>
      </c>
    </row>
    <row r="10" ht="19.5" thickTop="1">
      <c r="E10" s="274"/>
    </row>
    <row r="11" spans="2:5" ht="18.75">
      <c r="B11" s="269" t="s">
        <v>281</v>
      </c>
      <c r="E11" s="274"/>
    </row>
    <row r="12" spans="2:5" ht="18.75">
      <c r="B12" s="275"/>
      <c r="C12" s="47" t="s">
        <v>114</v>
      </c>
      <c r="D12" s="47" t="s">
        <v>115</v>
      </c>
      <c r="E12" s="47" t="s">
        <v>116</v>
      </c>
    </row>
    <row r="13" spans="2:5" ht="18.75">
      <c r="B13" s="275" t="s">
        <v>189</v>
      </c>
      <c r="E13" s="274"/>
    </row>
    <row r="14" spans="2:5" ht="18.75">
      <c r="B14" s="280" t="s">
        <v>7</v>
      </c>
      <c r="C14" s="276" t="s">
        <v>7</v>
      </c>
      <c r="D14" s="276" t="s">
        <v>7</v>
      </c>
      <c r="E14" s="178">
        <v>0</v>
      </c>
    </row>
    <row r="15" spans="2:5" ht="19.5" thickBot="1">
      <c r="B15" s="274" t="s">
        <v>11</v>
      </c>
      <c r="C15" s="278" t="s">
        <v>7</v>
      </c>
      <c r="D15" s="281" t="s">
        <v>7</v>
      </c>
      <c r="E15" s="279">
        <f>SUM(E14)</f>
        <v>0</v>
      </c>
    </row>
    <row r="16" ht="19.5" thickTop="1">
      <c r="D16" s="274"/>
    </row>
    <row r="17" spans="2:4" ht="18.75">
      <c r="B17" s="269" t="s">
        <v>282</v>
      </c>
      <c r="D17" s="282"/>
    </row>
    <row r="18" spans="1:5" ht="18.75">
      <c r="A18" s="146"/>
      <c r="B18" s="146"/>
      <c r="C18" s="47" t="s">
        <v>114</v>
      </c>
      <c r="D18" s="47" t="s">
        <v>115</v>
      </c>
      <c r="E18" s="47" t="s">
        <v>116</v>
      </c>
    </row>
    <row r="19" spans="1:5" ht="18.75">
      <c r="A19" s="47"/>
      <c r="B19" s="146" t="s">
        <v>283</v>
      </c>
      <c r="C19" s="47">
        <v>0</v>
      </c>
      <c r="D19" s="47" t="s">
        <v>7</v>
      </c>
      <c r="E19" s="47">
        <v>112832.13</v>
      </c>
    </row>
    <row r="20" spans="1:5" ht="18.75">
      <c r="A20" s="47"/>
      <c r="B20" s="146" t="s">
        <v>284</v>
      </c>
      <c r="C20" s="47">
        <v>848.3</v>
      </c>
      <c r="D20" s="47">
        <v>7787.65</v>
      </c>
      <c r="E20" s="47">
        <v>848.3</v>
      </c>
    </row>
    <row r="21" spans="1:5" ht="18.75">
      <c r="A21" s="47"/>
      <c r="B21" s="146" t="s">
        <v>285</v>
      </c>
      <c r="C21" s="47">
        <v>0</v>
      </c>
      <c r="D21" s="47">
        <v>0</v>
      </c>
      <c r="E21" s="47">
        <v>4940.6</v>
      </c>
    </row>
    <row r="22" spans="1:5" ht="18.75">
      <c r="A22" s="47"/>
      <c r="B22" s="146" t="s">
        <v>286</v>
      </c>
      <c r="C22" s="47">
        <v>0</v>
      </c>
      <c r="D22" s="47">
        <v>7750</v>
      </c>
      <c r="E22" s="47">
        <v>83030</v>
      </c>
    </row>
    <row r="23" spans="1:5" ht="18.75">
      <c r="A23" s="47"/>
      <c r="B23" s="146" t="s">
        <v>287</v>
      </c>
      <c r="C23" s="47">
        <v>0</v>
      </c>
      <c r="D23" s="47">
        <v>0</v>
      </c>
      <c r="E23" s="47">
        <v>0</v>
      </c>
    </row>
    <row r="24" spans="1:5" ht="18.75">
      <c r="A24" s="47"/>
      <c r="B24" s="146" t="s">
        <v>288</v>
      </c>
      <c r="C24" s="47">
        <v>0</v>
      </c>
      <c r="D24" s="47">
        <v>0</v>
      </c>
      <c r="E24" s="47">
        <v>0</v>
      </c>
    </row>
    <row r="25" spans="1:5" ht="18.75">
      <c r="A25" s="47"/>
      <c r="B25" s="146" t="s">
        <v>289</v>
      </c>
      <c r="C25" s="47">
        <v>3645</v>
      </c>
      <c r="D25" s="47">
        <v>0</v>
      </c>
      <c r="E25" s="47">
        <v>3645</v>
      </c>
    </row>
    <row r="26" spans="1:5" ht="18.75">
      <c r="A26" s="47"/>
      <c r="B26" s="146" t="s">
        <v>290</v>
      </c>
      <c r="C26" s="47">
        <v>0</v>
      </c>
      <c r="D26" s="47">
        <v>0</v>
      </c>
      <c r="E26" s="47">
        <v>0</v>
      </c>
    </row>
    <row r="27" spans="1:5" ht="18.75">
      <c r="A27" s="47"/>
      <c r="B27" s="146" t="s">
        <v>291</v>
      </c>
      <c r="C27" s="47">
        <v>0</v>
      </c>
      <c r="D27" s="47">
        <v>711</v>
      </c>
      <c r="E27" s="47">
        <v>0</v>
      </c>
    </row>
    <row r="28" spans="1:5" ht="18.75">
      <c r="A28" s="47"/>
      <c r="B28" s="146" t="s">
        <v>318</v>
      </c>
      <c r="C28" s="47">
        <v>18456</v>
      </c>
      <c r="D28" s="47">
        <v>0</v>
      </c>
      <c r="E28" s="179">
        <v>18456</v>
      </c>
    </row>
    <row r="29" spans="1:5" ht="19.5" thickBot="1">
      <c r="A29" s="146"/>
      <c r="B29" s="283" t="s">
        <v>11</v>
      </c>
      <c r="C29" s="180">
        <f>SUM(C19:C28)</f>
        <v>22949.3</v>
      </c>
      <c r="D29" s="180">
        <f>SUM(D19:D28)</f>
        <v>16248.65</v>
      </c>
      <c r="E29" s="181">
        <f>SUM(E19:E28)</f>
        <v>223752.03000000003</v>
      </c>
    </row>
    <row r="30" ht="19.5" thickTop="1"/>
  </sheetData>
  <sheetProtection/>
  <printOptions/>
  <pageMargins left="0.7874015748031497" right="0.15748031496062992" top="0.984251968503937" bottom="0.7874015748031497" header="0.5118110236220472" footer="0.31496062992125984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74"/>
  <sheetViews>
    <sheetView view="pageBreakPreview" zoomScale="90" zoomScaleSheetLayoutView="90" zoomScalePageLayoutView="0" workbookViewId="0" topLeftCell="A1">
      <selection activeCell="D8" sqref="D8"/>
    </sheetView>
  </sheetViews>
  <sheetFormatPr defaultColWidth="9.140625" defaultRowHeight="22.5" customHeight="1"/>
  <cols>
    <col min="1" max="1" width="22.140625" style="18" customWidth="1"/>
    <col min="2" max="2" width="30.140625" style="18" customWidth="1"/>
    <col min="3" max="3" width="20.8515625" style="18" customWidth="1"/>
    <col min="4" max="4" width="17.28125" style="18" customWidth="1"/>
    <col min="5" max="5" width="14.8515625" style="18" customWidth="1"/>
    <col min="6" max="6" width="3.8515625" style="18" customWidth="1"/>
    <col min="7" max="7" width="16.421875" style="18" customWidth="1"/>
    <col min="8" max="8" width="23.28125" style="18" customWidth="1"/>
    <col min="9" max="9" width="2.140625" style="18" customWidth="1"/>
    <col min="10" max="10" width="11.421875" style="18" bestFit="1" customWidth="1"/>
    <col min="11" max="16384" width="9.140625" style="18" customWidth="1"/>
  </cols>
  <sheetData>
    <row r="1" ht="2.25" customHeight="1" thickBot="1"/>
    <row r="2" spans="1:7" ht="19.5" customHeight="1" thickBot="1">
      <c r="A2" s="400" t="s">
        <v>82</v>
      </c>
      <c r="B2" s="401"/>
      <c r="C2" s="401"/>
      <c r="D2" s="401"/>
      <c r="E2" s="402"/>
      <c r="G2" s="182"/>
    </row>
    <row r="3" spans="1:5" ht="22.5" customHeight="1">
      <c r="A3" s="396" t="s">
        <v>65</v>
      </c>
      <c r="B3" s="397"/>
      <c r="C3" s="230" t="s">
        <v>83</v>
      </c>
      <c r="D3" s="231"/>
      <c r="E3" s="232"/>
    </row>
    <row r="4" spans="1:5" ht="22.5" customHeight="1">
      <c r="A4" s="398"/>
      <c r="B4" s="399"/>
      <c r="C4" s="233" t="s">
        <v>129</v>
      </c>
      <c r="D4" s="103"/>
      <c r="E4" s="234"/>
    </row>
    <row r="5" spans="1:11" ht="22.5" customHeight="1">
      <c r="A5" s="235" t="s">
        <v>319</v>
      </c>
      <c r="B5" s="236"/>
      <c r="C5" s="237"/>
      <c r="D5" s="238">
        <v>6478072.13</v>
      </c>
      <c r="E5" s="302" t="s">
        <v>66</v>
      </c>
      <c r="F5" s="325"/>
      <c r="G5" s="326"/>
      <c r="H5" s="326"/>
      <c r="I5" s="327"/>
      <c r="J5" s="328"/>
      <c r="K5" s="44"/>
    </row>
    <row r="6" spans="1:11" ht="22.5" customHeight="1">
      <c r="A6" s="239" t="s">
        <v>292</v>
      </c>
      <c r="B6" s="103"/>
      <c r="C6" s="240"/>
      <c r="D6" s="103"/>
      <c r="E6" s="234"/>
      <c r="F6" s="325"/>
      <c r="G6" s="326"/>
      <c r="H6" s="326"/>
      <c r="I6" s="327"/>
      <c r="J6" s="328"/>
      <c r="K6" s="44"/>
    </row>
    <row r="7" spans="1:11" ht="21.75" customHeight="1">
      <c r="A7" s="241" t="s">
        <v>68</v>
      </c>
      <c r="B7" s="242" t="s">
        <v>69</v>
      </c>
      <c r="C7" s="243" t="s">
        <v>70</v>
      </c>
      <c r="D7" s="103"/>
      <c r="E7" s="234"/>
      <c r="F7" s="325"/>
      <c r="G7" s="326"/>
      <c r="H7" s="326"/>
      <c r="I7" s="327"/>
      <c r="J7" s="328"/>
      <c r="K7" s="44"/>
    </row>
    <row r="8" spans="1:11" ht="26.25" customHeight="1">
      <c r="A8" s="244" t="s">
        <v>71</v>
      </c>
      <c r="B8" s="104" t="s">
        <v>71</v>
      </c>
      <c r="C8" s="245" t="s">
        <v>71</v>
      </c>
      <c r="D8" s="103"/>
      <c r="E8" s="234"/>
      <c r="F8" s="325"/>
      <c r="G8" s="326"/>
      <c r="H8" s="326"/>
      <c r="I8" s="327"/>
      <c r="J8" s="328"/>
      <c r="K8" s="44"/>
    </row>
    <row r="9" spans="1:11" ht="26.25" customHeight="1">
      <c r="A9" s="244" t="s">
        <v>71</v>
      </c>
      <c r="B9" s="104" t="s">
        <v>71</v>
      </c>
      <c r="C9" s="245" t="s">
        <v>71</v>
      </c>
      <c r="D9" s="103"/>
      <c r="E9" s="234"/>
      <c r="F9" s="325"/>
      <c r="G9" s="326"/>
      <c r="H9" s="326"/>
      <c r="I9" s="327"/>
      <c r="J9" s="328"/>
      <c r="K9" s="44"/>
    </row>
    <row r="10" spans="1:11" ht="22.5" customHeight="1">
      <c r="A10" s="239" t="s">
        <v>293</v>
      </c>
      <c r="B10" s="103"/>
      <c r="C10" s="240"/>
      <c r="D10" s="103"/>
      <c r="E10" s="234"/>
      <c r="F10" s="325"/>
      <c r="G10" s="326"/>
      <c r="H10" s="326"/>
      <c r="I10" s="327"/>
      <c r="J10" s="328"/>
      <c r="K10" s="329"/>
    </row>
    <row r="11" spans="1:11" ht="22.5" customHeight="1">
      <c r="A11" s="241" t="s">
        <v>73</v>
      </c>
      <c r="B11" s="242" t="s">
        <v>74</v>
      </c>
      <c r="C11" s="243" t="s">
        <v>70</v>
      </c>
      <c r="D11" s="246">
        <f>SUM(C12:C27)</f>
        <v>35920.02</v>
      </c>
      <c r="E11" s="301" t="s">
        <v>66</v>
      </c>
      <c r="F11" s="325"/>
      <c r="G11" s="326"/>
      <c r="H11" s="326"/>
      <c r="I11" s="327"/>
      <c r="J11" s="328"/>
      <c r="K11" s="329"/>
    </row>
    <row r="12" spans="1:11" ht="27.75" customHeight="1">
      <c r="A12" s="330" t="s">
        <v>305</v>
      </c>
      <c r="B12" s="331" t="s">
        <v>306</v>
      </c>
      <c r="C12" s="332">
        <v>750</v>
      </c>
      <c r="D12" s="103"/>
      <c r="E12" s="234"/>
      <c r="F12" s="325"/>
      <c r="G12" s="326"/>
      <c r="H12" s="326"/>
      <c r="I12" s="327"/>
      <c r="J12" s="328"/>
      <c r="K12" s="329"/>
    </row>
    <row r="13" spans="1:11" ht="27.75" customHeight="1">
      <c r="A13" s="330" t="s">
        <v>305</v>
      </c>
      <c r="B13" s="331" t="s">
        <v>307</v>
      </c>
      <c r="C13" s="332">
        <v>1100</v>
      </c>
      <c r="D13" s="103"/>
      <c r="E13" s="234"/>
      <c r="F13" s="325"/>
      <c r="G13" s="326"/>
      <c r="H13" s="326"/>
      <c r="I13" s="327"/>
      <c r="J13" s="328"/>
      <c r="K13" s="329"/>
    </row>
    <row r="14" spans="1:11" ht="27.75" customHeight="1">
      <c r="A14" s="330" t="s">
        <v>322</v>
      </c>
      <c r="B14" s="331" t="s">
        <v>323</v>
      </c>
      <c r="C14" s="332">
        <v>4150</v>
      </c>
      <c r="D14" s="103"/>
      <c r="E14" s="234"/>
      <c r="F14" s="325"/>
      <c r="G14" s="326"/>
      <c r="H14" s="326"/>
      <c r="I14" s="327"/>
      <c r="J14" s="328"/>
      <c r="K14" s="329"/>
    </row>
    <row r="15" spans="1:11" ht="27.75" customHeight="1">
      <c r="A15" s="330" t="s">
        <v>324</v>
      </c>
      <c r="B15" s="331" t="s">
        <v>325</v>
      </c>
      <c r="C15" s="332">
        <v>3600</v>
      </c>
      <c r="D15" s="103"/>
      <c r="E15" s="234"/>
      <c r="F15" s="325"/>
      <c r="G15" s="326"/>
      <c r="H15" s="326"/>
      <c r="I15" s="327"/>
      <c r="J15" s="328"/>
      <c r="K15" s="329"/>
    </row>
    <row r="16" spans="1:11" ht="27.75" customHeight="1">
      <c r="A16" s="330" t="s">
        <v>326</v>
      </c>
      <c r="B16" s="331" t="s">
        <v>327</v>
      </c>
      <c r="C16" s="332">
        <v>23775.7</v>
      </c>
      <c r="D16" s="103"/>
      <c r="E16" s="234"/>
      <c r="F16" s="325"/>
      <c r="G16" s="326"/>
      <c r="H16" s="326"/>
      <c r="I16" s="327"/>
      <c r="J16" s="328"/>
      <c r="K16" s="329"/>
    </row>
    <row r="17" spans="1:11" ht="27.75" customHeight="1">
      <c r="A17" s="330" t="s">
        <v>326</v>
      </c>
      <c r="B17" s="331" t="s">
        <v>328</v>
      </c>
      <c r="C17" s="332">
        <v>954.32</v>
      </c>
      <c r="D17" s="103"/>
      <c r="E17" s="234"/>
      <c r="F17" s="325"/>
      <c r="G17" s="326"/>
      <c r="H17" s="326"/>
      <c r="I17" s="327"/>
      <c r="J17" s="328"/>
      <c r="K17" s="329"/>
    </row>
    <row r="18" spans="1:11" ht="27.75" customHeight="1">
      <c r="A18" s="330" t="s">
        <v>326</v>
      </c>
      <c r="B18" s="331" t="s">
        <v>329</v>
      </c>
      <c r="C18" s="332">
        <v>1590</v>
      </c>
      <c r="D18" s="103"/>
      <c r="E18" s="234"/>
      <c r="F18" s="325"/>
      <c r="G18" s="326"/>
      <c r="H18" s="326"/>
      <c r="I18" s="327"/>
      <c r="J18" s="328"/>
      <c r="K18" s="329"/>
    </row>
    <row r="19" spans="1:11" ht="22.5" customHeight="1">
      <c r="A19" s="330"/>
      <c r="B19" s="331"/>
      <c r="C19" s="332"/>
      <c r="D19" s="103"/>
      <c r="E19" s="234"/>
      <c r="F19" s="325"/>
      <c r="G19" s="326"/>
      <c r="H19" s="326"/>
      <c r="I19" s="327"/>
      <c r="J19" s="328"/>
      <c r="K19" s="329"/>
    </row>
    <row r="20" spans="1:11" ht="22.5" customHeight="1">
      <c r="A20" s="330"/>
      <c r="B20" s="331"/>
      <c r="C20" s="332"/>
      <c r="D20" s="103"/>
      <c r="E20" s="234"/>
      <c r="F20" s="325"/>
      <c r="G20" s="326"/>
      <c r="H20" s="326"/>
      <c r="I20" s="327"/>
      <c r="J20" s="328"/>
      <c r="K20" s="329"/>
    </row>
    <row r="21" spans="1:11" ht="22.5" customHeight="1">
      <c r="A21" s="330"/>
      <c r="B21" s="331"/>
      <c r="C21" s="332"/>
      <c r="D21" s="103"/>
      <c r="E21" s="234"/>
      <c r="F21" s="325"/>
      <c r="G21" s="326"/>
      <c r="H21" s="326"/>
      <c r="I21" s="327"/>
      <c r="J21" s="328"/>
      <c r="K21" s="329"/>
    </row>
    <row r="22" spans="1:11" ht="22.5" customHeight="1">
      <c r="A22" s="330"/>
      <c r="B22" s="331"/>
      <c r="C22" s="332"/>
      <c r="D22" s="103"/>
      <c r="E22" s="234"/>
      <c r="F22" s="325"/>
      <c r="G22" s="326"/>
      <c r="H22" s="326"/>
      <c r="I22" s="327"/>
      <c r="J22" s="328"/>
      <c r="K22" s="329"/>
    </row>
    <row r="23" spans="1:11" ht="22.5" customHeight="1">
      <c r="A23" s="330"/>
      <c r="B23" s="331"/>
      <c r="C23" s="332"/>
      <c r="D23" s="103"/>
      <c r="E23" s="234"/>
      <c r="F23" s="325"/>
      <c r="G23" s="326"/>
      <c r="H23" s="326"/>
      <c r="I23" s="327"/>
      <c r="J23" s="328"/>
      <c r="K23" s="329"/>
    </row>
    <row r="24" spans="1:11" ht="22.5" customHeight="1">
      <c r="A24" s="330"/>
      <c r="B24" s="331"/>
      <c r="C24" s="332"/>
      <c r="D24" s="103"/>
      <c r="E24" s="234"/>
      <c r="F24" s="325"/>
      <c r="G24" s="326"/>
      <c r="H24" s="326"/>
      <c r="I24" s="327"/>
      <c r="J24" s="328"/>
      <c r="K24" s="329"/>
    </row>
    <row r="25" spans="1:11" ht="22.5" customHeight="1">
      <c r="A25" s="330"/>
      <c r="B25" s="331"/>
      <c r="C25" s="332"/>
      <c r="D25" s="103"/>
      <c r="E25" s="234"/>
      <c r="F25" s="325"/>
      <c r="G25" s="326"/>
      <c r="H25" s="326"/>
      <c r="I25" s="327"/>
      <c r="J25" s="328"/>
      <c r="K25" s="329"/>
    </row>
    <row r="26" spans="1:11" ht="22.5" customHeight="1">
      <c r="A26" s="330"/>
      <c r="B26" s="331"/>
      <c r="C26" s="332"/>
      <c r="D26" s="103"/>
      <c r="E26" s="234"/>
      <c r="F26" s="325"/>
      <c r="G26" s="326"/>
      <c r="H26" s="326"/>
      <c r="I26" s="327"/>
      <c r="J26" s="328"/>
      <c r="K26" s="329"/>
    </row>
    <row r="27" spans="1:11" ht="22.5" customHeight="1">
      <c r="A27" s="333"/>
      <c r="B27" s="334"/>
      <c r="C27" s="335"/>
      <c r="D27" s="103"/>
      <c r="E27" s="234"/>
      <c r="F27" s="325"/>
      <c r="G27" s="326"/>
      <c r="H27" s="326"/>
      <c r="I27" s="327"/>
      <c r="J27" s="328"/>
      <c r="K27" s="329"/>
    </row>
    <row r="28" spans="1:11" ht="27" customHeight="1">
      <c r="A28" s="252" t="s">
        <v>294</v>
      </c>
      <c r="B28" s="253"/>
      <c r="C28" s="254"/>
      <c r="D28" s="103"/>
      <c r="E28" s="234"/>
      <c r="F28" s="325"/>
      <c r="G28" s="326"/>
      <c r="H28" s="326"/>
      <c r="I28" s="327"/>
      <c r="J28" s="328"/>
      <c r="K28" s="329"/>
    </row>
    <row r="29" spans="1:11" ht="24" customHeight="1">
      <c r="A29" s="255" t="s">
        <v>205</v>
      </c>
      <c r="B29" s="256" t="s">
        <v>206</v>
      </c>
      <c r="C29" s="243" t="s">
        <v>70</v>
      </c>
      <c r="D29" s="103"/>
      <c r="E29" s="234"/>
      <c r="F29" s="325"/>
      <c r="G29" s="326"/>
      <c r="H29" s="326"/>
      <c r="I29" s="327"/>
      <c r="J29" s="328"/>
      <c r="K29" s="329"/>
    </row>
    <row r="30" spans="1:11" ht="24" customHeight="1">
      <c r="A30" s="255"/>
      <c r="B30" s="256"/>
      <c r="C30" s="243"/>
      <c r="D30" s="103"/>
      <c r="E30" s="234"/>
      <c r="F30" s="325"/>
      <c r="G30" s="326"/>
      <c r="H30" s="326"/>
      <c r="I30" s="327"/>
      <c r="J30" s="328"/>
      <c r="K30" s="329"/>
    </row>
    <row r="31" spans="1:11" ht="24" customHeight="1">
      <c r="A31" s="257"/>
      <c r="B31" s="253"/>
      <c r="C31" s="258"/>
      <c r="D31" s="103"/>
      <c r="E31" s="234"/>
      <c r="F31" s="325"/>
      <c r="G31" s="326"/>
      <c r="H31" s="326"/>
      <c r="I31" s="327"/>
      <c r="J31" s="328"/>
      <c r="K31" s="329"/>
    </row>
    <row r="32" spans="1:11" ht="22.5" customHeight="1" thickBot="1">
      <c r="A32" s="261" t="s">
        <v>320</v>
      </c>
      <c r="B32" s="262"/>
      <c r="C32" s="262"/>
      <c r="D32" s="263">
        <f>D5-D11</f>
        <v>6442152.11</v>
      </c>
      <c r="E32" s="303" t="s">
        <v>66</v>
      </c>
      <c r="F32" s="325"/>
      <c r="G32" s="326"/>
      <c r="H32" s="326"/>
      <c r="I32" s="327"/>
      <c r="J32" s="328"/>
      <c r="K32" s="329"/>
    </row>
    <row r="33" spans="1:11" ht="22.5" customHeight="1">
      <c r="A33" s="317" t="s">
        <v>75</v>
      </c>
      <c r="B33" s="231"/>
      <c r="C33" s="317" t="s">
        <v>76</v>
      </c>
      <c r="D33" s="231"/>
      <c r="E33" s="232"/>
      <c r="F33" s="325"/>
      <c r="G33" s="326"/>
      <c r="H33" s="326"/>
      <c r="I33" s="327"/>
      <c r="J33" s="328"/>
      <c r="K33" s="329"/>
    </row>
    <row r="34" spans="1:11" ht="8.25" customHeight="1">
      <c r="A34" s="265"/>
      <c r="B34" s="103"/>
      <c r="C34" s="265"/>
      <c r="D34" s="103"/>
      <c r="E34" s="234"/>
      <c r="F34" s="325"/>
      <c r="G34" s="326"/>
      <c r="H34" s="326"/>
      <c r="I34" s="327"/>
      <c r="J34" s="328"/>
      <c r="K34" s="329"/>
    </row>
    <row r="35" spans="1:11" ht="33" customHeight="1">
      <c r="A35" s="292" t="s">
        <v>321</v>
      </c>
      <c r="B35" s="103"/>
      <c r="C35" s="292" t="s">
        <v>321</v>
      </c>
      <c r="D35" s="265"/>
      <c r="E35" s="234"/>
      <c r="F35" s="325"/>
      <c r="G35" s="326"/>
      <c r="H35" s="326"/>
      <c r="I35" s="327"/>
      <c r="J35" s="328"/>
      <c r="K35" s="329"/>
    </row>
    <row r="36" spans="1:11" ht="22.5" customHeight="1">
      <c r="A36" s="405" t="s">
        <v>132</v>
      </c>
      <c r="B36" s="406"/>
      <c r="C36" s="292" t="s">
        <v>79</v>
      </c>
      <c r="D36" s="265"/>
      <c r="E36" s="234"/>
      <c r="F36" s="325"/>
      <c r="G36" s="326"/>
      <c r="H36" s="326"/>
      <c r="I36" s="327"/>
      <c r="J36" s="328"/>
      <c r="K36" s="329"/>
    </row>
    <row r="37" spans="1:5" ht="22.5" customHeight="1" thickBot="1">
      <c r="A37" s="403" t="s">
        <v>144</v>
      </c>
      <c r="B37" s="404"/>
      <c r="C37" s="266" t="s">
        <v>145</v>
      </c>
      <c r="D37" s="266"/>
      <c r="E37" s="267"/>
    </row>
    <row r="38" spans="1:2" s="44" customFormat="1" ht="22.5" customHeight="1">
      <c r="A38" s="191"/>
      <c r="B38" s="191"/>
    </row>
    <row r="39" spans="1:5" ht="22.5" customHeight="1" thickBot="1">
      <c r="A39" s="407" t="s">
        <v>82</v>
      </c>
      <c r="B39" s="408"/>
      <c r="C39" s="408"/>
      <c r="D39" s="408"/>
      <c r="E39" s="409"/>
    </row>
    <row r="40" spans="1:5" ht="22.5" customHeight="1">
      <c r="A40" s="410" t="s">
        <v>65</v>
      </c>
      <c r="B40" s="411"/>
      <c r="C40" s="192" t="s">
        <v>141</v>
      </c>
      <c r="D40" s="193"/>
      <c r="E40" s="194"/>
    </row>
    <row r="41" spans="1:5" ht="22.5" customHeight="1" thickBot="1">
      <c r="A41" s="412"/>
      <c r="B41" s="413"/>
      <c r="C41" s="195" t="s">
        <v>142</v>
      </c>
      <c r="D41" s="196"/>
      <c r="E41" s="197"/>
    </row>
    <row r="42" spans="1:5" ht="22.5" customHeight="1">
      <c r="A42" s="198" t="s">
        <v>137</v>
      </c>
      <c r="B42" s="199"/>
      <c r="C42" s="200"/>
      <c r="D42" s="201">
        <v>3044187.29</v>
      </c>
      <c r="E42" s="202" t="s">
        <v>66</v>
      </c>
    </row>
    <row r="43" spans="1:5" ht="22.5" customHeight="1">
      <c r="A43" s="203" t="s">
        <v>67</v>
      </c>
      <c r="B43" s="196"/>
      <c r="C43" s="204"/>
      <c r="D43" s="196" t="s">
        <v>80</v>
      </c>
      <c r="E43" s="197"/>
    </row>
    <row r="44" spans="1:5" ht="22.5" customHeight="1">
      <c r="A44" s="205" t="s">
        <v>68</v>
      </c>
      <c r="B44" s="206" t="s">
        <v>69</v>
      </c>
      <c r="C44" s="207" t="s">
        <v>70</v>
      </c>
      <c r="D44" s="196"/>
      <c r="E44" s="197"/>
    </row>
    <row r="45" spans="1:5" ht="22.5" customHeight="1">
      <c r="A45" s="208" t="s">
        <v>71</v>
      </c>
      <c r="B45" s="209" t="s">
        <v>71</v>
      </c>
      <c r="C45" s="210" t="s">
        <v>71</v>
      </c>
      <c r="D45" s="196"/>
      <c r="E45" s="197"/>
    </row>
    <row r="46" spans="1:5" ht="22.5" customHeight="1">
      <c r="A46" s="208" t="s">
        <v>71</v>
      </c>
      <c r="B46" s="209" t="s">
        <v>71</v>
      </c>
      <c r="C46" s="210" t="s">
        <v>71</v>
      </c>
      <c r="D46" s="196"/>
      <c r="E46" s="197"/>
    </row>
    <row r="47" spans="1:5" ht="22.5" customHeight="1">
      <c r="A47" s="208" t="s">
        <v>71</v>
      </c>
      <c r="B47" s="209" t="s">
        <v>71</v>
      </c>
      <c r="C47" s="210" t="s">
        <v>71</v>
      </c>
      <c r="D47" s="196"/>
      <c r="E47" s="197"/>
    </row>
    <row r="48" spans="1:5" ht="22.5" customHeight="1">
      <c r="A48" s="203" t="s">
        <v>72</v>
      </c>
      <c r="B48" s="196"/>
      <c r="C48" s="204"/>
      <c r="D48" s="196"/>
      <c r="E48" s="197"/>
    </row>
    <row r="49" spans="1:5" ht="22.5" customHeight="1">
      <c r="A49" s="205" t="s">
        <v>73</v>
      </c>
      <c r="B49" s="206" t="s">
        <v>74</v>
      </c>
      <c r="C49" s="207" t="s">
        <v>70</v>
      </c>
      <c r="D49" s="211">
        <f>SUM(C50:C67)</f>
        <v>412485.26</v>
      </c>
      <c r="E49" s="212" t="s">
        <v>66</v>
      </c>
    </row>
    <row r="50" spans="1:5" ht="22.5" customHeight="1">
      <c r="A50" s="213" t="s">
        <v>143</v>
      </c>
      <c r="B50" s="214">
        <v>353741</v>
      </c>
      <c r="C50" s="215">
        <v>84205.61</v>
      </c>
      <c r="D50" s="196"/>
      <c r="E50" s="197"/>
    </row>
    <row r="51" spans="1:5" ht="22.5" customHeight="1">
      <c r="A51" s="213" t="s">
        <v>143</v>
      </c>
      <c r="B51" s="214">
        <v>353742</v>
      </c>
      <c r="C51" s="215">
        <v>11204.3</v>
      </c>
      <c r="D51" s="196"/>
      <c r="E51" s="197"/>
    </row>
    <row r="52" spans="1:5" ht="22.5" customHeight="1">
      <c r="A52" s="213" t="s">
        <v>143</v>
      </c>
      <c r="B52" s="214">
        <v>353743</v>
      </c>
      <c r="C52" s="215">
        <v>3375</v>
      </c>
      <c r="D52" s="196"/>
      <c r="E52" s="197"/>
    </row>
    <row r="53" spans="1:5" ht="22.5" customHeight="1">
      <c r="A53" s="213" t="s">
        <v>143</v>
      </c>
      <c r="B53" s="214">
        <v>353744</v>
      </c>
      <c r="C53" s="215">
        <v>41855.14</v>
      </c>
      <c r="D53" s="196"/>
      <c r="E53" s="197"/>
    </row>
    <row r="54" spans="1:5" ht="22.5" customHeight="1">
      <c r="A54" s="213" t="s">
        <v>143</v>
      </c>
      <c r="B54" s="214">
        <v>353745</v>
      </c>
      <c r="C54" s="215">
        <v>13162</v>
      </c>
      <c r="D54" s="196"/>
      <c r="E54" s="197"/>
    </row>
    <row r="55" spans="1:5" ht="22.5" customHeight="1">
      <c r="A55" s="213" t="s">
        <v>143</v>
      </c>
      <c r="B55" s="214">
        <v>353746</v>
      </c>
      <c r="C55" s="215">
        <v>3516</v>
      </c>
      <c r="D55" s="196"/>
      <c r="E55" s="197"/>
    </row>
    <row r="56" spans="1:5" ht="22.5" customHeight="1">
      <c r="A56" s="213" t="s">
        <v>143</v>
      </c>
      <c r="B56" s="214">
        <v>353747</v>
      </c>
      <c r="C56" s="215">
        <v>1788</v>
      </c>
      <c r="D56" s="196"/>
      <c r="E56" s="197"/>
    </row>
    <row r="57" spans="1:5" ht="22.5" customHeight="1">
      <c r="A57" s="213" t="s">
        <v>143</v>
      </c>
      <c r="B57" s="214">
        <v>353748</v>
      </c>
      <c r="C57" s="215">
        <v>31376.03</v>
      </c>
      <c r="D57" s="196"/>
      <c r="E57" s="197"/>
    </row>
    <row r="58" spans="1:5" ht="22.5" customHeight="1">
      <c r="A58" s="213" t="s">
        <v>143</v>
      </c>
      <c r="B58" s="214">
        <v>353749</v>
      </c>
      <c r="C58" s="215">
        <v>44480.37</v>
      </c>
      <c r="D58" s="196"/>
      <c r="E58" s="197"/>
    </row>
    <row r="59" spans="1:5" ht="22.5" customHeight="1">
      <c r="A59" s="213" t="s">
        <v>143</v>
      </c>
      <c r="B59" s="214">
        <v>353750</v>
      </c>
      <c r="C59" s="216">
        <v>11081.07</v>
      </c>
      <c r="D59" s="196"/>
      <c r="E59" s="197"/>
    </row>
    <row r="60" spans="1:5" ht="22.5" customHeight="1">
      <c r="A60" s="213" t="s">
        <v>143</v>
      </c>
      <c r="B60" s="214">
        <v>353751</v>
      </c>
      <c r="C60" s="217">
        <v>685</v>
      </c>
      <c r="D60" s="196"/>
      <c r="E60" s="197"/>
    </row>
    <row r="61" spans="1:5" ht="22.5" customHeight="1">
      <c r="A61" s="213" t="s">
        <v>143</v>
      </c>
      <c r="B61" s="214">
        <v>353753</v>
      </c>
      <c r="C61" s="217">
        <v>89100</v>
      </c>
      <c r="D61" s="196"/>
      <c r="E61" s="197"/>
    </row>
    <row r="62" spans="1:5" ht="22.5" customHeight="1">
      <c r="A62" s="213" t="s">
        <v>143</v>
      </c>
      <c r="B62" s="214">
        <v>353754</v>
      </c>
      <c r="C62" s="217">
        <v>3000</v>
      </c>
      <c r="D62" s="196"/>
      <c r="E62" s="197"/>
    </row>
    <row r="63" spans="1:5" ht="22.5" customHeight="1">
      <c r="A63" s="213" t="s">
        <v>143</v>
      </c>
      <c r="B63" s="214">
        <v>353755</v>
      </c>
      <c r="C63" s="217">
        <v>2825</v>
      </c>
      <c r="D63" s="196"/>
      <c r="E63" s="197"/>
    </row>
    <row r="64" spans="1:5" ht="22.5" customHeight="1">
      <c r="A64" s="213" t="s">
        <v>143</v>
      </c>
      <c r="B64" s="214">
        <v>353757</v>
      </c>
      <c r="C64" s="217">
        <v>70831.74</v>
      </c>
      <c r="D64" s="196"/>
      <c r="E64" s="197"/>
    </row>
    <row r="65" spans="1:5" ht="22.5" customHeight="1">
      <c r="A65" s="213"/>
      <c r="B65" s="209"/>
      <c r="C65" s="217"/>
      <c r="D65" s="196"/>
      <c r="E65" s="197"/>
    </row>
    <row r="66" spans="1:5" ht="22.5" customHeight="1">
      <c r="A66" s="213"/>
      <c r="B66" s="209"/>
      <c r="C66" s="217"/>
      <c r="D66" s="196"/>
      <c r="E66" s="197"/>
    </row>
    <row r="67" spans="1:5" ht="22.5" customHeight="1">
      <c r="A67" s="218"/>
      <c r="B67" s="209"/>
      <c r="C67" s="217"/>
      <c r="D67" s="196"/>
      <c r="E67" s="197"/>
    </row>
    <row r="68" spans="1:5" ht="22.5" customHeight="1" thickBot="1">
      <c r="A68" s="219" t="s">
        <v>138</v>
      </c>
      <c r="B68" s="220"/>
      <c r="C68" s="221"/>
      <c r="D68" s="222">
        <f>SUM(D42-D49)</f>
        <v>2631702.0300000003</v>
      </c>
      <c r="E68" s="223" t="s">
        <v>66</v>
      </c>
    </row>
    <row r="69" spans="1:5" ht="22.5" customHeight="1">
      <c r="A69" s="195" t="s">
        <v>75</v>
      </c>
      <c r="B69" s="196"/>
      <c r="C69" s="195" t="s">
        <v>76</v>
      </c>
      <c r="D69" s="193"/>
      <c r="E69" s="194"/>
    </row>
    <row r="70" spans="1:5" ht="22.5" customHeight="1">
      <c r="A70" s="224"/>
      <c r="B70" s="196"/>
      <c r="C70" s="224"/>
      <c r="D70" s="196"/>
      <c r="E70" s="197"/>
    </row>
    <row r="71" spans="1:5" ht="22.5" customHeight="1">
      <c r="A71" s="225" t="s">
        <v>139</v>
      </c>
      <c r="B71" s="196"/>
      <c r="C71" s="195" t="s">
        <v>140</v>
      </c>
      <c r="D71" s="224"/>
      <c r="E71" s="197"/>
    </row>
    <row r="72" spans="1:5" ht="22.5" customHeight="1">
      <c r="A72" s="392" t="s">
        <v>132</v>
      </c>
      <c r="B72" s="393"/>
      <c r="C72" s="226" t="s">
        <v>79</v>
      </c>
      <c r="D72" s="224"/>
      <c r="E72" s="197"/>
    </row>
    <row r="73" spans="1:5" ht="22.5" customHeight="1" thickBot="1">
      <c r="A73" s="394" t="s">
        <v>128</v>
      </c>
      <c r="B73" s="395"/>
      <c r="C73" s="227" t="s">
        <v>77</v>
      </c>
      <c r="D73" s="227"/>
      <c r="E73" s="228"/>
    </row>
    <row r="74" spans="1:5" ht="22.5" customHeight="1">
      <c r="A74" s="229"/>
      <c r="B74" s="229"/>
      <c r="C74" s="229"/>
      <c r="D74" s="229"/>
      <c r="E74" s="229"/>
    </row>
  </sheetData>
  <sheetProtection/>
  <mergeCells count="8">
    <mergeCell ref="A72:B72"/>
    <mergeCell ref="A73:B73"/>
    <mergeCell ref="A3:B4"/>
    <mergeCell ref="A2:E2"/>
    <mergeCell ref="A37:B37"/>
    <mergeCell ref="A36:B36"/>
    <mergeCell ref="A39:E39"/>
    <mergeCell ref="A40:B41"/>
  </mergeCells>
  <printOptions/>
  <pageMargins left="0.3937007874015748" right="0.18" top="0.1968503937007874" bottom="0" header="0.43" footer="0.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21"/>
  <sheetViews>
    <sheetView tabSelected="1" zoomScalePageLayoutView="0" workbookViewId="0" topLeftCell="A1">
      <selection activeCell="B13" sqref="B13"/>
    </sheetView>
  </sheetViews>
  <sheetFormatPr defaultColWidth="9.140625" defaultRowHeight="21.75"/>
  <cols>
    <col min="1" max="1" width="24.00390625" style="4" customWidth="1"/>
    <col min="2" max="2" width="28.28125" style="4" customWidth="1"/>
    <col min="3" max="3" width="9.140625" style="4" customWidth="1"/>
    <col min="4" max="4" width="16.28125" style="7" customWidth="1"/>
    <col min="5" max="6" width="9.140625" style="4" customWidth="1"/>
    <col min="7" max="7" width="52.421875" style="4" customWidth="1"/>
    <col min="8" max="16384" width="9.140625" style="4" customWidth="1"/>
  </cols>
  <sheetData>
    <row r="1" spans="2:6" ht="21.75">
      <c r="B1" s="1" t="s">
        <v>82</v>
      </c>
      <c r="C1" s="2"/>
      <c r="D1" s="2"/>
      <c r="E1" s="3"/>
      <c r="F1" s="3"/>
    </row>
    <row r="2" spans="2:4" ht="21.75">
      <c r="B2" s="5" t="s">
        <v>209</v>
      </c>
      <c r="C2" s="6"/>
      <c r="D2" s="6"/>
    </row>
    <row r="3" spans="2:4" ht="21.75">
      <c r="B3" s="5" t="s">
        <v>208</v>
      </c>
      <c r="C3" s="6"/>
      <c r="D3" s="6"/>
    </row>
    <row r="4" ht="21.75">
      <c r="B4" s="4" t="s">
        <v>254</v>
      </c>
    </row>
    <row r="5" spans="2:4" ht="21.75">
      <c r="B5" s="8" t="s">
        <v>189</v>
      </c>
      <c r="D5" s="9" t="s">
        <v>70</v>
      </c>
    </row>
    <row r="6" spans="2:4" ht="21.75">
      <c r="B6" s="10" t="s">
        <v>190</v>
      </c>
      <c r="D6" s="11">
        <v>3100000</v>
      </c>
    </row>
    <row r="7" spans="3:4" ht="22.5" thickBot="1">
      <c r="C7" s="12" t="s">
        <v>11</v>
      </c>
      <c r="D7" s="13">
        <f>SUM(D6)</f>
        <v>3100000</v>
      </c>
    </row>
    <row r="8" ht="22.5" thickTop="1"/>
    <row r="9" ht="21.75">
      <c r="B9" s="4" t="s">
        <v>255</v>
      </c>
    </row>
    <row r="10" ht="21.75">
      <c r="B10" s="8" t="s">
        <v>189</v>
      </c>
    </row>
    <row r="11" spans="2:4" ht="21.75">
      <c r="B11" s="14" t="s">
        <v>191</v>
      </c>
      <c r="C11" s="5"/>
      <c r="D11" s="15">
        <v>625134</v>
      </c>
    </row>
    <row r="12" spans="3:4" ht="22.5" thickBot="1">
      <c r="C12" s="5" t="s">
        <v>11</v>
      </c>
      <c r="D12" s="13">
        <f>SUM(D11)</f>
        <v>625134</v>
      </c>
    </row>
    <row r="13" ht="22.5" thickTop="1"/>
    <row r="14" spans="2:4" ht="21.75">
      <c r="B14" s="4" t="s">
        <v>256</v>
      </c>
      <c r="D14" s="16"/>
    </row>
    <row r="15" spans="2:4" ht="21.75">
      <c r="B15" s="4" t="s">
        <v>192</v>
      </c>
      <c r="D15" s="16">
        <v>67545</v>
      </c>
    </row>
    <row r="16" spans="2:4" ht="21.75">
      <c r="B16" s="4" t="s">
        <v>251</v>
      </c>
      <c r="D16" s="16">
        <v>112551.52</v>
      </c>
    </row>
    <row r="17" spans="2:4" ht="21.75">
      <c r="B17" s="4" t="s">
        <v>193</v>
      </c>
      <c r="D17" s="16">
        <v>2001.77</v>
      </c>
    </row>
    <row r="18" spans="2:4" ht="21.75">
      <c r="B18" s="4" t="s">
        <v>194</v>
      </c>
      <c r="D18" s="16">
        <v>4894.1</v>
      </c>
    </row>
    <row r="19" spans="2:4" ht="21.75">
      <c r="B19" s="4" t="s">
        <v>195</v>
      </c>
      <c r="D19" s="16">
        <v>3889</v>
      </c>
    </row>
    <row r="20" spans="2:4" ht="21.75">
      <c r="B20" s="4" t="s">
        <v>196</v>
      </c>
      <c r="D20" s="15">
        <v>47800</v>
      </c>
    </row>
    <row r="21" spans="3:7" ht="22.5" thickBot="1">
      <c r="C21" s="5" t="s">
        <v>11</v>
      </c>
      <c r="D21" s="13">
        <v>238681.39</v>
      </c>
      <c r="G21" s="17">
        <f>SUM(D15:D20)</f>
        <v>238681.39</v>
      </c>
    </row>
    <row r="22" ht="22.5" thickTop="1"/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73"/>
  <sheetViews>
    <sheetView zoomScalePageLayoutView="0" workbookViewId="0" topLeftCell="A1">
      <selection activeCell="B15" sqref="B15"/>
    </sheetView>
  </sheetViews>
  <sheetFormatPr defaultColWidth="9.140625" defaultRowHeight="22.5" customHeight="1"/>
  <cols>
    <col min="1" max="1" width="22.140625" style="18" customWidth="1"/>
    <col min="2" max="2" width="30.140625" style="18" customWidth="1"/>
    <col min="3" max="3" width="20.8515625" style="18" customWidth="1"/>
    <col min="4" max="4" width="17.28125" style="18" customWidth="1"/>
    <col min="5" max="5" width="15.8515625" style="18" customWidth="1"/>
    <col min="6" max="6" width="3.8515625" style="18" customWidth="1"/>
    <col min="7" max="7" width="16.421875" style="18" customWidth="1"/>
    <col min="8" max="8" width="23.28125" style="18" customWidth="1"/>
    <col min="9" max="9" width="2.140625" style="18" customWidth="1"/>
    <col min="10" max="10" width="10.421875" style="18" customWidth="1"/>
    <col min="11" max="16384" width="9.140625" style="18" customWidth="1"/>
  </cols>
  <sheetData>
    <row r="1" ht="14.25" customHeight="1" thickBot="1"/>
    <row r="2" spans="1:7" ht="22.5" customHeight="1" thickBot="1">
      <c r="A2" s="400" t="s">
        <v>82</v>
      </c>
      <c r="B2" s="401"/>
      <c r="C2" s="401"/>
      <c r="D2" s="401"/>
      <c r="E2" s="402"/>
      <c r="G2" s="182"/>
    </row>
    <row r="3" spans="1:5" ht="22.5" customHeight="1">
      <c r="A3" s="396" t="s">
        <v>65</v>
      </c>
      <c r="B3" s="397"/>
      <c r="C3" s="230" t="s">
        <v>83</v>
      </c>
      <c r="D3" s="231"/>
      <c r="E3" s="232"/>
    </row>
    <row r="4" spans="1:5" ht="22.5" customHeight="1">
      <c r="A4" s="398"/>
      <c r="B4" s="399"/>
      <c r="C4" s="233" t="s">
        <v>129</v>
      </c>
      <c r="D4" s="103"/>
      <c r="E4" s="234"/>
    </row>
    <row r="5" spans="1:8" ht="22.5" customHeight="1">
      <c r="A5" s="235" t="s">
        <v>295</v>
      </c>
      <c r="B5" s="236"/>
      <c r="C5" s="237"/>
      <c r="D5" s="238">
        <v>11323102.48</v>
      </c>
      <c r="E5" s="268" t="s">
        <v>66</v>
      </c>
      <c r="G5" s="285">
        <v>11279260.57</v>
      </c>
      <c r="H5" s="284">
        <v>11323102.48</v>
      </c>
    </row>
    <row r="6" spans="1:10" ht="22.5" customHeight="1">
      <c r="A6" s="239" t="s">
        <v>292</v>
      </c>
      <c r="B6" s="103"/>
      <c r="C6" s="240"/>
      <c r="D6" s="103"/>
      <c r="E6" s="234"/>
      <c r="F6" s="185"/>
      <c r="G6" s="295">
        <v>112551.52</v>
      </c>
      <c r="H6" s="296">
        <f>H5-G5</f>
        <v>43841.91000000015</v>
      </c>
      <c r="I6" s="187"/>
      <c r="J6" s="188"/>
    </row>
    <row r="7" spans="1:10" ht="22.5" customHeight="1">
      <c r="A7" s="241" t="s">
        <v>68</v>
      </c>
      <c r="B7" s="242" t="s">
        <v>69</v>
      </c>
      <c r="C7" s="243" t="s">
        <v>70</v>
      </c>
      <c r="D7" s="103"/>
      <c r="E7" s="234"/>
      <c r="F7" s="185"/>
      <c r="G7" s="285"/>
      <c r="H7" s="186"/>
      <c r="I7" s="187"/>
      <c r="J7" s="188"/>
    </row>
    <row r="8" spans="1:10" ht="22.5" customHeight="1">
      <c r="A8" s="244" t="s">
        <v>71</v>
      </c>
      <c r="B8" s="104" t="s">
        <v>71</v>
      </c>
      <c r="C8" s="245" t="s">
        <v>71</v>
      </c>
      <c r="D8" s="103"/>
      <c r="E8" s="234"/>
      <c r="F8" s="185"/>
      <c r="G8" s="189"/>
      <c r="H8" s="186"/>
      <c r="I8" s="187"/>
      <c r="J8" s="188"/>
    </row>
    <row r="9" spans="1:10" ht="22.5" customHeight="1">
      <c r="A9" s="244" t="s">
        <v>71</v>
      </c>
      <c r="B9" s="104" t="s">
        <v>71</v>
      </c>
      <c r="C9" s="245" t="s">
        <v>71</v>
      </c>
      <c r="D9" s="103"/>
      <c r="E9" s="234"/>
      <c r="F9" s="185"/>
      <c r="G9" s="184"/>
      <c r="H9" s="186"/>
      <c r="I9" s="187"/>
      <c r="J9" s="188"/>
    </row>
    <row r="10" spans="1:5" ht="22.5" customHeight="1">
      <c r="A10" s="239" t="s">
        <v>293</v>
      </c>
      <c r="B10" s="103"/>
      <c r="C10" s="240"/>
      <c r="D10" s="103"/>
      <c r="E10" s="234"/>
    </row>
    <row r="11" spans="1:7" ht="22.5" customHeight="1">
      <c r="A11" s="241" t="s">
        <v>73</v>
      </c>
      <c r="B11" s="242" t="s">
        <v>74</v>
      </c>
      <c r="C11" s="243" t="s">
        <v>70</v>
      </c>
      <c r="D11" s="246">
        <f>SUM(C12:C25)</f>
        <v>43841.91</v>
      </c>
      <c r="E11" s="247" t="s">
        <v>66</v>
      </c>
      <c r="G11" s="46"/>
    </row>
    <row r="12" spans="1:5" ht="22.5" customHeight="1">
      <c r="A12" s="287">
        <v>240409</v>
      </c>
      <c r="B12" s="286" t="s">
        <v>207</v>
      </c>
      <c r="C12" s="289">
        <v>5000</v>
      </c>
      <c r="D12" s="248"/>
      <c r="E12" s="234"/>
    </row>
    <row r="13" spans="1:7" ht="22.5" customHeight="1">
      <c r="A13" s="287">
        <v>240480</v>
      </c>
      <c r="B13" s="288">
        <v>10011458</v>
      </c>
      <c r="C13" s="290">
        <v>4000</v>
      </c>
      <c r="D13" s="248"/>
      <c r="E13" s="234"/>
      <c r="G13" s="46"/>
    </row>
    <row r="14" spans="1:5" ht="22.5" customHeight="1">
      <c r="A14" s="287">
        <v>240491</v>
      </c>
      <c r="B14" s="297">
        <v>10011462</v>
      </c>
      <c r="C14" s="298">
        <v>725</v>
      </c>
      <c r="D14" s="103"/>
      <c r="E14" s="234"/>
    </row>
    <row r="15" spans="1:5" ht="22.5" customHeight="1">
      <c r="A15" s="287">
        <v>240491</v>
      </c>
      <c r="B15" s="297">
        <v>10011464</v>
      </c>
      <c r="C15" s="298">
        <v>15000</v>
      </c>
      <c r="D15" s="103"/>
      <c r="E15" s="234"/>
    </row>
    <row r="16" spans="1:5" ht="22.5" customHeight="1">
      <c r="A16" s="287">
        <v>240491</v>
      </c>
      <c r="B16" s="297">
        <v>10011464</v>
      </c>
      <c r="C16" s="298">
        <v>10000</v>
      </c>
      <c r="D16" s="103"/>
      <c r="E16" s="234"/>
    </row>
    <row r="17" spans="1:5" ht="21">
      <c r="A17" s="287">
        <v>240491</v>
      </c>
      <c r="B17" s="297">
        <v>10011465</v>
      </c>
      <c r="C17" s="298">
        <v>545</v>
      </c>
      <c r="D17" s="103"/>
      <c r="E17" s="234"/>
    </row>
    <row r="18" spans="1:5" ht="21">
      <c r="A18" s="287">
        <v>240491</v>
      </c>
      <c r="B18" s="297">
        <v>10011465</v>
      </c>
      <c r="C18" s="298">
        <v>2799</v>
      </c>
      <c r="D18" s="103"/>
      <c r="E18" s="234"/>
    </row>
    <row r="19" spans="1:5" ht="21">
      <c r="A19" s="287">
        <v>240491</v>
      </c>
      <c r="B19" s="297">
        <v>10011465</v>
      </c>
      <c r="C19" s="298">
        <v>3344</v>
      </c>
      <c r="D19" s="103"/>
      <c r="E19" s="234"/>
    </row>
    <row r="20" spans="1:5" ht="21">
      <c r="A20" s="287">
        <v>240491</v>
      </c>
      <c r="B20" s="297">
        <v>10011466</v>
      </c>
      <c r="C20" s="298">
        <v>2428.91</v>
      </c>
      <c r="D20" s="103"/>
      <c r="E20" s="234"/>
    </row>
    <row r="21" spans="1:5" ht="21">
      <c r="A21" s="287"/>
      <c r="B21" s="288"/>
      <c r="C21" s="290"/>
      <c r="D21" s="103"/>
      <c r="E21" s="234"/>
    </row>
    <row r="22" spans="1:5" ht="21">
      <c r="A22" s="287"/>
      <c r="B22" s="288"/>
      <c r="C22" s="290"/>
      <c r="D22" s="103"/>
      <c r="E22" s="234"/>
    </row>
    <row r="23" spans="1:5" ht="21">
      <c r="A23" s="287"/>
      <c r="B23" s="288"/>
      <c r="C23" s="289"/>
      <c r="D23" s="103"/>
      <c r="E23" s="234"/>
    </row>
    <row r="24" spans="1:5" ht="21">
      <c r="A24" s="249"/>
      <c r="B24" s="250"/>
      <c r="C24" s="251"/>
      <c r="D24" s="103"/>
      <c r="E24" s="234"/>
    </row>
    <row r="25" spans="1:5" ht="21">
      <c r="A25" s="249"/>
      <c r="B25" s="250"/>
      <c r="C25" s="251"/>
      <c r="D25" s="103"/>
      <c r="E25" s="234"/>
    </row>
    <row r="26" spans="1:5" ht="21">
      <c r="A26" s="252" t="s">
        <v>294</v>
      </c>
      <c r="B26" s="253"/>
      <c r="C26" s="254"/>
      <c r="D26" s="103"/>
      <c r="E26" s="234"/>
    </row>
    <row r="27" spans="1:5" ht="21">
      <c r="A27" s="255" t="s">
        <v>205</v>
      </c>
      <c r="B27" s="256" t="s">
        <v>206</v>
      </c>
      <c r="C27" s="243" t="s">
        <v>70</v>
      </c>
      <c r="D27" s="103"/>
      <c r="E27" s="234"/>
    </row>
    <row r="28" spans="1:5" ht="21">
      <c r="A28" s="257"/>
      <c r="B28" s="253"/>
      <c r="C28" s="258"/>
      <c r="D28" s="103"/>
      <c r="E28" s="234"/>
    </row>
    <row r="29" spans="1:5" ht="21">
      <c r="A29" s="257"/>
      <c r="B29" s="253"/>
      <c r="C29" s="258"/>
      <c r="D29" s="103"/>
      <c r="E29" s="234"/>
    </row>
    <row r="30" spans="1:5" ht="21">
      <c r="A30" s="257"/>
      <c r="B30" s="259"/>
      <c r="C30" s="260"/>
      <c r="D30" s="103"/>
      <c r="E30" s="234"/>
    </row>
    <row r="31" spans="1:5" ht="21.75" thickBot="1">
      <c r="A31" s="261" t="s">
        <v>296</v>
      </c>
      <c r="B31" s="262"/>
      <c r="C31" s="262"/>
      <c r="D31" s="263">
        <f>D5-D11</f>
        <v>11279260.57</v>
      </c>
      <c r="E31" s="264" t="s">
        <v>66</v>
      </c>
    </row>
    <row r="32" spans="1:5" ht="21">
      <c r="A32" s="265" t="s">
        <v>75</v>
      </c>
      <c r="B32" s="103"/>
      <c r="C32" s="265" t="s">
        <v>76</v>
      </c>
      <c r="D32" s="103"/>
      <c r="E32" s="232"/>
    </row>
    <row r="33" spans="1:5" ht="21">
      <c r="A33" s="265"/>
      <c r="B33" s="103"/>
      <c r="C33" s="265"/>
      <c r="D33" s="103"/>
      <c r="E33" s="234"/>
    </row>
    <row r="34" spans="1:5" ht="21">
      <c r="A34" s="292" t="s">
        <v>297</v>
      </c>
      <c r="B34" s="103"/>
      <c r="C34" s="265" t="str">
        <f>A34</f>
        <v>(ลงชื่อ)….....…….......………..   วันที่  9 มิถุนายน   2558</v>
      </c>
      <c r="D34" s="265"/>
      <c r="E34" s="234"/>
    </row>
    <row r="35" spans="1:5" ht="21">
      <c r="A35" s="405" t="s">
        <v>132</v>
      </c>
      <c r="B35" s="406"/>
      <c r="C35" s="292" t="s">
        <v>79</v>
      </c>
      <c r="D35" s="265"/>
      <c r="E35" s="234"/>
    </row>
    <row r="36" spans="1:5" ht="21.75" thickBot="1">
      <c r="A36" s="403" t="s">
        <v>144</v>
      </c>
      <c r="B36" s="404"/>
      <c r="C36" s="266" t="s">
        <v>145</v>
      </c>
      <c r="D36" s="266"/>
      <c r="E36" s="267"/>
    </row>
    <row r="37" spans="1:5" ht="19.5" thickBot="1">
      <c r="A37" s="190"/>
      <c r="B37" s="191"/>
      <c r="C37" s="44"/>
      <c r="D37" s="44"/>
      <c r="E37" s="183"/>
    </row>
    <row r="38" spans="1:5" ht="19.5" thickBot="1">
      <c r="A38" s="414" t="s">
        <v>82</v>
      </c>
      <c r="B38" s="415"/>
      <c r="C38" s="415"/>
      <c r="D38" s="415"/>
      <c r="E38" s="416"/>
    </row>
    <row r="39" spans="1:5" ht="18.75">
      <c r="A39" s="410" t="s">
        <v>65</v>
      </c>
      <c r="B39" s="411"/>
      <c r="C39" s="192" t="s">
        <v>141</v>
      </c>
      <c r="D39" s="193"/>
      <c r="E39" s="194"/>
    </row>
    <row r="40" spans="1:5" ht="19.5" thickBot="1">
      <c r="A40" s="412"/>
      <c r="B40" s="413"/>
      <c r="C40" s="195" t="s">
        <v>142</v>
      </c>
      <c r="D40" s="196"/>
      <c r="E40" s="197"/>
    </row>
    <row r="41" spans="1:5" ht="18.75">
      <c r="A41" s="198" t="s">
        <v>137</v>
      </c>
      <c r="B41" s="199"/>
      <c r="C41" s="200"/>
      <c r="D41" s="201">
        <v>3044187.29</v>
      </c>
      <c r="E41" s="293" t="s">
        <v>66</v>
      </c>
    </row>
    <row r="42" spans="1:5" ht="18.75">
      <c r="A42" s="203" t="s">
        <v>67</v>
      </c>
      <c r="B42" s="196"/>
      <c r="C42" s="204"/>
      <c r="D42" s="196" t="s">
        <v>80</v>
      </c>
      <c r="E42" s="197"/>
    </row>
    <row r="43" spans="1:5" ht="18.75">
      <c r="A43" s="205" t="s">
        <v>68</v>
      </c>
      <c r="B43" s="206" t="s">
        <v>69</v>
      </c>
      <c r="C43" s="207" t="s">
        <v>70</v>
      </c>
      <c r="D43" s="196"/>
      <c r="E43" s="197"/>
    </row>
    <row r="44" spans="1:5" ht="18.75">
      <c r="A44" s="208" t="s">
        <v>71</v>
      </c>
      <c r="B44" s="209" t="s">
        <v>71</v>
      </c>
      <c r="C44" s="210" t="s">
        <v>71</v>
      </c>
      <c r="D44" s="196"/>
      <c r="E44" s="197"/>
    </row>
    <row r="45" spans="1:5" ht="18.75">
      <c r="A45" s="208" t="s">
        <v>71</v>
      </c>
      <c r="B45" s="209" t="s">
        <v>71</v>
      </c>
      <c r="C45" s="210" t="s">
        <v>71</v>
      </c>
      <c r="D45" s="196"/>
      <c r="E45" s="197"/>
    </row>
    <row r="46" spans="1:5" ht="18.75">
      <c r="A46" s="208" t="s">
        <v>71</v>
      </c>
      <c r="B46" s="209" t="s">
        <v>71</v>
      </c>
      <c r="C46" s="210" t="s">
        <v>71</v>
      </c>
      <c r="D46" s="196"/>
      <c r="E46" s="197"/>
    </row>
    <row r="47" spans="1:5" ht="18.75">
      <c r="A47" s="203" t="s">
        <v>72</v>
      </c>
      <c r="B47" s="196"/>
      <c r="C47" s="204"/>
      <c r="D47" s="196"/>
      <c r="E47" s="197"/>
    </row>
    <row r="48" spans="1:5" ht="18.75">
      <c r="A48" s="205" t="s">
        <v>73</v>
      </c>
      <c r="B48" s="206" t="s">
        <v>74</v>
      </c>
      <c r="C48" s="207" t="s">
        <v>70</v>
      </c>
      <c r="D48" s="211">
        <f>SUM(C49:C66)</f>
        <v>412485.26</v>
      </c>
      <c r="E48" s="212" t="s">
        <v>66</v>
      </c>
    </row>
    <row r="49" spans="1:5" ht="18.75">
      <c r="A49" s="213" t="s">
        <v>143</v>
      </c>
      <c r="B49" s="214">
        <v>353741</v>
      </c>
      <c r="C49" s="215">
        <v>84205.61</v>
      </c>
      <c r="D49" s="196"/>
      <c r="E49" s="197"/>
    </row>
    <row r="50" spans="1:5" ht="18.75">
      <c r="A50" s="213" t="s">
        <v>143</v>
      </c>
      <c r="B50" s="214">
        <v>353742</v>
      </c>
      <c r="C50" s="215">
        <v>11204.3</v>
      </c>
      <c r="D50" s="196"/>
      <c r="E50" s="197"/>
    </row>
    <row r="51" spans="1:5" ht="18.75">
      <c r="A51" s="213" t="s">
        <v>143</v>
      </c>
      <c r="B51" s="214">
        <v>353743</v>
      </c>
      <c r="C51" s="215">
        <v>3375</v>
      </c>
      <c r="D51" s="196"/>
      <c r="E51" s="197"/>
    </row>
    <row r="52" spans="1:5" ht="18.75">
      <c r="A52" s="213" t="s">
        <v>143</v>
      </c>
      <c r="B52" s="214">
        <v>353744</v>
      </c>
      <c r="C52" s="215">
        <v>41855.14</v>
      </c>
      <c r="D52" s="196"/>
      <c r="E52" s="197"/>
    </row>
    <row r="53" spans="1:5" ht="18.75">
      <c r="A53" s="213" t="s">
        <v>143</v>
      </c>
      <c r="B53" s="214">
        <v>353745</v>
      </c>
      <c r="C53" s="215">
        <v>13162</v>
      </c>
      <c r="D53" s="196"/>
      <c r="E53" s="197"/>
    </row>
    <row r="54" spans="1:5" ht="18.75">
      <c r="A54" s="213" t="s">
        <v>143</v>
      </c>
      <c r="B54" s="214">
        <v>353746</v>
      </c>
      <c r="C54" s="215">
        <v>3516</v>
      </c>
      <c r="D54" s="196"/>
      <c r="E54" s="197"/>
    </row>
    <row r="55" spans="1:5" ht="18.75">
      <c r="A55" s="213" t="s">
        <v>143</v>
      </c>
      <c r="B55" s="214">
        <v>353747</v>
      </c>
      <c r="C55" s="215">
        <v>1788</v>
      </c>
      <c r="D55" s="196"/>
      <c r="E55" s="197"/>
    </row>
    <row r="56" spans="1:5" ht="18.75">
      <c r="A56" s="213" t="s">
        <v>143</v>
      </c>
      <c r="B56" s="214">
        <v>353748</v>
      </c>
      <c r="C56" s="215">
        <v>31376.03</v>
      </c>
      <c r="D56" s="196"/>
      <c r="E56" s="197"/>
    </row>
    <row r="57" spans="1:5" ht="18.75">
      <c r="A57" s="213" t="s">
        <v>143</v>
      </c>
      <c r="B57" s="214">
        <v>353749</v>
      </c>
      <c r="C57" s="215">
        <v>44480.37</v>
      </c>
      <c r="D57" s="196"/>
      <c r="E57" s="197"/>
    </row>
    <row r="58" spans="1:5" ht="18.75">
      <c r="A58" s="213" t="s">
        <v>143</v>
      </c>
      <c r="B58" s="214">
        <v>353750</v>
      </c>
      <c r="C58" s="216">
        <v>11081.07</v>
      </c>
      <c r="D58" s="196"/>
      <c r="E58" s="197"/>
    </row>
    <row r="59" spans="1:5" ht="18.75">
      <c r="A59" s="213" t="s">
        <v>143</v>
      </c>
      <c r="B59" s="214">
        <v>353751</v>
      </c>
      <c r="C59" s="217">
        <v>685</v>
      </c>
      <c r="D59" s="196"/>
      <c r="E59" s="197"/>
    </row>
    <row r="60" spans="1:5" ht="18.75">
      <c r="A60" s="213" t="s">
        <v>143</v>
      </c>
      <c r="B60" s="214">
        <v>353753</v>
      </c>
      <c r="C60" s="217">
        <v>89100</v>
      </c>
      <c r="D60" s="196"/>
      <c r="E60" s="197"/>
    </row>
    <row r="61" spans="1:5" ht="18.75">
      <c r="A61" s="213" t="s">
        <v>143</v>
      </c>
      <c r="B61" s="214">
        <v>353754</v>
      </c>
      <c r="C61" s="217">
        <v>3000</v>
      </c>
      <c r="D61" s="196"/>
      <c r="E61" s="197"/>
    </row>
    <row r="62" spans="1:5" ht="18.75">
      <c r="A62" s="213" t="s">
        <v>143</v>
      </c>
      <c r="B62" s="214">
        <v>353755</v>
      </c>
      <c r="C62" s="217">
        <v>2825</v>
      </c>
      <c r="D62" s="196"/>
      <c r="E62" s="197"/>
    </row>
    <row r="63" spans="1:5" ht="18.75">
      <c r="A63" s="213" t="s">
        <v>143</v>
      </c>
      <c r="B63" s="214">
        <v>353757</v>
      </c>
      <c r="C63" s="217">
        <v>70831.74</v>
      </c>
      <c r="D63" s="196"/>
      <c r="E63" s="197"/>
    </row>
    <row r="64" spans="1:5" ht="18.75">
      <c r="A64" s="213"/>
      <c r="B64" s="209"/>
      <c r="C64" s="217"/>
      <c r="D64" s="196"/>
      <c r="E64" s="197"/>
    </row>
    <row r="65" spans="1:5" ht="18.75">
      <c r="A65" s="213"/>
      <c r="B65" s="209"/>
      <c r="C65" s="217"/>
      <c r="D65" s="196"/>
      <c r="E65" s="197"/>
    </row>
    <row r="66" spans="1:5" ht="18.75">
      <c r="A66" s="218"/>
      <c r="B66" s="209"/>
      <c r="C66" s="217"/>
      <c r="D66" s="196"/>
      <c r="E66" s="197"/>
    </row>
    <row r="67" spans="1:5" ht="19.5" thickBot="1">
      <c r="A67" s="219" t="s">
        <v>138</v>
      </c>
      <c r="B67" s="220"/>
      <c r="C67" s="221"/>
      <c r="D67" s="222">
        <f>SUM(D41-D48)</f>
        <v>2631702.0300000003</v>
      </c>
      <c r="E67" s="223" t="s">
        <v>66</v>
      </c>
    </row>
    <row r="68" spans="1:5" ht="18.75">
      <c r="A68" s="195" t="s">
        <v>75</v>
      </c>
      <c r="B68" s="196"/>
      <c r="C68" s="195" t="s">
        <v>76</v>
      </c>
      <c r="D68" s="193"/>
      <c r="E68" s="194"/>
    </row>
    <row r="69" spans="1:5" ht="18.75">
      <c r="A69" s="224"/>
      <c r="B69" s="196"/>
      <c r="C69" s="224"/>
      <c r="D69" s="196"/>
      <c r="E69" s="197"/>
    </row>
    <row r="70" spans="1:5" ht="18.75">
      <c r="A70" s="225" t="s">
        <v>139</v>
      </c>
      <c r="B70" s="196"/>
      <c r="C70" s="195" t="s">
        <v>140</v>
      </c>
      <c r="D70" s="224"/>
      <c r="E70" s="197"/>
    </row>
    <row r="71" spans="1:5" ht="18.75">
      <c r="A71" s="392" t="s">
        <v>132</v>
      </c>
      <c r="B71" s="393"/>
      <c r="C71" s="291" t="s">
        <v>79</v>
      </c>
      <c r="D71" s="224"/>
      <c r="E71" s="197"/>
    </row>
    <row r="72" spans="1:5" ht="19.5" thickBot="1">
      <c r="A72" s="394" t="s">
        <v>128</v>
      </c>
      <c r="B72" s="395"/>
      <c r="C72" s="227" t="s">
        <v>77</v>
      </c>
      <c r="D72" s="227"/>
      <c r="E72" s="228"/>
    </row>
    <row r="73" spans="1:5" ht="18.75">
      <c r="A73" s="229"/>
      <c r="B73" s="229"/>
      <c r="C73" s="229"/>
      <c r="D73" s="229"/>
      <c r="E73" s="229"/>
    </row>
  </sheetData>
  <sheetProtection/>
  <mergeCells count="8">
    <mergeCell ref="A71:B71"/>
    <mergeCell ref="A72:B72"/>
    <mergeCell ref="A2:E2"/>
    <mergeCell ref="A3:B4"/>
    <mergeCell ref="A35:B35"/>
    <mergeCell ref="A36:B36"/>
    <mergeCell ref="A38:E38"/>
    <mergeCell ref="A39:B40"/>
  </mergeCells>
  <printOptions/>
  <pageMargins left="0.5118110236220472" right="0.11811023622047245" top="0.35433070866141736" bottom="0.35433070866141736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Corporate Edition</cp:lastModifiedBy>
  <cp:lastPrinted>2015-11-04T19:36:36Z</cp:lastPrinted>
  <dcterms:created xsi:type="dcterms:W3CDTF">2004-09-13T03:47:12Z</dcterms:created>
  <dcterms:modified xsi:type="dcterms:W3CDTF">2015-11-04T19:36:46Z</dcterms:modified>
  <cp:category/>
  <cp:version/>
  <cp:contentType/>
  <cp:contentStatus/>
</cp:coreProperties>
</file>