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C-04\Desktop\"/>
    </mc:Choice>
  </mc:AlternateContent>
  <bookViews>
    <workbookView xWindow="0" yWindow="0" windowWidth="20490" windowHeight="9900" activeTab="3"/>
  </bookViews>
  <sheets>
    <sheet name="งบแสดงฐานะการเงิน" sheetId="1" r:id="rId1"/>
    <sheet name="รายรับรายจ่ายตามงบประมาณ" sheetId="2" r:id="rId2"/>
    <sheet name="งบเงินสะสม" sheetId="3" r:id="rId3"/>
    <sheet name="รายละเอียดประกอบ" sheetId="4" r:id="rId4"/>
  </sheets>
  <calcPr calcId="152511"/>
</workbook>
</file>

<file path=xl/calcChain.xml><?xml version="1.0" encoding="utf-8"?>
<calcChain xmlns="http://schemas.openxmlformats.org/spreadsheetml/2006/main">
  <c r="C26" i="4" l="1"/>
  <c r="C20" i="4"/>
  <c r="C10" i="4"/>
  <c r="J13" i="3"/>
  <c r="J9" i="3"/>
  <c r="J15" i="3" s="1"/>
  <c r="H61" i="2"/>
  <c r="E60" i="2"/>
  <c r="E59" i="2"/>
  <c r="C58" i="2"/>
  <c r="C62" i="2" s="1"/>
  <c r="B58" i="2"/>
  <c r="B62" i="2" s="1"/>
  <c r="E57" i="2"/>
  <c r="E56" i="2"/>
  <c r="E55" i="2"/>
  <c r="H54" i="2"/>
  <c r="E54" i="2"/>
  <c r="H53" i="2"/>
  <c r="E53" i="2"/>
  <c r="E52" i="2"/>
  <c r="E51" i="2"/>
  <c r="H50" i="2"/>
  <c r="E50" i="2"/>
  <c r="H49" i="2"/>
  <c r="E49" i="2"/>
  <c r="J48" i="2"/>
  <c r="E48" i="2"/>
  <c r="J47" i="2"/>
  <c r="J49" i="2" s="1"/>
  <c r="E47" i="2"/>
  <c r="C36" i="2"/>
  <c r="B36" i="2"/>
  <c r="C27" i="2"/>
  <c r="B27" i="2"/>
  <c r="E25" i="2"/>
  <c r="C25" i="2"/>
  <c r="C22" i="2"/>
  <c r="B22" i="2"/>
  <c r="C20" i="2"/>
  <c r="B20" i="2"/>
  <c r="C18" i="2"/>
  <c r="B18" i="2"/>
  <c r="H12" i="2"/>
  <c r="C11" i="2"/>
  <c r="B11" i="2"/>
  <c r="C7" i="2"/>
  <c r="C39" i="2" s="1"/>
  <c r="B7" i="2"/>
  <c r="F24" i="1"/>
  <c r="C22" i="1"/>
  <c r="C24" i="1" s="1"/>
  <c r="H58" i="2" l="1"/>
  <c r="E58" i="2"/>
  <c r="B39" i="2"/>
  <c r="E62" i="2"/>
  <c r="J38" i="2"/>
  <c r="C63" i="2"/>
</calcChain>
</file>

<file path=xl/sharedStrings.xml><?xml version="1.0" encoding="utf-8"?>
<sst xmlns="http://schemas.openxmlformats.org/spreadsheetml/2006/main" count="217" uniqueCount="149">
  <si>
    <t>องค์การบริหารส่วนตำบลบางกระสอบ  อำเภอพระประแดง  จังหวัดสมุทรปราการ</t>
  </si>
  <si>
    <t>งบแสดงฐานะการเงิน</t>
  </si>
  <si>
    <t>ณ   วันที่   30   กันยายน   2557</t>
  </si>
  <si>
    <t>ทรัพย์สิน</t>
  </si>
  <si>
    <t>หนี้สิน และเงินสะสม</t>
  </si>
  <si>
    <t>ทรัพย์สินตามงบทรัพย์สิน</t>
  </si>
  <si>
    <t xml:space="preserve">    ทุนทรัพย์สิน</t>
  </si>
  <si>
    <t>บัญชีลูกหนี้ (หมายเหตุ 2)</t>
  </si>
  <si>
    <t xml:space="preserve">    เงินทุนโครงการเศรษฐกิจชุมชน</t>
  </si>
  <si>
    <t xml:space="preserve">    เงินสนับสนุนโครงการพัฒนาโรงไฟฟ้าฯ-รถรางประยุกต์</t>
  </si>
  <si>
    <t xml:space="preserve">    เงินรับฝาก (หมายเหตุ 1)</t>
  </si>
  <si>
    <t xml:space="preserve">    เงินอุดหนุนเฉพาะกิจ - เบี้ยยังชีพค้างจ่าย (หมายเหตุ 3)</t>
  </si>
  <si>
    <t xml:space="preserve">    รายจ่ายค้างจ่าย (เบิกตัดปี)</t>
  </si>
  <si>
    <t xml:space="preserve">    รายจ่ายรอจ่าย</t>
  </si>
  <si>
    <t xml:space="preserve">    เงินทุนสำรองเงินสะสม </t>
  </si>
  <si>
    <t>เงินคงเหลือวันที่  30   กันยายน  2557</t>
  </si>
  <si>
    <t xml:space="preserve">    เงินสะสม เมื่อวันที่ 1  ตุลาคม  2556</t>
  </si>
  <si>
    <t>เงินสด</t>
  </si>
  <si>
    <r>
      <t xml:space="preserve">    </t>
    </r>
    <r>
      <rPr>
        <b/>
        <u/>
        <sz val="14"/>
        <rFont val="TH SarabunPSK"/>
        <family val="2"/>
      </rPr>
      <t>บวก</t>
    </r>
    <r>
      <rPr>
        <sz val="14"/>
        <rFont val="TH SarabunPSK"/>
        <family val="2"/>
      </rPr>
      <t xml:space="preserve">  รายรับจริงสูงกว่ารายจ่ายจริง</t>
    </r>
  </si>
  <si>
    <t>เงินฝากธนาคาร (ออมทรัพย์)   เลขที่ 216 - 1 - 37235 - 1</t>
  </si>
  <si>
    <t xml:space="preserve">           ปรับปรุงรายจ่ายค้างจ่ายคงเหลือ</t>
  </si>
  <si>
    <t>เงินฝากธนาคาร (ออมทรัพย์)   เลขที่ 216 - 1 - 54678 - 3</t>
  </si>
  <si>
    <t>เงินฝากธนาคาร (ออมทรัพย์)   เลขที่ 216 - 0 - 42122 - 2</t>
  </si>
  <si>
    <r>
      <t xml:space="preserve">    </t>
    </r>
    <r>
      <rPr>
        <b/>
        <u/>
        <sz val="14"/>
        <rFont val="TH SarabunPSK"/>
        <family val="2"/>
      </rPr>
      <t>หัก</t>
    </r>
    <r>
      <rPr>
        <sz val="14"/>
        <rFont val="TH SarabunPSK"/>
        <family val="2"/>
      </rPr>
      <t xml:space="preserve">    ปรับปรุงบัญชีรายได้ค้างรับ ปี 2556</t>
    </r>
  </si>
  <si>
    <t>เงินฝากธนาคาร (ออมทรัพย์)   เลขที่  216 - 0 - 43124 - 9</t>
  </si>
  <si>
    <r>
      <t xml:space="preserve">   </t>
    </r>
    <r>
      <rPr>
        <b/>
        <sz val="14"/>
        <rFont val="TH SarabunPSK"/>
        <family val="2"/>
      </rPr>
      <t xml:space="preserve">   </t>
    </r>
    <r>
      <rPr>
        <sz val="14"/>
        <rFont val="TH SarabunPSK"/>
        <family val="2"/>
      </rPr>
      <t xml:space="preserve">      เงินทุนสำรองเงินสะสมประจำปี 2557</t>
    </r>
  </si>
  <si>
    <t>เงินฝากธนาคาร (ประจำ)     เลขที่ 216 - 2 - 14305 - 4</t>
  </si>
  <si>
    <t xml:space="preserve">    เงินสะสม วันที่  30  กันยายน  2557</t>
  </si>
  <si>
    <t>เงินฝากธนาคาร (กระแสรายวัน)  เลขที่ 216 - 6 - 04365 - 8</t>
  </si>
  <si>
    <t>จ.อ.</t>
  </si>
  <si>
    <t xml:space="preserve">                        (นางสาวพัชมณ  เลินไธสง)</t>
  </si>
  <si>
    <t xml:space="preserve">        (อุทิศ     ราชพลแสน)</t>
  </si>
  <si>
    <t xml:space="preserve"> (นายวิรัตน์    ศิโรดม)</t>
  </si>
  <si>
    <t xml:space="preserve">                           ผู้อำนวยการกองคลัง</t>
  </si>
  <si>
    <t>รองปลัดองค์การบริหารส่วนตำบล</t>
  </si>
  <si>
    <t xml:space="preserve">   นายกองค์การบริหารส่วนตำบล  </t>
  </si>
  <si>
    <t xml:space="preserve">                รักษาราชการแทนปลัดองค์การบริหารส่วนตำบล  </t>
  </si>
  <si>
    <t>งบรายรับ - รายจ่าย  ตามงบประมาณประจำปีงบประมาณ  พ.ศ. 2557</t>
  </si>
  <si>
    <t>ตั้งแต่วันที่  1   ตุลาคม  2556   ถึงวันที่  30   กันยายน  2557</t>
  </si>
  <si>
    <t>รายการ</t>
  </si>
  <si>
    <t>ประมาณการ</t>
  </si>
  <si>
    <t>รายรับจริง</t>
  </si>
  <si>
    <t>+</t>
  </si>
  <si>
    <t>สูง</t>
  </si>
  <si>
    <t>-</t>
  </si>
  <si>
    <t>ต่ำ</t>
  </si>
  <si>
    <t xml:space="preserve"> รายรับตามประมาณการรายรับ.-</t>
  </si>
  <si>
    <t xml:space="preserve"> หมวดภาษีอากร</t>
  </si>
  <si>
    <t xml:space="preserve">     ภาษีโรงเรือนและที่ดิน</t>
  </si>
  <si>
    <t xml:space="preserve">     ภาษีบำรุงท้องที่</t>
  </si>
  <si>
    <t xml:space="preserve">     ภาษีป้าย</t>
  </si>
  <si>
    <t xml:space="preserve"> หมวดค่าธรรมเนียม ค่าปรับ และใบอนุญาต</t>
  </si>
  <si>
    <t xml:space="preserve">     ค่าธรรมเนียมเกี่ยวกับใบอนุญาตการพนัน</t>
  </si>
  <si>
    <t xml:space="preserve">     ค่าธรรมเนียมกี่ยวกับการควบคุมอาคาร</t>
  </si>
  <si>
    <t xml:space="preserve">     ค่าธรรมเนียมเก็บและขนขยะมูลฝอย</t>
  </si>
  <si>
    <t xml:space="preserve">     ค่าธรรมเนียมจดทะเบียนพาณิชย์</t>
  </si>
  <si>
    <t xml:space="preserve">     ค่าใบอนุญาตประกอบการค้าที่เป็นอันตรายฯ</t>
  </si>
  <si>
    <t xml:space="preserve">     ค่าใบอนุญาตเกี่ยวกับควบคุมอาคาร</t>
  </si>
  <si>
    <t xml:space="preserve"> หมวดรายได้จากทรัพย์สิน</t>
  </si>
  <si>
    <t xml:space="preserve">     ดอกเบี้ยเงินฝากธนาคาร</t>
  </si>
  <si>
    <t xml:space="preserve"> หมวดรายได้จากสาธารณูปโภคและการพาณิชน์</t>
  </si>
  <si>
    <t xml:space="preserve">     รายได้จากสาธารณูปโภคและการพาณิชน์</t>
  </si>
  <si>
    <t xml:space="preserve"> หมวดรายได้เบ็ดเตล็ด</t>
  </si>
  <si>
    <t xml:space="preserve">     ค่าขายแบบแปลน</t>
  </si>
  <si>
    <t xml:space="preserve">     รายได้เบ็ดเตล็ดอื่นๆ</t>
  </si>
  <si>
    <t xml:space="preserve"> หมวดรายได้จากทุน</t>
  </si>
  <si>
    <t xml:space="preserve">     ค่าขายทอดตลาดทรัพย์สิน</t>
  </si>
  <si>
    <t>หมวดภาษีจัดสรร</t>
  </si>
  <si>
    <t xml:space="preserve">     ภาษีมูลค่าเพิ่มตาม พรบ.กำหนดแผนฯ</t>
  </si>
  <si>
    <t xml:space="preserve">     ภาษีมูลค่าเพิ่ม  1  ใน  9</t>
  </si>
  <si>
    <t xml:space="preserve">     ภาษีธุรกิจเฉพาะ</t>
  </si>
  <si>
    <t xml:space="preserve">     ภาษีสุรา</t>
  </si>
  <si>
    <t xml:space="preserve">     ภาษีสรรพสามิต</t>
  </si>
  <si>
    <t xml:space="preserve">     ค่าภาคหลวงแร่</t>
  </si>
  <si>
    <t xml:space="preserve">     ค่าภาคหลวงปิโตรเลี่ยม</t>
  </si>
  <si>
    <t xml:space="preserve">     ค่าจดทะเบียนสิทธิและนิติกรรมที่ดิน</t>
  </si>
  <si>
    <t xml:space="preserve"> หมวดเงินอุดหนุน</t>
  </si>
  <si>
    <t xml:space="preserve">     เงินอุดหนุนทั่วไป</t>
  </si>
  <si>
    <t xml:space="preserve">     เงินอุดหนุนเฉพาะกิจ</t>
  </si>
  <si>
    <t>รวมรายรับทั้งสิ้น</t>
  </si>
  <si>
    <t>งบรายรับ - รายจ่าย   ตามงบประมาณประจำปีงบประมาณ พ.ศ. 2556</t>
  </si>
  <si>
    <t>ตั้งแต่วันที่  1   ตุลาคม  2556   ถึงวันที่  30    กันยายน  2557</t>
  </si>
  <si>
    <t>รายจ่ายจริง</t>
  </si>
  <si>
    <t>รายจ่ายตามงบประมาณรายจ่าย.-</t>
  </si>
  <si>
    <t xml:space="preserve">     งบกลาง</t>
  </si>
  <si>
    <t xml:space="preserve">     เงินเดือน  (ฝ่ายการเมือง)</t>
  </si>
  <si>
    <t xml:space="preserve">     เงินเดือน  (ฝ่ายประจำ)</t>
  </si>
  <si>
    <t xml:space="preserve">     ค่าตอบแทน</t>
  </si>
  <si>
    <t xml:space="preserve">     ค่าใช้สอย</t>
  </si>
  <si>
    <t xml:space="preserve">     ค่าวัสดุ</t>
  </si>
  <si>
    <t xml:space="preserve">     ค่าสาธารณูปโภค</t>
  </si>
  <si>
    <t xml:space="preserve">     ค่าครุภัณฑ์</t>
  </si>
  <si>
    <t xml:space="preserve">     ค่าที่ดินและสิ่งก่อสร้าง</t>
  </si>
  <si>
    <t xml:space="preserve">     เงินอุดหนุน</t>
  </si>
  <si>
    <t xml:space="preserve">     รายจ่ายอื่นๆ</t>
  </si>
  <si>
    <t>รวมรายจ่ายตามประมาณการรายจ่ายทั้งสิ้น</t>
  </si>
  <si>
    <t>รายจ่ายที่จ่ายจากเงินอุดหนุนเฉพาะกิจ</t>
  </si>
  <si>
    <t>รายจ่ายที่จ่ายจากเงินอุดหนุนเฉพาะกิจค้างจ่าย</t>
  </si>
  <si>
    <t>รายจ่ายผัดส่งใบสำคัญ</t>
  </si>
  <si>
    <t>รวมรายจ่ายทั้งสิ้น</t>
  </si>
  <si>
    <t>สูงกว่า</t>
  </si>
  <si>
    <t xml:space="preserve"> รายรับ                                รายจ่าย</t>
  </si>
  <si>
    <t>(ต่ำกว่า)</t>
  </si>
  <si>
    <t xml:space="preserve">     (นางสาวพัชมณ  เลินไธสง)</t>
  </si>
  <si>
    <t xml:space="preserve">   (อุทิศ    ราชพลแสน)</t>
  </si>
  <si>
    <t xml:space="preserve">     (นายวิรัตน์    ศิโรดม)</t>
  </si>
  <si>
    <t xml:space="preserve">        ผู้อำนวยการกองคลัง</t>
  </si>
  <si>
    <t xml:space="preserve">นายกองค์การบริหารส่วนตำบล  </t>
  </si>
  <si>
    <t xml:space="preserve">รักษาราชการแทนปลัดองค์การบริหารส่วนตำบล </t>
  </si>
  <si>
    <t>งบเงินสะสม</t>
  </si>
  <si>
    <t>ณ   วันที่  30    กันยายน  2557</t>
  </si>
  <si>
    <t>เงินสะสม  1   ตุลาคม  2556</t>
  </si>
  <si>
    <t>บวก</t>
  </si>
  <si>
    <t>รายรับจริงสูงกว่ารายจ่ายจริง</t>
  </si>
  <si>
    <t>ปรับปรุงรายจ่ายค้างจ่ายคงเหลือ</t>
  </si>
  <si>
    <t>หัก</t>
  </si>
  <si>
    <t>ปรับปรุงบัญชีรายได้ค้างรับ ปี 2556</t>
  </si>
  <si>
    <t>เงินทุนสำรองเงินสะสมประจำปี  2557</t>
  </si>
  <si>
    <t>เงินสะสม  วันที่  30    กันยายน  2557</t>
  </si>
  <si>
    <t xml:space="preserve"> </t>
  </si>
  <si>
    <t xml:space="preserve">  (นางสาวพัชมณ  เลินไธสง) </t>
  </si>
  <si>
    <t>(อุทิศ      ราชพลแสน)</t>
  </si>
  <si>
    <t xml:space="preserve"> (นายวิรัตน์   ศิโรดม)</t>
  </si>
  <si>
    <t xml:space="preserve">     ผู้อำนวยการกองคลัง</t>
  </si>
  <si>
    <t xml:space="preserve">      รองปลัดองค์การบริหารส่วนตำบล</t>
  </si>
  <si>
    <t>นายกองค์การบริหารส่วนตำบล</t>
  </si>
  <si>
    <t>รักษาราชการแทนปลัดองค์การบริหารส่วนตำบล</t>
  </si>
  <si>
    <t>องค์การบริหารส่วนตำบลบางกระสอบ    อำเภอพระประแดง    จังหวัดสมุทรปราการ</t>
  </si>
  <si>
    <t>รายละเอียดประกอบงบทดลองและงบแสดงฐานะการเงิน ประจำปีงบประมาณ 2557</t>
  </si>
  <si>
    <t>เงินรับฝาก  (หมายเหตุ 1)</t>
  </si>
  <si>
    <t>รหัสบัญชี</t>
  </si>
  <si>
    <t>คงเหลือ</t>
  </si>
  <si>
    <t xml:space="preserve"> ภาษีหัก  ณ  ที่จ่าย</t>
  </si>
  <si>
    <t xml:space="preserve"> ค่าใช้จ่าย-ภาษีบำรุงท้องที่ 5%</t>
  </si>
  <si>
    <t xml:space="preserve"> ส่วนลด-ภาษีบำรุงท้องที่ 6%</t>
  </si>
  <si>
    <t xml:space="preserve"> เงินประกันสัญญา</t>
  </si>
  <si>
    <t>รวม</t>
  </si>
  <si>
    <t>คงเหลือค้างรับ</t>
  </si>
  <si>
    <t xml:space="preserve"> ลูกหนี้ - ภาษีบำรุงท้องที่ (ปี 2556)</t>
  </si>
  <si>
    <t xml:space="preserve"> ลูกหนี้ - ภาษีบำรุงท้องที่ (ปี 2557)</t>
  </si>
  <si>
    <t xml:space="preserve"> ลูกหนี้ - ค่าธรรมเนียมเก็บขนขยะมูลฝอย (ปี 2557)</t>
  </si>
  <si>
    <t xml:space="preserve"> ลูกหนี้ - รายได้ค่าสาธารณูปโภคและการพาณิชย์ (ปี 2557)</t>
  </si>
  <si>
    <t>เงินอุดหนุนเฉพาะกิจ - เบี้ยยังชีพค้างจ่าย (หมายเหตุ 3)</t>
  </si>
  <si>
    <t xml:space="preserve">เบี้ยยังชีพผู้สูงอายุ </t>
  </si>
  <si>
    <t>เบี้ยยังชีพคนพิการ</t>
  </si>
  <si>
    <t xml:space="preserve">                            จ.อ.</t>
  </si>
  <si>
    <t xml:space="preserve">     (นางสาวพัชมณ  เลินไธสง)                         (อุทิศ    ราชพลแสน)                               (นายวิรัตน์    ศิโรดม)</t>
  </si>
  <si>
    <t xml:space="preserve">        ผู้อำนวยการกองคลัง                      รองปลัดองค์การบริหารส่วนตำบล                   นายกองค์การบริหารส่วนตำบล </t>
  </si>
  <si>
    <t xml:space="preserve">  รักษาราชการแทนปลัดองค์การบริหารส่วนตำบล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</si>
</sst>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-* #,##0.00_-;\-* #,##0.00_-;_-* &quot;-&quot;??_-;_-@_-"/>
    <numFmt numFmtId="188" formatCode="_-* #,##0.0_-;\-* #,##0.0_-;_-* &quot;-&quot;??_-;_-@_-"/>
    <numFmt numFmtId="189" formatCode="_-* #,##0_-;\-* #,##0_-;_-* &quot;-&quot;??_-;_-@_-"/>
    <numFmt numFmtId="190" formatCode="_-* #,##0.00_-;\-* #,##0.00_-;_-* &quot;-&quot;_-;_-@_-"/>
  </numFmts>
  <fonts count="43">
    <font>
      <sz val="10"/>
      <name val="Arial"/>
      <charset val="222"/>
    </font>
    <font>
      <sz val="10"/>
      <name val="Arial"/>
      <charset val="222"/>
    </font>
    <font>
      <b/>
      <sz val="16"/>
      <name val="TH SarabunPSK"/>
      <family val="2"/>
    </font>
    <font>
      <b/>
      <sz val="14"/>
      <name val="Angsana New"/>
      <family val="1"/>
    </font>
    <font>
      <b/>
      <u/>
      <sz val="16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8"/>
      <name val="TH SarabunPSK"/>
      <family val="2"/>
    </font>
    <font>
      <b/>
      <sz val="12"/>
      <name val="Angsana New"/>
      <family val="1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Angsana New"/>
      <family val="1"/>
    </font>
    <font>
      <sz val="14"/>
      <color rgb="FFFF0000"/>
      <name val="TH SarabunPSK"/>
      <family val="2"/>
    </font>
    <font>
      <b/>
      <u/>
      <sz val="14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  <font>
      <u val="singleAccounting"/>
      <sz val="14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6"/>
      <color indexed="8"/>
      <name val="TH SarabunPSK"/>
      <family val="2"/>
    </font>
    <font>
      <sz val="14"/>
      <name val="Angsana New"/>
      <family val="1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4"/>
      <name val="Cordia New"/>
      <family val="2"/>
    </font>
    <font>
      <sz val="16"/>
      <name val="Angsana New"/>
      <family val="1"/>
    </font>
    <font>
      <sz val="16"/>
      <color indexed="9"/>
      <name val="TH SarabunPSK"/>
      <family val="2"/>
    </font>
    <font>
      <sz val="16"/>
      <color indexed="10"/>
      <name val="TH SarabunPSK"/>
      <family val="2"/>
    </font>
    <font>
      <u val="singleAccounting"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</borders>
  <cellStyleXfs count="48">
    <xf numFmtId="0" fontId="0" fillId="0" borderId="0"/>
    <xf numFmtId="187" fontId="1" fillId="0" borderId="0" applyFont="0" applyFill="0" applyBorder="0" applyAlignment="0" applyProtection="0"/>
    <xf numFmtId="0" fontId="13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3" fillId="3" borderId="0" applyNumberFormat="0" applyBorder="0" applyAlignment="0" applyProtection="0"/>
    <xf numFmtId="0" fontId="24" fillId="20" borderId="9" applyNumberFormat="0" applyAlignment="0" applyProtection="0"/>
    <xf numFmtId="0" fontId="25" fillId="21" borderId="10" applyNumberFormat="0" applyAlignment="0" applyProtection="0"/>
    <xf numFmtId="187" fontId="1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  <xf numFmtId="0" fontId="32" fillId="0" borderId="14" applyNumberFormat="0" applyFill="0" applyAlignment="0" applyProtection="0"/>
    <xf numFmtId="0" fontId="33" fillId="22" borderId="0" applyNumberFormat="0" applyBorder="0" applyAlignment="0" applyProtection="0"/>
    <xf numFmtId="0" fontId="13" fillId="0" borderId="0"/>
    <xf numFmtId="0" fontId="21" fillId="23" borderId="15" applyNumberFormat="0" applyFont="0" applyAlignment="0" applyProtection="0"/>
    <xf numFmtId="0" fontId="34" fillId="20" borderId="16" applyNumberFormat="0" applyAlignment="0" applyProtection="0"/>
    <xf numFmtId="0" fontId="35" fillId="0" borderId="0" applyNumberFormat="0" applyFill="0" applyBorder="0" applyAlignment="0" applyProtection="0"/>
    <xf numFmtId="0" fontId="36" fillId="0" borderId="17" applyNumberFormat="0" applyFill="0" applyAlignment="0" applyProtection="0"/>
    <xf numFmtId="0" fontId="37" fillId="0" borderId="0" applyNumberFormat="0" applyFill="0" applyBorder="0" applyAlignment="0" applyProtection="0"/>
    <xf numFmtId="187" fontId="13" fillId="0" borderId="0" applyFont="0" applyFill="0" applyBorder="0" applyAlignment="0" applyProtection="0"/>
    <xf numFmtId="0" fontId="38" fillId="0" borderId="0"/>
  </cellStyleXfs>
  <cellXfs count="169">
    <xf numFmtId="0" fontId="0" fillId="0" borderId="0" xfId="0"/>
    <xf numFmtId="0" fontId="3" fillId="0" borderId="0" xfId="0" applyFont="1"/>
    <xf numFmtId="0" fontId="2" fillId="0" borderId="1" xfId="0" applyFont="1" applyBorder="1"/>
    <xf numFmtId="187" fontId="2" fillId="0" borderId="1" xfId="1" applyNumberFormat="1" applyFont="1" applyBorder="1" applyAlignment="1">
      <alignment shrinkToFit="1"/>
    </xf>
    <xf numFmtId="187" fontId="2" fillId="0" borderId="1" xfId="1" applyNumberFormat="1" applyFont="1" applyBorder="1" applyAlignment="1">
      <alignment horizontal="right" shrinkToFit="1"/>
    </xf>
    <xf numFmtId="0" fontId="4" fillId="0" borderId="2" xfId="0" applyFont="1" applyBorder="1" applyAlignment="1">
      <alignment horizontal="center"/>
    </xf>
    <xf numFmtId="187" fontId="5" fillId="0" borderId="3" xfId="1" applyNumberFormat="1" applyFont="1" applyBorder="1" applyAlignment="1">
      <alignment shrinkToFit="1"/>
    </xf>
    <xf numFmtId="0" fontId="4" fillId="0" borderId="4" xfId="0" applyFont="1" applyBorder="1" applyAlignment="1">
      <alignment horizontal="center"/>
    </xf>
    <xf numFmtId="187" fontId="6" fillId="0" borderId="3" xfId="1" applyNumberFormat="1" applyFont="1" applyBorder="1" applyAlignment="1">
      <alignment shrinkToFit="1"/>
    </xf>
    <xf numFmtId="0" fontId="7" fillId="0" borderId="0" xfId="0" applyFont="1" applyAlignment="1">
      <alignment horizontal="center"/>
    </xf>
    <xf numFmtId="0" fontId="8" fillId="0" borderId="5" xfId="0" applyFont="1" applyBorder="1"/>
    <xf numFmtId="187" fontId="8" fillId="0" borderId="5" xfId="1" applyNumberFormat="1" applyFont="1" applyBorder="1" applyAlignment="1">
      <alignment shrinkToFit="1"/>
    </xf>
    <xf numFmtId="187" fontId="9" fillId="0" borderId="6" xfId="1" applyNumberFormat="1" applyFont="1" applyBorder="1" applyAlignment="1">
      <alignment shrinkToFit="1"/>
    </xf>
    <xf numFmtId="0" fontId="8" fillId="0" borderId="0" xfId="0" applyFont="1" applyBorder="1"/>
    <xf numFmtId="187" fontId="8" fillId="0" borderId="5" xfId="1" applyNumberFormat="1" applyFont="1" applyBorder="1" applyAlignment="1">
      <alignment horizontal="right" shrinkToFit="1"/>
    </xf>
    <xf numFmtId="0" fontId="10" fillId="0" borderId="0" xfId="0" applyFont="1"/>
    <xf numFmtId="187" fontId="11" fillId="0" borderId="5" xfId="1" applyNumberFormat="1" applyFont="1" applyBorder="1" applyAlignment="1">
      <alignment shrinkToFit="1"/>
    </xf>
    <xf numFmtId="187" fontId="9" fillId="0" borderId="5" xfId="1" applyNumberFormat="1" applyFont="1" applyBorder="1" applyAlignment="1">
      <alignment horizontal="right" shrinkToFit="1"/>
    </xf>
    <xf numFmtId="0" fontId="9" fillId="0" borderId="5" xfId="0" applyFont="1" applyBorder="1"/>
    <xf numFmtId="0" fontId="9" fillId="0" borderId="0" xfId="0" applyFont="1" applyBorder="1"/>
    <xf numFmtId="187" fontId="9" fillId="0" borderId="5" xfId="1" applyFont="1" applyBorder="1" applyAlignment="1">
      <alignment shrinkToFit="1"/>
    </xf>
    <xf numFmtId="187" fontId="11" fillId="0" borderId="5" xfId="1" applyNumberFormat="1" applyFont="1" applyBorder="1" applyAlignment="1">
      <alignment horizontal="right" shrinkToFit="1"/>
    </xf>
    <xf numFmtId="0" fontId="14" fillId="0" borderId="5" xfId="2" applyFont="1" applyBorder="1" applyAlignment="1">
      <alignment vertical="top" wrapText="1"/>
    </xf>
    <xf numFmtId="0" fontId="8" fillId="0" borderId="0" xfId="0" applyFont="1"/>
    <xf numFmtId="187" fontId="15" fillId="0" borderId="5" xfId="1" applyNumberFormat="1" applyFont="1" applyBorder="1" applyAlignment="1">
      <alignment horizontal="right" shrinkToFit="1"/>
    </xf>
    <xf numFmtId="187" fontId="8" fillId="0" borderId="5" xfId="1" applyNumberFormat="1" applyFont="1" applyBorder="1" applyAlignment="1">
      <alignment horizontal="center" shrinkToFit="1"/>
    </xf>
    <xf numFmtId="0" fontId="9" fillId="0" borderId="0" xfId="0" applyFont="1"/>
    <xf numFmtId="0" fontId="8" fillId="0" borderId="7" xfId="0" applyFont="1" applyBorder="1" applyAlignment="1">
      <alignment vertical="top" wrapText="1"/>
    </xf>
    <xf numFmtId="187" fontId="8" fillId="0" borderId="5" xfId="0" applyNumberFormat="1" applyFont="1" applyBorder="1" applyAlignment="1">
      <alignment shrinkToFit="1"/>
    </xf>
    <xf numFmtId="187" fontId="9" fillId="0" borderId="5" xfId="1" applyNumberFormat="1" applyFont="1" applyBorder="1" applyAlignment="1">
      <alignment shrinkToFit="1"/>
    </xf>
    <xf numFmtId="0" fontId="16" fillId="0" borderId="6" xfId="0" applyFont="1" applyBorder="1"/>
    <xf numFmtId="187" fontId="16" fillId="0" borderId="6" xfId="1" applyNumberFormat="1" applyFont="1" applyBorder="1" applyAlignment="1">
      <alignment horizontal="right" shrinkToFit="1"/>
    </xf>
    <xf numFmtId="187" fontId="16" fillId="0" borderId="6" xfId="1" applyNumberFormat="1" applyFont="1" applyBorder="1" applyAlignment="1">
      <alignment shrinkToFit="1"/>
    </xf>
    <xf numFmtId="0" fontId="16" fillId="0" borderId="1" xfId="0" applyFont="1" applyBorder="1"/>
    <xf numFmtId="0" fontId="16" fillId="0" borderId="0" xfId="0" applyFont="1" applyBorder="1" applyAlignment="1">
      <alignment vertical="top" wrapText="1"/>
    </xf>
    <xf numFmtId="187" fontId="16" fillId="0" borderId="0" xfId="1" applyNumberFormat="1" applyFont="1" applyBorder="1" applyAlignment="1">
      <alignment shrinkToFit="1"/>
    </xf>
    <xf numFmtId="187" fontId="17" fillId="0" borderId="5" xfId="1" applyNumberFormat="1" applyFont="1" applyBorder="1" applyAlignment="1">
      <alignment shrinkToFit="1"/>
    </xf>
    <xf numFmtId="0" fontId="18" fillId="0" borderId="0" xfId="0" applyFont="1" applyBorder="1"/>
    <xf numFmtId="187" fontId="18" fillId="0" borderId="0" xfId="1" applyNumberFormat="1" applyFont="1" applyBorder="1" applyAlignment="1">
      <alignment horizontal="right" shrinkToFit="1"/>
    </xf>
    <xf numFmtId="187" fontId="17" fillId="0" borderId="3" xfId="1" applyNumberFormat="1" applyFont="1" applyBorder="1" applyAlignment="1">
      <alignment shrinkToFit="1"/>
    </xf>
    <xf numFmtId="0" fontId="16" fillId="0" borderId="0" xfId="0" applyFont="1" applyBorder="1"/>
    <xf numFmtId="187" fontId="16" fillId="0" borderId="8" xfId="1" applyNumberFormat="1" applyFont="1" applyBorder="1" applyAlignment="1">
      <alignment shrinkToFit="1"/>
    </xf>
    <xf numFmtId="187" fontId="16" fillId="0" borderId="0" xfId="1" applyNumberFormat="1" applyFont="1" applyBorder="1" applyAlignment="1">
      <alignment horizontal="right" shrinkToFit="1"/>
    </xf>
    <xf numFmtId="187" fontId="16" fillId="0" borderId="8" xfId="0" applyNumberFormat="1" applyFont="1" applyBorder="1" applyAlignment="1">
      <alignment shrinkToFit="1"/>
    </xf>
    <xf numFmtId="187" fontId="16" fillId="0" borderId="0" xfId="0" applyNumberFormat="1" applyFont="1" applyBorder="1" applyAlignment="1">
      <alignment shrinkToFit="1"/>
    </xf>
    <xf numFmtId="0" fontId="16" fillId="0" borderId="0" xfId="0" applyFont="1"/>
    <xf numFmtId="187" fontId="16" fillId="0" borderId="0" xfId="1" applyNumberFormat="1" applyFont="1" applyAlignment="1">
      <alignment shrinkToFit="1"/>
    </xf>
    <xf numFmtId="187" fontId="16" fillId="0" borderId="0" xfId="1" applyNumberFormat="1" applyFont="1" applyAlignment="1">
      <alignment horizontal="right" shrinkToFit="1"/>
    </xf>
    <xf numFmtId="187" fontId="16" fillId="0" borderId="0" xfId="1" applyNumberFormat="1" applyFont="1" applyAlignment="1">
      <alignment horizontal="left" shrinkToFit="1"/>
    </xf>
    <xf numFmtId="187" fontId="19" fillId="0" borderId="0" xfId="1" applyNumberFormat="1" applyFont="1" applyAlignment="1">
      <alignment horizontal="right" shrinkToFit="1"/>
    </xf>
    <xf numFmtId="187" fontId="19" fillId="0" borderId="0" xfId="1" applyNumberFormat="1" applyFont="1" applyAlignment="1">
      <alignment shrinkToFit="1"/>
    </xf>
    <xf numFmtId="187" fontId="8" fillId="0" borderId="0" xfId="0" applyNumberFormat="1" applyFont="1" applyAlignment="1">
      <alignment shrinkToFit="1"/>
    </xf>
    <xf numFmtId="188" fontId="10" fillId="0" borderId="0" xfId="1" applyNumberFormat="1" applyFont="1"/>
    <xf numFmtId="0" fontId="8" fillId="0" borderId="0" xfId="0" applyFont="1" applyAlignment="1"/>
    <xf numFmtId="188" fontId="8" fillId="0" borderId="0" xfId="1" applyNumberFormat="1" applyFont="1"/>
    <xf numFmtId="187" fontId="8" fillId="0" borderId="0" xfId="1" applyNumberFormat="1" applyFont="1" applyAlignment="1">
      <alignment shrinkToFit="1"/>
    </xf>
    <xf numFmtId="188" fontId="16" fillId="0" borderId="0" xfId="1" applyNumberFormat="1" applyFont="1"/>
    <xf numFmtId="0" fontId="20" fillId="0" borderId="0" xfId="0" applyFo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89" fontId="2" fillId="0" borderId="5" xfId="1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89" fontId="6" fillId="0" borderId="3" xfId="1" applyNumberFormat="1" applyFont="1" applyBorder="1"/>
    <xf numFmtId="189" fontId="2" fillId="0" borderId="3" xfId="1" applyNumberFormat="1" applyFont="1" applyBorder="1"/>
    <xf numFmtId="0" fontId="10" fillId="0" borderId="0" xfId="0" applyFont="1" applyBorder="1"/>
    <xf numFmtId="0" fontId="2" fillId="0" borderId="19" xfId="0" applyFont="1" applyBorder="1"/>
    <xf numFmtId="187" fontId="6" fillId="0" borderId="19" xfId="1" applyNumberFormat="1" applyFont="1" applyBorder="1" applyAlignment="1">
      <alignment horizontal="right"/>
    </xf>
    <xf numFmtId="190" fontId="2" fillId="0" borderId="19" xfId="0" applyNumberFormat="1" applyFont="1" applyBorder="1"/>
    <xf numFmtId="0" fontId="7" fillId="0" borderId="0" xfId="0" applyFont="1" applyBorder="1"/>
    <xf numFmtId="0" fontId="7" fillId="0" borderId="0" xfId="0" applyFont="1"/>
    <xf numFmtId="0" fontId="16" fillId="0" borderId="3" xfId="0" applyFont="1" applyBorder="1"/>
    <xf numFmtId="187" fontId="19" fillId="0" borderId="5" xfId="1" applyNumberFormat="1" applyFont="1" applyBorder="1" applyAlignment="1">
      <alignment horizontal="right"/>
    </xf>
    <xf numFmtId="187" fontId="16" fillId="0" borderId="5" xfId="1" applyNumberFormat="1" applyFont="1" applyBorder="1" applyAlignment="1">
      <alignment horizontal="right"/>
    </xf>
    <xf numFmtId="0" fontId="16" fillId="0" borderId="5" xfId="0" applyFont="1" applyBorder="1"/>
    <xf numFmtId="187" fontId="2" fillId="0" borderId="19" xfId="1" applyNumberFormat="1" applyFont="1" applyBorder="1" applyAlignment="1">
      <alignment horizontal="right"/>
    </xf>
    <xf numFmtId="187" fontId="16" fillId="0" borderId="5" xfId="1" applyFont="1" applyBorder="1" applyAlignment="1">
      <alignment horizontal="right"/>
    </xf>
    <xf numFmtId="189" fontId="10" fillId="0" borderId="0" xfId="0" applyNumberFormat="1" applyFont="1"/>
    <xf numFmtId="0" fontId="16" fillId="0" borderId="19" xfId="0" applyFont="1" applyBorder="1"/>
    <xf numFmtId="187" fontId="19" fillId="0" borderId="19" xfId="1" applyNumberFormat="1" applyFont="1" applyBorder="1" applyAlignment="1">
      <alignment horizontal="right"/>
    </xf>
    <xf numFmtId="187" fontId="2" fillId="0" borderId="19" xfId="1" applyNumberFormat="1" applyFont="1" applyBorder="1" applyAlignment="1">
      <alignment horizontal="right" shrinkToFit="1"/>
    </xf>
    <xf numFmtId="187" fontId="6" fillId="0" borderId="19" xfId="1" applyNumberFormat="1" applyFont="1" applyBorder="1" applyAlignment="1">
      <alignment horizontal="right" shrinkToFit="1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187" fontId="39" fillId="0" borderId="0" xfId="0" applyNumberFormat="1" applyFont="1"/>
    <xf numFmtId="0" fontId="2" fillId="0" borderId="0" xfId="0" applyFont="1"/>
    <xf numFmtId="189" fontId="2" fillId="0" borderId="0" xfId="1" applyNumberFormat="1" applyFont="1"/>
    <xf numFmtId="0" fontId="2" fillId="0" borderId="0" xfId="0" applyFont="1" applyAlignment="1">
      <alignment horizontal="center"/>
    </xf>
    <xf numFmtId="189" fontId="19" fillId="0" borderId="3" xfId="1" applyNumberFormat="1" applyFont="1" applyBorder="1"/>
    <xf numFmtId="189" fontId="16" fillId="0" borderId="3" xfId="1" applyNumberFormat="1" applyFont="1" applyBorder="1"/>
    <xf numFmtId="0" fontId="16" fillId="0" borderId="3" xfId="0" applyFont="1" applyBorder="1" applyAlignment="1">
      <alignment horizontal="center"/>
    </xf>
    <xf numFmtId="187" fontId="16" fillId="0" borderId="3" xfId="1" applyNumberFormat="1" applyFont="1" applyBorder="1"/>
    <xf numFmtId="187" fontId="16" fillId="0" borderId="5" xfId="1" quotePrefix="1" applyFont="1" applyBorder="1" applyAlignment="1">
      <alignment horizontal="center" vertical="top" shrinkToFit="1"/>
    </xf>
    <xf numFmtId="4" fontId="16" fillId="0" borderId="5" xfId="1" applyNumberFormat="1" applyFont="1" applyBorder="1"/>
    <xf numFmtId="189" fontId="19" fillId="0" borderId="5" xfId="1" applyNumberFormat="1" applyFont="1" applyBorder="1" applyAlignment="1">
      <alignment horizontal="center" shrinkToFit="1"/>
    </xf>
    <xf numFmtId="187" fontId="19" fillId="0" borderId="5" xfId="1" applyNumberFormat="1" applyFont="1" applyBorder="1" applyAlignment="1">
      <alignment horizontal="right" shrinkToFit="1"/>
    </xf>
    <xf numFmtId="187" fontId="10" fillId="0" borderId="0" xfId="1" applyFont="1"/>
    <xf numFmtId="4" fontId="10" fillId="0" borderId="0" xfId="0" applyNumberFormat="1" applyFont="1"/>
    <xf numFmtId="187" fontId="16" fillId="0" borderId="5" xfId="1" applyFont="1" applyBorder="1" applyAlignment="1">
      <alignment horizontal="center" vertical="top" shrinkToFit="1"/>
    </xf>
    <xf numFmtId="187" fontId="16" fillId="0" borderId="5" xfId="1" applyNumberFormat="1" applyFont="1" applyBorder="1" applyAlignment="1">
      <alignment horizontal="right" shrinkToFit="1"/>
    </xf>
    <xf numFmtId="0" fontId="16" fillId="0" borderId="19" xfId="0" applyFont="1" applyBorder="1" applyAlignment="1">
      <alignment horizontal="left"/>
    </xf>
    <xf numFmtId="189" fontId="6" fillId="0" borderId="19" xfId="1" applyNumberFormat="1" applyFont="1" applyBorder="1" applyAlignment="1">
      <alignment horizontal="center" shrinkToFit="1"/>
    </xf>
    <xf numFmtId="187" fontId="7" fillId="0" borderId="0" xfId="0" applyNumberFormat="1" applyFont="1"/>
    <xf numFmtId="0" fontId="16" fillId="0" borderId="3" xfId="0" applyFont="1" applyBorder="1" applyAlignment="1">
      <alignment horizontal="left"/>
    </xf>
    <xf numFmtId="189" fontId="16" fillId="0" borderId="3" xfId="1" applyNumberFormat="1" applyFont="1" applyBorder="1" applyAlignment="1">
      <alignment horizontal="center" shrinkToFit="1"/>
    </xf>
    <xf numFmtId="187" fontId="16" fillId="0" borderId="3" xfId="1" applyNumberFormat="1" applyFont="1" applyBorder="1" applyAlignment="1">
      <alignment horizontal="right" shrinkToFit="1"/>
    </xf>
    <xf numFmtId="187" fontId="19" fillId="0" borderId="3" xfId="1" applyNumberFormat="1" applyFont="1" applyBorder="1" applyAlignment="1">
      <alignment horizontal="right" shrinkToFit="1"/>
    </xf>
    <xf numFmtId="0" fontId="16" fillId="0" borderId="5" xfId="0" applyFont="1" applyBorder="1" applyAlignment="1">
      <alignment horizontal="left"/>
    </xf>
    <xf numFmtId="189" fontId="16" fillId="0" borderId="5" xfId="1" applyNumberFormat="1" applyFont="1" applyBorder="1" applyAlignment="1">
      <alignment horizontal="center" shrinkToFit="1"/>
    </xf>
    <xf numFmtId="187" fontId="19" fillId="0" borderId="6" xfId="1" applyNumberFormat="1" applyFont="1" applyBorder="1" applyAlignment="1">
      <alignment horizontal="right" shrinkToFit="1"/>
    </xf>
    <xf numFmtId="187" fontId="2" fillId="0" borderId="20" xfId="1" applyFont="1" applyBorder="1" applyAlignment="1">
      <alignment horizontal="right" shrinkToFit="1"/>
    </xf>
    <xf numFmtId="187" fontId="2" fillId="0" borderId="20" xfId="1" applyNumberFormat="1" applyFont="1" applyBorder="1" applyAlignment="1">
      <alignment horizontal="right" shrinkToFit="1"/>
    </xf>
    <xf numFmtId="189" fontId="6" fillId="0" borderId="20" xfId="1" applyNumberFormat="1" applyFont="1" applyBorder="1" applyAlignment="1">
      <alignment horizontal="center" shrinkToFit="1"/>
    </xf>
    <xf numFmtId="187" fontId="6" fillId="0" borderId="20" xfId="1" applyNumberFormat="1" applyFont="1" applyBorder="1" applyAlignment="1">
      <alignment horizontal="right" shrinkToFit="1"/>
    </xf>
    <xf numFmtId="0" fontId="16" fillId="0" borderId="0" xfId="0" applyFont="1" applyBorder="1" applyAlignment="1">
      <alignment horizontal="center"/>
    </xf>
    <xf numFmtId="189" fontId="40" fillId="0" borderId="0" xfId="1" applyNumberFormat="1" applyFont="1" applyBorder="1" applyAlignment="1">
      <alignment shrinkToFit="1"/>
    </xf>
    <xf numFmtId="187" fontId="17" fillId="0" borderId="21" xfId="1" applyNumberFormat="1" applyFont="1" applyBorder="1" applyAlignment="1">
      <alignment shrinkToFit="1"/>
    </xf>
    <xf numFmtId="0" fontId="41" fillId="0" borderId="0" xfId="0" applyFont="1" applyBorder="1" applyAlignment="1">
      <alignment horizontal="center" shrinkToFit="1"/>
    </xf>
    <xf numFmtId="189" fontId="41" fillId="0" borderId="0" xfId="1" applyNumberFormat="1" applyFont="1" applyBorder="1" applyAlignment="1">
      <alignment shrinkToFit="1"/>
    </xf>
    <xf numFmtId="187" fontId="16" fillId="0" borderId="5" xfId="1" applyNumberFormat="1" applyFont="1" applyBorder="1" applyAlignment="1">
      <alignment shrinkToFit="1"/>
    </xf>
    <xf numFmtId="189" fontId="16" fillId="0" borderId="0" xfId="1" applyNumberFormat="1" applyFont="1" applyBorder="1"/>
    <xf numFmtId="187" fontId="16" fillId="0" borderId="6" xfId="1" applyNumberFormat="1" applyFont="1" applyBorder="1"/>
    <xf numFmtId="0" fontId="41" fillId="0" borderId="0" xfId="0" applyFont="1" applyBorder="1" applyAlignment="1">
      <alignment horizontal="center"/>
    </xf>
    <xf numFmtId="189" fontId="41" fillId="0" borderId="0" xfId="1" applyNumberFormat="1" applyFont="1" applyBorder="1"/>
    <xf numFmtId="189" fontId="16" fillId="0" borderId="0" xfId="1" applyNumberFormat="1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24" borderId="0" xfId="0" applyFont="1" applyFill="1"/>
    <xf numFmtId="187" fontId="2" fillId="0" borderId="0" xfId="1" applyFont="1"/>
    <xf numFmtId="187" fontId="17" fillId="0" borderId="0" xfId="1" applyFont="1"/>
    <xf numFmtId="0" fontId="13" fillId="0" borderId="0" xfId="0" applyFont="1"/>
    <xf numFmtId="0" fontId="4" fillId="0" borderId="0" xfId="0" applyFont="1"/>
    <xf numFmtId="187" fontId="16" fillId="0" borderId="0" xfId="1" applyFont="1"/>
    <xf numFmtId="187" fontId="42" fillId="0" borderId="0" xfId="1" applyFont="1"/>
    <xf numFmtId="187" fontId="16" fillId="0" borderId="0" xfId="1" applyFont="1" applyBorder="1"/>
    <xf numFmtId="187" fontId="16" fillId="0" borderId="4" xfId="1" applyFont="1" applyBorder="1"/>
    <xf numFmtId="187" fontId="17" fillId="0" borderId="22" xfId="1" applyFont="1" applyBorder="1"/>
    <xf numFmtId="187" fontId="41" fillId="0" borderId="0" xfId="1" applyFont="1"/>
    <xf numFmtId="187" fontId="5" fillId="0" borderId="0" xfId="1" applyFont="1" applyBorder="1"/>
    <xf numFmtId="187" fontId="2" fillId="0" borderId="0" xfId="1" applyFont="1" applyBorder="1"/>
    <xf numFmtId="187" fontId="16" fillId="0" borderId="5" xfId="1" applyFont="1" applyBorder="1"/>
    <xf numFmtId="0" fontId="16" fillId="0" borderId="5" xfId="0" applyFont="1" applyBorder="1" applyAlignment="1">
      <alignment vertical="top" wrapText="1"/>
    </xf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87" fontId="16" fillId="0" borderId="6" xfId="1" applyFont="1" applyBorder="1" applyAlignment="1">
      <alignment horizontal="right"/>
    </xf>
    <xf numFmtId="187" fontId="2" fillId="0" borderId="20" xfId="1" applyFont="1" applyBorder="1" applyAlignment="1">
      <alignment horizontal="right"/>
    </xf>
    <xf numFmtId="2" fontId="6" fillId="0" borderId="0" xfId="1" applyNumberFormat="1" applyFont="1" applyBorder="1" applyAlignment="1">
      <alignment horizontal="right"/>
    </xf>
    <xf numFmtId="189" fontId="6" fillId="0" borderId="0" xfId="1" applyNumberFormat="1" applyFont="1" applyBorder="1" applyAlignment="1">
      <alignment horizontal="right"/>
    </xf>
    <xf numFmtId="0" fontId="2" fillId="0" borderId="19" xfId="0" applyFont="1" applyFill="1" applyBorder="1" applyAlignment="1">
      <alignment horizontal="center" vertical="center" shrinkToFit="1"/>
    </xf>
    <xf numFmtId="0" fontId="16" fillId="0" borderId="23" xfId="0" applyFont="1" applyFill="1" applyBorder="1" applyAlignment="1">
      <alignment shrinkToFit="1"/>
    </xf>
    <xf numFmtId="187" fontId="16" fillId="0" borderId="3" xfId="1" applyFont="1" applyBorder="1"/>
    <xf numFmtId="0" fontId="16" fillId="0" borderId="18" xfId="0" applyFont="1" applyFill="1" applyBorder="1" applyAlignment="1">
      <alignment shrinkToFit="1"/>
    </xf>
    <xf numFmtId="187" fontId="16" fillId="0" borderId="6" xfId="1" applyFont="1" applyBorder="1"/>
    <xf numFmtId="187" fontId="2" fillId="0" borderId="8" xfId="0" applyNumberFormat="1" applyFont="1" applyBorder="1"/>
    <xf numFmtId="0" fontId="8" fillId="0" borderId="0" xfId="0" applyFont="1" applyAlignment="1">
      <alignment horizontal="center"/>
    </xf>
    <xf numFmtId="189" fontId="8" fillId="0" borderId="0" xfId="1" applyNumberFormat="1" applyFont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87" fontId="8" fillId="0" borderId="0" xfId="0" applyNumberFormat="1" applyFont="1" applyAlignment="1">
      <alignment horizontal="left" shrinkToFit="1"/>
    </xf>
    <xf numFmtId="187" fontId="8" fillId="0" borderId="0" xfId="0" applyNumberFormat="1" applyFont="1" applyAlignment="1">
      <alignment horizontal="center" shrinkToFit="1"/>
    </xf>
    <xf numFmtId="0" fontId="16" fillId="0" borderId="0" xfId="0" applyFont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8" fillId="0" borderId="0" xfId="0" applyFont="1" applyAlignment="1">
      <alignment horizontal="center"/>
    </xf>
  </cellXfs>
  <cellStyles count="48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Comma 2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40"/>
    <cellStyle name="Note" xfId="41"/>
    <cellStyle name="Output" xfId="42"/>
    <cellStyle name="Title" xfId="43"/>
    <cellStyle name="Total" xfId="44"/>
    <cellStyle name="Warning Text" xfId="45"/>
    <cellStyle name="เครื่องหมายจุลภาค" xfId="1" builtinId="3"/>
    <cellStyle name="เครื่องหมายจุลภาค 2" xfId="46"/>
    <cellStyle name="ปกติ" xfId="0" builtinId="0"/>
    <cellStyle name="ปกติ 2" xfId="47"/>
    <cellStyle name="ปกติ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40"/>
  <sheetViews>
    <sheetView topLeftCell="A10" zoomScale="112" zoomScaleNormal="112" workbookViewId="0">
      <selection activeCell="D17" sqref="D17"/>
    </sheetView>
  </sheetViews>
  <sheetFormatPr defaultRowHeight="22.5"/>
  <cols>
    <col min="1" max="1" width="45" style="45" customWidth="1"/>
    <col min="2" max="2" width="14.28515625" style="46" customWidth="1"/>
    <col min="3" max="3" width="14.7109375" style="46" customWidth="1"/>
    <col min="4" max="4" width="44.5703125" style="45" customWidth="1"/>
    <col min="5" max="5" width="14" style="47" customWidth="1"/>
    <col min="6" max="6" width="14" style="46" customWidth="1"/>
    <col min="7" max="7" width="9.140625" style="57"/>
    <col min="8" max="8" width="10.5703125" style="57" bestFit="1" customWidth="1"/>
    <col min="9" max="16384" width="9.140625" style="57"/>
  </cols>
  <sheetData>
    <row r="1" spans="1:6" s="1" customFormat="1">
      <c r="A1" s="158" t="s">
        <v>0</v>
      </c>
      <c r="B1" s="158"/>
      <c r="C1" s="158"/>
      <c r="D1" s="158"/>
      <c r="E1" s="158"/>
      <c r="F1" s="158"/>
    </row>
    <row r="2" spans="1:6" s="1" customFormat="1" ht="18" customHeight="1">
      <c r="A2" s="158" t="s">
        <v>1</v>
      </c>
      <c r="B2" s="158"/>
      <c r="C2" s="158"/>
      <c r="D2" s="158"/>
      <c r="E2" s="158"/>
      <c r="F2" s="158"/>
    </row>
    <row r="3" spans="1:6" s="1" customFormat="1" ht="20.25" customHeight="1">
      <c r="A3" s="158" t="s">
        <v>2</v>
      </c>
      <c r="B3" s="158"/>
      <c r="C3" s="158"/>
      <c r="D3" s="158"/>
      <c r="E3" s="158"/>
      <c r="F3" s="158"/>
    </row>
    <row r="4" spans="1:6" s="1" customFormat="1" ht="5.25" customHeight="1">
      <c r="A4" s="2"/>
      <c r="B4" s="3"/>
      <c r="C4" s="3"/>
      <c r="D4" s="2"/>
      <c r="E4" s="4"/>
      <c r="F4" s="3"/>
    </row>
    <row r="5" spans="1:6" s="9" customFormat="1" ht="19.5" customHeight="1">
      <c r="A5" s="5" t="s">
        <v>3</v>
      </c>
      <c r="B5" s="6"/>
      <c r="C5" s="6"/>
      <c r="D5" s="7" t="s">
        <v>4</v>
      </c>
      <c r="E5" s="8"/>
      <c r="F5" s="8"/>
    </row>
    <row r="6" spans="1:6" s="15" customFormat="1" ht="20.25" customHeight="1">
      <c r="A6" s="10" t="s">
        <v>5</v>
      </c>
      <c r="B6" s="11"/>
      <c r="C6" s="12">
        <v>42965794.009999998</v>
      </c>
      <c r="D6" s="13" t="s">
        <v>6</v>
      </c>
      <c r="E6" s="14"/>
      <c r="F6" s="12">
        <v>42965794.009999998</v>
      </c>
    </row>
    <row r="7" spans="1:6" s="15" customFormat="1" ht="5.25" customHeight="1">
      <c r="A7" s="10"/>
      <c r="B7" s="11"/>
      <c r="C7" s="11"/>
      <c r="D7" s="13"/>
      <c r="E7" s="14"/>
      <c r="F7" s="11"/>
    </row>
    <row r="8" spans="1:6" s="15" customFormat="1" ht="20.25">
      <c r="A8" s="10" t="s">
        <v>7</v>
      </c>
      <c r="B8" s="11"/>
      <c r="C8" s="11">
        <v>14148.69</v>
      </c>
      <c r="D8" s="13" t="s">
        <v>8</v>
      </c>
      <c r="E8" s="14"/>
      <c r="F8" s="14">
        <v>729592.47</v>
      </c>
    </row>
    <row r="9" spans="1:6" s="15" customFormat="1" ht="20.25">
      <c r="A9" s="10"/>
      <c r="B9" s="11"/>
      <c r="C9" s="11"/>
      <c r="D9" s="13" t="s">
        <v>9</v>
      </c>
      <c r="E9" s="14"/>
      <c r="F9" s="14">
        <v>970000</v>
      </c>
    </row>
    <row r="10" spans="1:6" s="15" customFormat="1" ht="20.25">
      <c r="A10" s="10"/>
      <c r="B10" s="11"/>
      <c r="C10" s="16"/>
      <c r="D10" s="13" t="s">
        <v>10</v>
      </c>
      <c r="E10" s="14"/>
      <c r="F10" s="14">
        <v>93085.7</v>
      </c>
    </row>
    <row r="11" spans="1:6" s="15" customFormat="1" ht="20.25">
      <c r="A11" s="10"/>
      <c r="B11" s="11"/>
      <c r="C11" s="11"/>
      <c r="D11" s="13" t="s">
        <v>11</v>
      </c>
      <c r="E11" s="14"/>
      <c r="F11" s="14">
        <v>85900</v>
      </c>
    </row>
    <row r="12" spans="1:6" s="15" customFormat="1" ht="20.25">
      <c r="A12" s="10"/>
      <c r="B12" s="11"/>
      <c r="C12" s="11"/>
      <c r="D12" s="13" t="s">
        <v>12</v>
      </c>
      <c r="E12" s="14"/>
      <c r="F12" s="14">
        <v>343330</v>
      </c>
    </row>
    <row r="13" spans="1:6" s="15" customFormat="1" ht="20.25">
      <c r="A13" s="10"/>
      <c r="B13" s="11"/>
      <c r="C13" s="11"/>
      <c r="D13" s="13" t="s">
        <v>13</v>
      </c>
      <c r="E13" s="14"/>
      <c r="F13" s="14">
        <v>788382</v>
      </c>
    </row>
    <row r="14" spans="1:6" s="15" customFormat="1" ht="20.25">
      <c r="A14" s="10"/>
      <c r="B14" s="11"/>
      <c r="C14" s="11"/>
      <c r="D14" s="13" t="s">
        <v>14</v>
      </c>
      <c r="E14" s="14"/>
      <c r="F14" s="17">
        <v>11228793.880000001</v>
      </c>
    </row>
    <row r="15" spans="1:6" s="15" customFormat="1" ht="20.25">
      <c r="A15" s="18" t="s">
        <v>15</v>
      </c>
      <c r="B15" s="11"/>
      <c r="C15" s="11"/>
      <c r="D15" s="19" t="s">
        <v>16</v>
      </c>
      <c r="E15" s="20">
        <v>17862447.030000001</v>
      </c>
      <c r="F15" s="21"/>
    </row>
    <row r="16" spans="1:6" s="15" customFormat="1" ht="20.25">
      <c r="A16" s="10" t="s">
        <v>17</v>
      </c>
      <c r="B16" s="11"/>
      <c r="C16" s="11"/>
      <c r="D16" s="13" t="s">
        <v>18</v>
      </c>
      <c r="E16" s="14">
        <v>5516970.1399999997</v>
      </c>
      <c r="F16" s="21"/>
    </row>
    <row r="17" spans="1:15" s="15" customFormat="1" ht="19.5" customHeight="1">
      <c r="A17" s="22" t="s">
        <v>19</v>
      </c>
      <c r="B17" s="11">
        <v>26618065.850000001</v>
      </c>
      <c r="C17" s="11"/>
      <c r="D17" s="23" t="s">
        <v>20</v>
      </c>
      <c r="E17" s="24">
        <v>35999.25</v>
      </c>
      <c r="F17" s="21"/>
    </row>
    <row r="18" spans="1:15" s="15" customFormat="1" ht="36">
      <c r="A18" s="22" t="s">
        <v>21</v>
      </c>
      <c r="B18" s="25">
        <v>729592.47</v>
      </c>
      <c r="C18" s="11"/>
      <c r="D18" s="26"/>
      <c r="E18" s="14"/>
      <c r="F18" s="21"/>
    </row>
    <row r="19" spans="1:15" s="15" customFormat="1" ht="22.5" customHeight="1">
      <c r="A19" s="22" t="s">
        <v>22</v>
      </c>
      <c r="B19" s="11">
        <v>46100</v>
      </c>
      <c r="C19" s="11"/>
      <c r="D19" s="27" t="s">
        <v>23</v>
      </c>
      <c r="E19" s="14">
        <v>4845</v>
      </c>
      <c r="F19" s="21"/>
    </row>
    <row r="20" spans="1:15" s="15" customFormat="1" ht="36">
      <c r="A20" s="22" t="s">
        <v>24</v>
      </c>
      <c r="B20" s="11">
        <v>970000</v>
      </c>
      <c r="C20" s="11"/>
      <c r="D20" s="27" t="s">
        <v>25</v>
      </c>
      <c r="E20" s="24">
        <v>1379242.53</v>
      </c>
      <c r="F20" s="21"/>
    </row>
    <row r="21" spans="1:15" s="15" customFormat="1" ht="36">
      <c r="A21" s="22" t="s">
        <v>26</v>
      </c>
      <c r="B21" s="28">
        <v>6435419.4000000004</v>
      </c>
      <c r="C21" s="28"/>
      <c r="D21" s="19" t="s">
        <v>27</v>
      </c>
      <c r="E21" s="21"/>
      <c r="F21" s="17">
        <v>22031328.890000001</v>
      </c>
    </row>
    <row r="22" spans="1:15" s="15" customFormat="1" ht="22.5" customHeight="1">
      <c r="A22" s="22" t="s">
        <v>28</v>
      </c>
      <c r="B22" s="14">
        <v>1457086.53</v>
      </c>
      <c r="C22" s="29">
        <f>SUM(B17:B22)</f>
        <v>36256264.25</v>
      </c>
      <c r="D22" s="13"/>
      <c r="E22" s="14"/>
      <c r="F22" s="14"/>
    </row>
    <row r="23" spans="1:15" s="15" customFormat="1" ht="9.75" customHeight="1">
      <c r="A23" s="30"/>
      <c r="B23" s="31"/>
      <c r="C23" s="32"/>
      <c r="D23" s="33"/>
      <c r="E23" s="31"/>
      <c r="F23" s="32"/>
    </row>
    <row r="24" spans="1:15" s="15" customFormat="1" ht="24" customHeight="1">
      <c r="A24" s="34"/>
      <c r="B24" s="35"/>
      <c r="C24" s="36">
        <f>SUM(C8:C23)</f>
        <v>36270412.939999998</v>
      </c>
      <c r="D24" s="37"/>
      <c r="E24" s="38"/>
      <c r="F24" s="39">
        <f>SUM(F8:F23)</f>
        <v>36270412.939999998</v>
      </c>
    </row>
    <row r="25" spans="1:15" s="15" customFormat="1" ht="4.5" customHeight="1" thickBot="1">
      <c r="A25" s="40"/>
      <c r="B25" s="35"/>
      <c r="C25" s="41"/>
      <c r="D25" s="40"/>
      <c r="E25" s="42"/>
      <c r="F25" s="43"/>
    </row>
    <row r="26" spans="1:15" s="15" customFormat="1" ht="18.75" customHeight="1" thickTop="1">
      <c r="A26" s="40"/>
      <c r="B26" s="35"/>
      <c r="C26" s="35"/>
      <c r="D26" s="40"/>
      <c r="E26" s="42"/>
      <c r="F26" s="44"/>
    </row>
    <row r="27" spans="1:15" s="15" customFormat="1" ht="18" customHeight="1">
      <c r="A27" s="45"/>
      <c r="B27" s="46"/>
      <c r="C27" s="46"/>
      <c r="D27" s="45"/>
      <c r="E27" s="47"/>
      <c r="F27" s="46"/>
    </row>
    <row r="28" spans="1:15" s="15" customFormat="1" ht="18" customHeight="1">
      <c r="A28" s="45"/>
      <c r="B28" s="46"/>
      <c r="C28" s="48" t="s">
        <v>29</v>
      </c>
      <c r="D28" s="45"/>
      <c r="E28" s="49"/>
      <c r="F28" s="50"/>
    </row>
    <row r="29" spans="1:15" s="15" customFormat="1" ht="20.25">
      <c r="A29" s="23" t="s">
        <v>30</v>
      </c>
      <c r="B29" s="51"/>
      <c r="C29" s="159" t="s">
        <v>31</v>
      </c>
      <c r="D29" s="159"/>
      <c r="E29" s="160" t="s">
        <v>32</v>
      </c>
      <c r="F29" s="160"/>
      <c r="G29" s="52"/>
      <c r="K29" s="52"/>
      <c r="L29" s="52"/>
      <c r="M29" s="52"/>
      <c r="N29" s="52"/>
      <c r="O29" s="52"/>
    </row>
    <row r="30" spans="1:15" s="15" customFormat="1" ht="20.25">
      <c r="A30" s="23" t="s">
        <v>33</v>
      </c>
      <c r="B30" s="51"/>
      <c r="C30" s="159" t="s">
        <v>34</v>
      </c>
      <c r="D30" s="159"/>
      <c r="E30" s="160" t="s">
        <v>35</v>
      </c>
      <c r="F30" s="160"/>
      <c r="G30" s="52"/>
      <c r="H30" s="52"/>
      <c r="I30" s="52"/>
      <c r="J30" s="52"/>
      <c r="K30" s="52"/>
      <c r="L30" s="52"/>
      <c r="M30" s="52"/>
      <c r="N30" s="52"/>
      <c r="O30" s="52"/>
    </row>
    <row r="31" spans="1:15" s="15" customFormat="1" ht="20.25">
      <c r="A31" s="23"/>
      <c r="B31" s="53" t="s">
        <v>36</v>
      </c>
      <c r="C31" s="53"/>
      <c r="D31" s="54"/>
      <c r="E31" s="55"/>
      <c r="F31" s="55"/>
      <c r="G31" s="52"/>
      <c r="H31" s="52"/>
      <c r="I31" s="52"/>
      <c r="J31" s="52"/>
      <c r="K31" s="52"/>
      <c r="L31" s="52"/>
      <c r="M31" s="52"/>
      <c r="N31" s="52"/>
      <c r="O31" s="52"/>
    </row>
    <row r="32" spans="1:15" s="15" customFormat="1" ht="21.75">
      <c r="A32" s="45"/>
      <c r="B32" s="46"/>
      <c r="C32" s="46"/>
      <c r="D32" s="56"/>
      <c r="E32" s="46"/>
      <c r="F32" s="46"/>
      <c r="G32" s="52"/>
      <c r="H32" s="52"/>
      <c r="I32" s="52"/>
      <c r="J32" s="52"/>
      <c r="K32" s="52"/>
      <c r="L32" s="52"/>
      <c r="M32" s="52"/>
      <c r="N32" s="52"/>
      <c r="O32" s="52"/>
    </row>
    <row r="33" spans="1:6" s="15" customFormat="1" ht="21.75">
      <c r="A33" s="45"/>
      <c r="B33" s="46"/>
      <c r="C33" s="46"/>
      <c r="D33" s="45"/>
      <c r="E33" s="47"/>
      <c r="F33" s="46"/>
    </row>
    <row r="34" spans="1:6" s="15" customFormat="1" ht="21.75">
      <c r="A34" s="45"/>
      <c r="B34" s="46"/>
      <c r="C34" s="46"/>
      <c r="D34" s="45"/>
      <c r="E34" s="47"/>
      <c r="F34" s="46"/>
    </row>
    <row r="35" spans="1:6" s="15" customFormat="1" ht="21.75">
      <c r="A35" s="45"/>
      <c r="B35" s="46"/>
      <c r="C35" s="46"/>
      <c r="D35" s="45"/>
      <c r="E35" s="47"/>
      <c r="F35" s="46"/>
    </row>
    <row r="36" spans="1:6" s="15" customFormat="1" ht="21.75">
      <c r="A36" s="45"/>
      <c r="B36" s="46"/>
      <c r="C36" s="46"/>
      <c r="D36" s="45"/>
      <c r="E36" s="47"/>
      <c r="F36" s="46"/>
    </row>
    <row r="37" spans="1:6" s="15" customFormat="1" ht="21.75">
      <c r="A37" s="45"/>
      <c r="B37" s="46"/>
      <c r="C37" s="46"/>
      <c r="D37" s="45"/>
      <c r="E37" s="47"/>
      <c r="F37" s="46"/>
    </row>
    <row r="38" spans="1:6" s="15" customFormat="1" ht="21.75">
      <c r="A38" s="45"/>
      <c r="B38" s="46"/>
      <c r="C38" s="46"/>
      <c r="D38" s="45"/>
      <c r="E38" s="47"/>
      <c r="F38" s="46"/>
    </row>
    <row r="39" spans="1:6" s="15" customFormat="1" ht="21.75">
      <c r="A39" s="45"/>
      <c r="B39" s="46"/>
      <c r="C39" s="46"/>
      <c r="D39" s="45"/>
      <c r="E39" s="47"/>
      <c r="F39" s="46"/>
    </row>
    <row r="40" spans="1:6" s="15" customFormat="1" ht="21.75">
      <c r="A40" s="45"/>
      <c r="B40" s="46"/>
      <c r="C40" s="46"/>
      <c r="D40" s="45"/>
      <c r="E40" s="47"/>
      <c r="F40" s="46"/>
    </row>
  </sheetData>
  <mergeCells count="7">
    <mergeCell ref="C30:D30"/>
    <mergeCell ref="E30:F30"/>
    <mergeCell ref="A1:F1"/>
    <mergeCell ref="A2:F2"/>
    <mergeCell ref="A3:F3"/>
    <mergeCell ref="C29:D29"/>
    <mergeCell ref="E29:F29"/>
  </mergeCells>
  <pageMargins left="0.19685039370078741" right="0.19685039370078741" top="0.11811023622047245" bottom="3.937007874015748E-2" header="0.19685039370078741" footer="0.1574803149606299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84"/>
  <sheetViews>
    <sheetView topLeftCell="A43" workbookViewId="0">
      <selection activeCell="L53" sqref="L53"/>
    </sheetView>
  </sheetViews>
  <sheetFormatPr defaultRowHeight="22.5"/>
  <cols>
    <col min="1" max="1" width="39.42578125" style="45" customWidth="1"/>
    <col min="2" max="2" width="16.42578125" style="124" customWidth="1"/>
    <col min="3" max="3" width="16.7109375" style="124" customWidth="1"/>
    <col min="4" max="4" width="7.7109375" style="125" customWidth="1"/>
    <col min="5" max="5" width="16.85546875" style="124" customWidth="1"/>
    <col min="6" max="7" width="9.140625" style="57"/>
    <col min="8" max="8" width="10.5703125" style="57" bestFit="1" customWidth="1"/>
    <col min="9" max="9" width="9.140625" style="57"/>
    <col min="10" max="10" width="14.5703125" style="57" customWidth="1"/>
    <col min="11" max="16384" width="9.140625" style="57"/>
  </cols>
  <sheetData>
    <row r="1" spans="1:8" s="1" customFormat="1">
      <c r="A1" s="158" t="s">
        <v>0</v>
      </c>
      <c r="B1" s="158"/>
      <c r="C1" s="158"/>
      <c r="D1" s="158"/>
      <c r="E1" s="158"/>
    </row>
    <row r="2" spans="1:8" s="1" customFormat="1" ht="19.5" customHeight="1">
      <c r="A2" s="158" t="s">
        <v>37</v>
      </c>
      <c r="B2" s="158"/>
      <c r="C2" s="158"/>
      <c r="D2" s="158"/>
      <c r="E2" s="158"/>
    </row>
    <row r="3" spans="1:8" s="1" customFormat="1" ht="20.25" customHeight="1">
      <c r="A3" s="158" t="s">
        <v>38</v>
      </c>
      <c r="B3" s="158"/>
      <c r="C3" s="158"/>
      <c r="D3" s="158"/>
      <c r="E3" s="158"/>
    </row>
    <row r="4" spans="1:8" s="9" customFormat="1" ht="16.5" customHeight="1">
      <c r="A4" s="162" t="s">
        <v>39</v>
      </c>
      <c r="B4" s="164" t="s">
        <v>40</v>
      </c>
      <c r="C4" s="164" t="s">
        <v>41</v>
      </c>
      <c r="D4" s="58" t="s">
        <v>42</v>
      </c>
      <c r="E4" s="58" t="s">
        <v>43</v>
      </c>
    </row>
    <row r="5" spans="1:8" s="9" customFormat="1" ht="16.5" customHeight="1">
      <c r="A5" s="166"/>
      <c r="B5" s="167"/>
      <c r="C5" s="167"/>
      <c r="D5" s="59" t="s">
        <v>44</v>
      </c>
      <c r="E5" s="60" t="s">
        <v>45</v>
      </c>
    </row>
    <row r="6" spans="1:8" s="15" customFormat="1" ht="18.75" customHeight="1">
      <c r="A6" s="61" t="s">
        <v>46</v>
      </c>
      <c r="B6" s="62"/>
      <c r="C6" s="63"/>
      <c r="D6" s="58"/>
      <c r="E6" s="63"/>
      <c r="F6" s="64"/>
    </row>
    <row r="7" spans="1:8" s="69" customFormat="1" ht="19.5" customHeight="1">
      <c r="A7" s="65" t="s">
        <v>47</v>
      </c>
      <c r="B7" s="66">
        <f>SUM(B8:B10)</f>
        <v>117000</v>
      </c>
      <c r="C7" s="67">
        <f>SUM(C8:C10)</f>
        <v>115639.70000000001</v>
      </c>
      <c r="D7" s="61" t="s">
        <v>44</v>
      </c>
      <c r="E7" s="66">
        <v>1360.3</v>
      </c>
      <c r="F7" s="68"/>
    </row>
    <row r="8" spans="1:8" s="15" customFormat="1" ht="21.75" customHeight="1">
      <c r="A8" s="70" t="s">
        <v>48</v>
      </c>
      <c r="B8" s="71">
        <v>45000</v>
      </c>
      <c r="C8" s="72">
        <v>53769.120000000003</v>
      </c>
      <c r="D8" s="59" t="s">
        <v>42</v>
      </c>
      <c r="E8" s="71">
        <v>8769.1200000000008</v>
      </c>
      <c r="F8" s="64"/>
    </row>
    <row r="9" spans="1:8" s="15" customFormat="1" ht="21.75" customHeight="1">
      <c r="A9" s="73" t="s">
        <v>49</v>
      </c>
      <c r="B9" s="71">
        <v>70000</v>
      </c>
      <c r="C9" s="72">
        <v>60806.58</v>
      </c>
      <c r="D9" s="59" t="s">
        <v>44</v>
      </c>
      <c r="E9" s="71">
        <v>9193.42</v>
      </c>
      <c r="F9" s="64"/>
    </row>
    <row r="10" spans="1:8" s="15" customFormat="1" ht="21.75" customHeight="1">
      <c r="A10" s="73" t="s">
        <v>50</v>
      </c>
      <c r="B10" s="71">
        <v>2000</v>
      </c>
      <c r="C10" s="72">
        <v>1064</v>
      </c>
      <c r="D10" s="59" t="s">
        <v>44</v>
      </c>
      <c r="E10" s="71">
        <v>936</v>
      </c>
      <c r="F10" s="64"/>
    </row>
    <row r="11" spans="1:8" s="69" customFormat="1" ht="19.5" customHeight="1">
      <c r="A11" s="65" t="s">
        <v>51</v>
      </c>
      <c r="B11" s="66">
        <f>SUM(B12:B17)</f>
        <v>94000</v>
      </c>
      <c r="C11" s="74">
        <f>SUM(C12:C17)</f>
        <v>86921.2</v>
      </c>
      <c r="D11" s="61" t="s">
        <v>44</v>
      </c>
      <c r="E11" s="66">
        <v>7078.8</v>
      </c>
      <c r="F11" s="68"/>
    </row>
    <row r="12" spans="1:8" s="15" customFormat="1" ht="21.75" customHeight="1">
      <c r="A12" s="70" t="s">
        <v>52</v>
      </c>
      <c r="B12" s="71"/>
      <c r="C12" s="75">
        <v>58.2</v>
      </c>
      <c r="D12" s="59" t="s">
        <v>42</v>
      </c>
      <c r="E12" s="71">
        <v>58.2</v>
      </c>
      <c r="F12" s="64"/>
      <c r="H12" s="76">
        <f>SUM(C12:C17)</f>
        <v>86921.2</v>
      </c>
    </row>
    <row r="13" spans="1:8" s="15" customFormat="1" ht="21.75" customHeight="1">
      <c r="A13" s="73" t="s">
        <v>53</v>
      </c>
      <c r="B13" s="71">
        <v>2000</v>
      </c>
      <c r="C13" s="75">
        <v>433</v>
      </c>
      <c r="D13" s="59" t="s">
        <v>44</v>
      </c>
      <c r="E13" s="71">
        <v>1567</v>
      </c>
      <c r="F13" s="64"/>
      <c r="H13" s="76"/>
    </row>
    <row r="14" spans="1:8" s="15" customFormat="1" ht="21.75" customHeight="1">
      <c r="A14" s="73" t="s">
        <v>54</v>
      </c>
      <c r="B14" s="71">
        <v>80000</v>
      </c>
      <c r="C14" s="75">
        <v>75580</v>
      </c>
      <c r="D14" s="59" t="s">
        <v>44</v>
      </c>
      <c r="E14" s="71">
        <v>4420</v>
      </c>
      <c r="F14" s="64"/>
    </row>
    <row r="15" spans="1:8" s="15" customFormat="1" ht="21.75" customHeight="1">
      <c r="A15" s="73" t="s">
        <v>55</v>
      </c>
      <c r="B15" s="71">
        <v>1000</v>
      </c>
      <c r="C15" s="75">
        <v>230</v>
      </c>
      <c r="D15" s="59" t="s">
        <v>44</v>
      </c>
      <c r="E15" s="71">
        <v>770</v>
      </c>
      <c r="F15" s="64"/>
    </row>
    <row r="16" spans="1:8" s="15" customFormat="1" ht="21.75" customHeight="1">
      <c r="A16" s="73" t="s">
        <v>56</v>
      </c>
      <c r="B16" s="71">
        <v>10000</v>
      </c>
      <c r="C16" s="75">
        <v>10400</v>
      </c>
      <c r="D16" s="59" t="s">
        <v>42</v>
      </c>
      <c r="E16" s="71">
        <v>400</v>
      </c>
      <c r="F16" s="64"/>
    </row>
    <row r="17" spans="1:7" s="15" customFormat="1" ht="21.75" customHeight="1">
      <c r="A17" s="30" t="s">
        <v>57</v>
      </c>
      <c r="B17" s="71">
        <v>1000</v>
      </c>
      <c r="C17" s="75">
        <v>220</v>
      </c>
      <c r="D17" s="59" t="s">
        <v>44</v>
      </c>
      <c r="E17" s="71">
        <v>780</v>
      </c>
      <c r="F17" s="64"/>
    </row>
    <row r="18" spans="1:7" s="69" customFormat="1" ht="19.5" customHeight="1">
      <c r="A18" s="65" t="s">
        <v>58</v>
      </c>
      <c r="B18" s="66">
        <f>SUM(B19)</f>
        <v>250000</v>
      </c>
      <c r="C18" s="74">
        <f>SUM(C19)</f>
        <v>432922.69</v>
      </c>
      <c r="D18" s="58" t="s">
        <v>42</v>
      </c>
      <c r="E18" s="66">
        <v>182922.69</v>
      </c>
      <c r="F18" s="68"/>
    </row>
    <row r="19" spans="1:7" s="15" customFormat="1" ht="21.75" customHeight="1">
      <c r="A19" s="77" t="s">
        <v>59</v>
      </c>
      <c r="B19" s="78">
        <v>250000</v>
      </c>
      <c r="C19" s="72">
        <v>432922.69</v>
      </c>
      <c r="D19" s="58" t="s">
        <v>42</v>
      </c>
      <c r="E19" s="71">
        <v>182922.69</v>
      </c>
      <c r="F19" s="64"/>
    </row>
    <row r="20" spans="1:7" s="69" customFormat="1" ht="19.5" customHeight="1">
      <c r="A20" s="65" t="s">
        <v>60</v>
      </c>
      <c r="B20" s="66">
        <f>SUM(B21:B21)</f>
        <v>400000</v>
      </c>
      <c r="C20" s="74">
        <f>SUM(C21)</f>
        <v>290945</v>
      </c>
      <c r="D20" s="58" t="s">
        <v>44</v>
      </c>
      <c r="E20" s="66">
        <v>109055</v>
      </c>
      <c r="F20" s="68"/>
    </row>
    <row r="21" spans="1:7" s="15" customFormat="1" ht="21.75" customHeight="1">
      <c r="A21" s="70" t="s">
        <v>61</v>
      </c>
      <c r="B21" s="71">
        <v>400000</v>
      </c>
      <c r="C21" s="72">
        <v>290945</v>
      </c>
      <c r="D21" s="58" t="s">
        <v>44</v>
      </c>
      <c r="E21" s="71">
        <v>109055</v>
      </c>
      <c r="F21" s="64"/>
    </row>
    <row r="22" spans="1:7" s="69" customFormat="1" ht="19.5" customHeight="1">
      <c r="A22" s="65" t="s">
        <v>62</v>
      </c>
      <c r="B22" s="66">
        <f>SUM(B23:B24)</f>
        <v>19000</v>
      </c>
      <c r="C22" s="74">
        <f>SUM(C23:C24)</f>
        <v>28237</v>
      </c>
      <c r="D22" s="58" t="s">
        <v>42</v>
      </c>
      <c r="E22" s="66">
        <v>9237</v>
      </c>
      <c r="F22" s="68"/>
    </row>
    <row r="23" spans="1:7" s="15" customFormat="1" ht="21.75" customHeight="1">
      <c r="A23" s="70" t="s">
        <v>63</v>
      </c>
      <c r="B23" s="71">
        <v>9000</v>
      </c>
      <c r="C23" s="72">
        <v>15600</v>
      </c>
      <c r="D23" s="58" t="s">
        <v>44</v>
      </c>
      <c r="E23" s="71">
        <v>6600</v>
      </c>
      <c r="F23" s="64"/>
    </row>
    <row r="24" spans="1:7" s="15" customFormat="1" ht="21.75" customHeight="1">
      <c r="A24" s="73" t="s">
        <v>64</v>
      </c>
      <c r="B24" s="71">
        <v>10000</v>
      </c>
      <c r="C24" s="72">
        <v>12637</v>
      </c>
      <c r="D24" s="59" t="s">
        <v>42</v>
      </c>
      <c r="E24" s="71">
        <v>2637</v>
      </c>
      <c r="F24" s="64"/>
    </row>
    <row r="25" spans="1:7" s="15" customFormat="1" ht="21.75" customHeight="1">
      <c r="A25" s="65" t="s">
        <v>65</v>
      </c>
      <c r="B25" s="78"/>
      <c r="C25" s="74">
        <f>SUM(C26)</f>
        <v>13900</v>
      </c>
      <c r="D25" s="61" t="s">
        <v>42</v>
      </c>
      <c r="E25" s="66">
        <f>SUM(E26)</f>
        <v>13900</v>
      </c>
      <c r="F25" s="64"/>
    </row>
    <row r="26" spans="1:7" s="15" customFormat="1" ht="21.75" customHeight="1">
      <c r="A26" s="73" t="s">
        <v>66</v>
      </c>
      <c r="B26" s="71"/>
      <c r="C26" s="72">
        <v>13900</v>
      </c>
      <c r="D26" s="59" t="s">
        <v>42</v>
      </c>
      <c r="E26" s="71">
        <v>13900</v>
      </c>
      <c r="F26" s="64"/>
    </row>
    <row r="27" spans="1:7" s="69" customFormat="1" ht="18.75" customHeight="1">
      <c r="A27" s="65" t="s">
        <v>67</v>
      </c>
      <c r="B27" s="66">
        <f>SUM(B28:B35)</f>
        <v>13620000</v>
      </c>
      <c r="C27" s="79">
        <f>SUM(C28:C35)</f>
        <v>14472288.260000002</v>
      </c>
      <c r="D27" s="61" t="s">
        <v>42</v>
      </c>
      <c r="E27" s="80">
        <v>852288.26</v>
      </c>
      <c r="F27" s="68"/>
    </row>
    <row r="28" spans="1:7" s="15" customFormat="1" ht="21.75" customHeight="1">
      <c r="A28" s="73" t="s">
        <v>68</v>
      </c>
      <c r="B28" s="71">
        <v>6000000</v>
      </c>
      <c r="C28" s="72">
        <v>6578873.9900000002</v>
      </c>
      <c r="D28" s="58" t="s">
        <v>42</v>
      </c>
      <c r="E28" s="71">
        <v>578873.99</v>
      </c>
      <c r="F28" s="64"/>
    </row>
    <row r="29" spans="1:7" s="15" customFormat="1" ht="21.75" customHeight="1">
      <c r="A29" s="73" t="s">
        <v>69</v>
      </c>
      <c r="B29" s="71">
        <v>4500000</v>
      </c>
      <c r="C29" s="72">
        <v>5261039.9800000004</v>
      </c>
      <c r="D29" s="59" t="s">
        <v>42</v>
      </c>
      <c r="E29" s="71">
        <v>761039.98</v>
      </c>
      <c r="F29" s="64"/>
    </row>
    <row r="30" spans="1:7" s="15" customFormat="1" ht="21.75" customHeight="1">
      <c r="A30" s="73" t="s">
        <v>70</v>
      </c>
      <c r="B30" s="71">
        <v>300000</v>
      </c>
      <c r="C30" s="72">
        <v>410423.44</v>
      </c>
      <c r="D30" s="59" t="s">
        <v>42</v>
      </c>
      <c r="E30" s="71">
        <v>110423.44</v>
      </c>
      <c r="F30" s="64"/>
    </row>
    <row r="31" spans="1:7" s="15" customFormat="1" ht="21.75" customHeight="1">
      <c r="A31" s="73" t="s">
        <v>71</v>
      </c>
      <c r="B31" s="71">
        <v>450000</v>
      </c>
      <c r="C31" s="72">
        <v>540124.43999999994</v>
      </c>
      <c r="D31" s="59" t="s">
        <v>42</v>
      </c>
      <c r="E31" s="71">
        <v>90124.44</v>
      </c>
      <c r="F31" s="64"/>
      <c r="G31" s="81"/>
    </row>
    <row r="32" spans="1:7" s="15" customFormat="1" ht="21.75" customHeight="1">
      <c r="A32" s="73" t="s">
        <v>72</v>
      </c>
      <c r="B32" s="71">
        <v>1000000</v>
      </c>
      <c r="C32" s="72">
        <v>734676.3</v>
      </c>
      <c r="D32" s="59" t="s">
        <v>44</v>
      </c>
      <c r="E32" s="71">
        <v>265323.7</v>
      </c>
      <c r="F32" s="64"/>
    </row>
    <row r="33" spans="1:10" s="15" customFormat="1" ht="21.75" customHeight="1">
      <c r="A33" s="73" t="s">
        <v>73</v>
      </c>
      <c r="B33" s="71">
        <v>20000</v>
      </c>
      <c r="C33" s="72">
        <v>10745.46</v>
      </c>
      <c r="D33" s="59" t="s">
        <v>44</v>
      </c>
      <c r="E33" s="71">
        <v>9254.5400000000009</v>
      </c>
      <c r="F33" s="64"/>
    </row>
    <row r="34" spans="1:10" s="15" customFormat="1" ht="21.75" customHeight="1">
      <c r="A34" s="73" t="s">
        <v>74</v>
      </c>
      <c r="B34" s="71">
        <v>50000</v>
      </c>
      <c r="C34" s="72">
        <v>49764.65</v>
      </c>
      <c r="D34" s="59" t="s">
        <v>44</v>
      </c>
      <c r="E34" s="71">
        <v>235.35</v>
      </c>
      <c r="F34" s="64"/>
    </row>
    <row r="35" spans="1:10" s="15" customFormat="1" ht="21.75" customHeight="1">
      <c r="A35" s="30" t="s">
        <v>75</v>
      </c>
      <c r="B35" s="71">
        <v>1300000</v>
      </c>
      <c r="C35" s="72">
        <v>886640</v>
      </c>
      <c r="D35" s="82" t="s">
        <v>44</v>
      </c>
      <c r="E35" s="71">
        <v>413360</v>
      </c>
      <c r="F35" s="64"/>
    </row>
    <row r="36" spans="1:10" s="69" customFormat="1" ht="18.75" customHeight="1">
      <c r="A36" s="65" t="s">
        <v>76</v>
      </c>
      <c r="B36" s="66">
        <f>SUM(B37:B37)</f>
        <v>4500000</v>
      </c>
      <c r="C36" s="74">
        <f>SUM(C37:C38)</f>
        <v>8081616</v>
      </c>
      <c r="D36" s="61" t="s">
        <v>42</v>
      </c>
      <c r="E36" s="80">
        <v>3581616</v>
      </c>
      <c r="F36" s="68"/>
    </row>
    <row r="37" spans="1:10" s="15" customFormat="1" ht="21.75" customHeight="1">
      <c r="A37" s="70" t="s">
        <v>77</v>
      </c>
      <c r="B37" s="71">
        <v>4500000</v>
      </c>
      <c r="C37" s="72">
        <v>4244386</v>
      </c>
      <c r="D37" s="58" t="s">
        <v>44</v>
      </c>
      <c r="E37" s="71">
        <v>255614</v>
      </c>
      <c r="F37" s="64"/>
    </row>
    <row r="38" spans="1:10" s="15" customFormat="1" ht="21.75" customHeight="1">
      <c r="A38" s="83" t="s">
        <v>78</v>
      </c>
      <c r="B38" s="71"/>
      <c r="C38" s="72">
        <v>3837230</v>
      </c>
      <c r="D38" s="59" t="s">
        <v>42</v>
      </c>
      <c r="E38" s="71">
        <v>3837230</v>
      </c>
      <c r="F38" s="64"/>
      <c r="J38" s="84">
        <f>SUM(C39-C38)</f>
        <v>19685239.850000001</v>
      </c>
    </row>
    <row r="39" spans="1:10" s="69" customFormat="1" ht="21.75" customHeight="1">
      <c r="A39" s="61" t="s">
        <v>79</v>
      </c>
      <c r="B39" s="66">
        <f>SUM(B7+B11+B18+B20+B22+B27+B36)</f>
        <v>19000000</v>
      </c>
      <c r="C39" s="79">
        <f>SUM(C7+C11+C18+C20+C22+C25+C27+C36)</f>
        <v>23522469.850000001</v>
      </c>
      <c r="D39" s="61" t="s">
        <v>42</v>
      </c>
      <c r="E39" s="66">
        <v>4522469.8499999996</v>
      </c>
      <c r="F39" s="68"/>
    </row>
    <row r="40" spans="1:10" s="1" customFormat="1">
      <c r="A40" s="158" t="s">
        <v>0</v>
      </c>
      <c r="B40" s="158"/>
      <c r="C40" s="158"/>
      <c r="D40" s="158"/>
      <c r="E40" s="158"/>
    </row>
    <row r="41" spans="1:10" s="1" customFormat="1">
      <c r="A41" s="158" t="s">
        <v>80</v>
      </c>
      <c r="B41" s="158"/>
      <c r="C41" s="158"/>
      <c r="D41" s="158"/>
      <c r="E41" s="158"/>
    </row>
    <row r="42" spans="1:10" s="1" customFormat="1">
      <c r="A42" s="158" t="s">
        <v>81</v>
      </c>
      <c r="B42" s="158"/>
      <c r="C42" s="158"/>
      <c r="D42" s="158"/>
      <c r="E42" s="158"/>
    </row>
    <row r="43" spans="1:10" s="1" customFormat="1">
      <c r="A43" s="85"/>
      <c r="B43" s="86"/>
      <c r="C43" s="86"/>
      <c r="D43" s="87"/>
      <c r="E43" s="86"/>
    </row>
    <row r="44" spans="1:10" s="9" customFormat="1" ht="21.75" customHeight="1">
      <c r="A44" s="162" t="s">
        <v>39</v>
      </c>
      <c r="B44" s="164" t="s">
        <v>40</v>
      </c>
      <c r="C44" s="164" t="s">
        <v>82</v>
      </c>
      <c r="D44" s="58" t="s">
        <v>42</v>
      </c>
      <c r="E44" s="58" t="s">
        <v>43</v>
      </c>
    </row>
    <row r="45" spans="1:10" s="9" customFormat="1" ht="21.75" customHeight="1">
      <c r="A45" s="163"/>
      <c r="B45" s="165"/>
      <c r="C45" s="165"/>
      <c r="D45" s="59" t="s">
        <v>44</v>
      </c>
      <c r="E45" s="60" t="s">
        <v>45</v>
      </c>
    </row>
    <row r="46" spans="1:10" s="15" customFormat="1" ht="21.75" customHeight="1">
      <c r="A46" s="58" t="s">
        <v>83</v>
      </c>
      <c r="B46" s="88"/>
      <c r="C46" s="89"/>
      <c r="D46" s="90"/>
      <c r="E46" s="91"/>
      <c r="F46" s="64"/>
    </row>
    <row r="47" spans="1:10" s="15" customFormat="1" ht="21.75" customHeight="1">
      <c r="A47" s="73" t="s">
        <v>84</v>
      </c>
      <c r="B47" s="92">
        <v>921700</v>
      </c>
      <c r="C47" s="93">
        <v>460522</v>
      </c>
      <c r="D47" s="94" t="s">
        <v>44</v>
      </c>
      <c r="E47" s="95">
        <f>SUM(B47-C47)</f>
        <v>461178</v>
      </c>
      <c r="F47" s="64"/>
      <c r="H47" s="96">
        <v>410347</v>
      </c>
      <c r="J47" s="97">
        <f>SUM(C47:C53)</f>
        <v>12380209.310000001</v>
      </c>
    </row>
    <row r="48" spans="1:10" s="15" customFormat="1" ht="21.75" customHeight="1">
      <c r="A48" s="73" t="s">
        <v>85</v>
      </c>
      <c r="B48" s="98">
        <v>2743920</v>
      </c>
      <c r="C48" s="93">
        <v>2566907</v>
      </c>
      <c r="D48" s="94" t="s">
        <v>44</v>
      </c>
      <c r="E48" s="95">
        <f t="shared" ref="E48:E57" si="0">SUM(B48-C48)</f>
        <v>177013</v>
      </c>
      <c r="F48" s="64"/>
      <c r="J48" s="97">
        <f>SUM(C56)</f>
        <v>873000</v>
      </c>
    </row>
    <row r="49" spans="1:10" s="15" customFormat="1" ht="21.75" customHeight="1">
      <c r="A49" s="73" t="s">
        <v>86</v>
      </c>
      <c r="B49" s="98">
        <v>5657120</v>
      </c>
      <c r="C49" s="93">
        <v>4141504</v>
      </c>
      <c r="D49" s="94" t="s">
        <v>44</v>
      </c>
      <c r="E49" s="95">
        <f t="shared" si="0"/>
        <v>1515616</v>
      </c>
      <c r="F49" s="64"/>
      <c r="H49" s="97">
        <f>SUM(C48:C49)</f>
        <v>6708411</v>
      </c>
      <c r="J49" s="97">
        <f>SUM(J47:J48)</f>
        <v>13253209.310000001</v>
      </c>
    </row>
    <row r="50" spans="1:10" s="15" customFormat="1" ht="21.75" customHeight="1">
      <c r="A50" s="73" t="s">
        <v>87</v>
      </c>
      <c r="B50" s="92">
        <v>1446660</v>
      </c>
      <c r="C50" s="93">
        <v>930225.5</v>
      </c>
      <c r="D50" s="94" t="s">
        <v>44</v>
      </c>
      <c r="E50" s="95">
        <f t="shared" si="0"/>
        <v>516434.5</v>
      </c>
      <c r="F50" s="64"/>
      <c r="H50" s="97">
        <f>SUM(C50:C52)</f>
        <v>4394830.95</v>
      </c>
    </row>
    <row r="51" spans="1:10" s="15" customFormat="1" ht="21.75" customHeight="1">
      <c r="A51" s="73" t="s">
        <v>88</v>
      </c>
      <c r="B51" s="92">
        <v>3448360</v>
      </c>
      <c r="C51" s="93">
        <v>2443926.31</v>
      </c>
      <c r="D51" s="94" t="s">
        <v>44</v>
      </c>
      <c r="E51" s="95">
        <f t="shared" si="0"/>
        <v>1004433.69</v>
      </c>
      <c r="F51" s="64"/>
    </row>
    <row r="52" spans="1:10" s="15" customFormat="1" ht="21.75" customHeight="1">
      <c r="A52" s="73" t="s">
        <v>89</v>
      </c>
      <c r="B52" s="92">
        <v>1463640</v>
      </c>
      <c r="C52" s="93">
        <v>1020679.14</v>
      </c>
      <c r="D52" s="94" t="s">
        <v>44</v>
      </c>
      <c r="E52" s="95">
        <f t="shared" si="0"/>
        <v>442960.86</v>
      </c>
      <c r="F52" s="64"/>
    </row>
    <row r="53" spans="1:10" s="15" customFormat="1" ht="21.75" customHeight="1">
      <c r="A53" s="73" t="s">
        <v>90</v>
      </c>
      <c r="B53" s="92">
        <v>917000</v>
      </c>
      <c r="C53" s="93">
        <v>816445.36</v>
      </c>
      <c r="D53" s="94" t="s">
        <v>44</v>
      </c>
      <c r="E53" s="95">
        <f t="shared" si="0"/>
        <v>100554.64000000001</v>
      </c>
      <c r="F53" s="64"/>
      <c r="H53" s="97">
        <f>SUM(C53)</f>
        <v>816445.36</v>
      </c>
    </row>
    <row r="54" spans="1:10" s="15" customFormat="1" ht="21.75" customHeight="1">
      <c r="A54" s="73" t="s">
        <v>91</v>
      </c>
      <c r="B54" s="92">
        <v>513000</v>
      </c>
      <c r="C54" s="93">
        <v>376800</v>
      </c>
      <c r="D54" s="94" t="s">
        <v>44</v>
      </c>
      <c r="E54" s="95">
        <f t="shared" si="0"/>
        <v>136200</v>
      </c>
      <c r="F54" s="64"/>
      <c r="H54" s="97">
        <f>SUM(C54:C55)</f>
        <v>915060.4</v>
      </c>
    </row>
    <row r="55" spans="1:10" s="15" customFormat="1" ht="21.75" customHeight="1">
      <c r="A55" s="73" t="s">
        <v>92</v>
      </c>
      <c r="B55" s="98">
        <v>1015600</v>
      </c>
      <c r="C55" s="93">
        <v>538260.4</v>
      </c>
      <c r="D55" s="94" t="s">
        <v>44</v>
      </c>
      <c r="E55" s="95">
        <f t="shared" si="0"/>
        <v>477339.6</v>
      </c>
      <c r="F55" s="64"/>
    </row>
    <row r="56" spans="1:10" s="69" customFormat="1" ht="21.75" customHeight="1">
      <c r="A56" s="73" t="s">
        <v>93</v>
      </c>
      <c r="B56" s="92">
        <v>873000</v>
      </c>
      <c r="C56" s="93">
        <v>873000</v>
      </c>
      <c r="D56" s="94" t="s">
        <v>44</v>
      </c>
      <c r="E56" s="95">
        <f t="shared" si="0"/>
        <v>0</v>
      </c>
      <c r="F56" s="68"/>
      <c r="H56" s="69">
        <v>727600</v>
      </c>
    </row>
    <row r="57" spans="1:10" s="69" customFormat="1" ht="21.75" customHeight="1">
      <c r="A57" s="30" t="s">
        <v>94</v>
      </c>
      <c r="B57" s="31"/>
      <c r="C57" s="99"/>
      <c r="D57" s="94" t="s">
        <v>44</v>
      </c>
      <c r="E57" s="95">
        <f t="shared" si="0"/>
        <v>0</v>
      </c>
      <c r="F57" s="68"/>
    </row>
    <row r="58" spans="1:10" s="69" customFormat="1" ht="21.75" customHeight="1">
      <c r="A58" s="100" t="s">
        <v>95</v>
      </c>
      <c r="B58" s="79">
        <f>SUM(B47:B57)</f>
        <v>19000000</v>
      </c>
      <c r="C58" s="79">
        <f>SUM(C47:C57)</f>
        <v>14168269.710000001</v>
      </c>
      <c r="D58" s="101" t="s">
        <v>44</v>
      </c>
      <c r="E58" s="80">
        <f>SUM(E47:E57)</f>
        <v>4831730.2899999991</v>
      </c>
      <c r="F58" s="68"/>
      <c r="H58" s="102">
        <f>SUM(H47:H56)</f>
        <v>13972694.709999999</v>
      </c>
    </row>
    <row r="59" spans="1:10" s="69" customFormat="1" ht="21.75" customHeight="1">
      <c r="A59" s="103" t="s">
        <v>96</v>
      </c>
      <c r="B59" s="104" t="s">
        <v>44</v>
      </c>
      <c r="C59" s="105">
        <v>3751330</v>
      </c>
      <c r="D59" s="59" t="s">
        <v>42</v>
      </c>
      <c r="E59" s="106">
        <f>C59</f>
        <v>3751330</v>
      </c>
      <c r="F59" s="68"/>
    </row>
    <row r="60" spans="1:10" s="69" customFormat="1" ht="21.75" customHeight="1">
      <c r="A60" s="107" t="s">
        <v>97</v>
      </c>
      <c r="B60" s="108" t="s">
        <v>44</v>
      </c>
      <c r="C60" s="99">
        <v>85900</v>
      </c>
      <c r="D60" s="59" t="s">
        <v>42</v>
      </c>
      <c r="E60" s="95">
        <f>SUM(C60)</f>
        <v>85900</v>
      </c>
      <c r="F60" s="68"/>
    </row>
    <row r="61" spans="1:10" s="69" customFormat="1" ht="21.75" customHeight="1">
      <c r="A61" s="83" t="s">
        <v>98</v>
      </c>
      <c r="B61" s="108"/>
      <c r="C61" s="31"/>
      <c r="D61" s="82"/>
      <c r="E61" s="109"/>
      <c r="F61" s="68"/>
      <c r="H61" s="102">
        <f>SUM(C59:C61)</f>
        <v>3837230</v>
      </c>
    </row>
    <row r="62" spans="1:10" s="69" customFormat="1" ht="21.75" customHeight="1" thickBot="1">
      <c r="A62" s="61" t="s">
        <v>99</v>
      </c>
      <c r="B62" s="110">
        <f>B58</f>
        <v>19000000</v>
      </c>
      <c r="C62" s="111">
        <f>SUM(C58+C59+C60+C61)</f>
        <v>18005499.710000001</v>
      </c>
      <c r="D62" s="112" t="s">
        <v>44</v>
      </c>
      <c r="E62" s="113">
        <f>SUM(B62-C62)</f>
        <v>994500.28999999911</v>
      </c>
      <c r="F62" s="68"/>
    </row>
    <row r="63" spans="1:10" s="15" customFormat="1" ht="27.75" customHeight="1" thickTop="1">
      <c r="A63" s="114" t="s">
        <v>100</v>
      </c>
      <c r="B63" s="115"/>
      <c r="C63" s="116">
        <f>SUM(C39-C62)</f>
        <v>5516970.1400000006</v>
      </c>
      <c r="D63" s="117"/>
      <c r="E63" s="118"/>
      <c r="F63" s="64"/>
    </row>
    <row r="64" spans="1:10" s="15" customFormat="1" ht="21.75">
      <c r="A64" s="40" t="s">
        <v>101</v>
      </c>
      <c r="B64" s="115"/>
      <c r="C64" s="119"/>
      <c r="D64" s="117"/>
      <c r="E64" s="118"/>
      <c r="F64" s="64"/>
    </row>
    <row r="65" spans="1:16" s="15" customFormat="1" ht="21.75">
      <c r="A65" s="114" t="s">
        <v>102</v>
      </c>
      <c r="B65" s="120"/>
      <c r="C65" s="121"/>
      <c r="D65" s="122"/>
      <c r="E65" s="123"/>
      <c r="F65" s="64"/>
    </row>
    <row r="66" spans="1:16" s="15" customFormat="1" ht="21.75">
      <c r="A66" s="45"/>
      <c r="B66" s="124"/>
      <c r="C66" s="124"/>
      <c r="D66" s="125"/>
      <c r="E66" s="124"/>
    </row>
    <row r="67" spans="1:16" s="15" customFormat="1" ht="21.75">
      <c r="A67" s="45"/>
      <c r="B67" s="124"/>
      <c r="C67" s="124"/>
      <c r="D67" s="125"/>
      <c r="E67" s="124"/>
    </row>
    <row r="68" spans="1:16" s="15" customFormat="1" ht="21.75">
      <c r="A68" s="45"/>
      <c r="B68" s="124"/>
      <c r="C68" s="124"/>
      <c r="D68" s="125"/>
      <c r="E68" s="124"/>
    </row>
    <row r="69" spans="1:16" s="15" customFormat="1" ht="21.75">
      <c r="A69" s="126" t="s">
        <v>29</v>
      </c>
      <c r="B69" s="124"/>
      <c r="C69" s="124"/>
      <c r="D69" s="125"/>
      <c r="E69" s="124"/>
    </row>
    <row r="70" spans="1:16" s="15" customFormat="1" ht="21.75">
      <c r="A70" s="127" t="s">
        <v>103</v>
      </c>
      <c r="B70" s="45" t="s">
        <v>104</v>
      </c>
      <c r="C70" s="56"/>
      <c r="D70" s="45" t="s">
        <v>105</v>
      </c>
      <c r="E70" s="45"/>
      <c r="F70" s="52"/>
      <c r="G70" s="52"/>
      <c r="H70" s="52"/>
      <c r="L70" s="52"/>
      <c r="M70" s="52"/>
      <c r="N70" s="52"/>
      <c r="O70" s="52"/>
      <c r="P70" s="52"/>
    </row>
    <row r="71" spans="1:16" s="15" customFormat="1" ht="21.75">
      <c r="A71" s="127" t="s">
        <v>106</v>
      </c>
      <c r="B71" s="45" t="s">
        <v>34</v>
      </c>
      <c r="C71" s="56"/>
      <c r="D71" s="127" t="s">
        <v>107</v>
      </c>
      <c r="E71" s="45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</row>
    <row r="72" spans="1:16" s="15" customFormat="1" ht="21.75">
      <c r="A72" s="161" t="s">
        <v>108</v>
      </c>
      <c r="B72" s="161"/>
      <c r="C72" s="161"/>
      <c r="D72" s="56"/>
      <c r="E72" s="56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</row>
    <row r="73" spans="1:16" s="15" customFormat="1" ht="21.75">
      <c r="A73" s="45"/>
      <c r="B73" s="124"/>
      <c r="C73" s="124"/>
      <c r="D73" s="125"/>
      <c r="E73" s="124"/>
    </row>
    <row r="74" spans="1:16" s="15" customFormat="1" ht="21.75">
      <c r="A74" s="45"/>
      <c r="B74" s="124"/>
      <c r="C74" s="124"/>
      <c r="D74" s="125"/>
      <c r="E74" s="124"/>
    </row>
    <row r="75" spans="1:16" s="15" customFormat="1" ht="21.75">
      <c r="A75" s="45"/>
      <c r="B75" s="124"/>
      <c r="C75" s="124"/>
      <c r="D75" s="125"/>
      <c r="E75" s="124"/>
    </row>
    <row r="76" spans="1:16" s="15" customFormat="1" ht="21.75">
      <c r="A76" s="45"/>
      <c r="B76" s="124"/>
      <c r="C76" s="124"/>
      <c r="D76" s="125"/>
      <c r="E76" s="124"/>
    </row>
    <row r="77" spans="1:16" s="15" customFormat="1" ht="21.75">
      <c r="A77" s="45"/>
      <c r="B77" s="124"/>
      <c r="C77" s="124"/>
      <c r="D77" s="125"/>
      <c r="E77" s="124"/>
    </row>
    <row r="78" spans="1:16" s="15" customFormat="1" ht="21.75">
      <c r="A78" s="45"/>
      <c r="B78" s="124"/>
      <c r="C78" s="124"/>
      <c r="D78" s="125"/>
      <c r="E78" s="124"/>
    </row>
    <row r="79" spans="1:16" s="15" customFormat="1" ht="21.75">
      <c r="A79" s="45"/>
      <c r="B79" s="124"/>
      <c r="C79" s="124"/>
      <c r="D79" s="125"/>
      <c r="E79" s="124"/>
    </row>
    <row r="80" spans="1:16" s="15" customFormat="1" ht="21.75">
      <c r="A80" s="45"/>
      <c r="B80" s="124"/>
      <c r="C80" s="124"/>
      <c r="D80" s="125"/>
      <c r="E80" s="124"/>
    </row>
    <row r="81" spans="1:5" s="15" customFormat="1" ht="21.75">
      <c r="A81" s="45"/>
      <c r="B81" s="124"/>
      <c r="C81" s="124"/>
      <c r="D81" s="125"/>
      <c r="E81" s="124"/>
    </row>
    <row r="82" spans="1:5" s="15" customFormat="1" ht="21.75">
      <c r="A82" s="45"/>
      <c r="B82" s="124"/>
      <c r="C82" s="124"/>
      <c r="D82" s="125"/>
      <c r="E82" s="124"/>
    </row>
    <row r="83" spans="1:5" s="15" customFormat="1" ht="21.75">
      <c r="A83" s="45"/>
      <c r="B83" s="124"/>
      <c r="C83" s="124"/>
      <c r="D83" s="125"/>
      <c r="E83" s="124"/>
    </row>
    <row r="84" spans="1:5" s="15" customFormat="1" ht="21.75">
      <c r="A84" s="45"/>
      <c r="B84" s="124"/>
      <c r="C84" s="124"/>
      <c r="D84" s="125"/>
      <c r="E84" s="124"/>
    </row>
  </sheetData>
  <mergeCells count="13">
    <mergeCell ref="A1:E1"/>
    <mergeCell ref="A2:E2"/>
    <mergeCell ref="A3:E3"/>
    <mergeCell ref="A4:A5"/>
    <mergeCell ref="B4:B5"/>
    <mergeCell ref="C4:C5"/>
    <mergeCell ref="A72:C72"/>
    <mergeCell ref="A40:E40"/>
    <mergeCell ref="A41:E41"/>
    <mergeCell ref="A42:E42"/>
    <mergeCell ref="A44:A45"/>
    <mergeCell ref="B44:B45"/>
    <mergeCell ref="C44:C45"/>
  </mergeCells>
  <pageMargins left="0.55118110236220474" right="0.23622047244094491" top="0.39370078740157483" bottom="0.3149606299212598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9"/>
  <sheetViews>
    <sheetView topLeftCell="A7" workbookViewId="0">
      <selection activeCell="O19" sqref="O19"/>
    </sheetView>
  </sheetViews>
  <sheetFormatPr defaultRowHeight="20.25"/>
  <cols>
    <col min="1" max="1" width="5.85546875" style="45" customWidth="1"/>
    <col min="2" max="2" width="4" style="45" customWidth="1"/>
    <col min="3" max="6" width="9.140625" style="45"/>
    <col min="7" max="7" width="6.7109375" style="45" customWidth="1"/>
    <col min="8" max="8" width="14.7109375" style="133" customWidth="1"/>
    <col min="9" max="9" width="3.140625" style="133" customWidth="1"/>
    <col min="10" max="10" width="20.85546875" style="133" customWidth="1"/>
  </cols>
  <sheetData>
    <row r="1" spans="1:11">
      <c r="A1" s="158" t="s">
        <v>0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>
      <c r="A2" s="158" t="s">
        <v>109</v>
      </c>
      <c r="B2" s="158"/>
      <c r="C2" s="158"/>
      <c r="D2" s="158"/>
      <c r="E2" s="158"/>
      <c r="F2" s="158"/>
      <c r="G2" s="158"/>
      <c r="H2" s="158"/>
      <c r="I2" s="158"/>
      <c r="J2" s="158"/>
    </row>
    <row r="3" spans="1:11">
      <c r="A3" s="158" t="s">
        <v>110</v>
      </c>
      <c r="B3" s="158"/>
      <c r="C3" s="158"/>
      <c r="D3" s="158"/>
      <c r="E3" s="158"/>
      <c r="F3" s="158"/>
      <c r="G3" s="158"/>
      <c r="H3" s="158"/>
      <c r="I3" s="158"/>
      <c r="J3" s="158"/>
    </row>
    <row r="4" spans="1:11">
      <c r="A4" s="128"/>
      <c r="B4" s="87"/>
      <c r="C4" s="87"/>
      <c r="D4" s="87"/>
      <c r="E4" s="87"/>
      <c r="F4" s="87"/>
      <c r="G4" s="87"/>
      <c r="H4" s="87"/>
      <c r="I4" s="87"/>
      <c r="J4" s="87"/>
    </row>
    <row r="6" spans="1:11" ht="23.25">
      <c r="A6" s="85" t="s">
        <v>111</v>
      </c>
      <c r="B6" s="85"/>
      <c r="C6" s="85"/>
      <c r="D6" s="85"/>
      <c r="E6" s="85"/>
      <c r="F6" s="85"/>
      <c r="G6" s="85"/>
      <c r="H6" s="129"/>
      <c r="I6" s="129"/>
      <c r="J6" s="130">
        <v>17862447.030000001</v>
      </c>
      <c r="K6" s="131"/>
    </row>
    <row r="7" spans="1:11">
      <c r="A7" s="85"/>
      <c r="B7" s="85"/>
      <c r="C7" s="85"/>
      <c r="D7" s="85"/>
      <c r="E7" s="85"/>
      <c r="F7" s="85"/>
      <c r="G7" s="85"/>
      <c r="H7" s="129"/>
      <c r="I7" s="129"/>
      <c r="J7" s="129"/>
      <c r="K7" s="131"/>
    </row>
    <row r="8" spans="1:11">
      <c r="A8" s="132" t="s">
        <v>112</v>
      </c>
      <c r="B8" s="45" t="s">
        <v>113</v>
      </c>
      <c r="H8" s="133">
        <v>5516970.1399999997</v>
      </c>
      <c r="K8" s="131"/>
    </row>
    <row r="9" spans="1:11" ht="24.75">
      <c r="A9" s="132"/>
      <c r="B9" s="45" t="s">
        <v>114</v>
      </c>
      <c r="H9" s="134">
        <v>35999.25</v>
      </c>
      <c r="J9" s="133">
        <f>SUM(H8:H9)</f>
        <v>5552969.3899999997</v>
      </c>
      <c r="K9" s="131"/>
    </row>
    <row r="10" spans="1:11">
      <c r="A10" s="132"/>
      <c r="K10" s="131"/>
    </row>
    <row r="11" spans="1:11">
      <c r="A11" s="132"/>
      <c r="K11" s="131"/>
    </row>
    <row r="12" spans="1:11">
      <c r="A12" s="132" t="s">
        <v>115</v>
      </c>
      <c r="B12" s="45" t="s">
        <v>116</v>
      </c>
      <c r="G12" s="40"/>
      <c r="H12" s="133">
        <v>4845</v>
      </c>
      <c r="I12" s="135"/>
      <c r="J12" s="135"/>
      <c r="K12" s="131"/>
    </row>
    <row r="13" spans="1:11" ht="24.75">
      <c r="A13" s="132"/>
      <c r="B13" s="45" t="s">
        <v>117</v>
      </c>
      <c r="G13" s="40"/>
      <c r="H13" s="134">
        <v>1379242.53</v>
      </c>
      <c r="I13" s="135"/>
      <c r="J13" s="135">
        <f>SUM(H12:H13)</f>
        <v>1384087.53</v>
      </c>
      <c r="K13" s="131"/>
    </row>
    <row r="14" spans="1:11" ht="9.75" customHeight="1">
      <c r="A14" s="132"/>
      <c r="J14" s="136"/>
      <c r="K14" s="131"/>
    </row>
    <row r="15" spans="1:11" ht="24" customHeight="1" thickBot="1">
      <c r="A15" s="85" t="s">
        <v>118</v>
      </c>
      <c r="B15" s="85"/>
      <c r="C15" s="85"/>
      <c r="D15" s="85"/>
      <c r="E15" s="85"/>
      <c r="J15" s="137">
        <f>SUM(J6+J9-J13)</f>
        <v>22031328.890000001</v>
      </c>
      <c r="K15" s="131"/>
    </row>
    <row r="16" spans="1:11" ht="21" thickTop="1">
      <c r="A16" s="85"/>
      <c r="B16" s="85"/>
      <c r="C16" s="85"/>
      <c r="D16" s="85"/>
      <c r="E16" s="85"/>
      <c r="H16" s="138"/>
      <c r="I16" s="138"/>
      <c r="J16" s="139"/>
    </row>
    <row r="17" spans="1:10">
      <c r="A17" s="85"/>
      <c r="B17" s="85"/>
      <c r="C17" s="85"/>
      <c r="D17" s="85"/>
      <c r="E17" s="85"/>
      <c r="J17" s="140"/>
    </row>
    <row r="18" spans="1:10">
      <c r="A18" s="85"/>
      <c r="B18" s="85"/>
      <c r="C18" s="85"/>
      <c r="D18" s="85"/>
      <c r="E18" s="85"/>
      <c r="J18" s="140"/>
    </row>
    <row r="19" spans="1:10">
      <c r="A19" s="85"/>
      <c r="B19" s="85"/>
      <c r="C19" s="85"/>
      <c r="D19" s="85"/>
      <c r="E19" s="85"/>
      <c r="J19" s="140"/>
    </row>
    <row r="20" spans="1:10">
      <c r="A20" s="85"/>
      <c r="B20" s="85"/>
      <c r="C20" s="85"/>
      <c r="D20" s="85"/>
      <c r="E20" s="85"/>
      <c r="J20" s="140"/>
    </row>
    <row r="21" spans="1:10">
      <c r="A21" s="85"/>
      <c r="B21" s="85"/>
      <c r="C21" s="85"/>
      <c r="D21" s="85"/>
      <c r="E21" s="85"/>
      <c r="J21" s="140"/>
    </row>
    <row r="22" spans="1:10">
      <c r="A22" s="85"/>
      <c r="B22" s="85"/>
      <c r="C22" s="85"/>
      <c r="D22" s="85"/>
      <c r="E22" s="85"/>
      <c r="J22" s="140"/>
    </row>
    <row r="23" spans="1:10">
      <c r="A23" s="85"/>
      <c r="B23" s="85"/>
      <c r="C23" s="85"/>
      <c r="D23" s="85"/>
      <c r="E23" s="85"/>
      <c r="J23" s="140"/>
    </row>
    <row r="24" spans="1:10">
      <c r="A24" s="85"/>
      <c r="B24" s="85"/>
      <c r="C24" s="85"/>
      <c r="D24" s="85"/>
      <c r="E24" s="85"/>
      <c r="J24" s="140"/>
    </row>
    <row r="25" spans="1:10">
      <c r="A25" s="85"/>
      <c r="B25" s="85"/>
      <c r="C25" s="85"/>
      <c r="D25" s="85"/>
      <c r="E25" s="85"/>
      <c r="J25" s="140"/>
    </row>
    <row r="26" spans="1:10">
      <c r="A26" s="85"/>
      <c r="B26" s="85"/>
      <c r="C26" s="85"/>
      <c r="D26" s="85"/>
      <c r="E26" s="85"/>
      <c r="G26" s="45" t="s">
        <v>119</v>
      </c>
      <c r="J26" s="140"/>
    </row>
    <row r="27" spans="1:10">
      <c r="A27" s="85"/>
      <c r="B27" s="85"/>
      <c r="C27" s="85"/>
      <c r="D27" s="85"/>
      <c r="E27" s="85"/>
      <c r="J27" s="140"/>
    </row>
    <row r="28" spans="1:10">
      <c r="A28" s="85"/>
      <c r="B28" s="85"/>
      <c r="C28" s="85"/>
      <c r="D28" s="85"/>
      <c r="E28" s="126" t="s">
        <v>29</v>
      </c>
      <c r="J28" s="140"/>
    </row>
    <row r="29" spans="1:10">
      <c r="A29" s="127" t="s">
        <v>120</v>
      </c>
      <c r="B29" s="85"/>
      <c r="C29" s="85"/>
      <c r="D29" s="85"/>
      <c r="E29" s="85"/>
      <c r="F29" s="45" t="s">
        <v>121</v>
      </c>
      <c r="J29" s="135" t="s">
        <v>122</v>
      </c>
    </row>
    <row r="30" spans="1:10">
      <c r="A30" s="127" t="s">
        <v>123</v>
      </c>
      <c r="B30" s="85"/>
      <c r="C30" s="85"/>
      <c r="D30" s="85"/>
      <c r="E30" s="45" t="s">
        <v>124</v>
      </c>
      <c r="I30" s="133" t="s">
        <v>125</v>
      </c>
      <c r="J30" s="140"/>
    </row>
    <row r="31" spans="1:10">
      <c r="A31" s="85"/>
      <c r="B31" s="85"/>
      <c r="C31" s="85"/>
      <c r="D31" s="85"/>
      <c r="E31" s="45" t="s">
        <v>126</v>
      </c>
      <c r="J31" s="140"/>
    </row>
    <row r="32" spans="1:10">
      <c r="A32" s="85"/>
      <c r="B32" s="85"/>
      <c r="C32" s="85"/>
      <c r="D32" s="85"/>
      <c r="E32" s="85"/>
      <c r="J32" s="140"/>
    </row>
    <row r="33" spans="1:12">
      <c r="A33" s="85"/>
      <c r="B33" s="85"/>
      <c r="C33" s="85"/>
      <c r="D33" s="85"/>
      <c r="E33" s="85"/>
      <c r="J33" s="140"/>
    </row>
    <row r="34" spans="1:12">
      <c r="H34" s="45"/>
      <c r="I34" s="45"/>
      <c r="J34" s="45"/>
    </row>
    <row r="35" spans="1:12">
      <c r="H35" s="45"/>
      <c r="I35" s="45"/>
      <c r="J35" s="45"/>
      <c r="K35" s="45"/>
      <c r="L35" s="45"/>
    </row>
    <row r="36" spans="1:12">
      <c r="H36" s="45"/>
      <c r="I36" s="45"/>
      <c r="J36" s="45"/>
      <c r="K36" s="45"/>
      <c r="L36" s="45"/>
    </row>
    <row r="37" spans="1:12">
      <c r="H37" s="45"/>
      <c r="I37" s="45"/>
      <c r="J37" s="45"/>
      <c r="K37" s="45"/>
      <c r="L37" s="45"/>
    </row>
    <row r="38" spans="1:12">
      <c r="H38" s="45"/>
      <c r="I38" s="45"/>
      <c r="J38" s="45"/>
      <c r="K38" s="45"/>
      <c r="L38" s="45"/>
    </row>
    <row r="39" spans="1:12">
      <c r="H39" s="45"/>
      <c r="I39" s="45"/>
      <c r="J39" s="45"/>
      <c r="K39" s="45"/>
      <c r="L39" s="45"/>
    </row>
  </sheetData>
  <mergeCells count="3">
    <mergeCell ref="A1:J1"/>
    <mergeCell ref="A2:J2"/>
    <mergeCell ref="A3:J3"/>
  </mergeCells>
  <pageMargins left="0.74803149606299213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34"/>
  <sheetViews>
    <sheetView tabSelected="1" workbookViewId="0">
      <selection activeCell="I24" sqref="I24"/>
    </sheetView>
  </sheetViews>
  <sheetFormatPr defaultRowHeight="20.25"/>
  <cols>
    <col min="1" max="1" width="53.140625" style="45" customWidth="1"/>
    <col min="2" max="2" width="14.7109375" style="45" customWidth="1"/>
    <col min="3" max="3" width="17" style="45" customWidth="1"/>
  </cols>
  <sheetData>
    <row r="1" spans="1:3">
      <c r="A1" s="158" t="s">
        <v>127</v>
      </c>
      <c r="B1" s="158"/>
      <c r="C1" s="158"/>
    </row>
    <row r="2" spans="1:3">
      <c r="A2" s="158" t="s">
        <v>128</v>
      </c>
      <c r="B2" s="158"/>
      <c r="C2" s="158"/>
    </row>
    <row r="3" spans="1:3" ht="10.5" customHeight="1">
      <c r="A3" s="85"/>
      <c r="B3" s="85"/>
      <c r="C3" s="85"/>
    </row>
    <row r="4" spans="1:3">
      <c r="A4" s="61" t="s">
        <v>129</v>
      </c>
      <c r="B4" s="61" t="s">
        <v>130</v>
      </c>
      <c r="C4" s="61" t="s">
        <v>131</v>
      </c>
    </row>
    <row r="5" spans="1:3">
      <c r="A5" s="103" t="s">
        <v>132</v>
      </c>
      <c r="B5" s="90">
        <v>230102</v>
      </c>
      <c r="C5" s="141">
        <v>5028.91</v>
      </c>
    </row>
    <row r="6" spans="1:3">
      <c r="A6" s="142" t="s">
        <v>133</v>
      </c>
      <c r="B6" s="143">
        <v>230105</v>
      </c>
      <c r="C6" s="141">
        <v>3326.95</v>
      </c>
    </row>
    <row r="7" spans="1:3">
      <c r="A7" s="142" t="s">
        <v>134</v>
      </c>
      <c r="B7" s="143">
        <v>230106</v>
      </c>
      <c r="C7" s="141">
        <v>3992.34</v>
      </c>
    </row>
    <row r="8" spans="1:3">
      <c r="A8" s="73" t="s">
        <v>135</v>
      </c>
      <c r="B8" s="143">
        <v>230108</v>
      </c>
      <c r="C8" s="141">
        <v>80737.5</v>
      </c>
    </row>
    <row r="9" spans="1:3">
      <c r="A9" s="30"/>
      <c r="B9" s="144"/>
      <c r="C9" s="145"/>
    </row>
    <row r="10" spans="1:3" ht="21" thickBot="1">
      <c r="A10" s="87" t="s">
        <v>136</v>
      </c>
      <c r="C10" s="146">
        <f>SUM(C5:C9)</f>
        <v>93085.7</v>
      </c>
    </row>
    <row r="11" spans="1:3" ht="11.25" customHeight="1" thickTop="1">
      <c r="A11" s="87"/>
      <c r="C11" s="147"/>
    </row>
    <row r="12" spans="1:3" ht="12.75" customHeight="1">
      <c r="A12" s="87"/>
      <c r="C12" s="148"/>
    </row>
    <row r="13" spans="1:3">
      <c r="A13" s="61" t="s">
        <v>7</v>
      </c>
      <c r="B13" s="61" t="s">
        <v>130</v>
      </c>
      <c r="C13" s="61" t="s">
        <v>137</v>
      </c>
    </row>
    <row r="14" spans="1:3">
      <c r="A14" s="103" t="s">
        <v>138</v>
      </c>
      <c r="B14" s="90">
        <v>411002</v>
      </c>
      <c r="C14" s="141">
        <v>4743.7</v>
      </c>
    </row>
    <row r="15" spans="1:3">
      <c r="A15" s="107" t="s">
        <v>139</v>
      </c>
      <c r="B15" s="143">
        <v>411002</v>
      </c>
      <c r="C15" s="141">
        <v>3729.99</v>
      </c>
    </row>
    <row r="16" spans="1:3" ht="40.5">
      <c r="A16" s="142" t="s">
        <v>140</v>
      </c>
      <c r="B16" s="143">
        <v>412107</v>
      </c>
      <c r="C16" s="141">
        <v>1180</v>
      </c>
    </row>
    <row r="17" spans="1:4" ht="40.5">
      <c r="A17" s="142" t="s">
        <v>141</v>
      </c>
      <c r="B17" s="143">
        <v>414006</v>
      </c>
      <c r="C17" s="141">
        <v>4495</v>
      </c>
    </row>
    <row r="18" spans="1:4" ht="11.25" customHeight="1">
      <c r="A18" s="73"/>
      <c r="B18" s="143"/>
      <c r="C18" s="141"/>
    </row>
    <row r="19" spans="1:4" ht="12.75" customHeight="1">
      <c r="A19" s="30"/>
      <c r="B19" s="144"/>
      <c r="C19" s="145"/>
    </row>
    <row r="20" spans="1:4" ht="21" thickBot="1">
      <c r="A20" s="87" t="s">
        <v>136</v>
      </c>
      <c r="C20" s="146">
        <f>SUM(C14:C19)</f>
        <v>14148.689999999999</v>
      </c>
    </row>
    <row r="21" spans="1:4" ht="17.25" customHeight="1" thickTop="1"/>
    <row r="22" spans="1:4">
      <c r="A22" s="149" t="s">
        <v>142</v>
      </c>
      <c r="B22" s="61" t="s">
        <v>130</v>
      </c>
      <c r="C22" s="61" t="s">
        <v>131</v>
      </c>
    </row>
    <row r="23" spans="1:4" ht="24.75" customHeight="1">
      <c r="A23" s="150" t="s">
        <v>143</v>
      </c>
      <c r="B23" s="90">
        <v>441000</v>
      </c>
      <c r="C23" s="151">
        <v>78900</v>
      </c>
    </row>
    <row r="24" spans="1:4" ht="24.75" customHeight="1">
      <c r="A24" s="150" t="s">
        <v>144</v>
      </c>
      <c r="B24" s="143">
        <v>441000</v>
      </c>
      <c r="C24" s="141">
        <v>7000</v>
      </c>
    </row>
    <row r="25" spans="1:4" ht="24.75" customHeight="1">
      <c r="A25" s="152"/>
      <c r="B25" s="144"/>
      <c r="C25" s="153"/>
    </row>
    <row r="26" spans="1:4" ht="21" thickBot="1">
      <c r="A26" s="87" t="s">
        <v>136</v>
      </c>
      <c r="C26" s="154">
        <f>SUM(C23:C24)</f>
        <v>85900</v>
      </c>
    </row>
    <row r="27" spans="1:4" ht="22.5" customHeight="1" thickTop="1"/>
    <row r="28" spans="1:4" ht="22.5" customHeight="1"/>
    <row r="31" spans="1:4" ht="18">
      <c r="A31" s="155" t="s">
        <v>145</v>
      </c>
      <c r="B31" s="156"/>
      <c r="C31" s="156"/>
      <c r="D31" s="155"/>
    </row>
    <row r="32" spans="1:4" ht="18">
      <c r="A32" s="157" t="s">
        <v>146</v>
      </c>
      <c r="B32" s="23"/>
      <c r="C32" s="23"/>
      <c r="D32" s="23"/>
    </row>
    <row r="33" spans="1:4" ht="18">
      <c r="A33" s="157" t="s">
        <v>147</v>
      </c>
      <c r="B33" s="23"/>
      <c r="C33" s="157"/>
      <c r="D33" s="157"/>
    </row>
    <row r="34" spans="1:4" ht="18">
      <c r="A34" s="168" t="s">
        <v>148</v>
      </c>
      <c r="B34" s="168"/>
      <c r="C34" s="168"/>
      <c r="D34" s="54"/>
    </row>
  </sheetData>
  <mergeCells count="3">
    <mergeCell ref="A1:C1"/>
    <mergeCell ref="A2:C2"/>
    <mergeCell ref="A34:C34"/>
  </mergeCells>
  <pageMargins left="0.9448818897637796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งบแสดงฐานะการเงิน</vt:lpstr>
      <vt:lpstr>รายรับรายจ่ายตามงบประมาณ</vt:lpstr>
      <vt:lpstr>งบเงินสะสม</vt:lpstr>
      <vt:lpstr>รายละเอียดประกอบ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ComPC-04</cp:lastModifiedBy>
  <dcterms:created xsi:type="dcterms:W3CDTF">2014-10-24T08:36:38Z</dcterms:created>
  <dcterms:modified xsi:type="dcterms:W3CDTF">2014-10-24T09:11:06Z</dcterms:modified>
</cp:coreProperties>
</file>