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8685" activeTab="3"/>
  </bookViews>
  <sheets>
    <sheet name="เชียงใหม่" sheetId="1" r:id="rId1"/>
    <sheet name="เงินงบประมาณ ปี53 สิทธิ" sheetId="2" r:id="rId2"/>
    <sheet name="เงินงบประมาณ ปี53 เงินเด้อน" sheetId="3" r:id="rId3"/>
    <sheet name="เงินขยายเวลาปี 52" sheetId="4" r:id="rId4"/>
  </sheets>
  <definedNames>
    <definedName name="_xlfn.BAHTTEXT" hidden="1">#NAME?</definedName>
    <definedName name="_xlnm.Print_Area" localSheetId="3">'เงินขยายเวลาปี 52'!$A$1:$K$158</definedName>
    <definedName name="_xlnm.Print_Area" localSheetId="2">'เงินงบประมาณ ปี53 เงินเด้อน'!$A$1:$F$33</definedName>
    <definedName name="_xlnm.Print_Area" localSheetId="1">'เงินงบประมาณ ปี53 สิทธิ'!$A$1:$F$133</definedName>
    <definedName name="_xlnm.Print_Area" localSheetId="0">'เชียงใหม่'!$A$1:$H$13</definedName>
    <definedName name="_xlnm.Print_Titles" localSheetId="3">'เงินขยายเวลาปี 52'!$1:$8</definedName>
    <definedName name="_xlnm.Print_Titles" localSheetId="2">'เงินงบประมาณ ปี53 เงินเด้อน'!$1:$9</definedName>
    <definedName name="_xlnm.Print_Titles" localSheetId="1">'เงินงบประมาณ ปี53 สิทธิ'!$1:$9</definedName>
    <definedName name="_xlnm.Print_Titles" localSheetId="0">'เชียงใหม่'!$1:$11</definedName>
  </definedNames>
  <calcPr fullCalcOnLoad="1"/>
</workbook>
</file>

<file path=xl/sharedStrings.xml><?xml version="1.0" encoding="utf-8"?>
<sst xmlns="http://schemas.openxmlformats.org/spreadsheetml/2006/main" count="599" uniqueCount="268">
  <si>
    <t xml:space="preserve">ที่ </t>
  </si>
  <si>
    <t>จังหวัด</t>
  </si>
  <si>
    <t>ข้าราชการ</t>
  </si>
  <si>
    <t>ลูกจ้าง</t>
  </si>
  <si>
    <t>รวม</t>
  </si>
  <si>
    <t xml:space="preserve">เงินสวัสดิการ (เพิ่ม)  </t>
  </si>
  <si>
    <t>(คน)</t>
  </si>
  <si>
    <t xml:space="preserve">(คน) </t>
  </si>
  <si>
    <t xml:space="preserve">(บาท) </t>
  </si>
  <si>
    <t>กระบี่</t>
  </si>
  <si>
    <t>กระบี่ ผลรวม</t>
  </si>
  <si>
    <t>1</t>
  </si>
  <si>
    <t>กาญจนบุรี</t>
  </si>
  <si>
    <t>กาญจนบุรี ผลรวม</t>
  </si>
  <si>
    <t>กาฬสินธุ์</t>
  </si>
  <si>
    <t>กาฬสินธุ์ ผลรวม</t>
  </si>
  <si>
    <t>กำแพงเพชร</t>
  </si>
  <si>
    <t>กำแพงเพชร ผลรวม</t>
  </si>
  <si>
    <t>ขอนแก่น</t>
  </si>
  <si>
    <t>ขอนแก่น ผลรวม</t>
  </si>
  <si>
    <t>จันทบุรี</t>
  </si>
  <si>
    <t>จันทบุรี ผลรวม</t>
  </si>
  <si>
    <t>ฉะเชิงเทรา</t>
  </si>
  <si>
    <t>ฉะเชิงเทรา ผลรวม</t>
  </si>
  <si>
    <t>ชลบุรี</t>
  </si>
  <si>
    <t>ชลบุรี ผลรวม</t>
  </si>
  <si>
    <t>ชัยนาท</t>
  </si>
  <si>
    <t>ชัยนาท ผลรวม</t>
  </si>
  <si>
    <t>ชัยภูมิ</t>
  </si>
  <si>
    <t>ชัยภูมิ ผลรวม</t>
  </si>
  <si>
    <t>ชุมพร</t>
  </si>
  <si>
    <t>ชุมพร ผลรวม</t>
  </si>
  <si>
    <t>เชียงราย</t>
  </si>
  <si>
    <t>เชียงราย ผลรวม</t>
  </si>
  <si>
    <t>เชียงใหม่</t>
  </si>
  <si>
    <t>เชียงใหม่ ผลรวม</t>
  </si>
  <si>
    <t>ตรัง</t>
  </si>
  <si>
    <t>ตรัง ผลรวม</t>
  </si>
  <si>
    <t>ตราด</t>
  </si>
  <si>
    <t>ตราด ผลรวม</t>
  </si>
  <si>
    <t>ตาก</t>
  </si>
  <si>
    <t>ตาก ผลรวม</t>
  </si>
  <si>
    <t>นครนายก</t>
  </si>
  <si>
    <t>นครนายก ผลรวม</t>
  </si>
  <si>
    <t>นครปฐม</t>
  </si>
  <si>
    <t>นครปฐม ผลรวม</t>
  </si>
  <si>
    <t>นครพนม</t>
  </si>
  <si>
    <t>นครพนม ผลรวม</t>
  </si>
  <si>
    <t>นครราชสีมา</t>
  </si>
  <si>
    <t>นครราชสีมา ผลรวม</t>
  </si>
  <si>
    <t>นครศรีธรรมราช</t>
  </si>
  <si>
    <t>นครศรีธรรมราช ผลรวม</t>
  </si>
  <si>
    <t>นครสวรรค์</t>
  </si>
  <si>
    <t>นครสวรรค์ ผลรวม</t>
  </si>
  <si>
    <t>นนทบุรี</t>
  </si>
  <si>
    <t>นนทบุรี ผลรวม</t>
  </si>
  <si>
    <t>นราธิวาส</t>
  </si>
  <si>
    <t>นราธิวาส ผลรวม</t>
  </si>
  <si>
    <t>น่าน</t>
  </si>
  <si>
    <t>น่าน ผลรวม</t>
  </si>
  <si>
    <t>บุรีรัมย์</t>
  </si>
  <si>
    <t>บุรีรัมย์ ผลรวม</t>
  </si>
  <si>
    <t>ปทุมธานี</t>
  </si>
  <si>
    <t>ปทุมธานี ผลรวม</t>
  </si>
  <si>
    <t>ประจวบคีรีขันธ์</t>
  </si>
  <si>
    <t>ประจวบคีรีขันธ์ ผลรวม</t>
  </si>
  <si>
    <t>ปราจีนบุรี</t>
  </si>
  <si>
    <t>ปราจีนบุรี ผลรวม</t>
  </si>
  <si>
    <t>ปัตตานี</t>
  </si>
  <si>
    <t>ปัตตานี ผลรวม</t>
  </si>
  <si>
    <t>พระนครศรีอยุธยา</t>
  </si>
  <si>
    <t>พระนครศรีอยุธยา ผลรวม</t>
  </si>
  <si>
    <t>พะเยา</t>
  </si>
  <si>
    <t>พะเยา ผลรวม</t>
  </si>
  <si>
    <t>พังงา</t>
  </si>
  <si>
    <t>พังงา ผลรวม</t>
  </si>
  <si>
    <t>พัทลุง</t>
  </si>
  <si>
    <t>พัทลุง ผลรวม</t>
  </si>
  <si>
    <t>พิจิตร</t>
  </si>
  <si>
    <t>พิจิตร ผลรวม</t>
  </si>
  <si>
    <t>พิษณุโลก</t>
  </si>
  <si>
    <t>พิษณุโลก ผลรวม</t>
  </si>
  <si>
    <t>เพชรบุรี</t>
  </si>
  <si>
    <t>เพชรบุรี ผลรวม</t>
  </si>
  <si>
    <t>เพชรบูรณ์</t>
  </si>
  <si>
    <t>เพชรบูรณ์ ผลรวม</t>
  </si>
  <si>
    <t>แพร่</t>
  </si>
  <si>
    <t>แพร่ ผลรวม</t>
  </si>
  <si>
    <t>ภูเก็ต</t>
  </si>
  <si>
    <t>ภูเก็ต ผลรวม</t>
  </si>
  <si>
    <t>มหาสารคาม</t>
  </si>
  <si>
    <t>มหาสารคาม ผลรวม</t>
  </si>
  <si>
    <t>มุกดาหาร</t>
  </si>
  <si>
    <t>มุกดาหาร ผลรวม</t>
  </si>
  <si>
    <t>แม่ฮ่องสอน</t>
  </si>
  <si>
    <t>แม่ฮ่องสอน ผลรวม</t>
  </si>
  <si>
    <t>ยโสธร</t>
  </si>
  <si>
    <t>ยโสธร ผลรวม</t>
  </si>
  <si>
    <t xml:space="preserve">ยะลา </t>
  </si>
  <si>
    <t>ยะลา  ผลรวม</t>
  </si>
  <si>
    <t>ร้อยเอ็ด</t>
  </si>
  <si>
    <t>ร้อยเอ็ด ผลรวม</t>
  </si>
  <si>
    <t>ระนอง</t>
  </si>
  <si>
    <t>ระนอง ผลรวม</t>
  </si>
  <si>
    <t>ระยอง</t>
  </si>
  <si>
    <t>ระยอง ผลรวม</t>
  </si>
  <si>
    <t>ราชบุรี</t>
  </si>
  <si>
    <t>ราชบุรี ผลรวม</t>
  </si>
  <si>
    <t>ลพบุรี</t>
  </si>
  <si>
    <t>ลพบุรี ผลรวม</t>
  </si>
  <si>
    <t>ลำปาง</t>
  </si>
  <si>
    <t>ลำปาง ผลรวม</t>
  </si>
  <si>
    <t>ลำพูน</t>
  </si>
  <si>
    <t>ลำพูน ผลรวม</t>
  </si>
  <si>
    <t>เลย</t>
  </si>
  <si>
    <t>เลย ผลรวม</t>
  </si>
  <si>
    <t>ศรีสะเกษ</t>
  </si>
  <si>
    <t>ศรีสะเกษ ผลรวม</t>
  </si>
  <si>
    <t>สกลนคร</t>
  </si>
  <si>
    <t>สกลนคร ผลรวม</t>
  </si>
  <si>
    <t>สงขลา</t>
  </si>
  <si>
    <t>สงขลา ผลรวม</t>
  </si>
  <si>
    <t>สตูล</t>
  </si>
  <si>
    <t>สตูล ผลรวม</t>
  </si>
  <si>
    <t>สมุทรปราการ</t>
  </si>
  <si>
    <t>สมุทรปราการ ผลรวม</t>
  </si>
  <si>
    <t>สมุทรสงคราม</t>
  </si>
  <si>
    <t>สมุทรสงคราม ผลรวม</t>
  </si>
  <si>
    <t>สมุทรสาคร</t>
  </si>
  <si>
    <t>สมุทรสาคร ผลรวม</t>
  </si>
  <si>
    <t>สระแก้ว</t>
  </si>
  <si>
    <t>สระแก้ว ผลรวม</t>
  </si>
  <si>
    <t>สระบุรี</t>
  </si>
  <si>
    <t>สระบุรี ผลรวม</t>
  </si>
  <si>
    <t>สิงห์บุรี</t>
  </si>
  <si>
    <t>สิงห์บุรี ผลรวม</t>
  </si>
  <si>
    <t>สุโขทัย</t>
  </si>
  <si>
    <t>สุโขทัย ผลรวม</t>
  </si>
  <si>
    <t>สุพรรณบุรี</t>
  </si>
  <si>
    <t>สุพรรณบุรี ผลรวม</t>
  </si>
  <si>
    <t>สุราษฎร์ธานี</t>
  </si>
  <si>
    <t>สุราษฎร์ธานี ผลรวม</t>
  </si>
  <si>
    <t>สุรินทร์</t>
  </si>
  <si>
    <t>สุรินทร์ ผลรวม</t>
  </si>
  <si>
    <t>หนองคาย</t>
  </si>
  <si>
    <t>หนองคาย ผลรวม</t>
  </si>
  <si>
    <t>หนองบัวลำภู</t>
  </si>
  <si>
    <t>หนองบัวลำภู ผลรวม</t>
  </si>
  <si>
    <t>อ่างทอง</t>
  </si>
  <si>
    <t>อ่างทอง ผลรวม</t>
  </si>
  <si>
    <t>อำนาจเจริญ</t>
  </si>
  <si>
    <t>อำนาจเจริญ ผลรวม</t>
  </si>
  <si>
    <t>อุดรธานี</t>
  </si>
  <si>
    <t>อุดรธานี ผลรวม</t>
  </si>
  <si>
    <t>อุตรดิตถ์</t>
  </si>
  <si>
    <t>อุตรดิตถ์ ผลรวม</t>
  </si>
  <si>
    <t>อุทัยธานี</t>
  </si>
  <si>
    <t>อุทัยธานี ผลรวม</t>
  </si>
  <si>
    <t>อุบลราชธานี</t>
  </si>
  <si>
    <t>อุบลราชธานี ผลรวม</t>
  </si>
  <si>
    <t>จำนวน</t>
  </si>
  <si>
    <t>เงินบำนาญต่อเดือน</t>
  </si>
  <si>
    <t xml:space="preserve">เงินอุดหนุน 1 เดือน </t>
  </si>
  <si>
    <t>รวม 3 เดือน (บาท)</t>
  </si>
  <si>
    <t>บัญชีรายละเอียดประกอบการโอนจัดสรรงบประมาณรายจ่าย ประจำปีงบประมาณ พ.ศ. 2553</t>
  </si>
  <si>
    <t>แผนงาน : ส่งเสริมการกระจายอำนาจการปกครอง ผลผลิตที่ 2 : จัดสรรเงินอุดหนุนให้แก่องค์กรปกครองส่วนท้องถิ่น</t>
  </si>
  <si>
    <t>ผลรวมทั้งหมด</t>
  </si>
  <si>
    <t>บัญชีรายละเอียดประกอบการโอนจัดสรรเงินขยายเวลาเบิกจ่ายเงินงบประมาณปี พ.ศ. 2552</t>
  </si>
  <si>
    <t>งบเงินอุดหนุน เงินอุดหนุนเฉพาะกิจ เงินอุดหนุนสำหรับสนับสนุนการถ่ายโอนบุคลากร ( 3 เดือน กรกฎาคม - กันยายน 2553 )</t>
  </si>
  <si>
    <t>ข้าราชการ (คน)</t>
  </si>
  <si>
    <t xml:space="preserve">   ลูกจ้าง    (คน)</t>
  </si>
  <si>
    <t xml:space="preserve">    รวม      (คน)</t>
  </si>
  <si>
    <t>รหัส 1500883002600007</t>
  </si>
  <si>
    <t xml:space="preserve">รหัส 1500883002600006 </t>
  </si>
  <si>
    <t>เงินเดือน/ค่าจ้าง/ประจำตำแหน่ง/</t>
  </si>
  <si>
    <t>ค่าครองชีพชั่วคราว (บาท)</t>
  </si>
  <si>
    <t>แผนงาน : ส่งเสริมการกระจายอำนาจการปกครอง ผลผลิตที่ 2 : องค์กรปกครองส่วนท้องถิ่นได้รับการส่งเสริมและสนับสนุนการกระจายอำนาจ</t>
  </si>
  <si>
    <t>เงินอุดหนุนสำหรับสิทธิประโยชน์ข้าราชการและลูกจ้างถ่ายโอน รหัสงบประมาณ 1500883702600007 รหัสแหล่งของเงิน 5211420 กิจกรรมหลัก 15008XXXXD2614</t>
  </si>
  <si>
    <t>เลขสำรอง</t>
  </si>
  <si>
    <t>เงินกัน</t>
  </si>
  <si>
    <t xml:space="preserve"> ค่าครองชีพชั่วคราว (บาท)</t>
  </si>
  <si>
    <t xml:space="preserve">เงินเดือน/ค่าจ้าง/ประจำตำแหน่ง/ </t>
  </si>
  <si>
    <t xml:space="preserve">เงินอุดหนุนเป็นค่าเงินเดือนและค่าจ้างสำหรับข้าราชการและลูกจ้างถ่ายโอน </t>
  </si>
  <si>
    <t>รหัสงบประมาณ 1500883002600007 รหัสแหล่งของเงิน 5311420 รหัสกิจกรรมหลัก 15008XXXXE1762</t>
  </si>
  <si>
    <t xml:space="preserve">เงินอุดหนุนสำหรับสิทธิประโยชน์ข้าราชการและลูกจ้างถ่ายโอน </t>
  </si>
  <si>
    <t>รหัสงบประมาณ 1500883002600006 รหัสแหล่งของเงิน 5311420 รหัสกิจกรรมหลัก 15008XXXXE1762</t>
  </si>
  <si>
    <t>+C35+'เงินงบประมาณ ปี53 สิทธิ'!C136+เชียงใหม่!C13</t>
  </si>
  <si>
    <t>ตามหนังสือกรมส่งเสริมการปกครองท้องถิ่น ที่ มท 0808.2/          ลงวันที่        สิงหาคม 2553     เลขที่ใบจัดสรร        /2553</t>
  </si>
  <si>
    <t>ตามหนังสือกรมส่งเสริมการปกครองท้องถิ่น ที่ มท 0808.2/              ลงวันที่        สิงหาคม 2553     เลขที่ใบจัดสรร        /2553</t>
  </si>
  <si>
    <t>ตามหนังสือกรมส่งเสริมการปกครองท้องถิ่น ที่ มท 0808.2/          ลงวันที่        สิงหาคม 2553     เลขที่ใบจัดสรร           /2553</t>
  </si>
  <si>
    <t xml:space="preserve">เงินอุดหนุนสำหรับสิทธิประโยชน์ข้าราชการและลูกจ้างถ่ายโอน รหัสงบประมาณ 1500883002600006 </t>
  </si>
  <si>
    <t>เงินอุดหนุนเป็นค่าเงินเดือนและค่าจ้างสำหรับข้าราชการและลูกจ้างถ่ายโอน รหัสงบประมาณ 1500883002600007</t>
  </si>
  <si>
    <t>รหัสแหล่งของเงิน 5311420 รหัสกิจกรรมหลัก 15008XXXXE1762</t>
  </si>
  <si>
    <t>30042311</t>
  </si>
  <si>
    <t>30042312</t>
  </si>
  <si>
    <t>30042313</t>
  </si>
  <si>
    <t>30042314</t>
  </si>
  <si>
    <t>30042315</t>
  </si>
  <si>
    <t>30042316</t>
  </si>
  <si>
    <t>30042317</t>
  </si>
  <si>
    <t>30042318</t>
  </si>
  <si>
    <t>30042319</t>
  </si>
  <si>
    <t>30042320</t>
  </si>
  <si>
    <t>30042321</t>
  </si>
  <si>
    <t>30042322</t>
  </si>
  <si>
    <t>30042323</t>
  </si>
  <si>
    <t>30042324</t>
  </si>
  <si>
    <t>30042325</t>
  </si>
  <si>
    <t>30042326</t>
  </si>
  <si>
    <t>30042327</t>
  </si>
  <si>
    <t>30042328</t>
  </si>
  <si>
    <t>30042329</t>
  </si>
  <si>
    <t>30042330</t>
  </si>
  <si>
    <t>30042331</t>
  </si>
  <si>
    <t>30042332</t>
  </si>
  <si>
    <t>30042333</t>
  </si>
  <si>
    <t>30042334</t>
  </si>
  <si>
    <t>30042335</t>
  </si>
  <si>
    <t>30042336</t>
  </si>
  <si>
    <t>30042338</t>
  </si>
  <si>
    <t>30042340</t>
  </si>
  <si>
    <t>30042342</t>
  </si>
  <si>
    <t>30042344</t>
  </si>
  <si>
    <t>30042346</t>
  </si>
  <si>
    <t>30042348</t>
  </si>
  <si>
    <t>30042350</t>
  </si>
  <si>
    <t>30042355</t>
  </si>
  <si>
    <t>30042357</t>
  </si>
  <si>
    <t>30042359</t>
  </si>
  <si>
    <t>30042361</t>
  </si>
  <si>
    <t>30042363</t>
  </si>
  <si>
    <t>30042365</t>
  </si>
  <si>
    <t>30042366</t>
  </si>
  <si>
    <t>30042368</t>
  </si>
  <si>
    <t>30042370</t>
  </si>
  <si>
    <t>30042372</t>
  </si>
  <si>
    <t>30042374</t>
  </si>
  <si>
    <t>30042375</t>
  </si>
  <si>
    <t>30042377</t>
  </si>
  <si>
    <t>30042337</t>
  </si>
  <si>
    <t>30042339</t>
  </si>
  <si>
    <t>30042341</t>
  </si>
  <si>
    <t>30042343</t>
  </si>
  <si>
    <t>30042345</t>
  </si>
  <si>
    <t>30042347</t>
  </si>
  <si>
    <t>30042349</t>
  </si>
  <si>
    <t>30042351</t>
  </si>
  <si>
    <t>30042352</t>
  </si>
  <si>
    <t>30042353</t>
  </si>
  <si>
    <t>30042354</t>
  </si>
  <si>
    <t>30042356</t>
  </si>
  <si>
    <t>30042358</t>
  </si>
  <si>
    <t>30042360</t>
  </si>
  <si>
    <t>30042362</t>
  </si>
  <si>
    <t>30042364</t>
  </si>
  <si>
    <t>30042367</t>
  </si>
  <si>
    <t>30042369</t>
  </si>
  <si>
    <t>30042371</t>
  </si>
  <si>
    <t>30042373</t>
  </si>
  <si>
    <t>30042376</t>
  </si>
  <si>
    <t>30042378</t>
  </si>
  <si>
    <t>30042379</t>
  </si>
  <si>
    <t>30042380</t>
  </si>
  <si>
    <t>30042381</t>
  </si>
  <si>
    <t>30042382</t>
  </si>
  <si>
    <t>30042383</t>
  </si>
  <si>
    <t>30042384</t>
  </si>
  <si>
    <t>ตามหนังสือกรมส่งเสริมการปกครองท้องถิ่น ที่ มท 0808.2/               ลงวันที่   4  สิงหาคม  2553     เลขที่ใบจัดสรร               /2552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</si>
</sst>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  <numFmt numFmtId="230" formatCode="#,##0.0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6"/>
      <name val="DilleniaUPC"/>
      <family val="1"/>
    </font>
    <font>
      <sz val="16"/>
      <name val="DilleniaUPC"/>
      <family val="1"/>
    </font>
    <font>
      <b/>
      <sz val="15"/>
      <name val="Dilleni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9" fontId="22" fillId="0" borderId="14" xfId="58" applyNumberFormat="1" applyFont="1" applyFill="1" applyBorder="1" applyAlignment="1">
      <alignment horizontal="center" vertical="center"/>
    </xf>
    <xf numFmtId="49" fontId="22" fillId="0" borderId="14" xfId="58" applyNumberFormat="1" applyFont="1" applyFill="1" applyBorder="1" applyAlignment="1">
      <alignment vertical="center"/>
    </xf>
    <xf numFmtId="49" fontId="22" fillId="0" borderId="15" xfId="58" applyNumberFormat="1" applyFont="1" applyFill="1" applyBorder="1" applyAlignment="1">
      <alignment horizontal="center" vertical="center"/>
    </xf>
    <xf numFmtId="49" fontId="21" fillId="0" borderId="15" xfId="58" applyNumberFormat="1" applyFont="1" applyFill="1" applyBorder="1" applyAlignment="1">
      <alignment vertical="center"/>
    </xf>
    <xf numFmtId="49" fontId="22" fillId="0" borderId="0" xfId="58" applyNumberFormat="1" applyFont="1" applyFill="1" applyBorder="1" applyAlignment="1">
      <alignment horizontal="center" vertical="center"/>
    </xf>
    <xf numFmtId="49" fontId="21" fillId="0" borderId="0" xfId="58" applyNumberFormat="1" applyFont="1" applyFill="1" applyBorder="1" applyAlignment="1">
      <alignment vertical="center"/>
    </xf>
    <xf numFmtId="49" fontId="22" fillId="0" borderId="0" xfId="58" applyNumberFormat="1" applyFont="1" applyFill="1" applyBorder="1" applyAlignment="1">
      <alignment vertical="center"/>
    </xf>
    <xf numFmtId="194" fontId="22" fillId="0" borderId="0" xfId="0" applyNumberFormat="1" applyFont="1" applyFill="1" applyAlignment="1">
      <alignment vertical="center"/>
    </xf>
    <xf numFmtId="49" fontId="22" fillId="0" borderId="0" xfId="58" applyNumberFormat="1" applyFont="1" applyFill="1" applyAlignment="1">
      <alignment horizontal="center" vertical="center"/>
    </xf>
    <xf numFmtId="49" fontId="22" fillId="0" borderId="0" xfId="58" applyNumberFormat="1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49" fontId="22" fillId="0" borderId="17" xfId="58" applyNumberFormat="1" applyFont="1" applyFill="1" applyBorder="1" applyAlignment="1">
      <alignment horizontal="center" vertical="center"/>
    </xf>
    <xf numFmtId="49" fontId="22" fillId="0" borderId="17" xfId="58" applyNumberFormat="1" applyFont="1" applyFill="1" applyBorder="1" applyAlignment="1">
      <alignment vertical="center"/>
    </xf>
    <xf numFmtId="49" fontId="21" fillId="0" borderId="13" xfId="58" applyNumberFormat="1" applyFont="1" applyFill="1" applyBorder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9" fontId="21" fillId="0" borderId="17" xfId="58" applyNumberFormat="1" applyFont="1" applyFill="1" applyBorder="1" applyAlignment="1">
      <alignment vertical="center"/>
    </xf>
    <xf numFmtId="49" fontId="22" fillId="0" borderId="19" xfId="58" applyNumberFormat="1" applyFont="1" applyFill="1" applyBorder="1" applyAlignment="1">
      <alignment horizontal="center" vertical="center"/>
    </xf>
    <xf numFmtId="49" fontId="22" fillId="0" borderId="19" xfId="58" applyNumberFormat="1" applyFont="1" applyFill="1" applyBorder="1" applyAlignment="1">
      <alignment vertical="center"/>
    </xf>
    <xf numFmtId="49" fontId="22" fillId="0" borderId="18" xfId="58" applyNumberFormat="1" applyFont="1" applyFill="1" applyBorder="1" applyAlignment="1">
      <alignment horizontal="center" vertical="center"/>
    </xf>
    <xf numFmtId="49" fontId="21" fillId="0" borderId="18" xfId="58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49" fontId="21" fillId="0" borderId="0" xfId="58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212" fontId="22" fillId="0" borderId="18" xfId="0" applyNumberFormat="1" applyFont="1" applyBorder="1" applyAlignment="1">
      <alignment vertical="center"/>
    </xf>
    <xf numFmtId="208" fontId="22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vertical="center" wrapText="1"/>
    </xf>
    <xf numFmtId="4" fontId="22" fillId="0" borderId="14" xfId="0" applyNumberFormat="1" applyFont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4" fontId="21" fillId="0" borderId="15" xfId="58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43" fontId="22" fillId="0" borderId="0" xfId="58" applyFont="1" applyAlignment="1">
      <alignment vertical="center"/>
    </xf>
    <xf numFmtId="49" fontId="22" fillId="0" borderId="18" xfId="58" applyNumberFormat="1" applyFont="1" applyFill="1" applyBorder="1" applyAlignment="1">
      <alignment vertical="center"/>
    </xf>
    <xf numFmtId="43" fontId="21" fillId="0" borderId="14" xfId="58" applyFont="1" applyFill="1" applyBorder="1" applyAlignment="1">
      <alignment horizontal="center" vertical="center"/>
    </xf>
    <xf numFmtId="43" fontId="21" fillId="0" borderId="18" xfId="58" applyFont="1" applyFill="1" applyBorder="1" applyAlignment="1">
      <alignment horizontal="center" vertical="center"/>
    </xf>
    <xf numFmtId="43" fontId="22" fillId="0" borderId="18" xfId="58" applyFont="1" applyBorder="1" applyAlignment="1">
      <alignment horizontal="center" vertical="center"/>
    </xf>
    <xf numFmtId="43" fontId="22" fillId="0" borderId="18" xfId="58" applyFont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1" fillId="0" borderId="0" xfId="58" applyNumberFormat="1" applyFont="1" applyFill="1" applyAlignment="1">
      <alignment horizontal="center" vertical="center"/>
    </xf>
    <xf numFmtId="49" fontId="21" fillId="0" borderId="10" xfId="58" applyNumberFormat="1" applyFont="1" applyFill="1" applyBorder="1" applyAlignment="1">
      <alignment horizontal="center" vertical="center"/>
    </xf>
    <xf numFmtId="49" fontId="21" fillId="0" borderId="19" xfId="58" applyNumberFormat="1" applyFont="1" applyFill="1" applyBorder="1" applyAlignment="1">
      <alignment horizontal="center" vertical="center"/>
    </xf>
    <xf numFmtId="49" fontId="21" fillId="0" borderId="12" xfId="58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H13"/>
  <sheetViews>
    <sheetView view="pageBreakPreview" zoomScaleNormal="120" zoomScaleSheetLayoutView="100" workbookViewId="0" topLeftCell="A1">
      <selection activeCell="A5" sqref="A5:H5"/>
    </sheetView>
  </sheetViews>
  <sheetFormatPr defaultColWidth="9.140625" defaultRowHeight="12.75" outlineLevelRow="2"/>
  <cols>
    <col min="1" max="1" width="5.7109375" style="17" customWidth="1"/>
    <col min="2" max="2" width="17.8515625" style="18" customWidth="1"/>
    <col min="3" max="5" width="10.7109375" style="18" customWidth="1"/>
    <col min="6" max="6" width="23.421875" style="18" customWidth="1"/>
    <col min="7" max="7" width="23.28125" style="18" customWidth="1"/>
    <col min="8" max="8" width="21.421875" style="18" customWidth="1"/>
    <col min="9" max="16384" width="9.140625" style="1" customWidth="1"/>
  </cols>
  <sheetData>
    <row r="1" spans="1:8" ht="23.25">
      <c r="A1" s="59" t="s">
        <v>164</v>
      </c>
      <c r="B1" s="59"/>
      <c r="C1" s="59"/>
      <c r="D1" s="59"/>
      <c r="E1" s="59"/>
      <c r="F1" s="59"/>
      <c r="G1" s="59"/>
      <c r="H1" s="59"/>
    </row>
    <row r="2" spans="1:8" ht="23.25" outlineLevel="1">
      <c r="A2" s="59" t="s">
        <v>165</v>
      </c>
      <c r="B2" s="59"/>
      <c r="C2" s="59"/>
      <c r="D2" s="59"/>
      <c r="E2" s="59"/>
      <c r="F2" s="59"/>
      <c r="G2" s="59"/>
      <c r="H2" s="59"/>
    </row>
    <row r="3" spans="1:8" ht="23.25" outlineLevel="1">
      <c r="A3" s="59" t="s">
        <v>168</v>
      </c>
      <c r="B3" s="59"/>
      <c r="C3" s="59"/>
      <c r="D3" s="59"/>
      <c r="E3" s="59"/>
      <c r="F3" s="59"/>
      <c r="G3" s="59"/>
      <c r="H3" s="59"/>
    </row>
    <row r="4" spans="1:8" ht="23.25" outlineLevel="1">
      <c r="A4" s="59" t="s">
        <v>190</v>
      </c>
      <c r="B4" s="59"/>
      <c r="C4" s="59"/>
      <c r="D4" s="59"/>
      <c r="E4" s="59"/>
      <c r="F4" s="59"/>
      <c r="G4" s="59"/>
      <c r="H4" s="59"/>
    </row>
    <row r="5" spans="1:8" ht="23.25" outlineLevel="1">
      <c r="A5" s="59" t="s">
        <v>191</v>
      </c>
      <c r="B5" s="59"/>
      <c r="C5" s="59"/>
      <c r="D5" s="59"/>
      <c r="E5" s="59"/>
      <c r="F5" s="59"/>
      <c r="G5" s="59"/>
      <c r="H5" s="59"/>
    </row>
    <row r="6" spans="1:8" ht="23.25" outlineLevel="1">
      <c r="A6" s="59" t="s">
        <v>192</v>
      </c>
      <c r="B6" s="59"/>
      <c r="C6" s="59"/>
      <c r="D6" s="59"/>
      <c r="E6" s="59"/>
      <c r="F6" s="59"/>
      <c r="G6" s="59"/>
      <c r="H6" s="59"/>
    </row>
    <row r="7" spans="1:8" ht="23.25" outlineLevel="1">
      <c r="A7" s="69" t="s">
        <v>189</v>
      </c>
      <c r="B7" s="69"/>
      <c r="C7" s="69"/>
      <c r="D7" s="69"/>
      <c r="E7" s="69"/>
      <c r="F7" s="69"/>
      <c r="G7" s="69"/>
      <c r="H7" s="69"/>
    </row>
    <row r="8" spans="1:8" ht="11.25" customHeight="1" outlineLevel="1">
      <c r="A8" s="22"/>
      <c r="B8" s="22"/>
      <c r="C8" s="22"/>
      <c r="D8" s="22"/>
      <c r="E8" s="22"/>
      <c r="F8" s="22"/>
      <c r="G8" s="22"/>
      <c r="H8" s="22"/>
    </row>
    <row r="9" spans="1:8" s="5" customFormat="1" ht="23.25">
      <c r="A9" s="60" t="s">
        <v>0</v>
      </c>
      <c r="B9" s="60" t="s">
        <v>1</v>
      </c>
      <c r="C9" s="66" t="s">
        <v>169</v>
      </c>
      <c r="D9" s="66" t="s">
        <v>170</v>
      </c>
      <c r="E9" s="66" t="s">
        <v>171</v>
      </c>
      <c r="F9" s="4" t="s">
        <v>173</v>
      </c>
      <c r="G9" s="4" t="s">
        <v>172</v>
      </c>
      <c r="H9" s="63" t="s">
        <v>4</v>
      </c>
    </row>
    <row r="10" spans="1:8" s="5" customFormat="1" ht="23.25" outlineLevel="2">
      <c r="A10" s="61"/>
      <c r="B10" s="61"/>
      <c r="C10" s="67"/>
      <c r="D10" s="67"/>
      <c r="E10" s="67"/>
      <c r="F10" s="44" t="s">
        <v>174</v>
      </c>
      <c r="G10" s="44" t="s">
        <v>174</v>
      </c>
      <c r="H10" s="64"/>
    </row>
    <row r="11" spans="1:8" s="5" customFormat="1" ht="23.25" outlineLevel="2">
      <c r="A11" s="62"/>
      <c r="B11" s="62"/>
      <c r="C11" s="68"/>
      <c r="D11" s="68"/>
      <c r="E11" s="68"/>
      <c r="F11" s="8" t="s">
        <v>175</v>
      </c>
      <c r="G11" s="8" t="s">
        <v>175</v>
      </c>
      <c r="H11" s="65"/>
    </row>
    <row r="12" spans="1:8" ht="39.75" customHeight="1" outlineLevel="2">
      <c r="A12" s="20" t="s">
        <v>11</v>
      </c>
      <c r="B12" s="21" t="s">
        <v>34</v>
      </c>
      <c r="C12" s="31">
        <v>56</v>
      </c>
      <c r="D12" s="34">
        <v>81</v>
      </c>
      <c r="E12" s="31">
        <f>C12+D12</f>
        <v>137</v>
      </c>
      <c r="F12" s="33">
        <v>9038621</v>
      </c>
      <c r="G12" s="33">
        <v>15079</v>
      </c>
      <c r="H12" s="33">
        <f>+F12+G12</f>
        <v>9053700</v>
      </c>
    </row>
    <row r="13" spans="1:8" ht="39.75" customHeight="1" outlineLevel="1">
      <c r="A13" s="20"/>
      <c r="B13" s="24" t="s">
        <v>35</v>
      </c>
      <c r="C13" s="31">
        <f aca="true" t="shared" si="0" ref="C13:H13">SUBTOTAL(9,C12:C12)</f>
        <v>56</v>
      </c>
      <c r="D13" s="34">
        <f t="shared" si="0"/>
        <v>81</v>
      </c>
      <c r="E13" s="31">
        <f t="shared" si="0"/>
        <v>137</v>
      </c>
      <c r="F13" s="33">
        <f t="shared" si="0"/>
        <v>9038621</v>
      </c>
      <c r="G13" s="33">
        <f t="shared" si="0"/>
        <v>15079</v>
      </c>
      <c r="H13" s="33">
        <f t="shared" si="0"/>
        <v>9053700</v>
      </c>
    </row>
  </sheetData>
  <mergeCells count="13">
    <mergeCell ref="A1:H1"/>
    <mergeCell ref="A2:H2"/>
    <mergeCell ref="A3:H3"/>
    <mergeCell ref="A4:H4"/>
    <mergeCell ref="A6:H6"/>
    <mergeCell ref="A5:H5"/>
    <mergeCell ref="A9:A11"/>
    <mergeCell ref="B9:B11"/>
    <mergeCell ref="H9:H11"/>
    <mergeCell ref="C9:C11"/>
    <mergeCell ref="D9:D11"/>
    <mergeCell ref="E9:E11"/>
    <mergeCell ref="A7:H7"/>
  </mergeCells>
  <printOptions horizontalCentered="1"/>
  <pageMargins left="0.23" right="0" top="0.9448818897637796" bottom="2.8" header="0.4330708661417323" footer="0.4724409448818898"/>
  <pageSetup horizontalDpi="300" verticalDpi="300" orientation="landscape" paperSize="9" r:id="rId1"/>
  <headerFooter alignWithMargins="0">
    <oddHeader>&amp;Rหน้าที่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220"/>
  <sheetViews>
    <sheetView view="pageBreakPreview" zoomScaleNormal="120" zoomScaleSheetLayoutView="100" workbookViewId="0" topLeftCell="A128">
      <selection activeCell="F136" sqref="F136"/>
    </sheetView>
  </sheetViews>
  <sheetFormatPr defaultColWidth="9.140625" defaultRowHeight="12.75" outlineLevelRow="2"/>
  <cols>
    <col min="1" max="1" width="8.7109375" style="17" customWidth="1"/>
    <col min="2" max="2" width="22.28125" style="18" customWidth="1"/>
    <col min="3" max="3" width="18.421875" style="18" customWidth="1"/>
    <col min="4" max="4" width="19.421875" style="18" customWidth="1"/>
    <col min="5" max="5" width="18.28125" style="18" customWidth="1"/>
    <col min="6" max="6" width="26.28125" style="18" customWidth="1"/>
    <col min="7" max="16384" width="9.140625" style="1" customWidth="1"/>
  </cols>
  <sheetData>
    <row r="1" spans="1:6" ht="23.25">
      <c r="A1" s="59" t="s">
        <v>164</v>
      </c>
      <c r="B1" s="59"/>
      <c r="C1" s="59"/>
      <c r="D1" s="59"/>
      <c r="E1" s="59"/>
      <c r="F1" s="59"/>
    </row>
    <row r="2" spans="1:6" ht="23.25" outlineLevel="1">
      <c r="A2" s="59" t="s">
        <v>165</v>
      </c>
      <c r="B2" s="59"/>
      <c r="C2" s="59"/>
      <c r="D2" s="59"/>
      <c r="E2" s="59"/>
      <c r="F2" s="59"/>
    </row>
    <row r="3" spans="1:6" ht="23.25" outlineLevel="1">
      <c r="A3" s="59" t="s">
        <v>168</v>
      </c>
      <c r="B3" s="59"/>
      <c r="C3" s="59"/>
      <c r="D3" s="59"/>
      <c r="E3" s="59"/>
      <c r="F3" s="59"/>
    </row>
    <row r="4" spans="1:6" ht="23.25" outlineLevel="1">
      <c r="A4" s="59" t="s">
        <v>184</v>
      </c>
      <c r="B4" s="59"/>
      <c r="C4" s="59"/>
      <c r="D4" s="59"/>
      <c r="E4" s="59"/>
      <c r="F4" s="59"/>
    </row>
    <row r="5" spans="1:6" ht="23.25" outlineLevel="1">
      <c r="A5" s="59" t="s">
        <v>185</v>
      </c>
      <c r="B5" s="59"/>
      <c r="C5" s="59"/>
      <c r="D5" s="59"/>
      <c r="E5" s="59"/>
      <c r="F5" s="59"/>
    </row>
    <row r="6" spans="1:6" ht="23.25" outlineLevel="1">
      <c r="A6" s="69" t="s">
        <v>188</v>
      </c>
      <c r="B6" s="69"/>
      <c r="C6" s="69"/>
      <c r="D6" s="69"/>
      <c r="E6" s="69"/>
      <c r="F6" s="69"/>
    </row>
    <row r="7" spans="1:6" ht="11.25" customHeight="1" outlineLevel="1">
      <c r="A7" s="22"/>
      <c r="B7" s="22"/>
      <c r="C7" s="22"/>
      <c r="D7" s="22"/>
      <c r="E7" s="22"/>
      <c r="F7" s="22"/>
    </row>
    <row r="8" spans="1:6" s="5" customFormat="1" ht="23.25">
      <c r="A8" s="60" t="s">
        <v>0</v>
      </c>
      <c r="B8" s="60" t="s">
        <v>1</v>
      </c>
      <c r="C8" s="2" t="s">
        <v>2</v>
      </c>
      <c r="D8" s="3" t="s">
        <v>3</v>
      </c>
      <c r="E8" s="2" t="s">
        <v>4</v>
      </c>
      <c r="F8" s="4" t="s">
        <v>181</v>
      </c>
    </row>
    <row r="9" spans="1:6" s="5" customFormat="1" ht="23.25" outlineLevel="2">
      <c r="A9" s="62"/>
      <c r="B9" s="62"/>
      <c r="C9" s="6" t="s">
        <v>6</v>
      </c>
      <c r="D9" s="7" t="s">
        <v>7</v>
      </c>
      <c r="E9" s="6" t="s">
        <v>7</v>
      </c>
      <c r="F9" s="8" t="s">
        <v>175</v>
      </c>
    </row>
    <row r="10" spans="1:6" ht="39.75" customHeight="1" outlineLevel="2">
      <c r="A10" s="20" t="s">
        <v>11</v>
      </c>
      <c r="B10" s="21" t="s">
        <v>36</v>
      </c>
      <c r="C10" s="31">
        <v>20</v>
      </c>
      <c r="D10" s="34">
        <v>20</v>
      </c>
      <c r="E10" s="31">
        <f aca="true" t="shared" si="0" ref="E10:E48">C10+D10</f>
        <v>40</v>
      </c>
      <c r="F10" s="33">
        <v>2327800</v>
      </c>
    </row>
    <row r="11" spans="1:6" ht="39.75" customHeight="1" outlineLevel="1">
      <c r="A11" s="20"/>
      <c r="B11" s="24" t="s">
        <v>37</v>
      </c>
      <c r="C11" s="31">
        <f>SUBTOTAL(9,C10:C10)</f>
        <v>20</v>
      </c>
      <c r="D11" s="34">
        <f>SUBTOTAL(9,D10:D10)</f>
        <v>20</v>
      </c>
      <c r="E11" s="31">
        <f>SUBTOTAL(9,E10:E10)</f>
        <v>40</v>
      </c>
      <c r="F11" s="33">
        <f>SUBTOTAL(9,F10:F10)</f>
        <v>2327800</v>
      </c>
    </row>
    <row r="12" spans="1:6" ht="39.75" customHeight="1" outlineLevel="2">
      <c r="A12" s="20" t="s">
        <v>11</v>
      </c>
      <c r="B12" s="21" t="s">
        <v>38</v>
      </c>
      <c r="C12" s="31">
        <v>3</v>
      </c>
      <c r="D12" s="34">
        <v>8</v>
      </c>
      <c r="E12" s="31">
        <f t="shared" si="0"/>
        <v>11</v>
      </c>
      <c r="F12" s="33">
        <v>587990</v>
      </c>
    </row>
    <row r="13" spans="1:6" ht="39.75" customHeight="1" outlineLevel="1">
      <c r="A13" s="20"/>
      <c r="B13" s="24" t="s">
        <v>39</v>
      </c>
      <c r="C13" s="31">
        <f>SUBTOTAL(9,C12:C12)</f>
        <v>3</v>
      </c>
      <c r="D13" s="34">
        <f>SUBTOTAL(9,D12:D12)</f>
        <v>8</v>
      </c>
      <c r="E13" s="31">
        <f>SUBTOTAL(9,E12:E12)</f>
        <v>11</v>
      </c>
      <c r="F13" s="33">
        <f>SUBTOTAL(9,F12:F12)</f>
        <v>587990</v>
      </c>
    </row>
    <row r="14" spans="1:6" ht="39.75" customHeight="1" outlineLevel="2">
      <c r="A14" s="20" t="s">
        <v>11</v>
      </c>
      <c r="B14" s="21" t="s">
        <v>40</v>
      </c>
      <c r="C14" s="31">
        <v>19</v>
      </c>
      <c r="D14" s="34">
        <v>31</v>
      </c>
      <c r="E14" s="31">
        <f t="shared" si="0"/>
        <v>50</v>
      </c>
      <c r="F14" s="33">
        <v>3199890</v>
      </c>
    </row>
    <row r="15" spans="1:6" ht="39.75" customHeight="1" outlineLevel="1">
      <c r="A15" s="20"/>
      <c r="B15" s="24" t="s">
        <v>41</v>
      </c>
      <c r="C15" s="31">
        <f>SUBTOTAL(9,C14:C14)</f>
        <v>19</v>
      </c>
      <c r="D15" s="34">
        <f>SUBTOTAL(9,D14:D14)</f>
        <v>31</v>
      </c>
      <c r="E15" s="31">
        <f>SUBTOTAL(9,E14:E14)</f>
        <v>50</v>
      </c>
      <c r="F15" s="33">
        <f>SUBTOTAL(9,F14:F14)</f>
        <v>3199890</v>
      </c>
    </row>
    <row r="16" spans="1:6" ht="39.75" customHeight="1" outlineLevel="2">
      <c r="A16" s="20" t="s">
        <v>11</v>
      </c>
      <c r="B16" s="21" t="s">
        <v>42</v>
      </c>
      <c r="C16" s="31">
        <v>3</v>
      </c>
      <c r="D16" s="34">
        <v>10</v>
      </c>
      <c r="E16" s="31">
        <f t="shared" si="0"/>
        <v>13</v>
      </c>
      <c r="F16" s="33">
        <v>721000</v>
      </c>
    </row>
    <row r="17" spans="1:6" ht="39.75" customHeight="1" outlineLevel="1">
      <c r="A17" s="20"/>
      <c r="B17" s="24" t="s">
        <v>43</v>
      </c>
      <c r="C17" s="31">
        <f>SUBTOTAL(9,C16:C16)</f>
        <v>3</v>
      </c>
      <c r="D17" s="34">
        <f>SUBTOTAL(9,D16:D16)</f>
        <v>10</v>
      </c>
      <c r="E17" s="31">
        <f>SUBTOTAL(9,E16:E16)</f>
        <v>13</v>
      </c>
      <c r="F17" s="33">
        <f>SUBTOTAL(9,F16:F16)</f>
        <v>721000</v>
      </c>
    </row>
    <row r="18" spans="1:6" ht="39.75" customHeight="1" outlineLevel="2">
      <c r="A18" s="20" t="s">
        <v>11</v>
      </c>
      <c r="B18" s="21" t="s">
        <v>44</v>
      </c>
      <c r="C18" s="31">
        <v>10</v>
      </c>
      <c r="D18" s="34">
        <v>3</v>
      </c>
      <c r="E18" s="31">
        <f t="shared" si="0"/>
        <v>13</v>
      </c>
      <c r="F18" s="33">
        <v>927000</v>
      </c>
    </row>
    <row r="19" spans="1:6" ht="39.75" customHeight="1" outlineLevel="1">
      <c r="A19" s="20"/>
      <c r="B19" s="24" t="s">
        <v>45</v>
      </c>
      <c r="C19" s="31">
        <f>SUBTOTAL(9,C18:C18)</f>
        <v>10</v>
      </c>
      <c r="D19" s="34">
        <f>SUBTOTAL(9,D18:D18)</f>
        <v>3</v>
      </c>
      <c r="E19" s="31">
        <f>SUBTOTAL(9,E18:E18)</f>
        <v>13</v>
      </c>
      <c r="F19" s="33">
        <f>SUBTOTAL(9,F18:F18)</f>
        <v>927000</v>
      </c>
    </row>
    <row r="20" spans="1:6" ht="39.75" customHeight="1" outlineLevel="2">
      <c r="A20" s="20" t="s">
        <v>11</v>
      </c>
      <c r="B20" s="21" t="s">
        <v>46</v>
      </c>
      <c r="C20" s="31">
        <v>14</v>
      </c>
      <c r="D20" s="34">
        <v>57</v>
      </c>
      <c r="E20" s="31">
        <f t="shared" si="0"/>
        <v>71</v>
      </c>
      <c r="F20" s="33">
        <v>3811000</v>
      </c>
    </row>
    <row r="21" spans="1:6" ht="39.75" customHeight="1" outlineLevel="1">
      <c r="A21" s="20"/>
      <c r="B21" s="24" t="s">
        <v>47</v>
      </c>
      <c r="C21" s="31">
        <f>SUBTOTAL(9,C20:C20)</f>
        <v>14</v>
      </c>
      <c r="D21" s="34">
        <f>SUBTOTAL(9,D20:D20)</f>
        <v>57</v>
      </c>
      <c r="E21" s="31">
        <f>SUBTOTAL(9,E20:E20)</f>
        <v>71</v>
      </c>
      <c r="F21" s="33">
        <f>SUBTOTAL(9,F20:F20)</f>
        <v>3811000</v>
      </c>
    </row>
    <row r="22" spans="1:6" ht="39.75" customHeight="1" outlineLevel="2">
      <c r="A22" s="20" t="s">
        <v>11</v>
      </c>
      <c r="B22" s="21" t="s">
        <v>48</v>
      </c>
      <c r="C22" s="31">
        <v>38</v>
      </c>
      <c r="D22" s="34">
        <v>60</v>
      </c>
      <c r="E22" s="31">
        <f t="shared" si="0"/>
        <v>98</v>
      </c>
      <c r="F22" s="33">
        <v>7165190</v>
      </c>
    </row>
    <row r="23" spans="1:6" ht="39.75" customHeight="1" outlineLevel="1">
      <c r="A23" s="20"/>
      <c r="B23" s="24" t="s">
        <v>49</v>
      </c>
      <c r="C23" s="31">
        <f>SUBTOTAL(9,C22:C22)</f>
        <v>38</v>
      </c>
      <c r="D23" s="34">
        <f>SUBTOTAL(9,D22:D22)</f>
        <v>60</v>
      </c>
      <c r="E23" s="31">
        <f>SUBTOTAL(9,E22:E22)</f>
        <v>98</v>
      </c>
      <c r="F23" s="33">
        <f>SUBTOTAL(9,F22:F22)</f>
        <v>7165190</v>
      </c>
    </row>
    <row r="24" spans="1:6" ht="39.75" customHeight="1" outlineLevel="2">
      <c r="A24" s="20" t="s">
        <v>11</v>
      </c>
      <c r="B24" s="21" t="s">
        <v>50</v>
      </c>
      <c r="C24" s="31">
        <v>21</v>
      </c>
      <c r="D24" s="34">
        <v>32</v>
      </c>
      <c r="E24" s="31">
        <f t="shared" si="0"/>
        <v>53</v>
      </c>
      <c r="F24" s="33">
        <v>2798310</v>
      </c>
    </row>
    <row r="25" spans="1:6" ht="39.75" customHeight="1" outlineLevel="1">
      <c r="A25" s="20"/>
      <c r="B25" s="24" t="s">
        <v>51</v>
      </c>
      <c r="C25" s="31">
        <f>SUBTOTAL(9,C24:C24)</f>
        <v>21</v>
      </c>
      <c r="D25" s="34">
        <f>SUBTOTAL(9,D24:D24)</f>
        <v>32</v>
      </c>
      <c r="E25" s="31">
        <f>SUBTOTAL(9,E24:E24)</f>
        <v>53</v>
      </c>
      <c r="F25" s="33">
        <f>SUBTOTAL(9,F24:F24)</f>
        <v>2798310</v>
      </c>
    </row>
    <row r="26" spans="1:6" ht="39.75" customHeight="1" outlineLevel="2">
      <c r="A26" s="20" t="s">
        <v>11</v>
      </c>
      <c r="B26" s="21" t="s">
        <v>52</v>
      </c>
      <c r="C26" s="31">
        <v>19</v>
      </c>
      <c r="D26" s="34">
        <v>39</v>
      </c>
      <c r="E26" s="31">
        <f t="shared" si="0"/>
        <v>58</v>
      </c>
      <c r="F26" s="33">
        <v>3050890</v>
      </c>
    </row>
    <row r="27" spans="1:6" ht="39.75" customHeight="1" outlineLevel="1">
      <c r="A27" s="20"/>
      <c r="B27" s="24" t="s">
        <v>53</v>
      </c>
      <c r="C27" s="31">
        <f>SUBTOTAL(9,C26:C26)</f>
        <v>19</v>
      </c>
      <c r="D27" s="34">
        <f>SUBTOTAL(9,D26:D26)</f>
        <v>39</v>
      </c>
      <c r="E27" s="31">
        <f>SUBTOTAL(9,E26:E26)</f>
        <v>58</v>
      </c>
      <c r="F27" s="33">
        <f>SUBTOTAL(9,F26:F26)</f>
        <v>3050890</v>
      </c>
    </row>
    <row r="28" spans="1:6" ht="39.75" customHeight="1" outlineLevel="2">
      <c r="A28" s="20" t="s">
        <v>11</v>
      </c>
      <c r="B28" s="21" t="s">
        <v>54</v>
      </c>
      <c r="C28" s="31">
        <v>9</v>
      </c>
      <c r="D28" s="34">
        <v>0</v>
      </c>
      <c r="E28" s="31">
        <f t="shared" si="0"/>
        <v>9</v>
      </c>
      <c r="F28" s="33">
        <v>725000</v>
      </c>
    </row>
    <row r="29" spans="1:6" ht="39.75" customHeight="1" outlineLevel="1">
      <c r="A29" s="20"/>
      <c r="B29" s="24" t="s">
        <v>55</v>
      </c>
      <c r="C29" s="31">
        <f>SUBTOTAL(9,C28:C28)</f>
        <v>9</v>
      </c>
      <c r="D29" s="34">
        <f>SUBTOTAL(9,D28:D28)</f>
        <v>0</v>
      </c>
      <c r="E29" s="31">
        <f>SUBTOTAL(9,E28:E28)</f>
        <v>9</v>
      </c>
      <c r="F29" s="33">
        <f>SUBTOTAL(9,F28:F28)</f>
        <v>725000</v>
      </c>
    </row>
    <row r="30" spans="1:6" ht="39.75" customHeight="1" outlineLevel="2">
      <c r="A30" s="20" t="s">
        <v>11</v>
      </c>
      <c r="B30" s="21" t="s">
        <v>56</v>
      </c>
      <c r="C30" s="31">
        <v>7</v>
      </c>
      <c r="D30" s="34">
        <v>19</v>
      </c>
      <c r="E30" s="31">
        <f t="shared" si="0"/>
        <v>26</v>
      </c>
      <c r="F30" s="33">
        <v>1726520</v>
      </c>
    </row>
    <row r="31" spans="1:6" ht="39.75" customHeight="1" outlineLevel="1">
      <c r="A31" s="20"/>
      <c r="B31" s="24" t="s">
        <v>57</v>
      </c>
      <c r="C31" s="31">
        <f>SUBTOTAL(9,C30:C30)</f>
        <v>7</v>
      </c>
      <c r="D31" s="34">
        <f>SUBTOTAL(9,D30:D30)</f>
        <v>19</v>
      </c>
      <c r="E31" s="31">
        <f>SUBTOTAL(9,E30:E30)</f>
        <v>26</v>
      </c>
      <c r="F31" s="33">
        <f>SUBTOTAL(9,F30:F30)</f>
        <v>1726520</v>
      </c>
    </row>
    <row r="32" spans="1:6" ht="39.75" customHeight="1" outlineLevel="2">
      <c r="A32" s="20" t="s">
        <v>11</v>
      </c>
      <c r="B32" s="21" t="s">
        <v>58</v>
      </c>
      <c r="C32" s="31">
        <v>15</v>
      </c>
      <c r="D32" s="34">
        <v>62</v>
      </c>
      <c r="E32" s="31">
        <f t="shared" si="0"/>
        <v>77</v>
      </c>
      <c r="F32" s="33">
        <v>3757440</v>
      </c>
    </row>
    <row r="33" spans="1:6" ht="39.75" customHeight="1" outlineLevel="1">
      <c r="A33" s="20"/>
      <c r="B33" s="24" t="s">
        <v>59</v>
      </c>
      <c r="C33" s="31">
        <f>SUBTOTAL(9,C32:C32)</f>
        <v>15</v>
      </c>
      <c r="D33" s="34">
        <f>SUBTOTAL(9,D32:D32)</f>
        <v>62</v>
      </c>
      <c r="E33" s="31">
        <f>SUBTOTAL(9,E32:E32)</f>
        <v>77</v>
      </c>
      <c r="F33" s="33">
        <f>SUBTOTAL(9,F32:F32)</f>
        <v>3757440</v>
      </c>
    </row>
    <row r="34" spans="1:6" ht="39.75" customHeight="1" outlineLevel="2">
      <c r="A34" s="20" t="s">
        <v>11</v>
      </c>
      <c r="B34" s="21" t="s">
        <v>60</v>
      </c>
      <c r="C34" s="31">
        <v>21</v>
      </c>
      <c r="D34" s="34">
        <v>53</v>
      </c>
      <c r="E34" s="31">
        <f t="shared" si="0"/>
        <v>74</v>
      </c>
      <c r="F34" s="33">
        <v>4120000</v>
      </c>
    </row>
    <row r="35" spans="1:6" ht="39.75" customHeight="1" outlineLevel="1">
      <c r="A35" s="20"/>
      <c r="B35" s="24" t="s">
        <v>61</v>
      </c>
      <c r="C35" s="31">
        <f>SUBTOTAL(9,C34:C34)</f>
        <v>21</v>
      </c>
      <c r="D35" s="34">
        <f>SUBTOTAL(9,D34:D34)</f>
        <v>53</v>
      </c>
      <c r="E35" s="31">
        <f>SUBTOTAL(9,E34:E34)</f>
        <v>74</v>
      </c>
      <c r="F35" s="33">
        <f>SUBTOTAL(9,F34:F34)</f>
        <v>4120000</v>
      </c>
    </row>
    <row r="36" spans="1:6" ht="39.75" customHeight="1" outlineLevel="2">
      <c r="A36" s="20" t="s">
        <v>11</v>
      </c>
      <c r="B36" s="21" t="s">
        <v>62</v>
      </c>
      <c r="C36" s="31">
        <v>14</v>
      </c>
      <c r="D36" s="34">
        <v>2</v>
      </c>
      <c r="E36" s="31">
        <f t="shared" si="0"/>
        <v>16</v>
      </c>
      <c r="F36" s="33">
        <v>1112400</v>
      </c>
    </row>
    <row r="37" spans="1:6" ht="39.75" customHeight="1" outlineLevel="1">
      <c r="A37" s="20"/>
      <c r="B37" s="24" t="s">
        <v>63</v>
      </c>
      <c r="C37" s="31">
        <f>SUBTOTAL(9,C36:C36)</f>
        <v>14</v>
      </c>
      <c r="D37" s="34">
        <f>SUBTOTAL(9,D36:D36)</f>
        <v>2</v>
      </c>
      <c r="E37" s="31">
        <f>SUBTOTAL(9,E36:E36)</f>
        <v>16</v>
      </c>
      <c r="F37" s="33">
        <f>SUBTOTAL(9,F36:F36)</f>
        <v>1112400</v>
      </c>
    </row>
    <row r="38" spans="1:6" ht="39.75" customHeight="1" outlineLevel="2">
      <c r="A38" s="20" t="s">
        <v>11</v>
      </c>
      <c r="B38" s="21" t="s">
        <v>64</v>
      </c>
      <c r="C38" s="31">
        <v>9</v>
      </c>
      <c r="D38" s="34">
        <v>26</v>
      </c>
      <c r="E38" s="31">
        <f t="shared" si="0"/>
        <v>35</v>
      </c>
      <c r="F38" s="33">
        <v>1977600</v>
      </c>
    </row>
    <row r="39" spans="1:6" ht="39.75" customHeight="1" outlineLevel="1">
      <c r="A39" s="20"/>
      <c r="B39" s="24" t="s">
        <v>65</v>
      </c>
      <c r="C39" s="31">
        <f>SUBTOTAL(9,C38:C38)</f>
        <v>9</v>
      </c>
      <c r="D39" s="34">
        <f>SUBTOTAL(9,D38:D38)</f>
        <v>26</v>
      </c>
      <c r="E39" s="31">
        <f>SUBTOTAL(9,E38:E38)</f>
        <v>35</v>
      </c>
      <c r="F39" s="33">
        <f>SUBTOTAL(9,F38:F38)</f>
        <v>1977600</v>
      </c>
    </row>
    <row r="40" spans="1:6" ht="39.75" customHeight="1" outlineLevel="2">
      <c r="A40" s="20" t="s">
        <v>11</v>
      </c>
      <c r="B40" s="21" t="s">
        <v>66</v>
      </c>
      <c r="C40" s="31">
        <v>16</v>
      </c>
      <c r="D40" s="34">
        <v>45</v>
      </c>
      <c r="E40" s="31">
        <f t="shared" si="0"/>
        <v>61</v>
      </c>
      <c r="F40" s="33">
        <v>3244500</v>
      </c>
    </row>
    <row r="41" spans="1:6" ht="39.75" customHeight="1" outlineLevel="1">
      <c r="A41" s="20"/>
      <c r="B41" s="24" t="s">
        <v>67</v>
      </c>
      <c r="C41" s="31">
        <f>SUBTOTAL(9,C40:C40)</f>
        <v>16</v>
      </c>
      <c r="D41" s="34">
        <f>SUBTOTAL(9,D40:D40)</f>
        <v>45</v>
      </c>
      <c r="E41" s="31">
        <f>SUBTOTAL(9,E40:E40)</f>
        <v>61</v>
      </c>
      <c r="F41" s="33">
        <f>SUBTOTAL(9,F40:F40)</f>
        <v>3244500</v>
      </c>
    </row>
    <row r="42" spans="1:6" ht="39.75" customHeight="1" outlineLevel="2">
      <c r="A42" s="20" t="s">
        <v>11</v>
      </c>
      <c r="B42" s="21" t="s">
        <v>68</v>
      </c>
      <c r="C42" s="31">
        <v>9</v>
      </c>
      <c r="D42" s="34">
        <v>18</v>
      </c>
      <c r="E42" s="31">
        <f t="shared" si="0"/>
        <v>27</v>
      </c>
      <c r="F42" s="33">
        <v>1731430</v>
      </c>
    </row>
    <row r="43" spans="1:6" ht="39.75" customHeight="1" outlineLevel="1">
      <c r="A43" s="20"/>
      <c r="B43" s="24" t="s">
        <v>69</v>
      </c>
      <c r="C43" s="31">
        <f>SUBTOTAL(9,C42:C42)</f>
        <v>9</v>
      </c>
      <c r="D43" s="34">
        <f>SUBTOTAL(9,D42:D42)</f>
        <v>18</v>
      </c>
      <c r="E43" s="31">
        <f>SUBTOTAL(9,E42:E42)</f>
        <v>27</v>
      </c>
      <c r="F43" s="33">
        <f>SUBTOTAL(9,F42:F42)</f>
        <v>1731430</v>
      </c>
    </row>
    <row r="44" spans="1:6" ht="39.75" customHeight="1" outlineLevel="2">
      <c r="A44" s="20" t="s">
        <v>11</v>
      </c>
      <c r="B44" s="21" t="s">
        <v>70</v>
      </c>
      <c r="C44" s="31">
        <v>9</v>
      </c>
      <c r="D44" s="34">
        <v>7</v>
      </c>
      <c r="E44" s="31">
        <f t="shared" si="0"/>
        <v>16</v>
      </c>
      <c r="F44" s="33">
        <v>896100</v>
      </c>
    </row>
    <row r="45" spans="1:6" ht="39.75" customHeight="1" outlineLevel="1">
      <c r="A45" s="20"/>
      <c r="B45" s="24" t="s">
        <v>71</v>
      </c>
      <c r="C45" s="31">
        <f>SUBTOTAL(9,C44:C44)</f>
        <v>9</v>
      </c>
      <c r="D45" s="34">
        <f>SUBTOTAL(9,D44:D44)</f>
        <v>7</v>
      </c>
      <c r="E45" s="31">
        <f>SUBTOTAL(9,E44:E44)</f>
        <v>16</v>
      </c>
      <c r="F45" s="33">
        <f>SUBTOTAL(9,F44:F44)</f>
        <v>896100</v>
      </c>
    </row>
    <row r="46" spans="1:6" ht="39.75" customHeight="1" outlineLevel="2">
      <c r="A46" s="20" t="s">
        <v>11</v>
      </c>
      <c r="B46" s="21" t="s">
        <v>72</v>
      </c>
      <c r="C46" s="31">
        <v>8</v>
      </c>
      <c r="D46" s="34">
        <v>26</v>
      </c>
      <c r="E46" s="31">
        <f t="shared" si="0"/>
        <v>34</v>
      </c>
      <c r="F46" s="33">
        <v>1668600</v>
      </c>
    </row>
    <row r="47" spans="1:6" ht="39.75" customHeight="1" outlineLevel="1">
      <c r="A47" s="20"/>
      <c r="B47" s="24" t="s">
        <v>73</v>
      </c>
      <c r="C47" s="31">
        <f>SUBTOTAL(9,C46:C46)</f>
        <v>8</v>
      </c>
      <c r="D47" s="34">
        <f>SUBTOTAL(9,D46:D46)</f>
        <v>26</v>
      </c>
      <c r="E47" s="31">
        <f>SUBTOTAL(9,E46:E46)</f>
        <v>34</v>
      </c>
      <c r="F47" s="33">
        <f>SUBTOTAL(9,F46:F46)</f>
        <v>1668600</v>
      </c>
    </row>
    <row r="48" spans="1:6" ht="39.75" customHeight="1" outlineLevel="2">
      <c r="A48" s="20" t="s">
        <v>11</v>
      </c>
      <c r="B48" s="21" t="s">
        <v>74</v>
      </c>
      <c r="C48" s="31">
        <v>5</v>
      </c>
      <c r="D48" s="34">
        <v>5</v>
      </c>
      <c r="E48" s="31">
        <f t="shared" si="0"/>
        <v>10</v>
      </c>
      <c r="F48" s="33">
        <v>568000</v>
      </c>
    </row>
    <row r="49" spans="1:6" ht="39.75" customHeight="1" outlineLevel="1">
      <c r="A49" s="20"/>
      <c r="B49" s="24" t="s">
        <v>75</v>
      </c>
      <c r="C49" s="31">
        <f>SUBTOTAL(9,C48:C48)</f>
        <v>5</v>
      </c>
      <c r="D49" s="34">
        <f>SUBTOTAL(9,D48:D48)</f>
        <v>5</v>
      </c>
      <c r="E49" s="31">
        <f>SUBTOTAL(9,E48:E48)</f>
        <v>10</v>
      </c>
      <c r="F49" s="33">
        <f>SUBTOTAL(9,F48:F48)</f>
        <v>568000</v>
      </c>
    </row>
    <row r="50" spans="1:6" ht="39.75" customHeight="1" outlineLevel="2">
      <c r="A50" s="20" t="s">
        <v>11</v>
      </c>
      <c r="B50" s="21" t="s">
        <v>76</v>
      </c>
      <c r="C50" s="31">
        <v>15</v>
      </c>
      <c r="D50" s="34">
        <v>35</v>
      </c>
      <c r="E50" s="31">
        <f aca="true" t="shared" si="1" ref="E50:E112">C50+D50</f>
        <v>50</v>
      </c>
      <c r="F50" s="33">
        <v>2541010</v>
      </c>
    </row>
    <row r="51" spans="1:6" ht="39.75" customHeight="1" outlineLevel="1">
      <c r="A51" s="20"/>
      <c r="B51" s="24" t="s">
        <v>77</v>
      </c>
      <c r="C51" s="31">
        <f>SUBTOTAL(9,C50:C50)</f>
        <v>15</v>
      </c>
      <c r="D51" s="34">
        <f>SUBTOTAL(9,D50:D50)</f>
        <v>35</v>
      </c>
      <c r="E51" s="31">
        <f>SUBTOTAL(9,E50:E50)</f>
        <v>50</v>
      </c>
      <c r="F51" s="33">
        <f>SUBTOTAL(9,F50:F50)</f>
        <v>2541010</v>
      </c>
    </row>
    <row r="52" spans="1:6" ht="39.75" customHeight="1" outlineLevel="2">
      <c r="A52" s="20" t="s">
        <v>11</v>
      </c>
      <c r="B52" s="21" t="s">
        <v>78</v>
      </c>
      <c r="C52" s="31">
        <v>10</v>
      </c>
      <c r="D52" s="34">
        <v>47</v>
      </c>
      <c r="E52" s="31">
        <f t="shared" si="1"/>
        <v>57</v>
      </c>
      <c r="F52" s="33">
        <v>2216560</v>
      </c>
    </row>
    <row r="53" spans="1:6" ht="39.75" customHeight="1" outlineLevel="1">
      <c r="A53" s="20"/>
      <c r="B53" s="24" t="s">
        <v>79</v>
      </c>
      <c r="C53" s="31">
        <f>SUBTOTAL(9,C52:C52)</f>
        <v>10</v>
      </c>
      <c r="D53" s="34">
        <f>SUBTOTAL(9,D52:D52)</f>
        <v>47</v>
      </c>
      <c r="E53" s="31">
        <f>SUBTOTAL(9,E52:E52)</f>
        <v>57</v>
      </c>
      <c r="F53" s="33">
        <f>SUBTOTAL(9,F52:F52)</f>
        <v>2216560</v>
      </c>
    </row>
    <row r="54" spans="1:6" ht="39.75" customHeight="1" outlineLevel="2">
      <c r="A54" s="20" t="s">
        <v>11</v>
      </c>
      <c r="B54" s="21" t="s">
        <v>80</v>
      </c>
      <c r="C54" s="31">
        <v>17</v>
      </c>
      <c r="D54" s="34">
        <v>97</v>
      </c>
      <c r="E54" s="31">
        <f t="shared" si="1"/>
        <v>114</v>
      </c>
      <c r="F54" s="33">
        <v>5543990</v>
      </c>
    </row>
    <row r="55" spans="1:6" ht="39.75" customHeight="1" outlineLevel="1">
      <c r="A55" s="20"/>
      <c r="B55" s="24" t="s">
        <v>81</v>
      </c>
      <c r="C55" s="31">
        <f>SUBTOTAL(9,C54:C54)</f>
        <v>17</v>
      </c>
      <c r="D55" s="34">
        <f>SUBTOTAL(9,D54:D54)</f>
        <v>97</v>
      </c>
      <c r="E55" s="31">
        <f>SUBTOTAL(9,E54:E54)</f>
        <v>114</v>
      </c>
      <c r="F55" s="33">
        <f>SUBTOTAL(9,F54:F54)</f>
        <v>5543990</v>
      </c>
    </row>
    <row r="56" spans="1:6" ht="39.75" customHeight="1" outlineLevel="2">
      <c r="A56" s="20" t="s">
        <v>11</v>
      </c>
      <c r="B56" s="21" t="s">
        <v>82</v>
      </c>
      <c r="C56" s="31">
        <v>10</v>
      </c>
      <c r="D56" s="34">
        <v>25</v>
      </c>
      <c r="E56" s="31">
        <f t="shared" si="1"/>
        <v>35</v>
      </c>
      <c r="F56" s="33">
        <v>1800130</v>
      </c>
    </row>
    <row r="57" spans="1:6" ht="39.75" customHeight="1" outlineLevel="1">
      <c r="A57" s="20"/>
      <c r="B57" s="24" t="s">
        <v>83</v>
      </c>
      <c r="C57" s="31">
        <f>SUBTOTAL(9,C56:C56)</f>
        <v>10</v>
      </c>
      <c r="D57" s="34">
        <f>SUBTOTAL(9,D56:D56)</f>
        <v>25</v>
      </c>
      <c r="E57" s="31">
        <f>SUBTOTAL(9,E56:E56)</f>
        <v>35</v>
      </c>
      <c r="F57" s="33">
        <f>SUBTOTAL(9,F56:F56)</f>
        <v>1800130</v>
      </c>
    </row>
    <row r="58" spans="1:6" ht="39.75" customHeight="1" outlineLevel="2">
      <c r="A58" s="20" t="s">
        <v>11</v>
      </c>
      <c r="B58" s="21" t="s">
        <v>84</v>
      </c>
      <c r="C58" s="31">
        <v>14</v>
      </c>
      <c r="D58" s="34">
        <v>28</v>
      </c>
      <c r="E58" s="31">
        <f t="shared" si="1"/>
        <v>42</v>
      </c>
      <c r="F58" s="33">
        <v>2626500</v>
      </c>
    </row>
    <row r="59" spans="1:6" ht="39.75" customHeight="1" outlineLevel="1">
      <c r="A59" s="20"/>
      <c r="B59" s="24" t="s">
        <v>85</v>
      </c>
      <c r="C59" s="31">
        <f>SUBTOTAL(9,C58:C58)</f>
        <v>14</v>
      </c>
      <c r="D59" s="34">
        <f>SUBTOTAL(9,D58:D58)</f>
        <v>28</v>
      </c>
      <c r="E59" s="31">
        <f>SUBTOTAL(9,E58:E58)</f>
        <v>42</v>
      </c>
      <c r="F59" s="33">
        <f>SUBTOTAL(9,F58:F58)</f>
        <v>2626500</v>
      </c>
    </row>
    <row r="60" spans="1:6" ht="39.75" customHeight="1" outlineLevel="2">
      <c r="A60" s="20" t="s">
        <v>11</v>
      </c>
      <c r="B60" s="21" t="s">
        <v>86</v>
      </c>
      <c r="C60" s="31">
        <v>16</v>
      </c>
      <c r="D60" s="34">
        <v>29</v>
      </c>
      <c r="E60" s="31">
        <f t="shared" si="1"/>
        <v>45</v>
      </c>
      <c r="F60" s="33">
        <v>2340160</v>
      </c>
    </row>
    <row r="61" spans="1:6" ht="39.75" customHeight="1" outlineLevel="1">
      <c r="A61" s="20"/>
      <c r="B61" s="24" t="s">
        <v>87</v>
      </c>
      <c r="C61" s="31">
        <f>SUBTOTAL(9,C60:C60)</f>
        <v>16</v>
      </c>
      <c r="D61" s="34">
        <f>SUBTOTAL(9,D60:D60)</f>
        <v>29</v>
      </c>
      <c r="E61" s="31">
        <f>SUBTOTAL(9,E60:E60)</f>
        <v>45</v>
      </c>
      <c r="F61" s="33">
        <f>SUBTOTAL(9,F60:F60)</f>
        <v>2340160</v>
      </c>
    </row>
    <row r="62" spans="1:6" ht="39.75" customHeight="1" outlineLevel="2">
      <c r="A62" s="20" t="s">
        <v>11</v>
      </c>
      <c r="B62" s="21" t="s">
        <v>88</v>
      </c>
      <c r="C62" s="31">
        <v>6</v>
      </c>
      <c r="D62" s="34">
        <v>8</v>
      </c>
      <c r="E62" s="31">
        <f t="shared" si="1"/>
        <v>14</v>
      </c>
      <c r="F62" s="33">
        <v>657280</v>
      </c>
    </row>
    <row r="63" spans="1:6" ht="39.75" customHeight="1" outlineLevel="1">
      <c r="A63" s="20"/>
      <c r="B63" s="24" t="s">
        <v>89</v>
      </c>
      <c r="C63" s="31">
        <f>SUBTOTAL(9,C62:C62)</f>
        <v>6</v>
      </c>
      <c r="D63" s="34">
        <f>SUBTOTAL(9,D62:D62)</f>
        <v>8</v>
      </c>
      <c r="E63" s="31">
        <f>SUBTOTAL(9,E62:E62)</f>
        <v>14</v>
      </c>
      <c r="F63" s="33">
        <f>SUBTOTAL(9,F62:F62)</f>
        <v>657280</v>
      </c>
    </row>
    <row r="64" spans="1:6" ht="39.75" customHeight="1" outlineLevel="2">
      <c r="A64" s="20" t="s">
        <v>11</v>
      </c>
      <c r="B64" s="21" t="s">
        <v>90</v>
      </c>
      <c r="C64" s="31">
        <v>26</v>
      </c>
      <c r="D64" s="34">
        <v>65</v>
      </c>
      <c r="E64" s="31">
        <f t="shared" si="1"/>
        <v>91</v>
      </c>
      <c r="F64" s="33">
        <v>5429430</v>
      </c>
    </row>
    <row r="65" spans="1:6" ht="39.75" customHeight="1" outlineLevel="1">
      <c r="A65" s="20"/>
      <c r="B65" s="24" t="s">
        <v>91</v>
      </c>
      <c r="C65" s="31">
        <f>SUBTOTAL(9,C64:C64)</f>
        <v>26</v>
      </c>
      <c r="D65" s="34">
        <f>SUBTOTAL(9,D64:D64)</f>
        <v>65</v>
      </c>
      <c r="E65" s="31">
        <f>SUBTOTAL(9,E64:E64)</f>
        <v>91</v>
      </c>
      <c r="F65" s="33">
        <f>SUBTOTAL(9,F64:F64)</f>
        <v>5429430</v>
      </c>
    </row>
    <row r="66" spans="1:6" ht="39.75" customHeight="1" outlineLevel="2">
      <c r="A66" s="20" t="s">
        <v>11</v>
      </c>
      <c r="B66" s="21" t="s">
        <v>92</v>
      </c>
      <c r="C66" s="31">
        <v>7</v>
      </c>
      <c r="D66" s="34">
        <v>37</v>
      </c>
      <c r="E66" s="31">
        <f t="shared" si="1"/>
        <v>44</v>
      </c>
      <c r="F66" s="33">
        <v>1915800</v>
      </c>
    </row>
    <row r="67" spans="1:6" ht="39.75" customHeight="1" outlineLevel="1">
      <c r="A67" s="20"/>
      <c r="B67" s="24" t="s">
        <v>93</v>
      </c>
      <c r="C67" s="31">
        <f>SUBTOTAL(9,C66:C66)</f>
        <v>7</v>
      </c>
      <c r="D67" s="34">
        <f>SUBTOTAL(9,D66:D66)</f>
        <v>37</v>
      </c>
      <c r="E67" s="31">
        <f>SUBTOTAL(9,E66:E66)</f>
        <v>44</v>
      </c>
      <c r="F67" s="33">
        <f>SUBTOTAL(9,F66:F66)</f>
        <v>1915800</v>
      </c>
    </row>
    <row r="68" spans="1:6" ht="39.75" customHeight="1" outlineLevel="2">
      <c r="A68" s="20" t="s">
        <v>11</v>
      </c>
      <c r="B68" s="21" t="s">
        <v>94</v>
      </c>
      <c r="C68" s="31">
        <v>8</v>
      </c>
      <c r="D68" s="34">
        <v>28</v>
      </c>
      <c r="E68" s="31">
        <f t="shared" si="1"/>
        <v>36</v>
      </c>
      <c r="F68" s="33">
        <v>2858100</v>
      </c>
    </row>
    <row r="69" spans="1:6" ht="39.75" customHeight="1" outlineLevel="1">
      <c r="A69" s="20"/>
      <c r="B69" s="24" t="s">
        <v>95</v>
      </c>
      <c r="C69" s="31">
        <f>SUBTOTAL(9,C68:C68)</f>
        <v>8</v>
      </c>
      <c r="D69" s="34">
        <f>SUBTOTAL(9,D68:D68)</f>
        <v>28</v>
      </c>
      <c r="E69" s="31">
        <f>SUBTOTAL(9,E68:E68)</f>
        <v>36</v>
      </c>
      <c r="F69" s="33">
        <f>SUBTOTAL(9,F68:F68)</f>
        <v>2858100</v>
      </c>
    </row>
    <row r="70" spans="1:6" ht="39.75" customHeight="1" outlineLevel="2">
      <c r="A70" s="20" t="s">
        <v>11</v>
      </c>
      <c r="B70" s="21" t="s">
        <v>96</v>
      </c>
      <c r="C70" s="31">
        <v>18</v>
      </c>
      <c r="D70" s="34">
        <v>63</v>
      </c>
      <c r="E70" s="31">
        <f t="shared" si="1"/>
        <v>81</v>
      </c>
      <c r="F70" s="33">
        <v>4410250</v>
      </c>
    </row>
    <row r="71" spans="1:6" ht="39.75" customHeight="1" outlineLevel="1">
      <c r="A71" s="20"/>
      <c r="B71" s="24" t="s">
        <v>97</v>
      </c>
      <c r="C71" s="31">
        <f>SUBTOTAL(9,C70:C70)</f>
        <v>18</v>
      </c>
      <c r="D71" s="34">
        <f>SUBTOTAL(9,D70:D70)</f>
        <v>63</v>
      </c>
      <c r="E71" s="31">
        <f>SUBTOTAL(9,E70:E70)</f>
        <v>81</v>
      </c>
      <c r="F71" s="33">
        <f>SUBTOTAL(9,F70:F70)</f>
        <v>4410250</v>
      </c>
    </row>
    <row r="72" spans="1:6" ht="39.75" customHeight="1" outlineLevel="2">
      <c r="A72" s="20" t="s">
        <v>11</v>
      </c>
      <c r="B72" s="21" t="s">
        <v>98</v>
      </c>
      <c r="C72" s="31">
        <v>12</v>
      </c>
      <c r="D72" s="34">
        <v>16</v>
      </c>
      <c r="E72" s="31">
        <f t="shared" si="1"/>
        <v>28</v>
      </c>
      <c r="F72" s="33">
        <v>1854000</v>
      </c>
    </row>
    <row r="73" spans="1:6" ht="39.75" customHeight="1" outlineLevel="1">
      <c r="A73" s="20"/>
      <c r="B73" s="24" t="s">
        <v>99</v>
      </c>
      <c r="C73" s="31">
        <f>SUBTOTAL(9,C72:C72)</f>
        <v>12</v>
      </c>
      <c r="D73" s="34">
        <f>SUBTOTAL(9,D72:D72)</f>
        <v>16</v>
      </c>
      <c r="E73" s="31">
        <f>SUBTOTAL(9,E72:E72)</f>
        <v>28</v>
      </c>
      <c r="F73" s="33">
        <f>SUBTOTAL(9,F72:F72)</f>
        <v>1854000</v>
      </c>
    </row>
    <row r="74" spans="1:6" ht="39.75" customHeight="1" outlineLevel="2">
      <c r="A74" s="20" t="s">
        <v>11</v>
      </c>
      <c r="B74" s="21" t="s">
        <v>100</v>
      </c>
      <c r="C74" s="31">
        <v>22</v>
      </c>
      <c r="D74" s="34">
        <v>65</v>
      </c>
      <c r="E74" s="31">
        <f t="shared" si="1"/>
        <v>87</v>
      </c>
      <c r="F74" s="33">
        <v>7289080</v>
      </c>
    </row>
    <row r="75" spans="1:6" ht="39.75" customHeight="1" outlineLevel="1">
      <c r="A75" s="20"/>
      <c r="B75" s="24" t="s">
        <v>101</v>
      </c>
      <c r="C75" s="31">
        <f>SUBTOTAL(9,C74:C74)</f>
        <v>22</v>
      </c>
      <c r="D75" s="34">
        <f>SUBTOTAL(9,D74:D74)</f>
        <v>65</v>
      </c>
      <c r="E75" s="31">
        <f>SUBTOTAL(9,E74:E74)</f>
        <v>87</v>
      </c>
      <c r="F75" s="33">
        <f>SUBTOTAL(9,F74:F74)</f>
        <v>7289080</v>
      </c>
    </row>
    <row r="76" spans="1:6" ht="39.75" customHeight="1" outlineLevel="2">
      <c r="A76" s="20" t="s">
        <v>11</v>
      </c>
      <c r="B76" s="21" t="s">
        <v>102</v>
      </c>
      <c r="C76" s="31">
        <v>2</v>
      </c>
      <c r="D76" s="34">
        <v>7</v>
      </c>
      <c r="E76" s="31">
        <f t="shared" si="1"/>
        <v>9</v>
      </c>
      <c r="F76" s="33">
        <v>397740</v>
      </c>
    </row>
    <row r="77" spans="1:6" ht="39.75" customHeight="1" outlineLevel="1">
      <c r="A77" s="20"/>
      <c r="B77" s="24" t="s">
        <v>103</v>
      </c>
      <c r="C77" s="31">
        <f>SUBTOTAL(9,C76:C76)</f>
        <v>2</v>
      </c>
      <c r="D77" s="34">
        <f>SUBTOTAL(9,D76:D76)</f>
        <v>7</v>
      </c>
      <c r="E77" s="31">
        <f>SUBTOTAL(9,E76:E76)</f>
        <v>9</v>
      </c>
      <c r="F77" s="33">
        <f>SUBTOTAL(9,F76:F76)</f>
        <v>397740</v>
      </c>
    </row>
    <row r="78" spans="1:6" ht="39.75" customHeight="1" outlineLevel="2">
      <c r="A78" s="20" t="s">
        <v>11</v>
      </c>
      <c r="B78" s="21" t="s">
        <v>104</v>
      </c>
      <c r="C78" s="31">
        <v>9</v>
      </c>
      <c r="D78" s="34">
        <v>4</v>
      </c>
      <c r="E78" s="31">
        <f t="shared" si="1"/>
        <v>13</v>
      </c>
      <c r="F78" s="33">
        <v>895490</v>
      </c>
    </row>
    <row r="79" spans="1:6" ht="39.75" customHeight="1" outlineLevel="1">
      <c r="A79" s="20"/>
      <c r="B79" s="24" t="s">
        <v>105</v>
      </c>
      <c r="C79" s="31">
        <f>SUBTOTAL(9,C78:C78)</f>
        <v>9</v>
      </c>
      <c r="D79" s="34">
        <f>SUBTOTAL(9,D78:D78)</f>
        <v>4</v>
      </c>
      <c r="E79" s="31">
        <f>SUBTOTAL(9,E78:E78)</f>
        <v>13</v>
      </c>
      <c r="F79" s="33">
        <f>SUBTOTAL(9,F78:F78)</f>
        <v>895490</v>
      </c>
    </row>
    <row r="80" spans="1:6" ht="39.75" customHeight="1" outlineLevel="2">
      <c r="A80" s="20" t="s">
        <v>11</v>
      </c>
      <c r="B80" s="21" t="s">
        <v>106</v>
      </c>
      <c r="C80" s="31">
        <v>17</v>
      </c>
      <c r="D80" s="34">
        <v>12</v>
      </c>
      <c r="E80" s="31">
        <f t="shared" si="1"/>
        <v>29</v>
      </c>
      <c r="F80" s="33">
        <v>1657140</v>
      </c>
    </row>
    <row r="81" spans="1:6" ht="39.75" customHeight="1" outlineLevel="1">
      <c r="A81" s="20"/>
      <c r="B81" s="24" t="s">
        <v>107</v>
      </c>
      <c r="C81" s="31">
        <f>SUBTOTAL(9,C80:C80)</f>
        <v>17</v>
      </c>
      <c r="D81" s="34">
        <f>SUBTOTAL(9,D80:D80)</f>
        <v>12</v>
      </c>
      <c r="E81" s="31">
        <f>SUBTOTAL(9,E80:E80)</f>
        <v>29</v>
      </c>
      <c r="F81" s="33">
        <f>SUBTOTAL(9,F80:F80)</f>
        <v>1657140</v>
      </c>
    </row>
    <row r="82" spans="1:6" ht="39.75" customHeight="1" outlineLevel="2">
      <c r="A82" s="20" t="s">
        <v>11</v>
      </c>
      <c r="B82" s="21" t="s">
        <v>108</v>
      </c>
      <c r="C82" s="31">
        <v>11</v>
      </c>
      <c r="D82" s="34">
        <v>25</v>
      </c>
      <c r="E82" s="31">
        <f t="shared" si="1"/>
        <v>36</v>
      </c>
      <c r="F82" s="33">
        <v>2127680</v>
      </c>
    </row>
    <row r="83" spans="1:6" ht="39.75" customHeight="1" outlineLevel="1">
      <c r="A83" s="20"/>
      <c r="B83" s="24" t="s">
        <v>109</v>
      </c>
      <c r="C83" s="31">
        <f>SUBTOTAL(9,C82:C82)</f>
        <v>11</v>
      </c>
      <c r="D83" s="34">
        <f>SUBTOTAL(9,D82:D82)</f>
        <v>25</v>
      </c>
      <c r="E83" s="31">
        <f>SUBTOTAL(9,E82:E82)</f>
        <v>36</v>
      </c>
      <c r="F83" s="33">
        <f>SUBTOTAL(9,F82:F82)</f>
        <v>2127680</v>
      </c>
    </row>
    <row r="84" spans="1:6" ht="39.75" customHeight="1" outlineLevel="2">
      <c r="A84" s="20" t="s">
        <v>11</v>
      </c>
      <c r="B84" s="21" t="s">
        <v>110</v>
      </c>
      <c r="C84" s="31">
        <v>30</v>
      </c>
      <c r="D84" s="34">
        <v>66</v>
      </c>
      <c r="E84" s="31">
        <f t="shared" si="1"/>
        <v>96</v>
      </c>
      <c r="F84" s="33">
        <v>5522530</v>
      </c>
    </row>
    <row r="85" spans="1:6" ht="39.75" customHeight="1" outlineLevel="1">
      <c r="A85" s="20"/>
      <c r="B85" s="24" t="s">
        <v>111</v>
      </c>
      <c r="C85" s="31">
        <f>SUBTOTAL(9,C84:C84)</f>
        <v>30</v>
      </c>
      <c r="D85" s="34">
        <f>SUBTOTAL(9,D84:D84)</f>
        <v>66</v>
      </c>
      <c r="E85" s="31">
        <f>SUBTOTAL(9,E84:E84)</f>
        <v>96</v>
      </c>
      <c r="F85" s="33">
        <f>SUBTOTAL(9,F84:F84)</f>
        <v>5522530</v>
      </c>
    </row>
    <row r="86" spans="1:6" ht="39.75" customHeight="1" outlineLevel="2">
      <c r="A86" s="20" t="s">
        <v>11</v>
      </c>
      <c r="B86" s="21" t="s">
        <v>112</v>
      </c>
      <c r="C86" s="31">
        <v>4</v>
      </c>
      <c r="D86" s="34">
        <v>15</v>
      </c>
      <c r="E86" s="31">
        <f t="shared" si="1"/>
        <v>19</v>
      </c>
      <c r="F86" s="33">
        <v>1028360</v>
      </c>
    </row>
    <row r="87" spans="1:6" ht="39.75" customHeight="1" outlineLevel="1">
      <c r="A87" s="20"/>
      <c r="B87" s="24" t="s">
        <v>113</v>
      </c>
      <c r="C87" s="31">
        <f>SUBTOTAL(9,C86:C86)</f>
        <v>4</v>
      </c>
      <c r="D87" s="34">
        <f>SUBTOTAL(9,D86:D86)</f>
        <v>15</v>
      </c>
      <c r="E87" s="31">
        <f>SUBTOTAL(9,E86:E86)</f>
        <v>19</v>
      </c>
      <c r="F87" s="33">
        <f>SUBTOTAL(9,F86:F86)</f>
        <v>1028360</v>
      </c>
    </row>
    <row r="88" spans="1:6" ht="39.75" customHeight="1" outlineLevel="2">
      <c r="A88" s="20" t="s">
        <v>11</v>
      </c>
      <c r="B88" s="21" t="s">
        <v>114</v>
      </c>
      <c r="C88" s="31">
        <v>10</v>
      </c>
      <c r="D88" s="34">
        <v>53</v>
      </c>
      <c r="E88" s="31">
        <f t="shared" si="1"/>
        <v>63</v>
      </c>
      <c r="F88" s="33">
        <v>3028200</v>
      </c>
    </row>
    <row r="89" spans="1:6" ht="39.75" customHeight="1" outlineLevel="1">
      <c r="A89" s="20"/>
      <c r="B89" s="24" t="s">
        <v>115</v>
      </c>
      <c r="C89" s="31">
        <f>SUBTOTAL(9,C88:C88)</f>
        <v>10</v>
      </c>
      <c r="D89" s="34">
        <f>SUBTOTAL(9,D88:D88)</f>
        <v>53</v>
      </c>
      <c r="E89" s="31">
        <f>SUBTOTAL(9,E88:E88)</f>
        <v>63</v>
      </c>
      <c r="F89" s="33">
        <f>SUBTOTAL(9,F88:F88)</f>
        <v>3028200</v>
      </c>
    </row>
    <row r="90" spans="1:6" ht="39.75" customHeight="1" outlineLevel="2">
      <c r="A90" s="20" t="s">
        <v>11</v>
      </c>
      <c r="B90" s="21" t="s">
        <v>116</v>
      </c>
      <c r="C90" s="31">
        <v>10</v>
      </c>
      <c r="D90" s="34">
        <v>39</v>
      </c>
      <c r="E90" s="31">
        <f t="shared" si="1"/>
        <v>49</v>
      </c>
      <c r="F90" s="33">
        <v>2756280</v>
      </c>
    </row>
    <row r="91" spans="1:6" ht="39.75" customHeight="1" outlineLevel="1">
      <c r="A91" s="20"/>
      <c r="B91" s="24" t="s">
        <v>117</v>
      </c>
      <c r="C91" s="31">
        <f>SUBTOTAL(9,C90:C90)</f>
        <v>10</v>
      </c>
      <c r="D91" s="34">
        <f>SUBTOTAL(9,D90:D90)</f>
        <v>39</v>
      </c>
      <c r="E91" s="31">
        <f>SUBTOTAL(9,E90:E90)</f>
        <v>49</v>
      </c>
      <c r="F91" s="33">
        <f>SUBTOTAL(9,F90:F90)</f>
        <v>2756280</v>
      </c>
    </row>
    <row r="92" spans="1:6" ht="39.75" customHeight="1" outlineLevel="2">
      <c r="A92" s="20" t="s">
        <v>11</v>
      </c>
      <c r="B92" s="21" t="s">
        <v>118</v>
      </c>
      <c r="C92" s="31">
        <v>22</v>
      </c>
      <c r="D92" s="34">
        <v>39</v>
      </c>
      <c r="E92" s="31">
        <f t="shared" si="1"/>
        <v>61</v>
      </c>
      <c r="F92" s="33">
        <v>3630750</v>
      </c>
    </row>
    <row r="93" spans="1:6" ht="39.75" customHeight="1" outlineLevel="1">
      <c r="A93" s="20"/>
      <c r="B93" s="24" t="s">
        <v>119</v>
      </c>
      <c r="C93" s="31">
        <f>SUBTOTAL(9,C92:C92)</f>
        <v>22</v>
      </c>
      <c r="D93" s="34">
        <f>SUBTOTAL(9,D92:D92)</f>
        <v>39</v>
      </c>
      <c r="E93" s="31">
        <f>SUBTOTAL(9,E92:E92)</f>
        <v>61</v>
      </c>
      <c r="F93" s="33">
        <f>SUBTOTAL(9,F92:F92)</f>
        <v>3630750</v>
      </c>
    </row>
    <row r="94" spans="1:6" ht="39.75" customHeight="1" outlineLevel="2">
      <c r="A94" s="20" t="s">
        <v>11</v>
      </c>
      <c r="B94" s="21" t="s">
        <v>120</v>
      </c>
      <c r="C94" s="31">
        <v>21</v>
      </c>
      <c r="D94" s="34">
        <v>17</v>
      </c>
      <c r="E94" s="31">
        <f t="shared" si="1"/>
        <v>38</v>
      </c>
      <c r="F94" s="33">
        <v>2200080</v>
      </c>
    </row>
    <row r="95" spans="1:6" ht="39.75" customHeight="1" outlineLevel="1">
      <c r="A95" s="20"/>
      <c r="B95" s="24" t="s">
        <v>121</v>
      </c>
      <c r="C95" s="31">
        <f>SUBTOTAL(9,C94:C94)</f>
        <v>21</v>
      </c>
      <c r="D95" s="34">
        <f>SUBTOTAL(9,D94:D94)</f>
        <v>17</v>
      </c>
      <c r="E95" s="31">
        <f>SUBTOTAL(9,E94:E94)</f>
        <v>38</v>
      </c>
      <c r="F95" s="33">
        <f>SUBTOTAL(9,F94:F94)</f>
        <v>2200080</v>
      </c>
    </row>
    <row r="96" spans="1:6" ht="39.75" customHeight="1" outlineLevel="2">
      <c r="A96" s="20" t="s">
        <v>11</v>
      </c>
      <c r="B96" s="21" t="s">
        <v>122</v>
      </c>
      <c r="C96" s="31">
        <v>6</v>
      </c>
      <c r="D96" s="34">
        <v>17</v>
      </c>
      <c r="E96" s="31">
        <f t="shared" si="1"/>
        <v>23</v>
      </c>
      <c r="F96" s="33">
        <v>1274110</v>
      </c>
    </row>
    <row r="97" spans="1:6" ht="39.75" customHeight="1" outlineLevel="1">
      <c r="A97" s="20"/>
      <c r="B97" s="24" t="s">
        <v>123</v>
      </c>
      <c r="C97" s="31">
        <f>SUBTOTAL(9,C96:C96)</f>
        <v>6</v>
      </c>
      <c r="D97" s="34">
        <f>SUBTOTAL(9,D96:D96)</f>
        <v>17</v>
      </c>
      <c r="E97" s="31">
        <f>SUBTOTAL(9,E96:E96)</f>
        <v>23</v>
      </c>
      <c r="F97" s="33">
        <f>SUBTOTAL(9,F96:F96)</f>
        <v>1274110</v>
      </c>
    </row>
    <row r="98" spans="1:6" ht="39.75" customHeight="1" outlineLevel="2">
      <c r="A98" s="20" t="s">
        <v>11</v>
      </c>
      <c r="B98" s="21" t="s">
        <v>124</v>
      </c>
      <c r="C98" s="31">
        <v>9</v>
      </c>
      <c r="D98" s="34">
        <v>1</v>
      </c>
      <c r="E98" s="31">
        <f t="shared" si="1"/>
        <v>10</v>
      </c>
      <c r="F98" s="33">
        <v>1091390</v>
      </c>
    </row>
    <row r="99" spans="1:6" ht="39.75" customHeight="1" outlineLevel="1">
      <c r="A99" s="20"/>
      <c r="B99" s="24" t="s">
        <v>125</v>
      </c>
      <c r="C99" s="31">
        <f>SUBTOTAL(9,C98:C98)</f>
        <v>9</v>
      </c>
      <c r="D99" s="34">
        <f>SUBTOTAL(9,D98:D98)</f>
        <v>1</v>
      </c>
      <c r="E99" s="31">
        <f>SUBTOTAL(9,E98:E98)</f>
        <v>10</v>
      </c>
      <c r="F99" s="33">
        <f>SUBTOTAL(9,F98:F98)</f>
        <v>1091390</v>
      </c>
    </row>
    <row r="100" spans="1:6" ht="39.75" customHeight="1" outlineLevel="2">
      <c r="A100" s="20" t="s">
        <v>11</v>
      </c>
      <c r="B100" s="21" t="s">
        <v>126</v>
      </c>
      <c r="C100" s="31">
        <v>8</v>
      </c>
      <c r="D100" s="34">
        <v>4</v>
      </c>
      <c r="E100" s="31">
        <f t="shared" si="1"/>
        <v>12</v>
      </c>
      <c r="F100" s="33">
        <v>612960</v>
      </c>
    </row>
    <row r="101" spans="1:6" ht="39.75" customHeight="1" outlineLevel="1">
      <c r="A101" s="20"/>
      <c r="B101" s="24" t="s">
        <v>127</v>
      </c>
      <c r="C101" s="31">
        <f>SUBTOTAL(9,C100:C100)</f>
        <v>8</v>
      </c>
      <c r="D101" s="34">
        <f>SUBTOTAL(9,D100:D100)</f>
        <v>4</v>
      </c>
      <c r="E101" s="31">
        <f>SUBTOTAL(9,E100:E100)</f>
        <v>12</v>
      </c>
      <c r="F101" s="33">
        <f>SUBTOTAL(9,F100:F100)</f>
        <v>612960</v>
      </c>
    </row>
    <row r="102" spans="1:6" ht="39.75" customHeight="1" outlineLevel="2">
      <c r="A102" s="20" t="s">
        <v>11</v>
      </c>
      <c r="B102" s="21" t="s">
        <v>128</v>
      </c>
      <c r="C102" s="31">
        <v>3</v>
      </c>
      <c r="D102" s="34">
        <v>0</v>
      </c>
      <c r="E102" s="31">
        <f t="shared" si="1"/>
        <v>3</v>
      </c>
      <c r="F102" s="33">
        <v>231750</v>
      </c>
    </row>
    <row r="103" spans="1:6" ht="39.75" customHeight="1" outlineLevel="1">
      <c r="A103" s="20"/>
      <c r="B103" s="24" t="s">
        <v>129</v>
      </c>
      <c r="C103" s="31">
        <f>SUBTOTAL(9,C102:C102)</f>
        <v>3</v>
      </c>
      <c r="D103" s="34">
        <f>SUBTOTAL(9,D102:D102)</f>
        <v>0</v>
      </c>
      <c r="E103" s="31">
        <f>SUBTOTAL(9,E102:E102)</f>
        <v>3</v>
      </c>
      <c r="F103" s="33">
        <f>SUBTOTAL(9,F102:F102)</f>
        <v>231750</v>
      </c>
    </row>
    <row r="104" spans="1:6" ht="39.75" customHeight="1" outlineLevel="2">
      <c r="A104" s="20" t="s">
        <v>11</v>
      </c>
      <c r="B104" s="21" t="s">
        <v>130</v>
      </c>
      <c r="C104" s="31">
        <v>12</v>
      </c>
      <c r="D104" s="34">
        <v>35</v>
      </c>
      <c r="E104" s="31">
        <f t="shared" si="1"/>
        <v>47</v>
      </c>
      <c r="F104" s="33">
        <v>2647100</v>
      </c>
    </row>
    <row r="105" spans="1:6" ht="39.75" customHeight="1" outlineLevel="1">
      <c r="A105" s="20"/>
      <c r="B105" s="24" t="s">
        <v>131</v>
      </c>
      <c r="C105" s="31">
        <f>SUBTOTAL(9,C104:C104)</f>
        <v>12</v>
      </c>
      <c r="D105" s="34">
        <f>SUBTOTAL(9,D104:D104)</f>
        <v>35</v>
      </c>
      <c r="E105" s="31">
        <f>SUBTOTAL(9,E104:E104)</f>
        <v>47</v>
      </c>
      <c r="F105" s="33">
        <f>SUBTOTAL(9,F104:F104)</f>
        <v>2647100</v>
      </c>
    </row>
    <row r="106" spans="1:6" ht="39.75" customHeight="1" outlineLevel="2">
      <c r="A106" s="20" t="s">
        <v>11</v>
      </c>
      <c r="B106" s="21" t="s">
        <v>132</v>
      </c>
      <c r="C106" s="31">
        <v>3</v>
      </c>
      <c r="D106" s="34">
        <v>10</v>
      </c>
      <c r="E106" s="31">
        <f t="shared" si="1"/>
        <v>13</v>
      </c>
      <c r="F106" s="33">
        <v>735050</v>
      </c>
    </row>
    <row r="107" spans="1:6" ht="39.75" customHeight="1" outlineLevel="1">
      <c r="A107" s="20"/>
      <c r="B107" s="24" t="s">
        <v>133</v>
      </c>
      <c r="C107" s="31">
        <f>SUBTOTAL(9,C106:C106)</f>
        <v>3</v>
      </c>
      <c r="D107" s="34">
        <f>SUBTOTAL(9,D106:D106)</f>
        <v>10</v>
      </c>
      <c r="E107" s="31">
        <f>SUBTOTAL(9,E106:E106)</f>
        <v>13</v>
      </c>
      <c r="F107" s="33">
        <f>SUBTOTAL(9,F106:F106)</f>
        <v>735050</v>
      </c>
    </row>
    <row r="108" spans="1:6" ht="39.75" customHeight="1" outlineLevel="2">
      <c r="A108" s="20" t="s">
        <v>11</v>
      </c>
      <c r="B108" s="21" t="s">
        <v>134</v>
      </c>
      <c r="C108" s="31">
        <v>4</v>
      </c>
      <c r="D108" s="34">
        <v>6</v>
      </c>
      <c r="E108" s="31">
        <f t="shared" si="1"/>
        <v>10</v>
      </c>
      <c r="F108" s="33">
        <v>426420</v>
      </c>
    </row>
    <row r="109" spans="1:6" ht="39.75" customHeight="1" outlineLevel="1">
      <c r="A109" s="20"/>
      <c r="B109" s="24" t="s">
        <v>135</v>
      </c>
      <c r="C109" s="31">
        <f>SUBTOTAL(9,C108:C108)</f>
        <v>4</v>
      </c>
      <c r="D109" s="34">
        <f>SUBTOTAL(9,D108:D108)</f>
        <v>6</v>
      </c>
      <c r="E109" s="31">
        <f>SUBTOTAL(9,E108:E108)</f>
        <v>10</v>
      </c>
      <c r="F109" s="33">
        <f>SUBTOTAL(9,F108:F108)</f>
        <v>426420</v>
      </c>
    </row>
    <row r="110" spans="1:6" ht="39.75" customHeight="1" outlineLevel="2">
      <c r="A110" s="20" t="s">
        <v>11</v>
      </c>
      <c r="B110" s="21" t="s">
        <v>136</v>
      </c>
      <c r="C110" s="31">
        <v>8</v>
      </c>
      <c r="D110" s="34">
        <v>35</v>
      </c>
      <c r="E110" s="31">
        <f t="shared" si="1"/>
        <v>43</v>
      </c>
      <c r="F110" s="33">
        <v>1795290</v>
      </c>
    </row>
    <row r="111" spans="1:6" ht="39.75" customHeight="1" outlineLevel="1">
      <c r="A111" s="20"/>
      <c r="B111" s="24" t="s">
        <v>137</v>
      </c>
      <c r="C111" s="31">
        <f>SUBTOTAL(9,C110:C110)</f>
        <v>8</v>
      </c>
      <c r="D111" s="34">
        <f>SUBTOTAL(9,D110:D110)</f>
        <v>35</v>
      </c>
      <c r="E111" s="31">
        <f>SUBTOTAL(9,E110:E110)</f>
        <v>43</v>
      </c>
      <c r="F111" s="33">
        <f>SUBTOTAL(9,F110:F110)</f>
        <v>1795290</v>
      </c>
    </row>
    <row r="112" spans="1:6" ht="39.75" customHeight="1" outlineLevel="2">
      <c r="A112" s="20" t="s">
        <v>11</v>
      </c>
      <c r="B112" s="21" t="s">
        <v>138</v>
      </c>
      <c r="C112" s="31">
        <v>16</v>
      </c>
      <c r="D112" s="34">
        <v>18</v>
      </c>
      <c r="E112" s="31">
        <f t="shared" si="1"/>
        <v>34</v>
      </c>
      <c r="F112" s="33">
        <v>2275270</v>
      </c>
    </row>
    <row r="113" spans="1:6" ht="39.75" customHeight="1" outlineLevel="1">
      <c r="A113" s="20"/>
      <c r="B113" s="24" t="s">
        <v>139</v>
      </c>
      <c r="C113" s="31">
        <f>SUBTOTAL(9,C112:C112)</f>
        <v>16</v>
      </c>
      <c r="D113" s="34">
        <f>SUBTOTAL(9,D112:D112)</f>
        <v>18</v>
      </c>
      <c r="E113" s="31">
        <f>SUBTOTAL(9,E112:E112)</f>
        <v>34</v>
      </c>
      <c r="F113" s="33">
        <f>SUBTOTAL(9,F112:F112)</f>
        <v>2275270</v>
      </c>
    </row>
    <row r="114" spans="1:6" ht="39.75" customHeight="1" outlineLevel="2">
      <c r="A114" s="20" t="s">
        <v>11</v>
      </c>
      <c r="B114" s="21" t="s">
        <v>140</v>
      </c>
      <c r="C114" s="31">
        <v>15</v>
      </c>
      <c r="D114" s="34">
        <v>35</v>
      </c>
      <c r="E114" s="31">
        <f aca="true" t="shared" si="2" ref="E114:E132">C114+D114</f>
        <v>50</v>
      </c>
      <c r="F114" s="33">
        <v>2900300</v>
      </c>
    </row>
    <row r="115" spans="1:6" ht="39.75" customHeight="1" outlineLevel="1">
      <c r="A115" s="20"/>
      <c r="B115" s="24" t="s">
        <v>141</v>
      </c>
      <c r="C115" s="31">
        <f>SUBTOTAL(9,C114:C114)</f>
        <v>15</v>
      </c>
      <c r="D115" s="34">
        <f>SUBTOTAL(9,D114:D114)</f>
        <v>35</v>
      </c>
      <c r="E115" s="31">
        <f>SUBTOTAL(9,E114:E114)</f>
        <v>50</v>
      </c>
      <c r="F115" s="33">
        <f>SUBTOTAL(9,F114:F114)</f>
        <v>2900300</v>
      </c>
    </row>
    <row r="116" spans="1:6" ht="39.75" customHeight="1" outlineLevel="2">
      <c r="A116" s="20" t="s">
        <v>11</v>
      </c>
      <c r="B116" s="21" t="s">
        <v>142</v>
      </c>
      <c r="C116" s="31">
        <v>43</v>
      </c>
      <c r="D116" s="34">
        <v>4</v>
      </c>
      <c r="E116" s="31">
        <f t="shared" si="2"/>
        <v>47</v>
      </c>
      <c r="F116" s="33">
        <v>2585300</v>
      </c>
    </row>
    <row r="117" spans="1:6" ht="39.75" customHeight="1" outlineLevel="1">
      <c r="A117" s="20"/>
      <c r="B117" s="24" t="s">
        <v>143</v>
      </c>
      <c r="C117" s="31">
        <f>SUBTOTAL(9,C116:C116)</f>
        <v>43</v>
      </c>
      <c r="D117" s="34">
        <f>SUBTOTAL(9,D116:D116)</f>
        <v>4</v>
      </c>
      <c r="E117" s="31">
        <f>SUBTOTAL(9,E116:E116)</f>
        <v>47</v>
      </c>
      <c r="F117" s="33">
        <f>SUBTOTAL(9,F116:F116)</f>
        <v>2585300</v>
      </c>
    </row>
    <row r="118" spans="1:6" ht="39.75" customHeight="1" outlineLevel="2">
      <c r="A118" s="20" t="s">
        <v>11</v>
      </c>
      <c r="B118" s="21" t="s">
        <v>144</v>
      </c>
      <c r="C118" s="31">
        <v>21</v>
      </c>
      <c r="D118" s="34">
        <v>78</v>
      </c>
      <c r="E118" s="31">
        <f t="shared" si="2"/>
        <v>99</v>
      </c>
      <c r="F118" s="33">
        <v>4295100</v>
      </c>
    </row>
    <row r="119" spans="1:6" ht="39.75" customHeight="1" outlineLevel="1">
      <c r="A119" s="20"/>
      <c r="B119" s="24" t="s">
        <v>145</v>
      </c>
      <c r="C119" s="31">
        <f>SUBTOTAL(9,C118:C118)</f>
        <v>21</v>
      </c>
      <c r="D119" s="34">
        <f>SUBTOTAL(9,D118:D118)</f>
        <v>78</v>
      </c>
      <c r="E119" s="31">
        <f>SUBTOTAL(9,E118:E118)</f>
        <v>99</v>
      </c>
      <c r="F119" s="33">
        <f>SUBTOTAL(9,F118:F118)</f>
        <v>4295100</v>
      </c>
    </row>
    <row r="120" spans="1:6" ht="39.75" customHeight="1" outlineLevel="2">
      <c r="A120" s="20" t="s">
        <v>11</v>
      </c>
      <c r="B120" s="21" t="s">
        <v>146</v>
      </c>
      <c r="C120" s="31">
        <v>5</v>
      </c>
      <c r="D120" s="34">
        <v>28</v>
      </c>
      <c r="E120" s="31">
        <f t="shared" si="2"/>
        <v>33</v>
      </c>
      <c r="F120" s="33">
        <v>1670240</v>
      </c>
    </row>
    <row r="121" spans="1:6" ht="39.75" customHeight="1" outlineLevel="1">
      <c r="A121" s="20"/>
      <c r="B121" s="24" t="s">
        <v>147</v>
      </c>
      <c r="C121" s="31">
        <f>SUBTOTAL(9,C120:C120)</f>
        <v>5</v>
      </c>
      <c r="D121" s="34">
        <f>SUBTOTAL(9,D120:D120)</f>
        <v>28</v>
      </c>
      <c r="E121" s="31">
        <f>SUBTOTAL(9,E120:E120)</f>
        <v>33</v>
      </c>
      <c r="F121" s="33">
        <f>SUBTOTAL(9,F120:F120)</f>
        <v>1670240</v>
      </c>
    </row>
    <row r="122" spans="1:6" ht="39.75" customHeight="1" outlineLevel="2">
      <c r="A122" s="20" t="s">
        <v>11</v>
      </c>
      <c r="B122" s="21" t="s">
        <v>148</v>
      </c>
      <c r="C122" s="31">
        <v>3</v>
      </c>
      <c r="D122" s="34">
        <v>4</v>
      </c>
      <c r="E122" s="31">
        <f t="shared" si="2"/>
        <v>7</v>
      </c>
      <c r="F122" s="33">
        <v>535600</v>
      </c>
    </row>
    <row r="123" spans="1:6" ht="39.75" customHeight="1" outlineLevel="1">
      <c r="A123" s="20"/>
      <c r="B123" s="24" t="s">
        <v>149</v>
      </c>
      <c r="C123" s="31">
        <f>SUBTOTAL(9,C122:C122)</f>
        <v>3</v>
      </c>
      <c r="D123" s="34">
        <f>SUBTOTAL(9,D122:D122)</f>
        <v>4</v>
      </c>
      <c r="E123" s="31">
        <f>SUBTOTAL(9,E122:E122)</f>
        <v>7</v>
      </c>
      <c r="F123" s="33">
        <f>SUBTOTAL(9,F122:F122)</f>
        <v>535600</v>
      </c>
    </row>
    <row r="124" spans="1:6" ht="39.75" customHeight="1" outlineLevel="2">
      <c r="A124" s="20" t="s">
        <v>11</v>
      </c>
      <c r="B124" s="21" t="s">
        <v>150</v>
      </c>
      <c r="C124" s="31">
        <v>10</v>
      </c>
      <c r="D124" s="34">
        <v>17</v>
      </c>
      <c r="E124" s="31">
        <f t="shared" si="2"/>
        <v>27</v>
      </c>
      <c r="F124" s="33">
        <v>1560190</v>
      </c>
    </row>
    <row r="125" spans="1:6" ht="39.75" customHeight="1" outlineLevel="1">
      <c r="A125" s="20"/>
      <c r="B125" s="24" t="s">
        <v>151</v>
      </c>
      <c r="C125" s="31">
        <f>SUBTOTAL(9,C124:C124)</f>
        <v>10</v>
      </c>
      <c r="D125" s="34">
        <f>SUBTOTAL(9,D124:D124)</f>
        <v>17</v>
      </c>
      <c r="E125" s="31">
        <f>SUBTOTAL(9,E124:E124)</f>
        <v>27</v>
      </c>
      <c r="F125" s="33">
        <f>SUBTOTAL(9,F124:F124)</f>
        <v>1560190</v>
      </c>
    </row>
    <row r="126" spans="1:6" ht="39.75" customHeight="1" outlineLevel="2">
      <c r="A126" s="20" t="s">
        <v>11</v>
      </c>
      <c r="B126" s="21" t="s">
        <v>152</v>
      </c>
      <c r="C126" s="31">
        <v>42</v>
      </c>
      <c r="D126" s="34">
        <v>49</v>
      </c>
      <c r="E126" s="31">
        <f t="shared" si="2"/>
        <v>91</v>
      </c>
      <c r="F126" s="33">
        <v>5414540</v>
      </c>
    </row>
    <row r="127" spans="1:6" ht="39.75" customHeight="1" outlineLevel="1">
      <c r="A127" s="20"/>
      <c r="B127" s="24" t="s">
        <v>153</v>
      </c>
      <c r="C127" s="31">
        <f>SUBTOTAL(9,C126:C126)</f>
        <v>42</v>
      </c>
      <c r="D127" s="34">
        <f>SUBTOTAL(9,D126:D126)</f>
        <v>49</v>
      </c>
      <c r="E127" s="31">
        <f>SUBTOTAL(9,E126:E126)</f>
        <v>91</v>
      </c>
      <c r="F127" s="33">
        <f>SUBTOTAL(9,F126:F126)</f>
        <v>5414540</v>
      </c>
    </row>
    <row r="128" spans="1:6" ht="39.75" customHeight="1" outlineLevel="2">
      <c r="A128" s="20" t="s">
        <v>11</v>
      </c>
      <c r="B128" s="21" t="s">
        <v>154</v>
      </c>
      <c r="C128" s="31">
        <v>19</v>
      </c>
      <c r="D128" s="34">
        <v>114</v>
      </c>
      <c r="E128" s="31">
        <f t="shared" si="2"/>
        <v>133</v>
      </c>
      <c r="F128" s="33">
        <v>6386000</v>
      </c>
    </row>
    <row r="129" spans="1:6" ht="39.75" customHeight="1" outlineLevel="1">
      <c r="A129" s="20"/>
      <c r="B129" s="24" t="s">
        <v>155</v>
      </c>
      <c r="C129" s="31">
        <f>SUBTOTAL(9,C128:C128)</f>
        <v>19</v>
      </c>
      <c r="D129" s="34">
        <f>SUBTOTAL(9,D128:D128)</f>
        <v>114</v>
      </c>
      <c r="E129" s="31">
        <f>SUBTOTAL(9,E128:E128)</f>
        <v>133</v>
      </c>
      <c r="F129" s="33">
        <f>SUBTOTAL(9,F128:F128)</f>
        <v>6386000</v>
      </c>
    </row>
    <row r="130" spans="1:6" ht="39.75" customHeight="1" outlineLevel="2">
      <c r="A130" s="20" t="s">
        <v>11</v>
      </c>
      <c r="B130" s="21" t="s">
        <v>156</v>
      </c>
      <c r="C130" s="31">
        <v>7</v>
      </c>
      <c r="D130" s="34">
        <v>17</v>
      </c>
      <c r="E130" s="31">
        <f t="shared" si="2"/>
        <v>24</v>
      </c>
      <c r="F130" s="33">
        <v>1439940</v>
      </c>
    </row>
    <row r="131" spans="1:6" ht="39.75" customHeight="1" outlineLevel="1">
      <c r="A131" s="20"/>
      <c r="B131" s="24" t="s">
        <v>157</v>
      </c>
      <c r="C131" s="31">
        <f>SUBTOTAL(9,C130:C130)</f>
        <v>7</v>
      </c>
      <c r="D131" s="34">
        <f>SUBTOTAL(9,D130:D130)</f>
        <v>17</v>
      </c>
      <c r="E131" s="31">
        <f>SUBTOTAL(9,E130:E130)</f>
        <v>24</v>
      </c>
      <c r="F131" s="33">
        <f>SUBTOTAL(9,F130:F130)</f>
        <v>1439940</v>
      </c>
    </row>
    <row r="132" spans="1:6" ht="39.75" customHeight="1" outlineLevel="2">
      <c r="A132" s="25" t="s">
        <v>11</v>
      </c>
      <c r="B132" s="26" t="s">
        <v>158</v>
      </c>
      <c r="C132" s="31">
        <v>12</v>
      </c>
      <c r="D132" s="35">
        <v>74</v>
      </c>
      <c r="E132" s="31">
        <f t="shared" si="2"/>
        <v>86</v>
      </c>
      <c r="F132" s="33">
        <v>4264200</v>
      </c>
    </row>
    <row r="133" spans="1:6" ht="39.75" customHeight="1" outlineLevel="1">
      <c r="A133" s="27"/>
      <c r="B133" s="28" t="s">
        <v>159</v>
      </c>
      <c r="C133" s="31">
        <v>12</v>
      </c>
      <c r="D133" s="35">
        <v>74</v>
      </c>
      <c r="E133" s="31">
        <f>C133+D133</f>
        <v>86</v>
      </c>
      <c r="F133" s="33">
        <v>4264200</v>
      </c>
    </row>
    <row r="134" spans="1:6" ht="39.75" customHeight="1">
      <c r="A134" s="11"/>
      <c r="B134" s="12" t="s">
        <v>166</v>
      </c>
      <c r="C134" s="45">
        <f>SUM(C1:C133)</f>
        <v>1664</v>
      </c>
      <c r="D134" s="45">
        <f>SUM(D1:D133)</f>
        <v>3778</v>
      </c>
      <c r="E134" s="45">
        <f>SUM(E1:E133)</f>
        <v>5442</v>
      </c>
      <c r="F134" s="45">
        <f>SUM(F1:F133)</f>
        <v>305967900</v>
      </c>
    </row>
    <row r="135" spans="1:6" ht="23.25" outlineLevel="1">
      <c r="A135" s="13"/>
      <c r="B135" s="14"/>
      <c r="C135" s="45">
        <f>+C134/2</f>
        <v>832</v>
      </c>
      <c r="D135" s="45">
        <f>+D134/2</f>
        <v>1889</v>
      </c>
      <c r="E135" s="45">
        <f>+E134/2</f>
        <v>2721</v>
      </c>
      <c r="F135" s="45">
        <f>+F134/2</f>
        <v>152983950</v>
      </c>
    </row>
    <row r="136" spans="1:6" ht="23.25">
      <c r="A136" s="13"/>
      <c r="B136" s="15"/>
      <c r="C136" s="45">
        <f>+C135+เชียงใหม่!C13</f>
        <v>888</v>
      </c>
      <c r="D136" s="45">
        <f>+D135+เชียงใหม่!D13</f>
        <v>1970</v>
      </c>
      <c r="E136" s="45">
        <f>+E135+เชียงใหม่!E13</f>
        <v>2858</v>
      </c>
      <c r="F136" s="45">
        <f>+F135+เชียงใหม่!F13</f>
        <v>162022571</v>
      </c>
    </row>
    <row r="137" spans="1:6" ht="23.25">
      <c r="A137" s="13"/>
      <c r="B137" s="15"/>
      <c r="C137" s="15"/>
      <c r="D137" s="15"/>
      <c r="E137" s="15"/>
      <c r="F137" s="15"/>
    </row>
    <row r="138" spans="1:6" ht="23.25">
      <c r="A138" s="13"/>
      <c r="B138" s="15"/>
      <c r="C138" s="15"/>
      <c r="D138" s="15"/>
      <c r="E138" s="15"/>
      <c r="F138" s="15"/>
    </row>
    <row r="139" spans="1:6" ht="23.25">
      <c r="A139" s="13"/>
      <c r="B139" s="15"/>
      <c r="C139" s="15"/>
      <c r="D139" s="15"/>
      <c r="E139" s="15"/>
      <c r="F139" s="15"/>
    </row>
    <row r="140" spans="1:6" ht="23.25">
      <c r="A140" s="13"/>
      <c r="B140" s="15"/>
      <c r="C140" s="15"/>
      <c r="D140" s="15"/>
      <c r="E140" s="15"/>
      <c r="F140" s="15"/>
    </row>
    <row r="141" spans="1:6" ht="23.25">
      <c r="A141" s="13"/>
      <c r="B141" s="15"/>
      <c r="C141" s="15"/>
      <c r="D141" s="15"/>
      <c r="E141" s="15"/>
      <c r="F141" s="15"/>
    </row>
    <row r="142" spans="1:6" ht="23.25">
      <c r="A142" s="13"/>
      <c r="B142" s="15"/>
      <c r="C142" s="15"/>
      <c r="D142" s="15"/>
      <c r="E142" s="15"/>
      <c r="F142" s="15"/>
    </row>
    <row r="143" spans="1:6" ht="23.25">
      <c r="A143" s="13"/>
      <c r="B143" s="15"/>
      <c r="C143" s="15"/>
      <c r="D143" s="15"/>
      <c r="E143" s="15"/>
      <c r="F143" s="15"/>
    </row>
    <row r="144" spans="1:6" ht="23.25">
      <c r="A144" s="13"/>
      <c r="B144" s="15"/>
      <c r="C144" s="15"/>
      <c r="D144" s="15"/>
      <c r="E144" s="15"/>
      <c r="F144" s="15"/>
    </row>
    <row r="145" spans="1:6" ht="23.25">
      <c r="A145" s="13"/>
      <c r="B145" s="15"/>
      <c r="C145" s="15"/>
      <c r="D145" s="15"/>
      <c r="E145" s="15"/>
      <c r="F145" s="15"/>
    </row>
    <row r="146" spans="1:6" ht="23.25">
      <c r="A146" s="13"/>
      <c r="B146" s="15"/>
      <c r="C146" s="15"/>
      <c r="D146" s="15"/>
      <c r="E146" s="15"/>
      <c r="F146" s="15"/>
    </row>
    <row r="147" spans="1:6" ht="23.25">
      <c r="A147" s="13"/>
      <c r="B147" s="15"/>
      <c r="C147" s="15"/>
      <c r="D147" s="15"/>
      <c r="E147" s="15"/>
      <c r="F147" s="15"/>
    </row>
    <row r="148" spans="1:6" ht="23.25">
      <c r="A148" s="13"/>
      <c r="B148" s="15"/>
      <c r="C148" s="15"/>
      <c r="D148" s="15"/>
      <c r="E148" s="15"/>
      <c r="F148" s="15"/>
    </row>
    <row r="149" spans="1:6" ht="23.25">
      <c r="A149" s="13"/>
      <c r="B149" s="15"/>
      <c r="C149" s="15"/>
      <c r="D149" s="15"/>
      <c r="E149" s="15"/>
      <c r="F149" s="15"/>
    </row>
    <row r="150" spans="1:6" ht="23.25">
      <c r="A150" s="13"/>
      <c r="B150" s="15"/>
      <c r="C150" s="15"/>
      <c r="D150" s="15"/>
      <c r="E150" s="15"/>
      <c r="F150" s="15"/>
    </row>
    <row r="151" spans="1:6" ht="23.25">
      <c r="A151" s="13"/>
      <c r="B151" s="15"/>
      <c r="C151" s="15"/>
      <c r="D151" s="15"/>
      <c r="E151" s="15"/>
      <c r="F151" s="15"/>
    </row>
    <row r="152" spans="1:6" ht="23.25">
      <c r="A152" s="13"/>
      <c r="B152" s="15"/>
      <c r="C152" s="15"/>
      <c r="D152" s="15"/>
      <c r="E152" s="15"/>
      <c r="F152" s="15"/>
    </row>
    <row r="153" spans="1:6" ht="23.25">
      <c r="A153" s="13"/>
      <c r="B153" s="15"/>
      <c r="C153" s="15"/>
      <c r="D153" s="15"/>
      <c r="E153" s="15"/>
      <c r="F153" s="15"/>
    </row>
    <row r="154" spans="1:6" ht="23.25">
      <c r="A154" s="13"/>
      <c r="B154" s="15"/>
      <c r="C154" s="15"/>
      <c r="D154" s="15"/>
      <c r="E154" s="15"/>
      <c r="F154" s="15"/>
    </row>
    <row r="155" spans="1:6" ht="23.25">
      <c r="A155" s="13"/>
      <c r="B155" s="15"/>
      <c r="C155" s="15"/>
      <c r="D155" s="15"/>
      <c r="E155" s="15"/>
      <c r="F155" s="15"/>
    </row>
    <row r="156" spans="1:6" ht="23.25">
      <c r="A156" s="13"/>
      <c r="B156" s="15"/>
      <c r="C156" s="15"/>
      <c r="D156" s="15"/>
      <c r="E156" s="15"/>
      <c r="F156" s="15"/>
    </row>
    <row r="157" spans="1:6" ht="23.25">
      <c r="A157" s="13"/>
      <c r="B157" s="15"/>
      <c r="C157" s="15"/>
      <c r="D157" s="15"/>
      <c r="E157" s="15"/>
      <c r="F157" s="15"/>
    </row>
    <row r="158" spans="1:6" ht="23.25">
      <c r="A158" s="13"/>
      <c r="B158" s="15"/>
      <c r="C158" s="15"/>
      <c r="D158" s="15"/>
      <c r="E158" s="15"/>
      <c r="F158" s="15"/>
    </row>
    <row r="159" spans="1:6" ht="23.25">
      <c r="A159" s="13"/>
      <c r="B159" s="15"/>
      <c r="C159" s="15"/>
      <c r="D159" s="15"/>
      <c r="E159" s="15"/>
      <c r="F159" s="15"/>
    </row>
    <row r="160" spans="1:6" ht="23.25">
      <c r="A160" s="13"/>
      <c r="B160" s="15"/>
      <c r="C160" s="15"/>
      <c r="D160" s="15"/>
      <c r="E160" s="15"/>
      <c r="F160" s="15"/>
    </row>
    <row r="161" spans="1:6" ht="23.25">
      <c r="A161" s="13"/>
      <c r="B161" s="15"/>
      <c r="C161" s="15"/>
      <c r="D161" s="15"/>
      <c r="E161" s="15"/>
      <c r="F161" s="15"/>
    </row>
    <row r="162" spans="1:6" ht="23.25">
      <c r="A162" s="13"/>
      <c r="B162" s="15"/>
      <c r="C162" s="15"/>
      <c r="D162" s="15"/>
      <c r="E162" s="15"/>
      <c r="F162" s="15"/>
    </row>
    <row r="163" spans="1:6" ht="23.25">
      <c r="A163" s="13"/>
      <c r="B163" s="15"/>
      <c r="C163" s="15"/>
      <c r="D163" s="15"/>
      <c r="E163" s="15"/>
      <c r="F163" s="15"/>
    </row>
    <row r="164" spans="1:6" ht="23.25">
      <c r="A164" s="13"/>
      <c r="B164" s="15"/>
      <c r="C164" s="15"/>
      <c r="D164" s="15"/>
      <c r="E164" s="15"/>
      <c r="F164" s="15"/>
    </row>
    <row r="165" spans="1:6" ht="23.25">
      <c r="A165" s="13"/>
      <c r="B165" s="15"/>
      <c r="C165" s="15"/>
      <c r="D165" s="15"/>
      <c r="E165" s="15"/>
      <c r="F165" s="15"/>
    </row>
    <row r="166" spans="1:6" ht="23.25">
      <c r="A166" s="13"/>
      <c r="B166" s="15"/>
      <c r="C166" s="15"/>
      <c r="D166" s="15"/>
      <c r="E166" s="15"/>
      <c r="F166" s="15"/>
    </row>
    <row r="167" spans="1:6" ht="23.25">
      <c r="A167" s="13"/>
      <c r="B167" s="15"/>
      <c r="C167" s="15"/>
      <c r="D167" s="15"/>
      <c r="E167" s="15"/>
      <c r="F167" s="15"/>
    </row>
    <row r="168" spans="1:6" ht="23.25">
      <c r="A168" s="13"/>
      <c r="B168" s="15"/>
      <c r="C168" s="15"/>
      <c r="D168" s="15"/>
      <c r="E168" s="15"/>
      <c r="F168" s="15"/>
    </row>
    <row r="169" spans="1:6" ht="23.25">
      <c r="A169" s="13"/>
      <c r="B169" s="15"/>
      <c r="C169" s="15"/>
      <c r="D169" s="15"/>
      <c r="E169" s="15"/>
      <c r="F169" s="15"/>
    </row>
    <row r="170" spans="1:6" ht="23.25">
      <c r="A170" s="13"/>
      <c r="B170" s="15"/>
      <c r="C170" s="15"/>
      <c r="D170" s="15"/>
      <c r="E170" s="15"/>
      <c r="F170" s="15"/>
    </row>
    <row r="171" spans="1:6" ht="23.25">
      <c r="A171" s="13"/>
      <c r="B171" s="15"/>
      <c r="C171" s="15"/>
      <c r="D171" s="15"/>
      <c r="E171" s="15"/>
      <c r="F171" s="15"/>
    </row>
    <row r="172" spans="1:6" ht="23.25">
      <c r="A172" s="13"/>
      <c r="B172" s="15"/>
      <c r="C172" s="15"/>
      <c r="D172" s="15"/>
      <c r="E172" s="15"/>
      <c r="F172" s="15"/>
    </row>
    <row r="173" spans="1:6" ht="23.25">
      <c r="A173" s="13"/>
      <c r="B173" s="15"/>
      <c r="C173" s="15"/>
      <c r="D173" s="15"/>
      <c r="E173" s="15"/>
      <c r="F173" s="15"/>
    </row>
    <row r="174" spans="1:6" ht="23.25">
      <c r="A174" s="13"/>
      <c r="B174" s="15"/>
      <c r="C174" s="15"/>
      <c r="D174" s="15"/>
      <c r="E174" s="15"/>
      <c r="F174" s="15"/>
    </row>
    <row r="175" spans="1:6" ht="23.25">
      <c r="A175" s="13"/>
      <c r="B175" s="15"/>
      <c r="C175" s="15"/>
      <c r="D175" s="15"/>
      <c r="E175" s="15"/>
      <c r="F175" s="15"/>
    </row>
    <row r="176" spans="1:6" ht="23.25">
      <c r="A176" s="13"/>
      <c r="B176" s="15"/>
      <c r="C176" s="15"/>
      <c r="D176" s="15"/>
      <c r="E176" s="15"/>
      <c r="F176" s="15"/>
    </row>
    <row r="177" spans="1:6" ht="23.25">
      <c r="A177" s="13"/>
      <c r="B177" s="15"/>
      <c r="C177" s="15"/>
      <c r="D177" s="15"/>
      <c r="E177" s="15"/>
      <c r="F177" s="15"/>
    </row>
    <row r="178" spans="1:6" ht="23.25">
      <c r="A178" s="13"/>
      <c r="B178" s="15"/>
      <c r="C178" s="15"/>
      <c r="D178" s="15"/>
      <c r="E178" s="15"/>
      <c r="F178" s="15"/>
    </row>
    <row r="179" spans="1:6" ht="23.25">
      <c r="A179" s="13"/>
      <c r="B179" s="15"/>
      <c r="C179" s="15"/>
      <c r="D179" s="15"/>
      <c r="E179" s="15"/>
      <c r="F179" s="15"/>
    </row>
    <row r="180" spans="1:6" ht="23.25">
      <c r="A180" s="13"/>
      <c r="B180" s="15"/>
      <c r="C180" s="15"/>
      <c r="D180" s="15"/>
      <c r="E180" s="15"/>
      <c r="F180" s="15"/>
    </row>
    <row r="181" spans="1:6" ht="23.25">
      <c r="A181" s="13"/>
      <c r="B181" s="15"/>
      <c r="C181" s="15"/>
      <c r="D181" s="15"/>
      <c r="E181" s="15"/>
      <c r="F181" s="15"/>
    </row>
    <row r="182" spans="1:6" ht="23.25">
      <c r="A182" s="13"/>
      <c r="B182" s="15"/>
      <c r="C182" s="15"/>
      <c r="D182" s="15"/>
      <c r="E182" s="15"/>
      <c r="F182" s="15"/>
    </row>
    <row r="183" spans="1:6" ht="23.25">
      <c r="A183" s="13"/>
      <c r="B183" s="15"/>
      <c r="C183" s="15"/>
      <c r="D183" s="15"/>
      <c r="E183" s="15"/>
      <c r="F183" s="15"/>
    </row>
    <row r="184" spans="1:6" ht="23.25">
      <c r="A184" s="13"/>
      <c r="B184" s="15"/>
      <c r="C184" s="15"/>
      <c r="D184" s="15"/>
      <c r="E184" s="15"/>
      <c r="F184" s="15"/>
    </row>
    <row r="185" spans="1:6" ht="23.25">
      <c r="A185" s="13"/>
      <c r="B185" s="15"/>
      <c r="C185" s="15"/>
      <c r="D185" s="15"/>
      <c r="E185" s="15"/>
      <c r="F185" s="15"/>
    </row>
    <row r="186" spans="1:6" ht="23.25">
      <c r="A186" s="13"/>
      <c r="B186" s="15"/>
      <c r="C186" s="15"/>
      <c r="D186" s="15"/>
      <c r="E186" s="15"/>
      <c r="F186" s="15"/>
    </row>
    <row r="187" spans="1:6" ht="23.25">
      <c r="A187" s="13"/>
      <c r="B187" s="15"/>
      <c r="C187" s="15"/>
      <c r="D187" s="15"/>
      <c r="E187" s="15"/>
      <c r="F187" s="15"/>
    </row>
    <row r="188" spans="1:6" ht="23.25">
      <c r="A188" s="13"/>
      <c r="B188" s="15"/>
      <c r="C188" s="15"/>
      <c r="D188" s="15"/>
      <c r="E188" s="15"/>
      <c r="F188" s="15"/>
    </row>
    <row r="189" spans="1:6" ht="23.25">
      <c r="A189" s="13"/>
      <c r="B189" s="15"/>
      <c r="C189" s="15"/>
      <c r="D189" s="15"/>
      <c r="E189" s="15"/>
      <c r="F189" s="15"/>
    </row>
    <row r="190" spans="1:6" ht="23.25">
      <c r="A190" s="13"/>
      <c r="B190" s="15"/>
      <c r="C190" s="15"/>
      <c r="D190" s="15"/>
      <c r="E190" s="15"/>
      <c r="F190" s="15"/>
    </row>
    <row r="191" spans="1:6" ht="23.25">
      <c r="A191" s="13"/>
      <c r="B191" s="15"/>
      <c r="C191" s="15"/>
      <c r="D191" s="15"/>
      <c r="E191" s="15"/>
      <c r="F191" s="15"/>
    </row>
    <row r="192" spans="1:6" ht="23.25">
      <c r="A192" s="13"/>
      <c r="B192" s="15"/>
      <c r="C192" s="15"/>
      <c r="D192" s="15"/>
      <c r="E192" s="15"/>
      <c r="F192" s="15"/>
    </row>
    <row r="193" spans="1:6" ht="23.25">
      <c r="A193" s="13"/>
      <c r="B193" s="15"/>
      <c r="C193" s="15"/>
      <c r="D193" s="15"/>
      <c r="E193" s="15"/>
      <c r="F193" s="15"/>
    </row>
    <row r="194" spans="1:6" ht="23.25">
      <c r="A194" s="13"/>
      <c r="B194" s="15"/>
      <c r="C194" s="15"/>
      <c r="D194" s="15"/>
      <c r="E194" s="15"/>
      <c r="F194" s="15"/>
    </row>
    <row r="195" spans="1:6" ht="23.25">
      <c r="A195" s="13"/>
      <c r="B195" s="15"/>
      <c r="C195" s="15"/>
      <c r="D195" s="15"/>
      <c r="E195" s="15"/>
      <c r="F195" s="15"/>
    </row>
    <row r="196" spans="1:6" ht="23.25">
      <c r="A196" s="13"/>
      <c r="B196" s="15"/>
      <c r="C196" s="15"/>
      <c r="D196" s="15"/>
      <c r="E196" s="15"/>
      <c r="F196" s="15"/>
    </row>
    <row r="197" spans="1:6" ht="23.25">
      <c r="A197" s="13"/>
      <c r="B197" s="15"/>
      <c r="C197" s="15"/>
      <c r="D197" s="15"/>
      <c r="E197" s="15"/>
      <c r="F197" s="15"/>
    </row>
    <row r="198" spans="1:6" ht="23.25">
      <c r="A198" s="13"/>
      <c r="B198" s="15"/>
      <c r="C198" s="15"/>
      <c r="D198" s="15"/>
      <c r="E198" s="15"/>
      <c r="F198" s="15"/>
    </row>
    <row r="199" spans="1:6" ht="23.25">
      <c r="A199" s="13"/>
      <c r="B199" s="15"/>
      <c r="C199" s="15"/>
      <c r="D199" s="15"/>
      <c r="E199" s="15"/>
      <c r="F199" s="15"/>
    </row>
    <row r="200" spans="1:6" ht="23.25">
      <c r="A200" s="13"/>
      <c r="B200" s="15"/>
      <c r="C200" s="15"/>
      <c r="D200" s="15"/>
      <c r="E200" s="15"/>
      <c r="F200" s="15"/>
    </row>
    <row r="201" spans="1:6" ht="23.25">
      <c r="A201" s="13"/>
      <c r="B201" s="15"/>
      <c r="C201" s="15"/>
      <c r="D201" s="15"/>
      <c r="E201" s="15"/>
      <c r="F201" s="15"/>
    </row>
    <row r="202" spans="1:6" ht="23.25">
      <c r="A202" s="13"/>
      <c r="B202" s="15"/>
      <c r="C202" s="15"/>
      <c r="D202" s="15"/>
      <c r="E202" s="15"/>
      <c r="F202" s="15"/>
    </row>
    <row r="203" spans="1:6" ht="23.25">
      <c r="A203" s="13"/>
      <c r="B203" s="15"/>
      <c r="C203" s="15"/>
      <c r="D203" s="15"/>
      <c r="E203" s="15"/>
      <c r="F203" s="15"/>
    </row>
    <row r="204" spans="1:6" ht="23.25">
      <c r="A204" s="13"/>
      <c r="B204" s="15"/>
      <c r="C204" s="15"/>
      <c r="D204" s="15"/>
      <c r="E204" s="15"/>
      <c r="F204" s="15"/>
    </row>
    <row r="205" spans="1:6" ht="23.25">
      <c r="A205" s="13"/>
      <c r="B205" s="15"/>
      <c r="C205" s="15"/>
      <c r="D205" s="15"/>
      <c r="E205" s="15"/>
      <c r="F205" s="15"/>
    </row>
    <row r="206" spans="1:6" ht="23.25">
      <c r="A206" s="13"/>
      <c r="B206" s="15"/>
      <c r="C206" s="15"/>
      <c r="D206" s="15"/>
      <c r="E206" s="15"/>
      <c r="F206" s="15"/>
    </row>
    <row r="207" spans="1:6" ht="23.25">
      <c r="A207" s="13"/>
      <c r="B207" s="15"/>
      <c r="C207" s="15"/>
      <c r="D207" s="15"/>
      <c r="E207" s="15"/>
      <c r="F207" s="15"/>
    </row>
    <row r="208" spans="1:6" ht="23.25">
      <c r="A208" s="13"/>
      <c r="B208" s="15"/>
      <c r="C208" s="15"/>
      <c r="D208" s="15"/>
      <c r="E208" s="15"/>
      <c r="F208" s="15"/>
    </row>
    <row r="209" spans="1:6" ht="23.25">
      <c r="A209" s="13"/>
      <c r="B209" s="15"/>
      <c r="C209" s="15"/>
      <c r="D209" s="15"/>
      <c r="E209" s="15"/>
      <c r="F209" s="15"/>
    </row>
    <row r="210" spans="1:6" ht="23.25">
      <c r="A210" s="13"/>
      <c r="B210" s="15"/>
      <c r="C210" s="15"/>
      <c r="D210" s="15"/>
      <c r="E210" s="15"/>
      <c r="F210" s="15"/>
    </row>
    <row r="211" spans="1:6" ht="23.25">
      <c r="A211" s="13"/>
      <c r="B211" s="15"/>
      <c r="C211" s="15"/>
      <c r="D211" s="15"/>
      <c r="E211" s="15"/>
      <c r="F211" s="15"/>
    </row>
    <row r="212" spans="1:6" ht="23.25">
      <c r="A212" s="13"/>
      <c r="B212" s="15"/>
      <c r="C212" s="15"/>
      <c r="D212" s="15"/>
      <c r="E212" s="15"/>
      <c r="F212" s="15"/>
    </row>
    <row r="213" spans="1:6" ht="23.25">
      <c r="A213" s="13"/>
      <c r="B213" s="15"/>
      <c r="C213" s="15"/>
      <c r="D213" s="15"/>
      <c r="E213" s="15"/>
      <c r="F213" s="15"/>
    </row>
    <row r="214" spans="1:6" ht="23.25">
      <c r="A214" s="13"/>
      <c r="B214" s="15"/>
      <c r="C214" s="15"/>
      <c r="D214" s="15"/>
      <c r="E214" s="15"/>
      <c r="F214" s="15"/>
    </row>
    <row r="215" spans="1:6" ht="23.25">
      <c r="A215" s="13"/>
      <c r="B215" s="15"/>
      <c r="C215" s="15"/>
      <c r="D215" s="15"/>
      <c r="E215" s="15"/>
      <c r="F215" s="15"/>
    </row>
    <row r="216" spans="1:6" ht="23.25">
      <c r="A216" s="13"/>
      <c r="B216" s="15"/>
      <c r="C216" s="15"/>
      <c r="D216" s="15"/>
      <c r="E216" s="15"/>
      <c r="F216" s="15"/>
    </row>
    <row r="217" spans="1:6" ht="23.25">
      <c r="A217" s="13"/>
      <c r="B217" s="15"/>
      <c r="C217" s="15"/>
      <c r="D217" s="15"/>
      <c r="E217" s="15"/>
      <c r="F217" s="15"/>
    </row>
    <row r="218" spans="1:6" ht="23.25">
      <c r="A218" s="13"/>
      <c r="B218" s="15"/>
      <c r="C218" s="15"/>
      <c r="D218" s="15"/>
      <c r="E218" s="15"/>
      <c r="F218" s="15"/>
    </row>
    <row r="219" spans="1:6" ht="23.25">
      <c r="A219" s="13"/>
      <c r="B219" s="15"/>
      <c r="C219" s="15"/>
      <c r="D219" s="15"/>
      <c r="E219" s="15"/>
      <c r="F219" s="15"/>
    </row>
    <row r="220" spans="1:6" ht="23.25">
      <c r="A220" s="13"/>
      <c r="B220" s="15"/>
      <c r="C220" s="15"/>
      <c r="D220" s="15"/>
      <c r="E220" s="15"/>
      <c r="F220" s="15"/>
    </row>
  </sheetData>
  <mergeCells count="8">
    <mergeCell ref="A1:F1"/>
    <mergeCell ref="A2:F2"/>
    <mergeCell ref="A3:F3"/>
    <mergeCell ref="A4:F4"/>
    <mergeCell ref="A6:F6"/>
    <mergeCell ref="A8:A9"/>
    <mergeCell ref="B8:B9"/>
    <mergeCell ref="A5:F5"/>
  </mergeCells>
  <printOptions horizontalCentered="1"/>
  <pageMargins left="0.23" right="0" top="0.9448818897637796" bottom="2.8" header="0.4330708661417323" footer="0.4724409448818898"/>
  <pageSetup horizontalDpi="300" verticalDpi="300" orientation="landscape" paperSize="9" r:id="rId1"/>
  <headerFooter alignWithMargins="0">
    <oddHeader>&amp;Rหน้าที่  &amp;P</oddHeader>
  </headerFooter>
  <rowBreaks count="61" manualBreakCount="61">
    <brk id="11" max="5" man="1"/>
    <brk id="13" max="5" man="1"/>
    <brk id="15" max="5" man="1"/>
    <brk id="17" max="5" man="1"/>
    <brk id="19" max="5" man="1"/>
    <brk id="21" max="5" man="1"/>
    <brk id="23" max="5" man="1"/>
    <brk id="25" max="5" man="1"/>
    <brk id="27" max="5" man="1"/>
    <brk id="29" max="5" man="1"/>
    <brk id="31" max="5" man="1"/>
    <brk id="33" max="5" man="1"/>
    <brk id="35" max="5" man="1"/>
    <brk id="37" max="5" man="1"/>
    <brk id="39" max="5" man="1"/>
    <brk id="41" max="5" man="1"/>
    <brk id="43" max="5" man="1"/>
    <brk id="45" max="5" man="1"/>
    <brk id="47" max="5" man="1"/>
    <brk id="49" max="5" man="1"/>
    <brk id="51" max="5" man="1"/>
    <brk id="53" max="5" man="1"/>
    <brk id="55" max="5" man="1"/>
    <brk id="57" max="5" man="1"/>
    <brk id="59" max="5" man="1"/>
    <brk id="61" max="5" man="1"/>
    <brk id="63" max="5" man="1"/>
    <brk id="65" max="5" man="1"/>
    <brk id="67" max="5" man="1"/>
    <brk id="69" max="5" man="1"/>
    <brk id="71" max="5" man="1"/>
    <brk id="73" max="5" man="1"/>
    <brk id="75" max="5" man="1"/>
    <brk id="77" max="5" man="1"/>
    <brk id="79" max="5" man="1"/>
    <brk id="81" max="5" man="1"/>
    <brk id="83" max="5" man="1"/>
    <brk id="85" max="5" man="1"/>
    <brk id="87" max="5" man="1"/>
    <brk id="89" max="5" man="1"/>
    <brk id="91" max="5" man="1"/>
    <brk id="93" max="5" man="1"/>
    <brk id="95" max="5" man="1"/>
    <brk id="97" max="5" man="1"/>
    <brk id="99" max="5" man="1"/>
    <brk id="101" max="5" man="1"/>
    <brk id="103" max="5" man="1"/>
    <brk id="105" max="5" man="1"/>
    <brk id="107" max="5" man="1"/>
    <brk id="109" max="5" man="1"/>
    <brk id="111" max="5" man="1"/>
    <brk id="113" max="5" man="1"/>
    <brk id="115" max="5" man="1"/>
    <brk id="117" max="5" man="1"/>
    <brk id="119" max="5" man="1"/>
    <brk id="121" max="5" man="1"/>
    <brk id="123" max="5" man="1"/>
    <brk id="125" max="5" man="1"/>
    <brk id="127" max="5" man="1"/>
    <brk id="129" max="5" man="1"/>
    <brk id="1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37"/>
  <sheetViews>
    <sheetView view="pageBreakPreview" zoomScaleNormal="120" zoomScaleSheetLayoutView="100" workbookViewId="0" topLeftCell="A4">
      <selection activeCell="D32" sqref="D32"/>
    </sheetView>
  </sheetViews>
  <sheetFormatPr defaultColWidth="9.140625" defaultRowHeight="12.75" outlineLevelRow="2"/>
  <cols>
    <col min="1" max="1" width="9.7109375" style="17" customWidth="1"/>
    <col min="2" max="2" width="24.421875" style="18" customWidth="1"/>
    <col min="3" max="3" width="18.8515625" style="18" customWidth="1"/>
    <col min="4" max="4" width="18.421875" style="18" customWidth="1"/>
    <col min="5" max="5" width="17.57421875" style="18" customWidth="1"/>
    <col min="6" max="6" width="24.57421875" style="18" customWidth="1"/>
    <col min="7" max="16384" width="9.140625" style="1" customWidth="1"/>
  </cols>
  <sheetData>
    <row r="1" spans="1:6" ht="23.25">
      <c r="A1" s="59" t="s">
        <v>164</v>
      </c>
      <c r="B1" s="59"/>
      <c r="C1" s="59"/>
      <c r="D1" s="59"/>
      <c r="E1" s="59"/>
      <c r="F1" s="59"/>
    </row>
    <row r="2" spans="1:6" ht="23.25" outlineLevel="1">
      <c r="A2" s="59" t="s">
        <v>165</v>
      </c>
      <c r="B2" s="59"/>
      <c r="C2" s="59"/>
      <c r="D2" s="59"/>
      <c r="E2" s="59"/>
      <c r="F2" s="59"/>
    </row>
    <row r="3" spans="1:6" ht="23.25" outlineLevel="1">
      <c r="A3" s="59" t="s">
        <v>168</v>
      </c>
      <c r="B3" s="59"/>
      <c r="C3" s="59"/>
      <c r="D3" s="59"/>
      <c r="E3" s="59"/>
      <c r="F3" s="59"/>
    </row>
    <row r="4" spans="1:6" ht="23.25" outlineLevel="1">
      <c r="A4" s="59" t="s">
        <v>182</v>
      </c>
      <c r="B4" s="59"/>
      <c r="C4" s="59"/>
      <c r="D4" s="59"/>
      <c r="E4" s="59"/>
      <c r="F4" s="59"/>
    </row>
    <row r="5" spans="1:6" ht="23.25" outlineLevel="1">
      <c r="A5" s="59" t="s">
        <v>183</v>
      </c>
      <c r="B5" s="59"/>
      <c r="C5" s="59"/>
      <c r="D5" s="59"/>
      <c r="E5" s="59"/>
      <c r="F5" s="59"/>
    </row>
    <row r="6" spans="1:6" ht="23.25" outlineLevel="1">
      <c r="A6" s="69" t="s">
        <v>187</v>
      </c>
      <c r="B6" s="69"/>
      <c r="C6" s="69"/>
      <c r="D6" s="69"/>
      <c r="E6" s="69"/>
      <c r="F6" s="69"/>
    </row>
    <row r="7" spans="1:6" ht="11.25" customHeight="1" outlineLevel="1">
      <c r="A7" s="22"/>
      <c r="B7" s="22"/>
      <c r="C7" s="22"/>
      <c r="D7" s="22"/>
      <c r="E7" s="22"/>
      <c r="F7" s="22"/>
    </row>
    <row r="8" spans="1:6" s="5" customFormat="1" ht="23.25">
      <c r="A8" s="60" t="s">
        <v>0</v>
      </c>
      <c r="B8" s="60" t="s">
        <v>1</v>
      </c>
      <c r="C8" s="2" t="s">
        <v>2</v>
      </c>
      <c r="D8" s="3" t="s">
        <v>3</v>
      </c>
      <c r="E8" s="2" t="s">
        <v>4</v>
      </c>
      <c r="F8" s="4" t="s">
        <v>174</v>
      </c>
    </row>
    <row r="9" spans="1:6" s="5" customFormat="1" ht="23.25" outlineLevel="2">
      <c r="A9" s="62"/>
      <c r="B9" s="62"/>
      <c r="C9" s="6" t="s">
        <v>6</v>
      </c>
      <c r="D9" s="7" t="s">
        <v>7</v>
      </c>
      <c r="E9" s="6" t="s">
        <v>7</v>
      </c>
      <c r="F9" s="8" t="s">
        <v>180</v>
      </c>
    </row>
    <row r="10" spans="1:6" ht="39.75" customHeight="1" outlineLevel="2">
      <c r="A10" s="9">
        <v>1</v>
      </c>
      <c r="B10" s="10" t="s">
        <v>9</v>
      </c>
      <c r="C10" s="31">
        <v>4</v>
      </c>
      <c r="D10" s="32">
        <v>19</v>
      </c>
      <c r="E10" s="31">
        <f>C10+D10</f>
        <v>23</v>
      </c>
      <c r="F10" s="33">
        <v>1429800</v>
      </c>
    </row>
    <row r="11" spans="1:6" ht="39.75" customHeight="1" outlineLevel="1">
      <c r="A11" s="27"/>
      <c r="B11" s="28" t="s">
        <v>10</v>
      </c>
      <c r="C11" s="31">
        <f>SUBTOTAL(9,C10:C10)</f>
        <v>4</v>
      </c>
      <c r="D11" s="32">
        <f>SUBTOTAL(9,D10:D10)</f>
        <v>19</v>
      </c>
      <c r="E11" s="31">
        <f>SUBTOTAL(9,E10:E10)</f>
        <v>23</v>
      </c>
      <c r="F11" s="33">
        <f>SUBTOTAL(9,F10:F10)</f>
        <v>1429800</v>
      </c>
    </row>
    <row r="12" spans="1:6" ht="39.75" customHeight="1" outlineLevel="2">
      <c r="A12" s="20" t="s">
        <v>11</v>
      </c>
      <c r="B12" s="21" t="s">
        <v>12</v>
      </c>
      <c r="C12" s="31">
        <v>14</v>
      </c>
      <c r="D12" s="32">
        <v>42</v>
      </c>
      <c r="E12" s="31">
        <f aca="true" t="shared" si="0" ref="E12:E32">C12+D12</f>
        <v>56</v>
      </c>
      <c r="F12" s="33">
        <v>2505650</v>
      </c>
    </row>
    <row r="13" spans="1:6" ht="39.75" customHeight="1" outlineLevel="1">
      <c r="A13" s="20"/>
      <c r="B13" s="24" t="s">
        <v>13</v>
      </c>
      <c r="C13" s="31">
        <f>SUBTOTAL(9,C12:C12)</f>
        <v>14</v>
      </c>
      <c r="D13" s="32">
        <f>SUBTOTAL(9,D12:D12)</f>
        <v>42</v>
      </c>
      <c r="E13" s="31">
        <f>SUBTOTAL(9,E12:E12)</f>
        <v>56</v>
      </c>
      <c r="F13" s="33">
        <f>SUBTOTAL(9,F12:F12)</f>
        <v>2505650</v>
      </c>
    </row>
    <row r="14" spans="1:6" ht="39.75" customHeight="1" outlineLevel="2">
      <c r="A14" s="20" t="s">
        <v>11</v>
      </c>
      <c r="B14" s="21" t="s">
        <v>14</v>
      </c>
      <c r="C14" s="31">
        <v>24</v>
      </c>
      <c r="D14" s="32">
        <v>57</v>
      </c>
      <c r="E14" s="31">
        <f t="shared" si="0"/>
        <v>81</v>
      </c>
      <c r="F14" s="33">
        <v>4665630</v>
      </c>
    </row>
    <row r="15" spans="1:6" ht="39.75" customHeight="1" outlineLevel="1">
      <c r="A15" s="20"/>
      <c r="B15" s="24" t="s">
        <v>15</v>
      </c>
      <c r="C15" s="31">
        <f>SUBTOTAL(9,C14:C14)</f>
        <v>24</v>
      </c>
      <c r="D15" s="32">
        <f>SUBTOTAL(9,D14:D14)</f>
        <v>57</v>
      </c>
      <c r="E15" s="31">
        <f>SUBTOTAL(9,E14:E14)</f>
        <v>81</v>
      </c>
      <c r="F15" s="33">
        <f>SUBTOTAL(9,F14:F14)</f>
        <v>4665630</v>
      </c>
    </row>
    <row r="16" spans="1:6" ht="39.75" customHeight="1" outlineLevel="2">
      <c r="A16" s="20" t="s">
        <v>11</v>
      </c>
      <c r="B16" s="21" t="s">
        <v>16</v>
      </c>
      <c r="C16" s="31">
        <v>15</v>
      </c>
      <c r="D16" s="34">
        <v>54</v>
      </c>
      <c r="E16" s="31">
        <f t="shared" si="0"/>
        <v>69</v>
      </c>
      <c r="F16" s="33">
        <v>3789010</v>
      </c>
    </row>
    <row r="17" spans="1:6" ht="39.75" customHeight="1" outlineLevel="1">
      <c r="A17" s="20"/>
      <c r="B17" s="24" t="s">
        <v>17</v>
      </c>
      <c r="C17" s="31">
        <f>SUBTOTAL(9,C16:C16)</f>
        <v>15</v>
      </c>
      <c r="D17" s="34">
        <f>SUBTOTAL(9,D16:D16)</f>
        <v>54</v>
      </c>
      <c r="E17" s="31">
        <f>SUBTOTAL(9,E16:E16)</f>
        <v>69</v>
      </c>
      <c r="F17" s="33">
        <f>SUBTOTAL(9,F16:F16)</f>
        <v>3789010</v>
      </c>
    </row>
    <row r="18" spans="1:6" ht="39.75" customHeight="1" outlineLevel="2">
      <c r="A18" s="20" t="s">
        <v>11</v>
      </c>
      <c r="B18" s="21" t="s">
        <v>18</v>
      </c>
      <c r="C18" s="31">
        <v>51</v>
      </c>
      <c r="D18" s="34">
        <v>52</v>
      </c>
      <c r="E18" s="31">
        <f t="shared" si="0"/>
        <v>103</v>
      </c>
      <c r="F18" s="33">
        <v>5830830</v>
      </c>
    </row>
    <row r="19" spans="1:6" ht="39.75" customHeight="1" outlineLevel="1">
      <c r="A19" s="20"/>
      <c r="B19" s="24" t="s">
        <v>19</v>
      </c>
      <c r="C19" s="31">
        <f>SUBTOTAL(9,C18:C18)</f>
        <v>51</v>
      </c>
      <c r="D19" s="34">
        <f>SUBTOTAL(9,D18:D18)</f>
        <v>52</v>
      </c>
      <c r="E19" s="31">
        <f>SUBTOTAL(9,E18:E18)</f>
        <v>103</v>
      </c>
      <c r="F19" s="33">
        <f>SUBTOTAL(9,F18:F18)</f>
        <v>5830830</v>
      </c>
    </row>
    <row r="20" spans="1:6" ht="39.75" customHeight="1" outlineLevel="2">
      <c r="A20" s="20" t="s">
        <v>11</v>
      </c>
      <c r="B20" s="21" t="s">
        <v>20</v>
      </c>
      <c r="C20" s="31">
        <v>13</v>
      </c>
      <c r="D20" s="34">
        <v>18</v>
      </c>
      <c r="E20" s="31">
        <f t="shared" si="0"/>
        <v>31</v>
      </c>
      <c r="F20" s="33">
        <v>1476800</v>
      </c>
    </row>
    <row r="21" spans="1:6" ht="39.75" customHeight="1" outlineLevel="1">
      <c r="A21" s="20"/>
      <c r="B21" s="24" t="s">
        <v>21</v>
      </c>
      <c r="C21" s="31">
        <f>SUBTOTAL(9,C20:C20)</f>
        <v>13</v>
      </c>
      <c r="D21" s="34">
        <f>SUBTOTAL(9,D20:D20)</f>
        <v>18</v>
      </c>
      <c r="E21" s="31">
        <f>SUBTOTAL(9,E20:E20)</f>
        <v>31</v>
      </c>
      <c r="F21" s="33">
        <f>SUBTOTAL(9,F20:F20)</f>
        <v>1476800</v>
      </c>
    </row>
    <row r="22" spans="1:6" ht="39.75" customHeight="1" outlineLevel="2">
      <c r="A22" s="20" t="s">
        <v>11</v>
      </c>
      <c r="B22" s="21" t="s">
        <v>22</v>
      </c>
      <c r="C22" s="31">
        <v>6</v>
      </c>
      <c r="D22" s="34">
        <v>4</v>
      </c>
      <c r="E22" s="31">
        <f t="shared" si="0"/>
        <v>10</v>
      </c>
      <c r="F22" s="33">
        <v>1110470</v>
      </c>
    </row>
    <row r="23" spans="1:6" ht="39.75" customHeight="1" outlineLevel="1">
      <c r="A23" s="20"/>
      <c r="B23" s="24" t="s">
        <v>23</v>
      </c>
      <c r="C23" s="31">
        <f>SUBTOTAL(9,C22:C22)</f>
        <v>6</v>
      </c>
      <c r="D23" s="34">
        <f>SUBTOTAL(9,D22:D22)</f>
        <v>4</v>
      </c>
      <c r="E23" s="31">
        <f>SUBTOTAL(9,E22:E22)</f>
        <v>10</v>
      </c>
      <c r="F23" s="33">
        <f>SUBTOTAL(9,F22:F22)</f>
        <v>1110470</v>
      </c>
    </row>
    <row r="24" spans="1:6" ht="39.75" customHeight="1" outlineLevel="2">
      <c r="A24" s="20" t="s">
        <v>11</v>
      </c>
      <c r="B24" s="21" t="s">
        <v>24</v>
      </c>
      <c r="C24" s="31">
        <v>10</v>
      </c>
      <c r="D24" s="34">
        <v>3</v>
      </c>
      <c r="E24" s="31">
        <f t="shared" si="0"/>
        <v>13</v>
      </c>
      <c r="F24" s="33">
        <v>773530</v>
      </c>
    </row>
    <row r="25" spans="1:6" ht="39.75" customHeight="1" outlineLevel="1">
      <c r="A25" s="20"/>
      <c r="B25" s="24" t="s">
        <v>25</v>
      </c>
      <c r="C25" s="31">
        <f>SUBTOTAL(9,C24:C24)</f>
        <v>10</v>
      </c>
      <c r="D25" s="34">
        <f>SUBTOTAL(9,D24:D24)</f>
        <v>3</v>
      </c>
      <c r="E25" s="31">
        <f>SUBTOTAL(9,E24:E24)</f>
        <v>13</v>
      </c>
      <c r="F25" s="33">
        <f>SUBTOTAL(9,F24:F24)</f>
        <v>773530</v>
      </c>
    </row>
    <row r="26" spans="1:6" ht="39.75" customHeight="1" outlineLevel="2">
      <c r="A26" s="20" t="s">
        <v>11</v>
      </c>
      <c r="B26" s="21" t="s">
        <v>26</v>
      </c>
      <c r="C26" s="31">
        <v>7</v>
      </c>
      <c r="D26" s="34">
        <v>7</v>
      </c>
      <c r="E26" s="31">
        <f t="shared" si="0"/>
        <v>14</v>
      </c>
      <c r="F26" s="33">
        <v>875500</v>
      </c>
    </row>
    <row r="27" spans="1:6" ht="39.75" customHeight="1" outlineLevel="1">
      <c r="A27" s="20"/>
      <c r="B27" s="24" t="s">
        <v>27</v>
      </c>
      <c r="C27" s="31">
        <f>SUBTOTAL(9,C26:C26)</f>
        <v>7</v>
      </c>
      <c r="D27" s="34">
        <f>SUBTOTAL(9,D26:D26)</f>
        <v>7</v>
      </c>
      <c r="E27" s="31">
        <f>SUBTOTAL(9,E26:E26)</f>
        <v>14</v>
      </c>
      <c r="F27" s="33">
        <f>SUBTOTAL(9,F26:F26)</f>
        <v>875500</v>
      </c>
    </row>
    <row r="28" spans="1:6" ht="39.75" customHeight="1" outlineLevel="2">
      <c r="A28" s="20" t="s">
        <v>11</v>
      </c>
      <c r="B28" s="21" t="s">
        <v>28</v>
      </c>
      <c r="C28" s="31">
        <v>15</v>
      </c>
      <c r="D28" s="34">
        <v>33</v>
      </c>
      <c r="E28" s="31">
        <f t="shared" si="0"/>
        <v>48</v>
      </c>
      <c r="F28" s="33">
        <v>2636800</v>
      </c>
    </row>
    <row r="29" spans="1:6" ht="39.75" customHeight="1" outlineLevel="1">
      <c r="A29" s="20"/>
      <c r="B29" s="24" t="s">
        <v>29</v>
      </c>
      <c r="C29" s="31">
        <f>SUBTOTAL(9,C28:C28)</f>
        <v>15</v>
      </c>
      <c r="D29" s="34">
        <f>SUBTOTAL(9,D28:D28)</f>
        <v>33</v>
      </c>
      <c r="E29" s="31">
        <f>SUBTOTAL(9,E28:E28)</f>
        <v>48</v>
      </c>
      <c r="F29" s="33">
        <f>SUBTOTAL(9,F28:F28)</f>
        <v>2636800</v>
      </c>
    </row>
    <row r="30" spans="1:6" ht="39.75" customHeight="1" outlineLevel="2">
      <c r="A30" s="20" t="s">
        <v>11</v>
      </c>
      <c r="B30" s="21" t="s">
        <v>30</v>
      </c>
      <c r="C30" s="31">
        <v>13</v>
      </c>
      <c r="D30" s="34">
        <v>44</v>
      </c>
      <c r="E30" s="31">
        <f t="shared" si="0"/>
        <v>57</v>
      </c>
      <c r="F30" s="33">
        <v>2883770</v>
      </c>
    </row>
    <row r="31" spans="1:6" ht="39.75" customHeight="1" outlineLevel="1">
      <c r="A31" s="20"/>
      <c r="B31" s="24" t="s">
        <v>31</v>
      </c>
      <c r="C31" s="31">
        <f>SUBTOTAL(9,C30:C30)</f>
        <v>13</v>
      </c>
      <c r="D31" s="34">
        <f>SUBTOTAL(9,D30:D30)</f>
        <v>44</v>
      </c>
      <c r="E31" s="31">
        <f>SUBTOTAL(9,E30:E30)</f>
        <v>57</v>
      </c>
      <c r="F31" s="33">
        <f>SUBTOTAL(9,F30:F30)</f>
        <v>2883770</v>
      </c>
    </row>
    <row r="32" spans="1:6" ht="39.75" customHeight="1" outlineLevel="2">
      <c r="A32" s="20" t="s">
        <v>11</v>
      </c>
      <c r="B32" s="21" t="s">
        <v>32</v>
      </c>
      <c r="C32" s="31">
        <v>23</v>
      </c>
      <c r="D32" s="34">
        <v>56</v>
      </c>
      <c r="E32" s="31">
        <f t="shared" si="0"/>
        <v>79</v>
      </c>
      <c r="F32" s="33">
        <v>4835280</v>
      </c>
    </row>
    <row r="33" spans="1:6" ht="39.75" customHeight="1" outlineLevel="1">
      <c r="A33" s="20"/>
      <c r="B33" s="24" t="s">
        <v>33</v>
      </c>
      <c r="C33" s="31">
        <f>SUBTOTAL(9,C32:C32)</f>
        <v>23</v>
      </c>
      <c r="D33" s="34">
        <f>SUBTOTAL(9,D32:D32)</f>
        <v>56</v>
      </c>
      <c r="E33" s="31">
        <f>SUBTOTAL(9,E32:E32)</f>
        <v>79</v>
      </c>
      <c r="F33" s="33">
        <f>SUBTOTAL(9,F32:F32)</f>
        <v>4835280</v>
      </c>
    </row>
    <row r="34" spans="3:6" ht="23.25">
      <c r="C34" s="45">
        <f>SUM(C1:C33)</f>
        <v>390</v>
      </c>
      <c r="D34" s="45">
        <f>SUM(D1:D33)</f>
        <v>778</v>
      </c>
      <c r="E34" s="45">
        <f>SUM(E1:E33)</f>
        <v>1168</v>
      </c>
      <c r="F34" s="45">
        <f>SUM(F1:F33)</f>
        <v>65626140</v>
      </c>
    </row>
    <row r="35" spans="3:6" ht="23.25">
      <c r="C35" s="45">
        <f>+C34/2</f>
        <v>195</v>
      </c>
      <c r="D35" s="45">
        <f>+D34/2</f>
        <v>389</v>
      </c>
      <c r="E35" s="45">
        <f>+E34/2</f>
        <v>584</v>
      </c>
      <c r="F35" s="45">
        <f>+F34/2</f>
        <v>32813070</v>
      </c>
    </row>
    <row r="36" spans="3:6" ht="23.25">
      <c r="C36" s="45">
        <f>+C35+'เงินงบประมาณ ปี53 สิทธิ'!C135+เชียงใหม่!C13</f>
        <v>1083</v>
      </c>
      <c r="D36" s="45">
        <f>+D35+'เงินงบประมาณ ปี53 สิทธิ'!D135+เชียงใหม่!D13</f>
        <v>2359</v>
      </c>
      <c r="E36" s="45">
        <f>+E35+'เงินงบประมาณ ปี53 สิทธิ'!E135+เชียงใหม่!E13</f>
        <v>3442</v>
      </c>
      <c r="F36" s="45">
        <f>+F35+เชียงใหม่!G13</f>
        <v>32828149</v>
      </c>
    </row>
    <row r="37" ht="23.25">
      <c r="C37" s="18" t="s">
        <v>186</v>
      </c>
    </row>
  </sheetData>
  <mergeCells count="8">
    <mergeCell ref="A8:A9"/>
    <mergeCell ref="B8:B9"/>
    <mergeCell ref="A4:F4"/>
    <mergeCell ref="A6:F6"/>
    <mergeCell ref="A1:F1"/>
    <mergeCell ref="A2:F2"/>
    <mergeCell ref="A3:F3"/>
    <mergeCell ref="A5:F5"/>
  </mergeCells>
  <printOptions horizontalCentered="1"/>
  <pageMargins left="0.23" right="0" top="0.9448818897637796" bottom="2.8" header="0.4330708661417323" footer="0.4724409448818898"/>
  <pageSetup horizontalDpi="300" verticalDpi="300" orientation="landscape" paperSize="9" r:id="rId1"/>
  <headerFooter alignWithMargins="0">
    <oddHeader>&amp;Rหน้าที่  &amp;P</oddHeader>
  </headerFooter>
  <rowBreaks count="11" manualBreakCount="11">
    <brk id="11" max="6" man="1"/>
    <brk id="13" max="6" man="1"/>
    <brk id="15" max="6" man="1"/>
    <brk id="17" max="6" man="1"/>
    <brk id="19" max="6" man="1"/>
    <brk id="21" max="6" man="1"/>
    <brk id="23" max="6" man="1"/>
    <brk id="25" max="6" man="1"/>
    <brk id="27" max="6" man="1"/>
    <brk id="29" max="6" man="1"/>
    <brk id="3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44"/>
  <sheetViews>
    <sheetView tabSelected="1" view="pageBreakPreview" zoomScaleNormal="120" zoomScaleSheetLayoutView="100" workbookViewId="0" topLeftCell="A1">
      <selection activeCell="H84" sqref="H84"/>
    </sheetView>
  </sheetViews>
  <sheetFormatPr defaultColWidth="9.140625" defaultRowHeight="12.75" outlineLevelRow="2"/>
  <cols>
    <col min="1" max="1" width="5.7109375" style="17" customWidth="1"/>
    <col min="2" max="2" width="18.00390625" style="18" customWidth="1"/>
    <col min="3" max="3" width="8.8515625" style="18" customWidth="1"/>
    <col min="4" max="4" width="8.140625" style="18" customWidth="1"/>
    <col min="5" max="5" width="7.8515625" style="18" customWidth="1"/>
    <col min="6" max="6" width="16.57421875" style="18" customWidth="1"/>
    <col min="7" max="7" width="9.28125" style="38" customWidth="1"/>
    <col min="8" max="9" width="15.7109375" style="37" customWidth="1"/>
    <col min="10" max="10" width="15.7109375" style="1" customWidth="1"/>
    <col min="11" max="11" width="18.28125" style="55" customWidth="1"/>
    <col min="12" max="16384" width="9.140625" style="1" customWidth="1"/>
  </cols>
  <sheetData>
    <row r="1" spans="1:11" ht="23.25">
      <c r="A1" s="59" t="s">
        <v>167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outlineLevel="1">
      <c r="A2" s="59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3.25" outlineLevel="1">
      <c r="A3" s="59" t="s">
        <v>168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3.25" outlineLevel="1">
      <c r="A4" s="59" t="s">
        <v>177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6" ht="23.25" outlineLevel="1">
      <c r="A5" s="69" t="s">
        <v>267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39"/>
      <c r="M5" s="39"/>
      <c r="N5" s="39"/>
      <c r="O5" s="39"/>
      <c r="P5" s="39"/>
    </row>
    <row r="6" spans="1:9" ht="12" customHeight="1" outlineLevel="1">
      <c r="A6" s="30"/>
      <c r="B6" s="30"/>
      <c r="C6" s="30"/>
      <c r="D6" s="30"/>
      <c r="E6" s="30"/>
      <c r="F6" s="30"/>
      <c r="G6" s="30"/>
      <c r="H6" s="30"/>
      <c r="I6" s="30"/>
    </row>
    <row r="7" spans="1:11" s="5" customFormat="1" ht="23.25">
      <c r="A7" s="60" t="s">
        <v>0</v>
      </c>
      <c r="B7" s="60" t="s">
        <v>1</v>
      </c>
      <c r="C7" s="2" t="s">
        <v>2</v>
      </c>
      <c r="D7" s="3" t="s">
        <v>3</v>
      </c>
      <c r="E7" s="2" t="s">
        <v>4</v>
      </c>
      <c r="F7" s="46" t="s">
        <v>5</v>
      </c>
      <c r="G7" s="2" t="s">
        <v>160</v>
      </c>
      <c r="H7" s="70" t="s">
        <v>161</v>
      </c>
      <c r="I7" s="70"/>
      <c r="J7" s="2" t="s">
        <v>4</v>
      </c>
      <c r="K7" s="53" t="s">
        <v>178</v>
      </c>
    </row>
    <row r="8" spans="1:11" s="5" customFormat="1" ht="23.25" outlineLevel="2">
      <c r="A8" s="62"/>
      <c r="B8" s="62"/>
      <c r="C8" s="6" t="s">
        <v>6</v>
      </c>
      <c r="D8" s="7" t="s">
        <v>7</v>
      </c>
      <c r="E8" s="6" t="s">
        <v>7</v>
      </c>
      <c r="F8" s="6" t="s">
        <v>8</v>
      </c>
      <c r="G8" s="6" t="s">
        <v>6</v>
      </c>
      <c r="H8" s="19" t="s">
        <v>162</v>
      </c>
      <c r="I8" s="19" t="s">
        <v>163</v>
      </c>
      <c r="J8" s="6" t="s">
        <v>8</v>
      </c>
      <c r="K8" s="54" t="s">
        <v>179</v>
      </c>
    </row>
    <row r="9" spans="1:11" ht="39.75" customHeight="1" outlineLevel="2">
      <c r="A9" s="9">
        <v>1</v>
      </c>
      <c r="B9" s="10" t="s">
        <v>9</v>
      </c>
      <c r="C9" s="40">
        <v>4</v>
      </c>
      <c r="D9" s="41">
        <v>19</v>
      </c>
      <c r="E9" s="40">
        <f>C9+D9</f>
        <v>23</v>
      </c>
      <c r="F9" s="42">
        <v>295900</v>
      </c>
      <c r="G9" s="49">
        <v>0</v>
      </c>
      <c r="H9" s="49">
        <v>0</v>
      </c>
      <c r="I9" s="49">
        <v>0</v>
      </c>
      <c r="J9" s="43">
        <f>+F9+I9</f>
        <v>295900</v>
      </c>
      <c r="K9" s="56">
        <v>30042310</v>
      </c>
    </row>
    <row r="10" spans="1:11" ht="39.75" customHeight="1" outlineLevel="1">
      <c r="A10" s="27"/>
      <c r="B10" s="28" t="s">
        <v>10</v>
      </c>
      <c r="C10" s="31">
        <f>SUBTOTAL(9,C9:C9)</f>
        <v>4</v>
      </c>
      <c r="D10" s="32">
        <f>SUBTOTAL(9,D9:D9)</f>
        <v>19</v>
      </c>
      <c r="E10" s="31">
        <f>SUBTOTAL(9,E9:E9)</f>
        <v>23</v>
      </c>
      <c r="F10" s="33">
        <f>SUBTOTAL(9,F9:F9)</f>
        <v>295900</v>
      </c>
      <c r="G10" s="50">
        <v>0</v>
      </c>
      <c r="H10" s="50">
        <v>0</v>
      </c>
      <c r="I10" s="50">
        <v>0</v>
      </c>
      <c r="J10" s="23">
        <f aca="true" t="shared" si="0" ref="J10:J73">+F10+I10</f>
        <v>295900</v>
      </c>
      <c r="K10" s="57"/>
    </row>
    <row r="11" spans="1:11" ht="39.75" customHeight="1" outlineLevel="2">
      <c r="A11" s="27" t="s">
        <v>11</v>
      </c>
      <c r="B11" s="48" t="s">
        <v>12</v>
      </c>
      <c r="C11" s="31">
        <v>14</v>
      </c>
      <c r="D11" s="32">
        <v>42</v>
      </c>
      <c r="E11" s="31">
        <f aca="true" t="shared" si="1" ref="E11:E73">C11+D11</f>
        <v>56</v>
      </c>
      <c r="F11" s="33">
        <v>520000</v>
      </c>
      <c r="G11" s="29">
        <v>1</v>
      </c>
      <c r="H11" s="36">
        <v>16016.87</v>
      </c>
      <c r="I11" s="36">
        <f>H11*3</f>
        <v>48050.61</v>
      </c>
      <c r="J11" s="23">
        <f t="shared" si="0"/>
        <v>568050.61</v>
      </c>
      <c r="K11" s="58" t="s">
        <v>193</v>
      </c>
    </row>
    <row r="12" spans="1:11" ht="39.75" customHeight="1" outlineLevel="1">
      <c r="A12" s="27"/>
      <c r="B12" s="28" t="s">
        <v>13</v>
      </c>
      <c r="C12" s="31">
        <f aca="true" t="shared" si="2" ref="C12:I12">SUBTOTAL(9,C11:C11)</f>
        <v>14</v>
      </c>
      <c r="D12" s="32">
        <f t="shared" si="2"/>
        <v>42</v>
      </c>
      <c r="E12" s="31">
        <f t="shared" si="2"/>
        <v>56</v>
      </c>
      <c r="F12" s="33">
        <f t="shared" si="2"/>
        <v>520000</v>
      </c>
      <c r="G12" s="29">
        <f t="shared" si="2"/>
        <v>1</v>
      </c>
      <c r="H12" s="36">
        <f t="shared" si="2"/>
        <v>16016.87</v>
      </c>
      <c r="I12" s="36">
        <f t="shared" si="2"/>
        <v>48050.61</v>
      </c>
      <c r="J12" s="23">
        <f t="shared" si="0"/>
        <v>568050.61</v>
      </c>
      <c r="K12" s="57"/>
    </row>
    <row r="13" spans="1:11" ht="39.75" customHeight="1" outlineLevel="2">
      <c r="A13" s="27" t="s">
        <v>11</v>
      </c>
      <c r="B13" s="48" t="s">
        <v>14</v>
      </c>
      <c r="C13" s="31">
        <v>24</v>
      </c>
      <c r="D13" s="32">
        <v>57</v>
      </c>
      <c r="E13" s="31">
        <f t="shared" si="1"/>
        <v>81</v>
      </c>
      <c r="F13" s="33">
        <v>4032000</v>
      </c>
      <c r="G13" s="29">
        <v>12</v>
      </c>
      <c r="H13" s="36">
        <v>141141.11</v>
      </c>
      <c r="I13" s="36">
        <f>H13*3</f>
        <v>423423.32999999996</v>
      </c>
      <c r="J13" s="23">
        <f t="shared" si="0"/>
        <v>4455423.33</v>
      </c>
      <c r="K13" s="57" t="s">
        <v>194</v>
      </c>
    </row>
    <row r="14" spans="1:11" ht="39.75" customHeight="1" outlineLevel="1">
      <c r="A14" s="27"/>
      <c r="B14" s="28" t="s">
        <v>15</v>
      </c>
      <c r="C14" s="31">
        <f aca="true" t="shared" si="3" ref="C14:I14">SUBTOTAL(9,C13:C13)</f>
        <v>24</v>
      </c>
      <c r="D14" s="32">
        <f t="shared" si="3"/>
        <v>57</v>
      </c>
      <c r="E14" s="31">
        <f t="shared" si="3"/>
        <v>81</v>
      </c>
      <c r="F14" s="33">
        <f t="shared" si="3"/>
        <v>4032000</v>
      </c>
      <c r="G14" s="29">
        <f t="shared" si="3"/>
        <v>12</v>
      </c>
      <c r="H14" s="36">
        <f t="shared" si="3"/>
        <v>141141.11</v>
      </c>
      <c r="I14" s="36">
        <f t="shared" si="3"/>
        <v>423423.32999999996</v>
      </c>
      <c r="J14" s="23">
        <f t="shared" si="0"/>
        <v>4455423.33</v>
      </c>
      <c r="K14" s="57"/>
    </row>
    <row r="15" spans="1:11" ht="39.75" customHeight="1" outlineLevel="2">
      <c r="A15" s="27" t="s">
        <v>11</v>
      </c>
      <c r="B15" s="48" t="s">
        <v>16</v>
      </c>
      <c r="C15" s="31">
        <v>15</v>
      </c>
      <c r="D15" s="34">
        <v>54</v>
      </c>
      <c r="E15" s="31">
        <f t="shared" si="1"/>
        <v>69</v>
      </c>
      <c r="F15" s="33">
        <v>758800</v>
      </c>
      <c r="G15" s="29">
        <v>2</v>
      </c>
      <c r="H15" s="36">
        <v>49324.96</v>
      </c>
      <c r="I15" s="36">
        <f>H15*3</f>
        <v>147974.88</v>
      </c>
      <c r="J15" s="23">
        <f t="shared" si="0"/>
        <v>906774.88</v>
      </c>
      <c r="K15" s="57" t="s">
        <v>195</v>
      </c>
    </row>
    <row r="16" spans="1:11" ht="39.75" customHeight="1" outlineLevel="1">
      <c r="A16" s="27"/>
      <c r="B16" s="28" t="s">
        <v>17</v>
      </c>
      <c r="C16" s="31">
        <f aca="true" t="shared" si="4" ref="C16:I16">SUBTOTAL(9,C15:C15)</f>
        <v>15</v>
      </c>
      <c r="D16" s="34">
        <f t="shared" si="4"/>
        <v>54</v>
      </c>
      <c r="E16" s="31">
        <f t="shared" si="4"/>
        <v>69</v>
      </c>
      <c r="F16" s="33">
        <f t="shared" si="4"/>
        <v>758800</v>
      </c>
      <c r="G16" s="29">
        <f t="shared" si="4"/>
        <v>2</v>
      </c>
      <c r="H16" s="36">
        <f t="shared" si="4"/>
        <v>49324.96</v>
      </c>
      <c r="I16" s="36">
        <f t="shared" si="4"/>
        <v>147974.88</v>
      </c>
      <c r="J16" s="23">
        <f t="shared" si="0"/>
        <v>906774.88</v>
      </c>
      <c r="K16" s="57"/>
    </row>
    <row r="17" spans="1:11" ht="39.75" customHeight="1" outlineLevel="2">
      <c r="A17" s="27" t="s">
        <v>11</v>
      </c>
      <c r="B17" s="48" t="s">
        <v>18</v>
      </c>
      <c r="C17" s="31">
        <v>51</v>
      </c>
      <c r="D17" s="34">
        <v>52</v>
      </c>
      <c r="E17" s="31">
        <f t="shared" si="1"/>
        <v>103</v>
      </c>
      <c r="F17" s="33">
        <v>1220000</v>
      </c>
      <c r="G17" s="29">
        <v>13</v>
      </c>
      <c r="H17" s="36">
        <v>217192.14</v>
      </c>
      <c r="I17" s="36">
        <f>H17*3</f>
        <v>651576.42</v>
      </c>
      <c r="J17" s="23">
        <f t="shared" si="0"/>
        <v>1871576.42</v>
      </c>
      <c r="K17" s="57" t="s">
        <v>196</v>
      </c>
    </row>
    <row r="18" spans="1:11" ht="39.75" customHeight="1" outlineLevel="1">
      <c r="A18" s="27"/>
      <c r="B18" s="28" t="s">
        <v>19</v>
      </c>
      <c r="C18" s="31">
        <f aca="true" t="shared" si="5" ref="C18:I18">SUBTOTAL(9,C17:C17)</f>
        <v>51</v>
      </c>
      <c r="D18" s="34">
        <f t="shared" si="5"/>
        <v>52</v>
      </c>
      <c r="E18" s="31">
        <f t="shared" si="5"/>
        <v>103</v>
      </c>
      <c r="F18" s="33">
        <f t="shared" si="5"/>
        <v>1220000</v>
      </c>
      <c r="G18" s="29">
        <f t="shared" si="5"/>
        <v>13</v>
      </c>
      <c r="H18" s="36">
        <f t="shared" si="5"/>
        <v>217192.14</v>
      </c>
      <c r="I18" s="36">
        <f t="shared" si="5"/>
        <v>651576.42</v>
      </c>
      <c r="J18" s="23">
        <f t="shared" si="0"/>
        <v>1871576.42</v>
      </c>
      <c r="K18" s="57"/>
    </row>
    <row r="19" spans="1:11" ht="39.75" customHeight="1" outlineLevel="2">
      <c r="A19" s="27" t="s">
        <v>11</v>
      </c>
      <c r="B19" s="48" t="s">
        <v>20</v>
      </c>
      <c r="C19" s="31">
        <v>13</v>
      </c>
      <c r="D19" s="34">
        <v>18</v>
      </c>
      <c r="E19" s="31">
        <f t="shared" si="1"/>
        <v>31</v>
      </c>
      <c r="F19" s="33">
        <v>350000</v>
      </c>
      <c r="G19" s="29">
        <v>2</v>
      </c>
      <c r="H19" s="36">
        <v>44471.32</v>
      </c>
      <c r="I19" s="36">
        <f>H19*3</f>
        <v>133413.96</v>
      </c>
      <c r="J19" s="23">
        <f t="shared" si="0"/>
        <v>483413.95999999996</v>
      </c>
      <c r="K19" s="57" t="s">
        <v>197</v>
      </c>
    </row>
    <row r="20" spans="1:11" ht="39.75" customHeight="1" outlineLevel="1">
      <c r="A20" s="27"/>
      <c r="B20" s="28" t="s">
        <v>21</v>
      </c>
      <c r="C20" s="31">
        <f aca="true" t="shared" si="6" ref="C20:I20">SUBTOTAL(9,C19:C19)</f>
        <v>13</v>
      </c>
      <c r="D20" s="34">
        <f t="shared" si="6"/>
        <v>18</v>
      </c>
      <c r="E20" s="31">
        <f t="shared" si="6"/>
        <v>31</v>
      </c>
      <c r="F20" s="33">
        <f t="shared" si="6"/>
        <v>350000</v>
      </c>
      <c r="G20" s="29">
        <f t="shared" si="6"/>
        <v>2</v>
      </c>
      <c r="H20" s="36">
        <f t="shared" si="6"/>
        <v>44471.32</v>
      </c>
      <c r="I20" s="36">
        <f t="shared" si="6"/>
        <v>133413.96</v>
      </c>
      <c r="J20" s="23">
        <f t="shared" si="0"/>
        <v>483413.95999999996</v>
      </c>
      <c r="K20" s="57"/>
    </row>
    <row r="21" spans="1:11" ht="39.75" customHeight="1" outlineLevel="2">
      <c r="A21" s="27" t="s">
        <v>11</v>
      </c>
      <c r="B21" s="48" t="s">
        <v>22</v>
      </c>
      <c r="C21" s="31">
        <v>6</v>
      </c>
      <c r="D21" s="34">
        <v>4</v>
      </c>
      <c r="E21" s="31">
        <f t="shared" si="1"/>
        <v>10</v>
      </c>
      <c r="F21" s="33">
        <v>205500</v>
      </c>
      <c r="G21" s="29">
        <v>2</v>
      </c>
      <c r="H21" s="36">
        <v>31806.91</v>
      </c>
      <c r="I21" s="36">
        <f>H21*3</f>
        <v>95420.73</v>
      </c>
      <c r="J21" s="23">
        <f t="shared" si="0"/>
        <v>300920.73</v>
      </c>
      <c r="K21" s="57" t="s">
        <v>198</v>
      </c>
    </row>
    <row r="22" spans="1:11" ht="39.75" customHeight="1" outlineLevel="1">
      <c r="A22" s="27"/>
      <c r="B22" s="28" t="s">
        <v>23</v>
      </c>
      <c r="C22" s="31">
        <f aca="true" t="shared" si="7" ref="C22:I22">SUBTOTAL(9,C21:C21)</f>
        <v>6</v>
      </c>
      <c r="D22" s="34">
        <f t="shared" si="7"/>
        <v>4</v>
      </c>
      <c r="E22" s="31">
        <f t="shared" si="7"/>
        <v>10</v>
      </c>
      <c r="F22" s="33">
        <f t="shared" si="7"/>
        <v>205500</v>
      </c>
      <c r="G22" s="29">
        <f t="shared" si="7"/>
        <v>2</v>
      </c>
      <c r="H22" s="36">
        <f t="shared" si="7"/>
        <v>31806.91</v>
      </c>
      <c r="I22" s="36">
        <f t="shared" si="7"/>
        <v>95420.73</v>
      </c>
      <c r="J22" s="23">
        <f t="shared" si="0"/>
        <v>300920.73</v>
      </c>
      <c r="K22" s="57"/>
    </row>
    <row r="23" spans="1:11" ht="39.75" customHeight="1" outlineLevel="2">
      <c r="A23" s="27" t="s">
        <v>11</v>
      </c>
      <c r="B23" s="48" t="s">
        <v>24</v>
      </c>
      <c r="C23" s="31">
        <v>10</v>
      </c>
      <c r="D23" s="34">
        <v>3</v>
      </c>
      <c r="E23" s="31">
        <f t="shared" si="1"/>
        <v>13</v>
      </c>
      <c r="F23" s="33">
        <v>300000</v>
      </c>
      <c r="G23" s="29">
        <v>3</v>
      </c>
      <c r="H23" s="36">
        <v>62431.52</v>
      </c>
      <c r="I23" s="36">
        <f>H23*3</f>
        <v>187294.56</v>
      </c>
      <c r="J23" s="23">
        <f t="shared" si="0"/>
        <v>487294.56</v>
      </c>
      <c r="K23" s="57" t="s">
        <v>199</v>
      </c>
    </row>
    <row r="24" spans="1:11" ht="39.75" customHeight="1" outlineLevel="1">
      <c r="A24" s="27"/>
      <c r="B24" s="28" t="s">
        <v>25</v>
      </c>
      <c r="C24" s="31">
        <f aca="true" t="shared" si="8" ref="C24:I24">SUBTOTAL(9,C23:C23)</f>
        <v>10</v>
      </c>
      <c r="D24" s="34">
        <f t="shared" si="8"/>
        <v>3</v>
      </c>
      <c r="E24" s="31">
        <f t="shared" si="8"/>
        <v>13</v>
      </c>
      <c r="F24" s="33">
        <f t="shared" si="8"/>
        <v>300000</v>
      </c>
      <c r="G24" s="29">
        <f t="shared" si="8"/>
        <v>3</v>
      </c>
      <c r="H24" s="36">
        <f t="shared" si="8"/>
        <v>62431.52</v>
      </c>
      <c r="I24" s="36">
        <f t="shared" si="8"/>
        <v>187294.56</v>
      </c>
      <c r="J24" s="23">
        <f t="shared" si="0"/>
        <v>487294.56</v>
      </c>
      <c r="K24" s="57"/>
    </row>
    <row r="25" spans="1:11" ht="39.75" customHeight="1" outlineLevel="2">
      <c r="A25" s="27" t="s">
        <v>11</v>
      </c>
      <c r="B25" s="48" t="s">
        <v>26</v>
      </c>
      <c r="C25" s="31">
        <v>7</v>
      </c>
      <c r="D25" s="34">
        <v>7</v>
      </c>
      <c r="E25" s="31">
        <f t="shared" si="1"/>
        <v>14</v>
      </c>
      <c r="F25" s="33">
        <v>175100</v>
      </c>
      <c r="G25" s="29">
        <v>1</v>
      </c>
      <c r="H25" s="36">
        <v>4563.76</v>
      </c>
      <c r="I25" s="36">
        <f>H25*3</f>
        <v>13691.28</v>
      </c>
      <c r="J25" s="23">
        <f t="shared" si="0"/>
        <v>188791.28</v>
      </c>
      <c r="K25" s="57" t="s">
        <v>200</v>
      </c>
    </row>
    <row r="26" spans="1:11" ht="39.75" customHeight="1" outlineLevel="1">
      <c r="A26" s="27"/>
      <c r="B26" s="28" t="s">
        <v>27</v>
      </c>
      <c r="C26" s="31">
        <f aca="true" t="shared" si="9" ref="C26:I26">SUBTOTAL(9,C25:C25)</f>
        <v>7</v>
      </c>
      <c r="D26" s="34">
        <f t="shared" si="9"/>
        <v>7</v>
      </c>
      <c r="E26" s="31">
        <f t="shared" si="9"/>
        <v>14</v>
      </c>
      <c r="F26" s="33">
        <f t="shared" si="9"/>
        <v>175100</v>
      </c>
      <c r="G26" s="29">
        <f t="shared" si="9"/>
        <v>1</v>
      </c>
      <c r="H26" s="36">
        <f t="shared" si="9"/>
        <v>4563.76</v>
      </c>
      <c r="I26" s="36">
        <f t="shared" si="9"/>
        <v>13691.28</v>
      </c>
      <c r="J26" s="23">
        <f t="shared" si="0"/>
        <v>188791.28</v>
      </c>
      <c r="K26" s="57"/>
    </row>
    <row r="27" spans="1:11" ht="39.75" customHeight="1" outlineLevel="2">
      <c r="A27" s="27" t="s">
        <v>11</v>
      </c>
      <c r="B27" s="48" t="s">
        <v>28</v>
      </c>
      <c r="C27" s="31">
        <v>15</v>
      </c>
      <c r="D27" s="34">
        <v>33</v>
      </c>
      <c r="E27" s="31">
        <f t="shared" si="1"/>
        <v>48</v>
      </c>
      <c r="F27" s="33">
        <v>530000</v>
      </c>
      <c r="G27" s="29">
        <v>10</v>
      </c>
      <c r="H27" s="36">
        <v>132683.58</v>
      </c>
      <c r="I27" s="36">
        <f>H27*3</f>
        <v>398050.74</v>
      </c>
      <c r="J27" s="23">
        <f t="shared" si="0"/>
        <v>928050.74</v>
      </c>
      <c r="K27" s="57" t="s">
        <v>201</v>
      </c>
    </row>
    <row r="28" spans="1:11" ht="39.75" customHeight="1" outlineLevel="1">
      <c r="A28" s="27"/>
      <c r="B28" s="28" t="s">
        <v>29</v>
      </c>
      <c r="C28" s="31">
        <f aca="true" t="shared" si="10" ref="C28:I28">SUBTOTAL(9,C27:C27)</f>
        <v>15</v>
      </c>
      <c r="D28" s="34">
        <f t="shared" si="10"/>
        <v>33</v>
      </c>
      <c r="E28" s="31">
        <f t="shared" si="10"/>
        <v>48</v>
      </c>
      <c r="F28" s="33">
        <f t="shared" si="10"/>
        <v>530000</v>
      </c>
      <c r="G28" s="29">
        <f t="shared" si="10"/>
        <v>10</v>
      </c>
      <c r="H28" s="36">
        <f t="shared" si="10"/>
        <v>132683.58</v>
      </c>
      <c r="I28" s="36">
        <f t="shared" si="10"/>
        <v>398050.74</v>
      </c>
      <c r="J28" s="23">
        <f t="shared" si="0"/>
        <v>928050.74</v>
      </c>
      <c r="K28" s="57"/>
    </row>
    <row r="29" spans="1:11" ht="39.75" customHeight="1" outlineLevel="2">
      <c r="A29" s="27" t="s">
        <v>11</v>
      </c>
      <c r="B29" s="48" t="s">
        <v>30</v>
      </c>
      <c r="C29" s="31">
        <v>13</v>
      </c>
      <c r="D29" s="34">
        <v>44</v>
      </c>
      <c r="E29" s="31">
        <f t="shared" si="1"/>
        <v>57</v>
      </c>
      <c r="F29" s="33">
        <v>577700</v>
      </c>
      <c r="G29" s="29">
        <v>1</v>
      </c>
      <c r="H29" s="36">
        <v>20774.71</v>
      </c>
      <c r="I29" s="36">
        <f>H29*3</f>
        <v>62324.13</v>
      </c>
      <c r="J29" s="23">
        <f t="shared" si="0"/>
        <v>640024.13</v>
      </c>
      <c r="K29" s="57" t="s">
        <v>202</v>
      </c>
    </row>
    <row r="30" spans="1:11" ht="39.75" customHeight="1" outlineLevel="1">
      <c r="A30" s="27"/>
      <c r="B30" s="28" t="s">
        <v>31</v>
      </c>
      <c r="C30" s="31">
        <f aca="true" t="shared" si="11" ref="C30:I30">SUBTOTAL(9,C29:C29)</f>
        <v>13</v>
      </c>
      <c r="D30" s="34">
        <f t="shared" si="11"/>
        <v>44</v>
      </c>
      <c r="E30" s="31">
        <f t="shared" si="11"/>
        <v>57</v>
      </c>
      <c r="F30" s="33">
        <f t="shared" si="11"/>
        <v>577700</v>
      </c>
      <c r="G30" s="29">
        <f t="shared" si="11"/>
        <v>1</v>
      </c>
      <c r="H30" s="36">
        <f t="shared" si="11"/>
        <v>20774.71</v>
      </c>
      <c r="I30" s="36">
        <f t="shared" si="11"/>
        <v>62324.13</v>
      </c>
      <c r="J30" s="23">
        <f t="shared" si="0"/>
        <v>640024.13</v>
      </c>
      <c r="K30" s="57"/>
    </row>
    <row r="31" spans="1:11" ht="39.75" customHeight="1" outlineLevel="2">
      <c r="A31" s="27" t="s">
        <v>11</v>
      </c>
      <c r="B31" s="48" t="s">
        <v>32</v>
      </c>
      <c r="C31" s="31">
        <v>23</v>
      </c>
      <c r="D31" s="34">
        <v>56</v>
      </c>
      <c r="E31" s="31">
        <f t="shared" si="1"/>
        <v>79</v>
      </c>
      <c r="F31" s="33">
        <v>968000</v>
      </c>
      <c r="G31" s="29">
        <v>8</v>
      </c>
      <c r="H31" s="36">
        <v>103388.91</v>
      </c>
      <c r="I31" s="36">
        <f>H31*3</f>
        <v>310166.73</v>
      </c>
      <c r="J31" s="23">
        <f t="shared" si="0"/>
        <v>1278166.73</v>
      </c>
      <c r="K31" s="57" t="s">
        <v>203</v>
      </c>
    </row>
    <row r="32" spans="1:11" ht="39.75" customHeight="1" outlineLevel="1">
      <c r="A32" s="27"/>
      <c r="B32" s="28" t="s">
        <v>33</v>
      </c>
      <c r="C32" s="31">
        <f aca="true" t="shared" si="12" ref="C32:I32">SUBTOTAL(9,C31:C31)</f>
        <v>23</v>
      </c>
      <c r="D32" s="34">
        <f t="shared" si="12"/>
        <v>56</v>
      </c>
      <c r="E32" s="31">
        <f t="shared" si="12"/>
        <v>79</v>
      </c>
      <c r="F32" s="33">
        <f t="shared" si="12"/>
        <v>968000</v>
      </c>
      <c r="G32" s="29">
        <f t="shared" si="12"/>
        <v>8</v>
      </c>
      <c r="H32" s="36">
        <f t="shared" si="12"/>
        <v>103388.91</v>
      </c>
      <c r="I32" s="36">
        <f t="shared" si="12"/>
        <v>310166.73</v>
      </c>
      <c r="J32" s="23">
        <f t="shared" si="0"/>
        <v>1278166.73</v>
      </c>
      <c r="K32" s="57"/>
    </row>
    <row r="33" spans="1:11" ht="39.75" customHeight="1" outlineLevel="2">
      <c r="A33" s="27" t="s">
        <v>11</v>
      </c>
      <c r="B33" s="48" t="s">
        <v>34</v>
      </c>
      <c r="C33" s="31">
        <v>56</v>
      </c>
      <c r="D33" s="34">
        <v>81</v>
      </c>
      <c r="E33" s="31">
        <f t="shared" si="1"/>
        <v>137</v>
      </c>
      <c r="F33" s="33">
        <v>2616000</v>
      </c>
      <c r="G33" s="29">
        <v>5</v>
      </c>
      <c r="H33" s="36">
        <v>70368.19</v>
      </c>
      <c r="I33" s="36">
        <v>211104.57</v>
      </c>
      <c r="J33" s="23">
        <f t="shared" si="0"/>
        <v>2827104.57</v>
      </c>
      <c r="K33" s="57" t="s">
        <v>204</v>
      </c>
    </row>
    <row r="34" spans="1:11" ht="39.75" customHeight="1" outlineLevel="1">
      <c r="A34" s="27"/>
      <c r="B34" s="28" t="s">
        <v>35</v>
      </c>
      <c r="C34" s="31">
        <f aca="true" t="shared" si="13" ref="C34:I34">SUBTOTAL(9,C33:C33)</f>
        <v>56</v>
      </c>
      <c r="D34" s="34">
        <f t="shared" si="13"/>
        <v>81</v>
      </c>
      <c r="E34" s="31">
        <f t="shared" si="13"/>
        <v>137</v>
      </c>
      <c r="F34" s="33">
        <f t="shared" si="13"/>
        <v>2616000</v>
      </c>
      <c r="G34" s="29">
        <f t="shared" si="13"/>
        <v>5</v>
      </c>
      <c r="H34" s="36">
        <f t="shared" si="13"/>
        <v>70368.19</v>
      </c>
      <c r="I34" s="36">
        <f t="shared" si="13"/>
        <v>211104.57</v>
      </c>
      <c r="J34" s="23">
        <f t="shared" si="0"/>
        <v>2827104.57</v>
      </c>
      <c r="K34" s="57"/>
    </row>
    <row r="35" spans="1:11" ht="39.75" customHeight="1" outlineLevel="2">
      <c r="A35" s="27" t="s">
        <v>11</v>
      </c>
      <c r="B35" s="48" t="s">
        <v>36</v>
      </c>
      <c r="C35" s="31">
        <v>20</v>
      </c>
      <c r="D35" s="34">
        <v>20</v>
      </c>
      <c r="E35" s="31">
        <f t="shared" si="1"/>
        <v>40</v>
      </c>
      <c r="F35" s="33">
        <v>465560</v>
      </c>
      <c r="G35" s="29">
        <v>2</v>
      </c>
      <c r="H35" s="36">
        <v>31660.63</v>
      </c>
      <c r="I35" s="36">
        <f>H35*3</f>
        <v>94981.89</v>
      </c>
      <c r="J35" s="23">
        <f t="shared" si="0"/>
        <v>560541.89</v>
      </c>
      <c r="K35" s="57" t="s">
        <v>205</v>
      </c>
    </row>
    <row r="36" spans="1:11" ht="39.75" customHeight="1" outlineLevel="1">
      <c r="A36" s="27"/>
      <c r="B36" s="28" t="s">
        <v>37</v>
      </c>
      <c r="C36" s="31">
        <f aca="true" t="shared" si="14" ref="C36:I36">SUBTOTAL(9,C35:C35)</f>
        <v>20</v>
      </c>
      <c r="D36" s="34">
        <f t="shared" si="14"/>
        <v>20</v>
      </c>
      <c r="E36" s="31">
        <f t="shared" si="14"/>
        <v>40</v>
      </c>
      <c r="F36" s="33">
        <f t="shared" si="14"/>
        <v>465560</v>
      </c>
      <c r="G36" s="29">
        <f t="shared" si="14"/>
        <v>2</v>
      </c>
      <c r="H36" s="36">
        <f t="shared" si="14"/>
        <v>31660.63</v>
      </c>
      <c r="I36" s="36">
        <f t="shared" si="14"/>
        <v>94981.89</v>
      </c>
      <c r="J36" s="23">
        <f t="shared" si="0"/>
        <v>560541.89</v>
      </c>
      <c r="K36" s="57"/>
    </row>
    <row r="37" spans="1:11" ht="39.75" customHeight="1" outlineLevel="2">
      <c r="A37" s="27" t="s">
        <v>11</v>
      </c>
      <c r="B37" s="48" t="s">
        <v>38</v>
      </c>
      <c r="C37" s="31">
        <v>3</v>
      </c>
      <c r="D37" s="34">
        <v>8</v>
      </c>
      <c r="E37" s="31">
        <f t="shared" si="1"/>
        <v>11</v>
      </c>
      <c r="F37" s="33">
        <v>150000</v>
      </c>
      <c r="G37" s="51">
        <v>0</v>
      </c>
      <c r="H37" s="52">
        <v>0</v>
      </c>
      <c r="I37" s="52">
        <v>0</v>
      </c>
      <c r="J37" s="23">
        <f t="shared" si="0"/>
        <v>150000</v>
      </c>
      <c r="K37" s="57" t="s">
        <v>206</v>
      </c>
    </row>
    <row r="38" spans="1:11" ht="39.75" customHeight="1" outlineLevel="1">
      <c r="A38" s="27"/>
      <c r="B38" s="28" t="s">
        <v>39</v>
      </c>
      <c r="C38" s="31">
        <f>SUBTOTAL(9,C37:C37)</f>
        <v>3</v>
      </c>
      <c r="D38" s="34">
        <f>SUBTOTAL(9,D37:D37)</f>
        <v>8</v>
      </c>
      <c r="E38" s="31">
        <f>SUBTOTAL(9,E37:E37)</f>
        <v>11</v>
      </c>
      <c r="F38" s="33">
        <f>SUBTOTAL(9,F37:F37)</f>
        <v>150000</v>
      </c>
      <c r="G38" s="51">
        <v>0</v>
      </c>
      <c r="H38" s="52">
        <v>0</v>
      </c>
      <c r="I38" s="52">
        <v>0</v>
      </c>
      <c r="J38" s="23">
        <f t="shared" si="0"/>
        <v>150000</v>
      </c>
      <c r="K38" s="57"/>
    </row>
    <row r="39" spans="1:11" ht="39.75" customHeight="1" outlineLevel="2">
      <c r="A39" s="27" t="s">
        <v>11</v>
      </c>
      <c r="B39" s="48" t="s">
        <v>40</v>
      </c>
      <c r="C39" s="31">
        <v>19</v>
      </c>
      <c r="D39" s="34">
        <v>31</v>
      </c>
      <c r="E39" s="31">
        <f t="shared" si="1"/>
        <v>50</v>
      </c>
      <c r="F39" s="33">
        <v>870000</v>
      </c>
      <c r="G39" s="29">
        <v>4</v>
      </c>
      <c r="H39" s="36">
        <v>58919.47</v>
      </c>
      <c r="I39" s="36">
        <f>H39*3</f>
        <v>176758.41</v>
      </c>
      <c r="J39" s="23">
        <f t="shared" si="0"/>
        <v>1046758.41</v>
      </c>
      <c r="K39" s="57" t="s">
        <v>207</v>
      </c>
    </row>
    <row r="40" spans="1:11" ht="39.75" customHeight="1" outlineLevel="1">
      <c r="A40" s="27"/>
      <c r="B40" s="28" t="s">
        <v>41</v>
      </c>
      <c r="C40" s="31">
        <f aca="true" t="shared" si="15" ref="C40:I40">SUBTOTAL(9,C39:C39)</f>
        <v>19</v>
      </c>
      <c r="D40" s="34">
        <f t="shared" si="15"/>
        <v>31</v>
      </c>
      <c r="E40" s="31">
        <f t="shared" si="15"/>
        <v>50</v>
      </c>
      <c r="F40" s="33">
        <f t="shared" si="15"/>
        <v>870000</v>
      </c>
      <c r="G40" s="29">
        <f t="shared" si="15"/>
        <v>4</v>
      </c>
      <c r="H40" s="36">
        <f t="shared" si="15"/>
        <v>58919.47</v>
      </c>
      <c r="I40" s="36">
        <f t="shared" si="15"/>
        <v>176758.41</v>
      </c>
      <c r="J40" s="23">
        <f t="shared" si="0"/>
        <v>1046758.41</v>
      </c>
      <c r="K40" s="57"/>
    </row>
    <row r="41" spans="1:11" ht="39.75" customHeight="1" outlineLevel="2">
      <c r="A41" s="27" t="s">
        <v>11</v>
      </c>
      <c r="B41" s="48" t="s">
        <v>42</v>
      </c>
      <c r="C41" s="31">
        <v>3</v>
      </c>
      <c r="D41" s="34">
        <v>10</v>
      </c>
      <c r="E41" s="31">
        <f t="shared" si="1"/>
        <v>13</v>
      </c>
      <c r="F41" s="33">
        <v>274200</v>
      </c>
      <c r="G41" s="29">
        <v>1</v>
      </c>
      <c r="H41" s="36">
        <v>9961.44</v>
      </c>
      <c r="I41" s="36">
        <f>H41*3</f>
        <v>29884.32</v>
      </c>
      <c r="J41" s="23">
        <f t="shared" si="0"/>
        <v>304084.32</v>
      </c>
      <c r="K41" s="57" t="s">
        <v>208</v>
      </c>
    </row>
    <row r="42" spans="1:11" ht="39.75" customHeight="1" outlineLevel="1">
      <c r="A42" s="27"/>
      <c r="B42" s="28" t="s">
        <v>43</v>
      </c>
      <c r="C42" s="31">
        <f aca="true" t="shared" si="16" ref="C42:I42">SUBTOTAL(9,C41:C41)</f>
        <v>3</v>
      </c>
      <c r="D42" s="34">
        <f t="shared" si="16"/>
        <v>10</v>
      </c>
      <c r="E42" s="31">
        <f t="shared" si="16"/>
        <v>13</v>
      </c>
      <c r="F42" s="33">
        <f t="shared" si="16"/>
        <v>274200</v>
      </c>
      <c r="G42" s="29">
        <f t="shared" si="16"/>
        <v>1</v>
      </c>
      <c r="H42" s="36">
        <f t="shared" si="16"/>
        <v>9961.44</v>
      </c>
      <c r="I42" s="36">
        <f t="shared" si="16"/>
        <v>29884.32</v>
      </c>
      <c r="J42" s="23">
        <f t="shared" si="0"/>
        <v>304084.32</v>
      </c>
      <c r="K42" s="57"/>
    </row>
    <row r="43" spans="1:11" ht="39.75" customHeight="1" outlineLevel="2">
      <c r="A43" s="27" t="s">
        <v>11</v>
      </c>
      <c r="B43" s="48" t="s">
        <v>44</v>
      </c>
      <c r="C43" s="31">
        <v>10</v>
      </c>
      <c r="D43" s="34">
        <v>3</v>
      </c>
      <c r="E43" s="31">
        <f t="shared" si="1"/>
        <v>13</v>
      </c>
      <c r="F43" s="33">
        <v>200000</v>
      </c>
      <c r="G43" s="29">
        <v>3</v>
      </c>
      <c r="H43" s="36">
        <v>59959.79</v>
      </c>
      <c r="I43" s="36">
        <f>H43*3</f>
        <v>179879.37</v>
      </c>
      <c r="J43" s="23">
        <f t="shared" si="0"/>
        <v>379879.37</v>
      </c>
      <c r="K43" s="57" t="s">
        <v>209</v>
      </c>
    </row>
    <row r="44" spans="1:11" ht="39.75" customHeight="1" outlineLevel="1">
      <c r="A44" s="27"/>
      <c r="B44" s="28" t="s">
        <v>45</v>
      </c>
      <c r="C44" s="31">
        <f aca="true" t="shared" si="17" ref="C44:I44">SUBTOTAL(9,C43:C43)</f>
        <v>10</v>
      </c>
      <c r="D44" s="34">
        <f t="shared" si="17"/>
        <v>3</v>
      </c>
      <c r="E44" s="31">
        <f t="shared" si="17"/>
        <v>13</v>
      </c>
      <c r="F44" s="33">
        <f t="shared" si="17"/>
        <v>200000</v>
      </c>
      <c r="G44" s="29">
        <f t="shared" si="17"/>
        <v>3</v>
      </c>
      <c r="H44" s="36">
        <f t="shared" si="17"/>
        <v>59959.79</v>
      </c>
      <c r="I44" s="36">
        <f t="shared" si="17"/>
        <v>179879.37</v>
      </c>
      <c r="J44" s="23">
        <f t="shared" si="0"/>
        <v>379879.37</v>
      </c>
      <c r="K44" s="57"/>
    </row>
    <row r="45" spans="1:11" ht="39.75" customHeight="1" outlineLevel="2">
      <c r="A45" s="27" t="s">
        <v>11</v>
      </c>
      <c r="B45" s="48" t="s">
        <v>46</v>
      </c>
      <c r="C45" s="31">
        <v>14</v>
      </c>
      <c r="D45" s="34">
        <v>57</v>
      </c>
      <c r="E45" s="31">
        <f t="shared" si="1"/>
        <v>71</v>
      </c>
      <c r="F45" s="33">
        <v>1000000</v>
      </c>
      <c r="G45" s="29">
        <v>5</v>
      </c>
      <c r="H45" s="36">
        <v>67965.54</v>
      </c>
      <c r="I45" s="36">
        <f>H45*3</f>
        <v>203896.62</v>
      </c>
      <c r="J45" s="23">
        <f t="shared" si="0"/>
        <v>1203896.62</v>
      </c>
      <c r="K45" s="57" t="s">
        <v>210</v>
      </c>
    </row>
    <row r="46" spans="1:11" ht="39.75" customHeight="1" outlineLevel="1">
      <c r="A46" s="27"/>
      <c r="B46" s="28" t="s">
        <v>47</v>
      </c>
      <c r="C46" s="31">
        <f aca="true" t="shared" si="18" ref="C46:I46">SUBTOTAL(9,C45:C45)</f>
        <v>14</v>
      </c>
      <c r="D46" s="34">
        <f t="shared" si="18"/>
        <v>57</v>
      </c>
      <c r="E46" s="31">
        <f t="shared" si="18"/>
        <v>71</v>
      </c>
      <c r="F46" s="33">
        <f t="shared" si="18"/>
        <v>1000000</v>
      </c>
      <c r="G46" s="29">
        <f t="shared" si="18"/>
        <v>5</v>
      </c>
      <c r="H46" s="36">
        <f t="shared" si="18"/>
        <v>67965.54</v>
      </c>
      <c r="I46" s="36">
        <f t="shared" si="18"/>
        <v>203896.62</v>
      </c>
      <c r="J46" s="23">
        <f t="shared" si="0"/>
        <v>1203896.62</v>
      </c>
      <c r="K46" s="57"/>
    </row>
    <row r="47" spans="1:11" ht="39.75" customHeight="1" outlineLevel="2">
      <c r="A47" s="27" t="s">
        <v>11</v>
      </c>
      <c r="B47" s="48" t="s">
        <v>48</v>
      </c>
      <c r="C47" s="31">
        <v>38</v>
      </c>
      <c r="D47" s="34">
        <v>60</v>
      </c>
      <c r="E47" s="31">
        <f t="shared" si="1"/>
        <v>98</v>
      </c>
      <c r="F47" s="33">
        <v>2980000</v>
      </c>
      <c r="G47" s="29">
        <v>12</v>
      </c>
      <c r="H47" s="36">
        <v>209000.02</v>
      </c>
      <c r="I47" s="36">
        <f>H47*3</f>
        <v>627000.0599999999</v>
      </c>
      <c r="J47" s="23">
        <f t="shared" si="0"/>
        <v>3607000.06</v>
      </c>
      <c r="K47" s="57" t="s">
        <v>211</v>
      </c>
    </row>
    <row r="48" spans="1:11" ht="39.75" customHeight="1" outlineLevel="1">
      <c r="A48" s="27"/>
      <c r="B48" s="28" t="s">
        <v>49</v>
      </c>
      <c r="C48" s="31">
        <f aca="true" t="shared" si="19" ref="C48:I48">SUBTOTAL(9,C47:C47)</f>
        <v>38</v>
      </c>
      <c r="D48" s="34">
        <f t="shared" si="19"/>
        <v>60</v>
      </c>
      <c r="E48" s="31">
        <f t="shared" si="19"/>
        <v>98</v>
      </c>
      <c r="F48" s="33">
        <f t="shared" si="19"/>
        <v>2980000</v>
      </c>
      <c r="G48" s="29">
        <f t="shared" si="19"/>
        <v>12</v>
      </c>
      <c r="H48" s="36">
        <f t="shared" si="19"/>
        <v>209000.02</v>
      </c>
      <c r="I48" s="36">
        <f t="shared" si="19"/>
        <v>627000.0599999999</v>
      </c>
      <c r="J48" s="23">
        <f t="shared" si="0"/>
        <v>3607000.06</v>
      </c>
      <c r="K48" s="57"/>
    </row>
    <row r="49" spans="1:11" ht="39.75" customHeight="1" outlineLevel="2">
      <c r="A49" s="27" t="s">
        <v>11</v>
      </c>
      <c r="B49" s="48" t="s">
        <v>50</v>
      </c>
      <c r="C49" s="31">
        <v>21</v>
      </c>
      <c r="D49" s="34">
        <v>32</v>
      </c>
      <c r="E49" s="31">
        <f t="shared" si="1"/>
        <v>53</v>
      </c>
      <c r="F49" s="33">
        <v>559670</v>
      </c>
      <c r="G49" s="29">
        <v>3</v>
      </c>
      <c r="H49" s="36">
        <v>58912.88</v>
      </c>
      <c r="I49" s="36">
        <f>H49*3</f>
        <v>176738.63999999998</v>
      </c>
      <c r="J49" s="23">
        <f t="shared" si="0"/>
        <v>736408.64</v>
      </c>
      <c r="K49" s="57" t="s">
        <v>212</v>
      </c>
    </row>
    <row r="50" spans="1:11" ht="39.75" customHeight="1" outlineLevel="1">
      <c r="A50" s="27"/>
      <c r="B50" s="28" t="s">
        <v>51</v>
      </c>
      <c r="C50" s="31">
        <f aca="true" t="shared" si="20" ref="C50:I50">SUBTOTAL(9,C49:C49)</f>
        <v>21</v>
      </c>
      <c r="D50" s="34">
        <f t="shared" si="20"/>
        <v>32</v>
      </c>
      <c r="E50" s="31">
        <f t="shared" si="20"/>
        <v>53</v>
      </c>
      <c r="F50" s="33">
        <f t="shared" si="20"/>
        <v>559670</v>
      </c>
      <c r="G50" s="29">
        <f t="shared" si="20"/>
        <v>3</v>
      </c>
      <c r="H50" s="36">
        <f t="shared" si="20"/>
        <v>58912.88</v>
      </c>
      <c r="I50" s="36">
        <f t="shared" si="20"/>
        <v>176738.63999999998</v>
      </c>
      <c r="J50" s="23">
        <f t="shared" si="0"/>
        <v>736408.64</v>
      </c>
      <c r="K50" s="57"/>
    </row>
    <row r="51" spans="1:11" ht="39.75" customHeight="1" outlineLevel="2">
      <c r="A51" s="27" t="s">
        <v>11</v>
      </c>
      <c r="B51" s="48" t="s">
        <v>52</v>
      </c>
      <c r="C51" s="31">
        <v>19</v>
      </c>
      <c r="D51" s="34">
        <v>39</v>
      </c>
      <c r="E51" s="31">
        <f t="shared" si="1"/>
        <v>58</v>
      </c>
      <c r="F51" s="33">
        <v>1220000</v>
      </c>
      <c r="G51" s="29">
        <v>2</v>
      </c>
      <c r="H51" s="36">
        <v>30328.94</v>
      </c>
      <c r="I51" s="36">
        <f>H51*3</f>
        <v>90986.81999999999</v>
      </c>
      <c r="J51" s="23">
        <f t="shared" si="0"/>
        <v>1310986.82</v>
      </c>
      <c r="K51" s="57" t="s">
        <v>213</v>
      </c>
    </row>
    <row r="52" spans="1:11" ht="39.75" customHeight="1" outlineLevel="1">
      <c r="A52" s="27"/>
      <c r="B52" s="28" t="s">
        <v>53</v>
      </c>
      <c r="C52" s="31">
        <f aca="true" t="shared" si="21" ref="C52:I52">SUBTOTAL(9,C51:C51)</f>
        <v>19</v>
      </c>
      <c r="D52" s="34">
        <f t="shared" si="21"/>
        <v>39</v>
      </c>
      <c r="E52" s="31">
        <f t="shared" si="21"/>
        <v>58</v>
      </c>
      <c r="F52" s="33">
        <f t="shared" si="21"/>
        <v>1220000</v>
      </c>
      <c r="G52" s="29">
        <f t="shared" si="21"/>
        <v>2</v>
      </c>
      <c r="H52" s="36">
        <f t="shared" si="21"/>
        <v>30328.94</v>
      </c>
      <c r="I52" s="36">
        <f t="shared" si="21"/>
        <v>90986.81999999999</v>
      </c>
      <c r="J52" s="23">
        <f t="shared" si="0"/>
        <v>1310986.82</v>
      </c>
      <c r="K52" s="57"/>
    </row>
    <row r="53" spans="1:11" ht="39.75" customHeight="1" outlineLevel="2">
      <c r="A53" s="27" t="s">
        <v>11</v>
      </c>
      <c r="B53" s="48" t="s">
        <v>54</v>
      </c>
      <c r="C53" s="31">
        <v>9</v>
      </c>
      <c r="D53" s="34">
        <v>0</v>
      </c>
      <c r="E53" s="31">
        <f t="shared" si="1"/>
        <v>9</v>
      </c>
      <c r="F53" s="33">
        <v>250000</v>
      </c>
      <c r="G53" s="29">
        <v>6</v>
      </c>
      <c r="H53" s="36">
        <v>90486.53</v>
      </c>
      <c r="I53" s="36">
        <f>H53*3</f>
        <v>271459.58999999997</v>
      </c>
      <c r="J53" s="23">
        <f t="shared" si="0"/>
        <v>521459.58999999997</v>
      </c>
      <c r="K53" s="57" t="s">
        <v>214</v>
      </c>
    </row>
    <row r="54" spans="1:11" ht="39.75" customHeight="1" outlineLevel="1">
      <c r="A54" s="27"/>
      <c r="B54" s="28" t="s">
        <v>55</v>
      </c>
      <c r="C54" s="31">
        <f aca="true" t="shared" si="22" ref="C54:I54">SUBTOTAL(9,C53:C53)</f>
        <v>9</v>
      </c>
      <c r="D54" s="34">
        <f t="shared" si="22"/>
        <v>0</v>
      </c>
      <c r="E54" s="31">
        <f t="shared" si="22"/>
        <v>9</v>
      </c>
      <c r="F54" s="33">
        <f t="shared" si="22"/>
        <v>250000</v>
      </c>
      <c r="G54" s="29">
        <f t="shared" si="22"/>
        <v>6</v>
      </c>
      <c r="H54" s="36">
        <f t="shared" si="22"/>
        <v>90486.53</v>
      </c>
      <c r="I54" s="36">
        <f t="shared" si="22"/>
        <v>271459.58999999997</v>
      </c>
      <c r="J54" s="23">
        <f t="shared" si="0"/>
        <v>521459.58999999997</v>
      </c>
      <c r="K54" s="57"/>
    </row>
    <row r="55" spans="1:11" ht="39.75" customHeight="1" outlineLevel="2">
      <c r="A55" s="27" t="s">
        <v>11</v>
      </c>
      <c r="B55" s="48" t="s">
        <v>56</v>
      </c>
      <c r="C55" s="31">
        <v>7</v>
      </c>
      <c r="D55" s="34">
        <v>19</v>
      </c>
      <c r="E55" s="31">
        <f t="shared" si="1"/>
        <v>26</v>
      </c>
      <c r="F55" s="33">
        <v>350000</v>
      </c>
      <c r="G55" s="51">
        <v>0</v>
      </c>
      <c r="H55" s="52">
        <v>0</v>
      </c>
      <c r="I55" s="52">
        <v>0</v>
      </c>
      <c r="J55" s="23">
        <f t="shared" si="0"/>
        <v>350000</v>
      </c>
      <c r="K55" s="57" t="s">
        <v>215</v>
      </c>
    </row>
    <row r="56" spans="1:11" ht="39.75" customHeight="1" outlineLevel="1">
      <c r="A56" s="27"/>
      <c r="B56" s="28" t="s">
        <v>57</v>
      </c>
      <c r="C56" s="31">
        <f>SUBTOTAL(9,C55:C55)</f>
        <v>7</v>
      </c>
      <c r="D56" s="34">
        <f>SUBTOTAL(9,D55:D55)</f>
        <v>19</v>
      </c>
      <c r="E56" s="31">
        <f>SUBTOTAL(9,E55:E55)</f>
        <v>26</v>
      </c>
      <c r="F56" s="33">
        <f>SUBTOTAL(9,F55:F55)</f>
        <v>350000</v>
      </c>
      <c r="G56" s="51">
        <v>0</v>
      </c>
      <c r="H56" s="52">
        <v>0</v>
      </c>
      <c r="I56" s="52">
        <v>0</v>
      </c>
      <c r="J56" s="23">
        <f t="shared" si="0"/>
        <v>350000</v>
      </c>
      <c r="K56" s="57"/>
    </row>
    <row r="57" spans="1:11" ht="39.75" customHeight="1" outlineLevel="2">
      <c r="A57" s="27" t="s">
        <v>11</v>
      </c>
      <c r="B57" s="48" t="s">
        <v>58</v>
      </c>
      <c r="C57" s="31">
        <v>15</v>
      </c>
      <c r="D57" s="34">
        <v>62</v>
      </c>
      <c r="E57" s="31">
        <f t="shared" si="1"/>
        <v>77</v>
      </c>
      <c r="F57" s="33">
        <v>1240000</v>
      </c>
      <c r="G57" s="29">
        <v>2</v>
      </c>
      <c r="H57" s="36">
        <v>36559.33</v>
      </c>
      <c r="I57" s="36">
        <f>H57*3</f>
        <v>109677.99</v>
      </c>
      <c r="J57" s="23">
        <f t="shared" si="0"/>
        <v>1349677.99</v>
      </c>
      <c r="K57" s="57" t="s">
        <v>216</v>
      </c>
    </row>
    <row r="58" spans="1:11" ht="39.75" customHeight="1" outlineLevel="1">
      <c r="A58" s="27"/>
      <c r="B58" s="28" t="s">
        <v>59</v>
      </c>
      <c r="C58" s="31">
        <f aca="true" t="shared" si="23" ref="C58:I58">SUBTOTAL(9,C57:C57)</f>
        <v>15</v>
      </c>
      <c r="D58" s="34">
        <f t="shared" si="23"/>
        <v>62</v>
      </c>
      <c r="E58" s="31">
        <f t="shared" si="23"/>
        <v>77</v>
      </c>
      <c r="F58" s="33">
        <f t="shared" si="23"/>
        <v>1240000</v>
      </c>
      <c r="G58" s="29">
        <f t="shared" si="23"/>
        <v>2</v>
      </c>
      <c r="H58" s="36">
        <f t="shared" si="23"/>
        <v>36559.33</v>
      </c>
      <c r="I58" s="36">
        <f t="shared" si="23"/>
        <v>109677.99</v>
      </c>
      <c r="J58" s="23">
        <f t="shared" si="0"/>
        <v>1349677.99</v>
      </c>
      <c r="K58" s="57"/>
    </row>
    <row r="59" spans="1:11" ht="39.75" customHeight="1" outlineLevel="2">
      <c r="A59" s="27" t="s">
        <v>11</v>
      </c>
      <c r="B59" s="48" t="s">
        <v>60</v>
      </c>
      <c r="C59" s="31">
        <v>21</v>
      </c>
      <c r="D59" s="34">
        <v>53</v>
      </c>
      <c r="E59" s="31">
        <f t="shared" si="1"/>
        <v>74</v>
      </c>
      <c r="F59" s="33">
        <v>1250000</v>
      </c>
      <c r="G59" s="29">
        <v>15</v>
      </c>
      <c r="H59" s="36">
        <v>281069.53</v>
      </c>
      <c r="I59" s="36">
        <f>H59*3</f>
        <v>843208.5900000001</v>
      </c>
      <c r="J59" s="23">
        <f t="shared" si="0"/>
        <v>2093208.59</v>
      </c>
      <c r="K59" s="57" t="s">
        <v>217</v>
      </c>
    </row>
    <row r="60" spans="1:11" ht="39.75" customHeight="1" outlineLevel="1">
      <c r="A60" s="27"/>
      <c r="B60" s="28" t="s">
        <v>61</v>
      </c>
      <c r="C60" s="31">
        <f aca="true" t="shared" si="24" ref="C60:I60">SUBTOTAL(9,C59:C59)</f>
        <v>21</v>
      </c>
      <c r="D60" s="34">
        <f t="shared" si="24"/>
        <v>53</v>
      </c>
      <c r="E60" s="31">
        <f t="shared" si="24"/>
        <v>74</v>
      </c>
      <c r="F60" s="33">
        <f t="shared" si="24"/>
        <v>1250000</v>
      </c>
      <c r="G60" s="29">
        <f t="shared" si="24"/>
        <v>15</v>
      </c>
      <c r="H60" s="36">
        <f t="shared" si="24"/>
        <v>281069.53</v>
      </c>
      <c r="I60" s="36">
        <f t="shared" si="24"/>
        <v>843208.5900000001</v>
      </c>
      <c r="J60" s="23">
        <f t="shared" si="0"/>
        <v>2093208.59</v>
      </c>
      <c r="K60" s="57"/>
    </row>
    <row r="61" spans="1:11" ht="39.75" customHeight="1" outlineLevel="2">
      <c r="A61" s="27" t="s">
        <v>11</v>
      </c>
      <c r="B61" s="48" t="s">
        <v>62</v>
      </c>
      <c r="C61" s="31">
        <v>14</v>
      </c>
      <c r="D61" s="34">
        <v>2</v>
      </c>
      <c r="E61" s="31">
        <f t="shared" si="1"/>
        <v>16</v>
      </c>
      <c r="F61" s="33">
        <v>400000</v>
      </c>
      <c r="G61" s="29">
        <v>4</v>
      </c>
      <c r="H61" s="36">
        <v>86500</v>
      </c>
      <c r="I61" s="36">
        <f>H61*3</f>
        <v>259500</v>
      </c>
      <c r="J61" s="23">
        <f t="shared" si="0"/>
        <v>659500</v>
      </c>
      <c r="K61" s="57" t="s">
        <v>218</v>
      </c>
    </row>
    <row r="62" spans="1:11" ht="39.75" customHeight="1" outlineLevel="1">
      <c r="A62" s="27"/>
      <c r="B62" s="28" t="s">
        <v>63</v>
      </c>
      <c r="C62" s="31">
        <f aca="true" t="shared" si="25" ref="C62:I62">SUBTOTAL(9,C61:C61)</f>
        <v>14</v>
      </c>
      <c r="D62" s="34">
        <f t="shared" si="25"/>
        <v>2</v>
      </c>
      <c r="E62" s="31">
        <f t="shared" si="25"/>
        <v>16</v>
      </c>
      <c r="F62" s="33">
        <f t="shared" si="25"/>
        <v>400000</v>
      </c>
      <c r="G62" s="29">
        <f t="shared" si="25"/>
        <v>4</v>
      </c>
      <c r="H62" s="36">
        <f t="shared" si="25"/>
        <v>86500</v>
      </c>
      <c r="I62" s="36">
        <f t="shared" si="25"/>
        <v>259500</v>
      </c>
      <c r="J62" s="23">
        <f t="shared" si="0"/>
        <v>659500</v>
      </c>
      <c r="K62" s="57"/>
    </row>
    <row r="63" spans="1:11" ht="39.75" customHeight="1" outlineLevel="2">
      <c r="A63" s="27" t="s">
        <v>11</v>
      </c>
      <c r="B63" s="48" t="s">
        <v>64</v>
      </c>
      <c r="C63" s="31">
        <v>9</v>
      </c>
      <c r="D63" s="34">
        <v>26</v>
      </c>
      <c r="E63" s="31">
        <f t="shared" si="1"/>
        <v>35</v>
      </c>
      <c r="F63" s="33">
        <v>950000</v>
      </c>
      <c r="G63" s="29">
        <v>7</v>
      </c>
      <c r="H63" s="36">
        <v>92543.17</v>
      </c>
      <c r="I63" s="36">
        <f>H63*3</f>
        <v>277629.51</v>
      </c>
      <c r="J63" s="23">
        <f t="shared" si="0"/>
        <v>1227629.51</v>
      </c>
      <c r="K63" s="57" t="s">
        <v>219</v>
      </c>
    </row>
    <row r="64" spans="1:11" ht="39.75" customHeight="1" outlineLevel="1">
      <c r="A64" s="27"/>
      <c r="B64" s="28" t="s">
        <v>65</v>
      </c>
      <c r="C64" s="31">
        <f aca="true" t="shared" si="26" ref="C64:I64">SUBTOTAL(9,C63:C63)</f>
        <v>9</v>
      </c>
      <c r="D64" s="34">
        <f t="shared" si="26"/>
        <v>26</v>
      </c>
      <c r="E64" s="31">
        <f t="shared" si="26"/>
        <v>35</v>
      </c>
      <c r="F64" s="33">
        <f t="shared" si="26"/>
        <v>950000</v>
      </c>
      <c r="G64" s="29">
        <f t="shared" si="26"/>
        <v>7</v>
      </c>
      <c r="H64" s="36">
        <f t="shared" si="26"/>
        <v>92543.17</v>
      </c>
      <c r="I64" s="36">
        <f t="shared" si="26"/>
        <v>277629.51</v>
      </c>
      <c r="J64" s="23">
        <f t="shared" si="0"/>
        <v>1227629.51</v>
      </c>
      <c r="K64" s="57"/>
    </row>
    <row r="65" spans="1:11" ht="39.75" customHeight="1" outlineLevel="2">
      <c r="A65" s="27" t="s">
        <v>11</v>
      </c>
      <c r="B65" s="48" t="s">
        <v>66</v>
      </c>
      <c r="C65" s="31">
        <v>16</v>
      </c>
      <c r="D65" s="34">
        <v>45</v>
      </c>
      <c r="E65" s="31">
        <f t="shared" si="1"/>
        <v>61</v>
      </c>
      <c r="F65" s="33">
        <v>1200000</v>
      </c>
      <c r="G65" s="29">
        <v>10</v>
      </c>
      <c r="H65" s="36">
        <v>108000</v>
      </c>
      <c r="I65" s="36">
        <f>H65*3</f>
        <v>324000</v>
      </c>
      <c r="J65" s="23">
        <f t="shared" si="0"/>
        <v>1524000</v>
      </c>
      <c r="K65" s="57" t="s">
        <v>220</v>
      </c>
    </row>
    <row r="66" spans="1:11" ht="39.75" customHeight="1" outlineLevel="1">
      <c r="A66" s="27"/>
      <c r="B66" s="28" t="s">
        <v>67</v>
      </c>
      <c r="C66" s="31">
        <f aca="true" t="shared" si="27" ref="C66:I66">SUBTOTAL(9,C65:C65)</f>
        <v>16</v>
      </c>
      <c r="D66" s="34">
        <f t="shared" si="27"/>
        <v>45</v>
      </c>
      <c r="E66" s="31">
        <f t="shared" si="27"/>
        <v>61</v>
      </c>
      <c r="F66" s="33">
        <f t="shared" si="27"/>
        <v>1200000</v>
      </c>
      <c r="G66" s="29">
        <f t="shared" si="27"/>
        <v>10</v>
      </c>
      <c r="H66" s="36">
        <f t="shared" si="27"/>
        <v>108000</v>
      </c>
      <c r="I66" s="36">
        <f t="shared" si="27"/>
        <v>324000</v>
      </c>
      <c r="J66" s="23">
        <f t="shared" si="0"/>
        <v>1524000</v>
      </c>
      <c r="K66" s="57"/>
    </row>
    <row r="67" spans="1:11" ht="39.75" customHeight="1" outlineLevel="2">
      <c r="A67" s="27" t="s">
        <v>11</v>
      </c>
      <c r="B67" s="48" t="s">
        <v>68</v>
      </c>
      <c r="C67" s="31">
        <v>9</v>
      </c>
      <c r="D67" s="34">
        <v>18</v>
      </c>
      <c r="E67" s="31">
        <f t="shared" si="1"/>
        <v>27</v>
      </c>
      <c r="F67" s="33">
        <v>346900</v>
      </c>
      <c r="G67" s="29">
        <v>5</v>
      </c>
      <c r="H67" s="36">
        <v>45215</v>
      </c>
      <c r="I67" s="36">
        <f>H67*3</f>
        <v>135645</v>
      </c>
      <c r="J67" s="23">
        <f t="shared" si="0"/>
        <v>482545</v>
      </c>
      <c r="K67" s="57" t="s">
        <v>221</v>
      </c>
    </row>
    <row r="68" spans="1:11" ht="39.75" customHeight="1" outlineLevel="1">
      <c r="A68" s="27"/>
      <c r="B68" s="28" t="s">
        <v>69</v>
      </c>
      <c r="C68" s="31">
        <f aca="true" t="shared" si="28" ref="C68:I68">SUBTOTAL(9,C67:C67)</f>
        <v>9</v>
      </c>
      <c r="D68" s="34">
        <f t="shared" si="28"/>
        <v>18</v>
      </c>
      <c r="E68" s="31">
        <f t="shared" si="28"/>
        <v>27</v>
      </c>
      <c r="F68" s="33">
        <f t="shared" si="28"/>
        <v>346900</v>
      </c>
      <c r="G68" s="29">
        <f t="shared" si="28"/>
        <v>5</v>
      </c>
      <c r="H68" s="36">
        <f t="shared" si="28"/>
        <v>45215</v>
      </c>
      <c r="I68" s="36">
        <f t="shared" si="28"/>
        <v>135645</v>
      </c>
      <c r="J68" s="23">
        <f t="shared" si="0"/>
        <v>482545</v>
      </c>
      <c r="K68" s="57"/>
    </row>
    <row r="69" spans="1:11" ht="39.75" customHeight="1" outlineLevel="2">
      <c r="A69" s="27" t="s">
        <v>11</v>
      </c>
      <c r="B69" s="48" t="s">
        <v>70</v>
      </c>
      <c r="C69" s="31">
        <v>9</v>
      </c>
      <c r="D69" s="34">
        <v>7</v>
      </c>
      <c r="E69" s="31">
        <f t="shared" si="1"/>
        <v>16</v>
      </c>
      <c r="F69" s="33">
        <v>179220</v>
      </c>
      <c r="G69" s="51">
        <v>0</v>
      </c>
      <c r="H69" s="52">
        <v>0</v>
      </c>
      <c r="I69" s="52">
        <v>0</v>
      </c>
      <c r="J69" s="23">
        <f t="shared" si="0"/>
        <v>179220</v>
      </c>
      <c r="K69" s="57" t="s">
        <v>222</v>
      </c>
    </row>
    <row r="70" spans="1:11" ht="39.75" customHeight="1" outlineLevel="1">
      <c r="A70" s="27"/>
      <c r="B70" s="28" t="s">
        <v>71</v>
      </c>
      <c r="C70" s="31">
        <f>SUBTOTAL(9,C69:C69)</f>
        <v>9</v>
      </c>
      <c r="D70" s="34">
        <f>SUBTOTAL(9,D69:D69)</f>
        <v>7</v>
      </c>
      <c r="E70" s="31">
        <f>SUBTOTAL(9,E69:E69)</f>
        <v>16</v>
      </c>
      <c r="F70" s="33">
        <f>SUBTOTAL(9,F69:F69)</f>
        <v>179220</v>
      </c>
      <c r="G70" s="51">
        <v>0</v>
      </c>
      <c r="H70" s="52">
        <v>0</v>
      </c>
      <c r="I70" s="52">
        <v>0</v>
      </c>
      <c r="J70" s="23">
        <f t="shared" si="0"/>
        <v>179220</v>
      </c>
      <c r="K70" s="57"/>
    </row>
    <row r="71" spans="1:11" ht="39.75" customHeight="1" outlineLevel="2">
      <c r="A71" s="27" t="s">
        <v>11</v>
      </c>
      <c r="B71" s="48" t="s">
        <v>72</v>
      </c>
      <c r="C71" s="31">
        <v>8</v>
      </c>
      <c r="D71" s="34">
        <v>26</v>
      </c>
      <c r="E71" s="31">
        <f t="shared" si="1"/>
        <v>34</v>
      </c>
      <c r="F71" s="33">
        <v>333720</v>
      </c>
      <c r="G71" s="29">
        <v>3</v>
      </c>
      <c r="H71" s="36">
        <v>48695.3</v>
      </c>
      <c r="I71" s="36">
        <f>H71*3</f>
        <v>146085.90000000002</v>
      </c>
      <c r="J71" s="23">
        <f t="shared" si="0"/>
        <v>479805.9</v>
      </c>
      <c r="K71" s="57" t="s">
        <v>223</v>
      </c>
    </row>
    <row r="72" spans="1:11" ht="39.75" customHeight="1" outlineLevel="1">
      <c r="A72" s="27"/>
      <c r="B72" s="28" t="s">
        <v>73</v>
      </c>
      <c r="C72" s="31">
        <f aca="true" t="shared" si="29" ref="C72:I72">SUBTOTAL(9,C71:C71)</f>
        <v>8</v>
      </c>
      <c r="D72" s="34">
        <f t="shared" si="29"/>
        <v>26</v>
      </c>
      <c r="E72" s="31">
        <f t="shared" si="29"/>
        <v>34</v>
      </c>
      <c r="F72" s="33">
        <f t="shared" si="29"/>
        <v>333720</v>
      </c>
      <c r="G72" s="29">
        <f t="shared" si="29"/>
        <v>3</v>
      </c>
      <c r="H72" s="36">
        <f t="shared" si="29"/>
        <v>48695.3</v>
      </c>
      <c r="I72" s="36">
        <f t="shared" si="29"/>
        <v>146085.90000000002</v>
      </c>
      <c r="J72" s="23">
        <f t="shared" si="0"/>
        <v>479805.9</v>
      </c>
      <c r="K72" s="57"/>
    </row>
    <row r="73" spans="1:11" ht="39.75" customHeight="1" outlineLevel="2">
      <c r="A73" s="27" t="s">
        <v>11</v>
      </c>
      <c r="B73" s="48" t="s">
        <v>74</v>
      </c>
      <c r="C73" s="31">
        <v>5</v>
      </c>
      <c r="D73" s="34">
        <v>5</v>
      </c>
      <c r="E73" s="31">
        <f t="shared" si="1"/>
        <v>10</v>
      </c>
      <c r="F73" s="33">
        <v>110000</v>
      </c>
      <c r="G73" s="29">
        <v>3</v>
      </c>
      <c r="H73" s="36">
        <v>38463.06</v>
      </c>
      <c r="I73" s="36">
        <f>H73*3</f>
        <v>115389.18</v>
      </c>
      <c r="J73" s="23">
        <f t="shared" si="0"/>
        <v>225389.18</v>
      </c>
      <c r="K73" s="57" t="s">
        <v>224</v>
      </c>
    </row>
    <row r="74" spans="1:11" ht="39.75" customHeight="1" outlineLevel="1">
      <c r="A74" s="27"/>
      <c r="B74" s="28" t="s">
        <v>75</v>
      </c>
      <c r="C74" s="31">
        <f aca="true" t="shared" si="30" ref="C74:I74">SUBTOTAL(9,C73:C73)</f>
        <v>5</v>
      </c>
      <c r="D74" s="34">
        <f t="shared" si="30"/>
        <v>5</v>
      </c>
      <c r="E74" s="31">
        <f t="shared" si="30"/>
        <v>10</v>
      </c>
      <c r="F74" s="33">
        <f t="shared" si="30"/>
        <v>110000</v>
      </c>
      <c r="G74" s="29">
        <f t="shared" si="30"/>
        <v>3</v>
      </c>
      <c r="H74" s="36">
        <f t="shared" si="30"/>
        <v>38463.06</v>
      </c>
      <c r="I74" s="36">
        <f t="shared" si="30"/>
        <v>115389.18</v>
      </c>
      <c r="J74" s="23">
        <f aca="true" t="shared" si="31" ref="J74:J137">+F74+I74</f>
        <v>225389.18</v>
      </c>
      <c r="K74" s="57"/>
    </row>
    <row r="75" spans="1:11" ht="39.75" customHeight="1" outlineLevel="2">
      <c r="A75" s="27" t="s">
        <v>11</v>
      </c>
      <c r="B75" s="48" t="s">
        <v>76</v>
      </c>
      <c r="C75" s="31">
        <v>15</v>
      </c>
      <c r="D75" s="34">
        <v>35</v>
      </c>
      <c r="E75" s="31">
        <f aca="true" t="shared" si="32" ref="E75:E137">C75+D75</f>
        <v>50</v>
      </c>
      <c r="F75" s="33">
        <v>910000</v>
      </c>
      <c r="G75" s="29">
        <v>4</v>
      </c>
      <c r="H75" s="36">
        <v>38627.64</v>
      </c>
      <c r="I75" s="36">
        <f>H75*3</f>
        <v>115882.92</v>
      </c>
      <c r="J75" s="23">
        <f t="shared" si="31"/>
        <v>1025882.92</v>
      </c>
      <c r="K75" s="57" t="s">
        <v>225</v>
      </c>
    </row>
    <row r="76" spans="1:11" ht="39.75" customHeight="1" outlineLevel="1">
      <c r="A76" s="27"/>
      <c r="B76" s="28" t="s">
        <v>77</v>
      </c>
      <c r="C76" s="31">
        <f aca="true" t="shared" si="33" ref="C76:I76">SUBTOTAL(9,C75:C75)</f>
        <v>15</v>
      </c>
      <c r="D76" s="34">
        <f t="shared" si="33"/>
        <v>35</v>
      </c>
      <c r="E76" s="31">
        <f t="shared" si="33"/>
        <v>50</v>
      </c>
      <c r="F76" s="33">
        <f t="shared" si="33"/>
        <v>910000</v>
      </c>
      <c r="G76" s="29">
        <f t="shared" si="33"/>
        <v>4</v>
      </c>
      <c r="H76" s="36">
        <f t="shared" si="33"/>
        <v>38627.64</v>
      </c>
      <c r="I76" s="36">
        <f t="shared" si="33"/>
        <v>115882.92</v>
      </c>
      <c r="J76" s="23">
        <f t="shared" si="31"/>
        <v>1025882.92</v>
      </c>
      <c r="K76" s="57"/>
    </row>
    <row r="77" spans="1:11" ht="39.75" customHeight="1" outlineLevel="2">
      <c r="A77" s="27" t="s">
        <v>11</v>
      </c>
      <c r="B77" s="48" t="s">
        <v>78</v>
      </c>
      <c r="C77" s="31">
        <v>10</v>
      </c>
      <c r="D77" s="34">
        <v>47</v>
      </c>
      <c r="E77" s="31">
        <f t="shared" si="32"/>
        <v>57</v>
      </c>
      <c r="F77" s="33">
        <v>445000</v>
      </c>
      <c r="G77" s="51">
        <v>0</v>
      </c>
      <c r="H77" s="52">
        <v>0</v>
      </c>
      <c r="I77" s="52">
        <v>0</v>
      </c>
      <c r="J77" s="23">
        <f t="shared" si="31"/>
        <v>445000</v>
      </c>
      <c r="K77" s="57" t="s">
        <v>226</v>
      </c>
    </row>
    <row r="78" spans="1:11" ht="39.75" customHeight="1" outlineLevel="1">
      <c r="A78" s="27"/>
      <c r="B78" s="28" t="s">
        <v>79</v>
      </c>
      <c r="C78" s="31">
        <f>SUBTOTAL(9,C77:C77)</f>
        <v>10</v>
      </c>
      <c r="D78" s="34">
        <f>SUBTOTAL(9,D77:D77)</f>
        <v>47</v>
      </c>
      <c r="E78" s="31">
        <f>SUBTOTAL(9,E77:E77)</f>
        <v>57</v>
      </c>
      <c r="F78" s="33">
        <f>SUBTOTAL(9,F77:F77)</f>
        <v>445000</v>
      </c>
      <c r="G78" s="51">
        <v>0</v>
      </c>
      <c r="H78" s="52">
        <v>0</v>
      </c>
      <c r="I78" s="52">
        <v>0</v>
      </c>
      <c r="J78" s="23">
        <f t="shared" si="31"/>
        <v>445000</v>
      </c>
      <c r="K78" s="57"/>
    </row>
    <row r="79" spans="1:11" ht="39.75" customHeight="1" outlineLevel="2">
      <c r="A79" s="27" t="s">
        <v>11</v>
      </c>
      <c r="B79" s="48" t="s">
        <v>80</v>
      </c>
      <c r="C79" s="31">
        <v>17</v>
      </c>
      <c r="D79" s="34">
        <v>97</v>
      </c>
      <c r="E79" s="31">
        <f t="shared" si="32"/>
        <v>114</v>
      </c>
      <c r="F79" s="33">
        <v>1108780</v>
      </c>
      <c r="G79" s="29">
        <v>5</v>
      </c>
      <c r="H79" s="36">
        <v>89129.96</v>
      </c>
      <c r="I79" s="36">
        <f>H79*3</f>
        <v>267389.88</v>
      </c>
      <c r="J79" s="23">
        <f t="shared" si="31"/>
        <v>1376169.88</v>
      </c>
      <c r="K79" s="57" t="s">
        <v>227</v>
      </c>
    </row>
    <row r="80" spans="1:11" ht="39.75" customHeight="1" outlineLevel="1">
      <c r="A80" s="27"/>
      <c r="B80" s="28" t="s">
        <v>81</v>
      </c>
      <c r="C80" s="31">
        <f aca="true" t="shared" si="34" ref="C80:I80">SUBTOTAL(9,C79:C79)</f>
        <v>17</v>
      </c>
      <c r="D80" s="34">
        <f t="shared" si="34"/>
        <v>97</v>
      </c>
      <c r="E80" s="31">
        <f t="shared" si="34"/>
        <v>114</v>
      </c>
      <c r="F80" s="33">
        <f t="shared" si="34"/>
        <v>1108780</v>
      </c>
      <c r="G80" s="29">
        <f t="shared" si="34"/>
        <v>5</v>
      </c>
      <c r="H80" s="36">
        <f t="shared" si="34"/>
        <v>89129.96</v>
      </c>
      <c r="I80" s="36">
        <f t="shared" si="34"/>
        <v>267389.88</v>
      </c>
      <c r="J80" s="23">
        <f t="shared" si="31"/>
        <v>1376169.88</v>
      </c>
      <c r="K80" s="57"/>
    </row>
    <row r="81" spans="1:11" ht="39.75" customHeight="1" outlineLevel="2">
      <c r="A81" s="27" t="s">
        <v>11</v>
      </c>
      <c r="B81" s="48" t="s">
        <v>82</v>
      </c>
      <c r="C81" s="31">
        <v>10</v>
      </c>
      <c r="D81" s="34">
        <v>25</v>
      </c>
      <c r="E81" s="31">
        <f t="shared" si="32"/>
        <v>35</v>
      </c>
      <c r="F81" s="33">
        <v>370000</v>
      </c>
      <c r="G81" s="51">
        <v>0</v>
      </c>
      <c r="H81" s="52">
        <v>0</v>
      </c>
      <c r="I81" s="52">
        <v>0</v>
      </c>
      <c r="J81" s="23">
        <f t="shared" si="31"/>
        <v>370000</v>
      </c>
      <c r="K81" s="57" t="s">
        <v>228</v>
      </c>
    </row>
    <row r="82" spans="1:11" ht="39.75" customHeight="1" outlineLevel="1">
      <c r="A82" s="27"/>
      <c r="B82" s="28" t="s">
        <v>83</v>
      </c>
      <c r="C82" s="31">
        <f>SUBTOTAL(9,C81:C81)</f>
        <v>10</v>
      </c>
      <c r="D82" s="34">
        <f>SUBTOTAL(9,D81:D81)</f>
        <v>25</v>
      </c>
      <c r="E82" s="31">
        <f>SUBTOTAL(9,E81:E81)</f>
        <v>35</v>
      </c>
      <c r="F82" s="33">
        <f>SUBTOTAL(9,F81:F81)</f>
        <v>370000</v>
      </c>
      <c r="G82" s="51">
        <v>0</v>
      </c>
      <c r="H82" s="52">
        <v>0</v>
      </c>
      <c r="I82" s="52">
        <v>0</v>
      </c>
      <c r="J82" s="23">
        <f t="shared" si="31"/>
        <v>370000</v>
      </c>
      <c r="K82" s="57"/>
    </row>
    <row r="83" spans="1:11" ht="39.75" customHeight="1" outlineLevel="2">
      <c r="A83" s="27" t="s">
        <v>11</v>
      </c>
      <c r="B83" s="48" t="s">
        <v>84</v>
      </c>
      <c r="C83" s="31">
        <v>14</v>
      </c>
      <c r="D83" s="34">
        <v>28</v>
      </c>
      <c r="E83" s="31">
        <f t="shared" si="32"/>
        <v>42</v>
      </c>
      <c r="F83" s="33">
        <v>1025300</v>
      </c>
      <c r="G83" s="29">
        <v>10</v>
      </c>
      <c r="H83" s="36">
        <v>120576.6</v>
      </c>
      <c r="I83" s="36">
        <f>H83*3</f>
        <v>361729.80000000005</v>
      </c>
      <c r="J83" s="23">
        <f t="shared" si="31"/>
        <v>1387029.8</v>
      </c>
      <c r="K83" s="57" t="s">
        <v>229</v>
      </c>
    </row>
    <row r="84" spans="1:11" ht="39.75" customHeight="1" outlineLevel="1">
      <c r="A84" s="27"/>
      <c r="B84" s="28" t="s">
        <v>85</v>
      </c>
      <c r="C84" s="31">
        <f>SUBTOTAL(9,C83:C83)</f>
        <v>14</v>
      </c>
      <c r="D84" s="34">
        <f>SUBTOTAL(9,D83:D83)</f>
        <v>28</v>
      </c>
      <c r="E84" s="31">
        <f>SUBTOTAL(9,E83:E83)</f>
        <v>42</v>
      </c>
      <c r="F84" s="33">
        <f>SUBTOTAL(9,F83:F83)</f>
        <v>1025300</v>
      </c>
      <c r="G84" s="29">
        <v>10</v>
      </c>
      <c r="H84" s="36">
        <f>SUBTOTAL(9,H83:H83)</f>
        <v>120576.6</v>
      </c>
      <c r="I84" s="36">
        <f>SUBTOTAL(9,I83:I83)</f>
        <v>361729.80000000005</v>
      </c>
      <c r="J84" s="23">
        <f t="shared" si="31"/>
        <v>1387029.8</v>
      </c>
      <c r="K84" s="57"/>
    </row>
    <row r="85" spans="1:11" ht="39.75" customHeight="1" outlineLevel="2">
      <c r="A85" s="27" t="s">
        <v>11</v>
      </c>
      <c r="B85" s="48" t="s">
        <v>86</v>
      </c>
      <c r="C85" s="31">
        <v>16</v>
      </c>
      <c r="D85" s="34">
        <v>29</v>
      </c>
      <c r="E85" s="31">
        <f t="shared" si="32"/>
        <v>45</v>
      </c>
      <c r="F85" s="33">
        <v>850000</v>
      </c>
      <c r="G85" s="29">
        <v>3</v>
      </c>
      <c r="H85" s="36">
        <v>36966.71</v>
      </c>
      <c r="I85" s="36">
        <f>H85*3</f>
        <v>110900.13</v>
      </c>
      <c r="J85" s="23">
        <f t="shared" si="31"/>
        <v>960900.13</v>
      </c>
      <c r="K85" s="57" t="s">
        <v>230</v>
      </c>
    </row>
    <row r="86" spans="1:11" ht="39.75" customHeight="1" outlineLevel="1">
      <c r="A86" s="27"/>
      <c r="B86" s="28" t="s">
        <v>87</v>
      </c>
      <c r="C86" s="31">
        <f aca="true" t="shared" si="35" ref="C86:I86">SUBTOTAL(9,C85:C85)</f>
        <v>16</v>
      </c>
      <c r="D86" s="34">
        <f t="shared" si="35"/>
        <v>29</v>
      </c>
      <c r="E86" s="31">
        <f t="shared" si="35"/>
        <v>45</v>
      </c>
      <c r="F86" s="33">
        <f t="shared" si="35"/>
        <v>850000</v>
      </c>
      <c r="G86" s="29">
        <f t="shared" si="35"/>
        <v>3</v>
      </c>
      <c r="H86" s="36">
        <f t="shared" si="35"/>
        <v>36966.71</v>
      </c>
      <c r="I86" s="36">
        <f t="shared" si="35"/>
        <v>110900.13</v>
      </c>
      <c r="J86" s="23">
        <f t="shared" si="31"/>
        <v>960900.13</v>
      </c>
      <c r="K86" s="57"/>
    </row>
    <row r="87" spans="1:11" ht="39.75" customHeight="1" outlineLevel="2">
      <c r="A87" s="27" t="s">
        <v>11</v>
      </c>
      <c r="B87" s="48" t="s">
        <v>88</v>
      </c>
      <c r="C87" s="31">
        <v>6</v>
      </c>
      <c r="D87" s="34">
        <v>8</v>
      </c>
      <c r="E87" s="31">
        <f t="shared" si="32"/>
        <v>14</v>
      </c>
      <c r="F87" s="33">
        <v>446000</v>
      </c>
      <c r="G87" s="51">
        <v>0</v>
      </c>
      <c r="H87" s="52">
        <v>0</v>
      </c>
      <c r="I87" s="52">
        <v>0</v>
      </c>
      <c r="J87" s="23">
        <f t="shared" si="31"/>
        <v>446000</v>
      </c>
      <c r="K87" s="57" t="s">
        <v>231</v>
      </c>
    </row>
    <row r="88" spans="1:11" ht="39.75" customHeight="1" outlineLevel="1">
      <c r="A88" s="27"/>
      <c r="B88" s="28" t="s">
        <v>89</v>
      </c>
      <c r="C88" s="31">
        <f>SUBTOTAL(9,C87:C87)</f>
        <v>6</v>
      </c>
      <c r="D88" s="34">
        <f>SUBTOTAL(9,D87:D87)</f>
        <v>8</v>
      </c>
      <c r="E88" s="31">
        <f>SUBTOTAL(9,E87:E87)</f>
        <v>14</v>
      </c>
      <c r="F88" s="33">
        <f>SUBTOTAL(9,F87:F87)</f>
        <v>446000</v>
      </c>
      <c r="G88" s="51">
        <v>0</v>
      </c>
      <c r="H88" s="52">
        <v>0</v>
      </c>
      <c r="I88" s="52">
        <v>0</v>
      </c>
      <c r="J88" s="23">
        <f t="shared" si="31"/>
        <v>446000</v>
      </c>
      <c r="K88" s="57"/>
    </row>
    <row r="89" spans="1:11" ht="39.75" customHeight="1" outlineLevel="2">
      <c r="A89" s="27" t="s">
        <v>11</v>
      </c>
      <c r="B89" s="48" t="s">
        <v>90</v>
      </c>
      <c r="C89" s="31">
        <v>26</v>
      </c>
      <c r="D89" s="34">
        <v>65</v>
      </c>
      <c r="E89" s="31">
        <f t="shared" si="32"/>
        <v>91</v>
      </c>
      <c r="F89" s="33">
        <v>1724000</v>
      </c>
      <c r="G89" s="29">
        <v>10</v>
      </c>
      <c r="H89" s="36">
        <v>117859.76</v>
      </c>
      <c r="I89" s="36">
        <v>353579.28</v>
      </c>
      <c r="J89" s="23">
        <f t="shared" si="31"/>
        <v>2077579.28</v>
      </c>
      <c r="K89" s="57" t="s">
        <v>232</v>
      </c>
    </row>
    <row r="90" spans="1:11" ht="39.75" customHeight="1" outlineLevel="1">
      <c r="A90" s="27"/>
      <c r="B90" s="28" t="s">
        <v>91</v>
      </c>
      <c r="C90" s="31">
        <f aca="true" t="shared" si="36" ref="C90:I90">SUBTOTAL(9,C89:C89)</f>
        <v>26</v>
      </c>
      <c r="D90" s="34">
        <f t="shared" si="36"/>
        <v>65</v>
      </c>
      <c r="E90" s="31">
        <f t="shared" si="36"/>
        <v>91</v>
      </c>
      <c r="F90" s="33">
        <f t="shared" si="36"/>
        <v>1724000</v>
      </c>
      <c r="G90" s="29">
        <f t="shared" si="36"/>
        <v>10</v>
      </c>
      <c r="H90" s="36">
        <f t="shared" si="36"/>
        <v>117859.76</v>
      </c>
      <c r="I90" s="36">
        <f t="shared" si="36"/>
        <v>353579.28</v>
      </c>
      <c r="J90" s="23">
        <f t="shared" si="31"/>
        <v>2077579.28</v>
      </c>
      <c r="K90" s="57"/>
    </row>
    <row r="91" spans="1:11" ht="39.75" customHeight="1" outlineLevel="2">
      <c r="A91" s="27" t="s">
        <v>11</v>
      </c>
      <c r="B91" s="48" t="s">
        <v>92</v>
      </c>
      <c r="C91" s="31">
        <v>7</v>
      </c>
      <c r="D91" s="34">
        <v>37</v>
      </c>
      <c r="E91" s="31">
        <f t="shared" si="32"/>
        <v>44</v>
      </c>
      <c r="F91" s="33">
        <v>984000</v>
      </c>
      <c r="G91" s="29">
        <v>2</v>
      </c>
      <c r="H91" s="36">
        <v>27855.97</v>
      </c>
      <c r="I91" s="36">
        <f>H91*3</f>
        <v>83567.91</v>
      </c>
      <c r="J91" s="23">
        <f t="shared" si="31"/>
        <v>1067567.91</v>
      </c>
      <c r="K91" s="57" t="s">
        <v>233</v>
      </c>
    </row>
    <row r="92" spans="1:11" ht="39.75" customHeight="1" outlineLevel="1">
      <c r="A92" s="27"/>
      <c r="B92" s="28" t="s">
        <v>93</v>
      </c>
      <c r="C92" s="31">
        <f aca="true" t="shared" si="37" ref="C92:I92">SUBTOTAL(9,C91:C91)</f>
        <v>7</v>
      </c>
      <c r="D92" s="34">
        <f t="shared" si="37"/>
        <v>37</v>
      </c>
      <c r="E92" s="31">
        <f t="shared" si="37"/>
        <v>44</v>
      </c>
      <c r="F92" s="33">
        <f t="shared" si="37"/>
        <v>984000</v>
      </c>
      <c r="G92" s="29">
        <f t="shared" si="37"/>
        <v>2</v>
      </c>
      <c r="H92" s="36">
        <f t="shared" si="37"/>
        <v>27855.97</v>
      </c>
      <c r="I92" s="36">
        <f t="shared" si="37"/>
        <v>83567.91</v>
      </c>
      <c r="J92" s="23">
        <f t="shared" si="31"/>
        <v>1067567.91</v>
      </c>
      <c r="K92" s="57"/>
    </row>
    <row r="93" spans="1:11" ht="39.75" customHeight="1" outlineLevel="2">
      <c r="A93" s="27" t="s">
        <v>11</v>
      </c>
      <c r="B93" s="48" t="s">
        <v>94</v>
      </c>
      <c r="C93" s="31">
        <v>8</v>
      </c>
      <c r="D93" s="34">
        <v>28</v>
      </c>
      <c r="E93" s="31">
        <f t="shared" si="32"/>
        <v>36</v>
      </c>
      <c r="F93" s="33">
        <v>572000</v>
      </c>
      <c r="G93" s="51">
        <v>0</v>
      </c>
      <c r="H93" s="52">
        <v>0</v>
      </c>
      <c r="I93" s="52">
        <v>0</v>
      </c>
      <c r="J93" s="23">
        <f t="shared" si="31"/>
        <v>572000</v>
      </c>
      <c r="K93" s="57" t="s">
        <v>234</v>
      </c>
    </row>
    <row r="94" spans="1:11" ht="39.75" customHeight="1" outlineLevel="1">
      <c r="A94" s="27"/>
      <c r="B94" s="28" t="s">
        <v>95</v>
      </c>
      <c r="C94" s="31">
        <f>SUBTOTAL(9,C93:C93)</f>
        <v>8</v>
      </c>
      <c r="D94" s="34">
        <f>SUBTOTAL(9,D93:D93)</f>
        <v>28</v>
      </c>
      <c r="E94" s="31">
        <f>SUBTOTAL(9,E93:E93)</f>
        <v>36</v>
      </c>
      <c r="F94" s="33">
        <f>SUBTOTAL(9,F93:F93)</f>
        <v>572000</v>
      </c>
      <c r="G94" s="51">
        <v>0</v>
      </c>
      <c r="H94" s="52">
        <v>0</v>
      </c>
      <c r="I94" s="52">
        <v>0</v>
      </c>
      <c r="J94" s="23">
        <f t="shared" si="31"/>
        <v>572000</v>
      </c>
      <c r="K94" s="57"/>
    </row>
    <row r="95" spans="1:11" ht="39.75" customHeight="1" outlineLevel="2">
      <c r="A95" s="27" t="s">
        <v>11</v>
      </c>
      <c r="B95" s="48" t="s">
        <v>96</v>
      </c>
      <c r="C95" s="31">
        <v>18</v>
      </c>
      <c r="D95" s="34">
        <v>63</v>
      </c>
      <c r="E95" s="31">
        <f t="shared" si="32"/>
        <v>81</v>
      </c>
      <c r="F95" s="33">
        <v>995000</v>
      </c>
      <c r="G95" s="29">
        <v>2</v>
      </c>
      <c r="H95" s="36">
        <v>27897.74</v>
      </c>
      <c r="I95" s="36">
        <f>H95*3</f>
        <v>83693.22</v>
      </c>
      <c r="J95" s="23">
        <f t="shared" si="31"/>
        <v>1078693.22</v>
      </c>
      <c r="K95" s="57" t="s">
        <v>235</v>
      </c>
    </row>
    <row r="96" spans="1:11" ht="39.75" customHeight="1" outlineLevel="1">
      <c r="A96" s="27"/>
      <c r="B96" s="28" t="s">
        <v>97</v>
      </c>
      <c r="C96" s="31">
        <f aca="true" t="shared" si="38" ref="C96:I96">SUBTOTAL(9,C95:C95)</f>
        <v>18</v>
      </c>
      <c r="D96" s="34">
        <f t="shared" si="38"/>
        <v>63</v>
      </c>
      <c r="E96" s="31">
        <f t="shared" si="38"/>
        <v>81</v>
      </c>
      <c r="F96" s="33">
        <f t="shared" si="38"/>
        <v>995000</v>
      </c>
      <c r="G96" s="29">
        <f t="shared" si="38"/>
        <v>2</v>
      </c>
      <c r="H96" s="36">
        <f t="shared" si="38"/>
        <v>27897.74</v>
      </c>
      <c r="I96" s="36">
        <f t="shared" si="38"/>
        <v>83693.22</v>
      </c>
      <c r="J96" s="23">
        <f t="shared" si="31"/>
        <v>1078693.22</v>
      </c>
      <c r="K96" s="57"/>
    </row>
    <row r="97" spans="1:11" ht="39.75" customHeight="1" outlineLevel="2">
      <c r="A97" s="27" t="s">
        <v>11</v>
      </c>
      <c r="B97" s="48" t="s">
        <v>98</v>
      </c>
      <c r="C97" s="31">
        <v>12</v>
      </c>
      <c r="D97" s="34">
        <v>16</v>
      </c>
      <c r="E97" s="31">
        <f t="shared" si="32"/>
        <v>28</v>
      </c>
      <c r="F97" s="33">
        <v>370800</v>
      </c>
      <c r="G97" s="51">
        <v>0</v>
      </c>
      <c r="H97" s="52">
        <v>0</v>
      </c>
      <c r="I97" s="52">
        <v>0</v>
      </c>
      <c r="J97" s="23">
        <f t="shared" si="31"/>
        <v>370800</v>
      </c>
      <c r="K97" s="57" t="s">
        <v>236</v>
      </c>
    </row>
    <row r="98" spans="1:11" ht="39.75" customHeight="1" outlineLevel="1">
      <c r="A98" s="27"/>
      <c r="B98" s="28" t="s">
        <v>99</v>
      </c>
      <c r="C98" s="31">
        <f>SUBTOTAL(9,C97:C97)</f>
        <v>12</v>
      </c>
      <c r="D98" s="34">
        <f>SUBTOTAL(9,D97:D97)</f>
        <v>16</v>
      </c>
      <c r="E98" s="31">
        <f>SUBTOTAL(9,E97:E97)</f>
        <v>28</v>
      </c>
      <c r="F98" s="33">
        <f>SUBTOTAL(9,F97:F97)</f>
        <v>370800</v>
      </c>
      <c r="G98" s="51">
        <v>0</v>
      </c>
      <c r="H98" s="52">
        <v>0</v>
      </c>
      <c r="I98" s="52">
        <v>0</v>
      </c>
      <c r="J98" s="23">
        <f t="shared" si="31"/>
        <v>370800</v>
      </c>
      <c r="K98" s="57"/>
    </row>
    <row r="99" spans="1:11" ht="39.75" customHeight="1" outlineLevel="2">
      <c r="A99" s="27" t="s">
        <v>11</v>
      </c>
      <c r="B99" s="48" t="s">
        <v>100</v>
      </c>
      <c r="C99" s="31">
        <v>22</v>
      </c>
      <c r="D99" s="34">
        <v>65</v>
      </c>
      <c r="E99" s="31">
        <f t="shared" si="32"/>
        <v>87</v>
      </c>
      <c r="F99" s="33">
        <v>2008000</v>
      </c>
      <c r="G99" s="29">
        <v>10</v>
      </c>
      <c r="H99" s="36">
        <v>329267.49</v>
      </c>
      <c r="I99" s="36">
        <f>H99*3</f>
        <v>987802.47</v>
      </c>
      <c r="J99" s="23">
        <f t="shared" si="31"/>
        <v>2995802.4699999997</v>
      </c>
      <c r="K99" s="57" t="s">
        <v>237</v>
      </c>
    </row>
    <row r="100" spans="1:11" ht="39.75" customHeight="1" outlineLevel="1">
      <c r="A100" s="27"/>
      <c r="B100" s="28" t="s">
        <v>101</v>
      </c>
      <c r="C100" s="31">
        <f aca="true" t="shared" si="39" ref="C100:I100">SUBTOTAL(9,C99:C99)</f>
        <v>22</v>
      </c>
      <c r="D100" s="34">
        <f t="shared" si="39"/>
        <v>65</v>
      </c>
      <c r="E100" s="31">
        <f t="shared" si="39"/>
        <v>87</v>
      </c>
      <c r="F100" s="33">
        <f t="shared" si="39"/>
        <v>2008000</v>
      </c>
      <c r="G100" s="29">
        <f t="shared" si="39"/>
        <v>10</v>
      </c>
      <c r="H100" s="36">
        <f t="shared" si="39"/>
        <v>329267.49</v>
      </c>
      <c r="I100" s="36">
        <f t="shared" si="39"/>
        <v>987802.47</v>
      </c>
      <c r="J100" s="23">
        <f t="shared" si="31"/>
        <v>2995802.4699999997</v>
      </c>
      <c r="K100" s="57"/>
    </row>
    <row r="101" spans="1:11" ht="39.75" customHeight="1" outlineLevel="2">
      <c r="A101" s="27" t="s">
        <v>11</v>
      </c>
      <c r="B101" s="48" t="s">
        <v>102</v>
      </c>
      <c r="C101" s="31">
        <v>2</v>
      </c>
      <c r="D101" s="34">
        <v>7</v>
      </c>
      <c r="E101" s="31">
        <f t="shared" si="32"/>
        <v>9</v>
      </c>
      <c r="F101" s="33">
        <v>180000</v>
      </c>
      <c r="G101" s="51">
        <v>0</v>
      </c>
      <c r="H101" s="52">
        <v>0</v>
      </c>
      <c r="I101" s="52">
        <v>0</v>
      </c>
      <c r="J101" s="23">
        <f t="shared" si="31"/>
        <v>180000</v>
      </c>
      <c r="K101" s="57" t="s">
        <v>238</v>
      </c>
    </row>
    <row r="102" spans="1:11" ht="39.75" customHeight="1" outlineLevel="1">
      <c r="A102" s="27"/>
      <c r="B102" s="28" t="s">
        <v>103</v>
      </c>
      <c r="C102" s="31">
        <f>SUBTOTAL(9,C101:C101)</f>
        <v>2</v>
      </c>
      <c r="D102" s="34">
        <f>SUBTOTAL(9,D101:D101)</f>
        <v>7</v>
      </c>
      <c r="E102" s="31">
        <f>SUBTOTAL(9,E101:E101)</f>
        <v>9</v>
      </c>
      <c r="F102" s="33">
        <f>SUBTOTAL(9,F101:F101)</f>
        <v>180000</v>
      </c>
      <c r="G102" s="51">
        <v>0</v>
      </c>
      <c r="H102" s="52">
        <v>0</v>
      </c>
      <c r="I102" s="52">
        <v>0</v>
      </c>
      <c r="J102" s="23">
        <f t="shared" si="31"/>
        <v>180000</v>
      </c>
      <c r="K102" s="57"/>
    </row>
    <row r="103" spans="1:11" ht="39.75" customHeight="1" outlineLevel="2">
      <c r="A103" s="27" t="s">
        <v>11</v>
      </c>
      <c r="B103" s="48" t="s">
        <v>104</v>
      </c>
      <c r="C103" s="31">
        <v>9</v>
      </c>
      <c r="D103" s="34">
        <v>4</v>
      </c>
      <c r="E103" s="31">
        <f t="shared" si="32"/>
        <v>13</v>
      </c>
      <c r="F103" s="33">
        <v>210000</v>
      </c>
      <c r="G103" s="29">
        <v>1</v>
      </c>
      <c r="H103" s="36">
        <v>32676.03</v>
      </c>
      <c r="I103" s="36">
        <f>H103*3</f>
        <v>98028.09</v>
      </c>
      <c r="J103" s="23">
        <f t="shared" si="31"/>
        <v>308028.08999999997</v>
      </c>
      <c r="K103" s="57" t="s">
        <v>239</v>
      </c>
    </row>
    <row r="104" spans="1:11" ht="39.75" customHeight="1" outlineLevel="1">
      <c r="A104" s="27"/>
      <c r="B104" s="28" t="s">
        <v>105</v>
      </c>
      <c r="C104" s="31">
        <f aca="true" t="shared" si="40" ref="C104:I104">SUBTOTAL(9,C103:C103)</f>
        <v>9</v>
      </c>
      <c r="D104" s="34">
        <f t="shared" si="40"/>
        <v>4</v>
      </c>
      <c r="E104" s="31">
        <f t="shared" si="40"/>
        <v>13</v>
      </c>
      <c r="F104" s="33">
        <f t="shared" si="40"/>
        <v>210000</v>
      </c>
      <c r="G104" s="29">
        <f t="shared" si="40"/>
        <v>1</v>
      </c>
      <c r="H104" s="36">
        <f t="shared" si="40"/>
        <v>32676.03</v>
      </c>
      <c r="I104" s="36">
        <f t="shared" si="40"/>
        <v>98028.09</v>
      </c>
      <c r="J104" s="23">
        <f t="shared" si="31"/>
        <v>308028.08999999997</v>
      </c>
      <c r="K104" s="57"/>
    </row>
    <row r="105" spans="1:11" ht="39.75" customHeight="1" outlineLevel="2">
      <c r="A105" s="27" t="s">
        <v>11</v>
      </c>
      <c r="B105" s="48" t="s">
        <v>106</v>
      </c>
      <c r="C105" s="31">
        <v>17</v>
      </c>
      <c r="D105" s="34">
        <v>12</v>
      </c>
      <c r="E105" s="31">
        <f t="shared" si="32"/>
        <v>29</v>
      </c>
      <c r="F105" s="33">
        <v>505400</v>
      </c>
      <c r="G105" s="29">
        <v>3</v>
      </c>
      <c r="H105" s="36">
        <v>47226.32</v>
      </c>
      <c r="I105" s="36">
        <f>H105*3</f>
        <v>141678.96</v>
      </c>
      <c r="J105" s="23">
        <f t="shared" si="31"/>
        <v>647078.96</v>
      </c>
      <c r="K105" s="57" t="s">
        <v>240</v>
      </c>
    </row>
    <row r="106" spans="1:11" ht="39.75" customHeight="1" outlineLevel="1">
      <c r="A106" s="27"/>
      <c r="B106" s="28" t="s">
        <v>107</v>
      </c>
      <c r="C106" s="31">
        <f aca="true" t="shared" si="41" ref="C106:I106">SUBTOTAL(9,C105:C105)</f>
        <v>17</v>
      </c>
      <c r="D106" s="34">
        <f t="shared" si="41"/>
        <v>12</v>
      </c>
      <c r="E106" s="31">
        <f t="shared" si="41"/>
        <v>29</v>
      </c>
      <c r="F106" s="33">
        <f t="shared" si="41"/>
        <v>505400</v>
      </c>
      <c r="G106" s="29">
        <f t="shared" si="41"/>
        <v>3</v>
      </c>
      <c r="H106" s="36">
        <f t="shared" si="41"/>
        <v>47226.32</v>
      </c>
      <c r="I106" s="36">
        <f t="shared" si="41"/>
        <v>141678.96</v>
      </c>
      <c r="J106" s="23">
        <f t="shared" si="31"/>
        <v>647078.96</v>
      </c>
      <c r="K106" s="57"/>
    </row>
    <row r="107" spans="1:11" ht="39.75" customHeight="1" outlineLevel="2">
      <c r="A107" s="27" t="s">
        <v>11</v>
      </c>
      <c r="B107" s="48" t="s">
        <v>108</v>
      </c>
      <c r="C107" s="31">
        <v>11</v>
      </c>
      <c r="D107" s="34">
        <v>25</v>
      </c>
      <c r="E107" s="31">
        <f t="shared" si="32"/>
        <v>36</v>
      </c>
      <c r="F107" s="33">
        <v>620000</v>
      </c>
      <c r="G107" s="29">
        <v>3</v>
      </c>
      <c r="H107" s="36">
        <v>36630.27</v>
      </c>
      <c r="I107" s="36">
        <f>H107*3</f>
        <v>109890.81</v>
      </c>
      <c r="J107" s="23">
        <f t="shared" si="31"/>
        <v>729890.81</v>
      </c>
      <c r="K107" s="57" t="s">
        <v>241</v>
      </c>
    </row>
    <row r="108" spans="1:11" ht="39.75" customHeight="1" outlineLevel="1">
      <c r="A108" s="27"/>
      <c r="B108" s="28" t="s">
        <v>109</v>
      </c>
      <c r="C108" s="31">
        <f aca="true" t="shared" si="42" ref="C108:I108">SUBTOTAL(9,C107:C107)</f>
        <v>11</v>
      </c>
      <c r="D108" s="34">
        <f t="shared" si="42"/>
        <v>25</v>
      </c>
      <c r="E108" s="31">
        <f t="shared" si="42"/>
        <v>36</v>
      </c>
      <c r="F108" s="33">
        <f t="shared" si="42"/>
        <v>620000</v>
      </c>
      <c r="G108" s="29">
        <f t="shared" si="42"/>
        <v>3</v>
      </c>
      <c r="H108" s="36">
        <f t="shared" si="42"/>
        <v>36630.27</v>
      </c>
      <c r="I108" s="36">
        <f t="shared" si="42"/>
        <v>109890.81</v>
      </c>
      <c r="J108" s="23">
        <f t="shared" si="31"/>
        <v>729890.81</v>
      </c>
      <c r="K108" s="57"/>
    </row>
    <row r="109" spans="1:11" ht="39.75" customHeight="1" outlineLevel="2">
      <c r="A109" s="27" t="s">
        <v>11</v>
      </c>
      <c r="B109" s="48" t="s">
        <v>110</v>
      </c>
      <c r="C109" s="31">
        <v>30</v>
      </c>
      <c r="D109" s="34">
        <v>66</v>
      </c>
      <c r="E109" s="31">
        <f t="shared" si="32"/>
        <v>96</v>
      </c>
      <c r="F109" s="33">
        <v>1317500</v>
      </c>
      <c r="G109" s="29">
        <v>2</v>
      </c>
      <c r="H109" s="36">
        <v>30679.93</v>
      </c>
      <c r="I109" s="36">
        <f>H109*3</f>
        <v>92039.79000000001</v>
      </c>
      <c r="J109" s="23">
        <f t="shared" si="31"/>
        <v>1409539.79</v>
      </c>
      <c r="K109" s="57" t="s">
        <v>242</v>
      </c>
    </row>
    <row r="110" spans="1:11" ht="39.75" customHeight="1" outlineLevel="1">
      <c r="A110" s="27"/>
      <c r="B110" s="28" t="s">
        <v>111</v>
      </c>
      <c r="C110" s="31">
        <f aca="true" t="shared" si="43" ref="C110:I110">SUBTOTAL(9,C109:C109)</f>
        <v>30</v>
      </c>
      <c r="D110" s="34">
        <f t="shared" si="43"/>
        <v>66</v>
      </c>
      <c r="E110" s="31">
        <f t="shared" si="43"/>
        <v>96</v>
      </c>
      <c r="F110" s="33">
        <f t="shared" si="43"/>
        <v>1317500</v>
      </c>
      <c r="G110" s="29">
        <f t="shared" si="43"/>
        <v>2</v>
      </c>
      <c r="H110" s="36">
        <f t="shared" si="43"/>
        <v>30679.93</v>
      </c>
      <c r="I110" s="36">
        <f t="shared" si="43"/>
        <v>92039.79000000001</v>
      </c>
      <c r="J110" s="23">
        <f t="shared" si="31"/>
        <v>1409539.79</v>
      </c>
      <c r="K110" s="57"/>
    </row>
    <row r="111" spans="1:11" ht="39.75" customHeight="1" outlineLevel="2">
      <c r="A111" s="27" t="s">
        <v>11</v>
      </c>
      <c r="B111" s="48" t="s">
        <v>112</v>
      </c>
      <c r="C111" s="31">
        <v>4</v>
      </c>
      <c r="D111" s="34">
        <v>15</v>
      </c>
      <c r="E111" s="31">
        <f t="shared" si="32"/>
        <v>19</v>
      </c>
      <c r="F111" s="33">
        <v>205700</v>
      </c>
      <c r="G111" s="29">
        <v>3</v>
      </c>
      <c r="H111" s="36">
        <v>32241.87</v>
      </c>
      <c r="I111" s="36">
        <f>H111*3</f>
        <v>96725.61</v>
      </c>
      <c r="J111" s="23">
        <f t="shared" si="31"/>
        <v>302425.61</v>
      </c>
      <c r="K111" s="57" t="s">
        <v>243</v>
      </c>
    </row>
    <row r="112" spans="1:11" ht="39.75" customHeight="1" outlineLevel="1">
      <c r="A112" s="27"/>
      <c r="B112" s="28" t="s">
        <v>113</v>
      </c>
      <c r="C112" s="31">
        <f aca="true" t="shared" si="44" ref="C112:I112">SUBTOTAL(9,C111:C111)</f>
        <v>4</v>
      </c>
      <c r="D112" s="34">
        <f t="shared" si="44"/>
        <v>15</v>
      </c>
      <c r="E112" s="31">
        <f t="shared" si="44"/>
        <v>19</v>
      </c>
      <c r="F112" s="33">
        <f t="shared" si="44"/>
        <v>205700</v>
      </c>
      <c r="G112" s="29">
        <f t="shared" si="44"/>
        <v>3</v>
      </c>
      <c r="H112" s="36">
        <f t="shared" si="44"/>
        <v>32241.87</v>
      </c>
      <c r="I112" s="36">
        <f t="shared" si="44"/>
        <v>96725.61</v>
      </c>
      <c r="J112" s="23">
        <f t="shared" si="31"/>
        <v>302425.61</v>
      </c>
      <c r="K112" s="57"/>
    </row>
    <row r="113" spans="1:11" ht="39.75" customHeight="1" outlineLevel="2">
      <c r="A113" s="27" t="s">
        <v>11</v>
      </c>
      <c r="B113" s="48" t="s">
        <v>114</v>
      </c>
      <c r="C113" s="31">
        <v>10</v>
      </c>
      <c r="D113" s="34">
        <v>53</v>
      </c>
      <c r="E113" s="31">
        <f t="shared" si="32"/>
        <v>63</v>
      </c>
      <c r="F113" s="33">
        <v>605700</v>
      </c>
      <c r="G113" s="29">
        <v>8</v>
      </c>
      <c r="H113" s="36">
        <v>144029.98</v>
      </c>
      <c r="I113" s="36">
        <f>H113*3</f>
        <v>432089.94000000006</v>
      </c>
      <c r="J113" s="23">
        <f t="shared" si="31"/>
        <v>1037789.9400000001</v>
      </c>
      <c r="K113" s="57" t="s">
        <v>244</v>
      </c>
    </row>
    <row r="114" spans="1:11" ht="39.75" customHeight="1" outlineLevel="1">
      <c r="A114" s="27"/>
      <c r="B114" s="28" t="s">
        <v>115</v>
      </c>
      <c r="C114" s="31">
        <f aca="true" t="shared" si="45" ref="C114:I114">SUBTOTAL(9,C113:C113)</f>
        <v>10</v>
      </c>
      <c r="D114" s="34">
        <f t="shared" si="45"/>
        <v>53</v>
      </c>
      <c r="E114" s="31">
        <f t="shared" si="45"/>
        <v>63</v>
      </c>
      <c r="F114" s="33">
        <f t="shared" si="45"/>
        <v>605700</v>
      </c>
      <c r="G114" s="29">
        <f t="shared" si="45"/>
        <v>8</v>
      </c>
      <c r="H114" s="36">
        <f t="shared" si="45"/>
        <v>144029.98</v>
      </c>
      <c r="I114" s="36">
        <f t="shared" si="45"/>
        <v>432089.94000000006</v>
      </c>
      <c r="J114" s="23">
        <f t="shared" si="31"/>
        <v>1037789.9400000001</v>
      </c>
      <c r="K114" s="57"/>
    </row>
    <row r="115" spans="1:11" ht="39.75" customHeight="1" outlineLevel="2">
      <c r="A115" s="27" t="s">
        <v>11</v>
      </c>
      <c r="B115" s="48" t="s">
        <v>116</v>
      </c>
      <c r="C115" s="31">
        <v>10</v>
      </c>
      <c r="D115" s="34">
        <v>39</v>
      </c>
      <c r="E115" s="31">
        <f t="shared" si="32"/>
        <v>49</v>
      </c>
      <c r="F115" s="33">
        <v>833000</v>
      </c>
      <c r="G115" s="29">
        <v>5</v>
      </c>
      <c r="H115" s="36">
        <v>66893.05</v>
      </c>
      <c r="I115" s="36">
        <f>H115*3</f>
        <v>200679.15000000002</v>
      </c>
      <c r="J115" s="23">
        <f t="shared" si="31"/>
        <v>1033679.15</v>
      </c>
      <c r="K115" s="57" t="s">
        <v>245</v>
      </c>
    </row>
    <row r="116" spans="1:11" ht="39.75" customHeight="1" outlineLevel="1">
      <c r="A116" s="27"/>
      <c r="B116" s="28" t="s">
        <v>117</v>
      </c>
      <c r="C116" s="31">
        <f aca="true" t="shared" si="46" ref="C116:I116">SUBTOTAL(9,C115:C115)</f>
        <v>10</v>
      </c>
      <c r="D116" s="34">
        <f t="shared" si="46"/>
        <v>39</v>
      </c>
      <c r="E116" s="31">
        <f t="shared" si="46"/>
        <v>49</v>
      </c>
      <c r="F116" s="33">
        <f t="shared" si="46"/>
        <v>833000</v>
      </c>
      <c r="G116" s="29">
        <f t="shared" si="46"/>
        <v>5</v>
      </c>
      <c r="H116" s="36">
        <f t="shared" si="46"/>
        <v>66893.05</v>
      </c>
      <c r="I116" s="36">
        <f t="shared" si="46"/>
        <v>200679.15000000002</v>
      </c>
      <c r="J116" s="23">
        <f t="shared" si="31"/>
        <v>1033679.15</v>
      </c>
      <c r="K116" s="57"/>
    </row>
    <row r="117" spans="1:11" ht="39.75" customHeight="1" outlineLevel="2">
      <c r="A117" s="27" t="s">
        <v>11</v>
      </c>
      <c r="B117" s="48" t="s">
        <v>118</v>
      </c>
      <c r="C117" s="31">
        <v>22</v>
      </c>
      <c r="D117" s="34">
        <v>39</v>
      </c>
      <c r="E117" s="31">
        <f t="shared" si="32"/>
        <v>61</v>
      </c>
      <c r="F117" s="33">
        <v>1260000</v>
      </c>
      <c r="G117" s="29">
        <v>15</v>
      </c>
      <c r="H117" s="36">
        <v>188000</v>
      </c>
      <c r="I117" s="36">
        <f>H117*3</f>
        <v>564000</v>
      </c>
      <c r="J117" s="23">
        <f t="shared" si="31"/>
        <v>1824000</v>
      </c>
      <c r="K117" s="57" t="s">
        <v>246</v>
      </c>
    </row>
    <row r="118" spans="1:11" ht="39.75" customHeight="1" outlineLevel="1">
      <c r="A118" s="27"/>
      <c r="B118" s="28" t="s">
        <v>119</v>
      </c>
      <c r="C118" s="31">
        <f aca="true" t="shared" si="47" ref="C118:I118">SUBTOTAL(9,C117:C117)</f>
        <v>22</v>
      </c>
      <c r="D118" s="34">
        <f t="shared" si="47"/>
        <v>39</v>
      </c>
      <c r="E118" s="31">
        <f t="shared" si="47"/>
        <v>61</v>
      </c>
      <c r="F118" s="33">
        <f t="shared" si="47"/>
        <v>1260000</v>
      </c>
      <c r="G118" s="29">
        <f t="shared" si="47"/>
        <v>15</v>
      </c>
      <c r="H118" s="36">
        <f t="shared" si="47"/>
        <v>188000</v>
      </c>
      <c r="I118" s="36">
        <f t="shared" si="47"/>
        <v>564000</v>
      </c>
      <c r="J118" s="23">
        <f t="shared" si="31"/>
        <v>1824000</v>
      </c>
      <c r="K118" s="57"/>
    </row>
    <row r="119" spans="1:11" ht="39.75" customHeight="1" outlineLevel="2">
      <c r="A119" s="27" t="s">
        <v>11</v>
      </c>
      <c r="B119" s="48" t="s">
        <v>120</v>
      </c>
      <c r="C119" s="31">
        <v>21</v>
      </c>
      <c r="D119" s="34">
        <v>17</v>
      </c>
      <c r="E119" s="31">
        <f t="shared" si="32"/>
        <v>38</v>
      </c>
      <c r="F119" s="33">
        <v>465000</v>
      </c>
      <c r="G119" s="29">
        <v>2</v>
      </c>
      <c r="H119" s="36">
        <v>28420.29</v>
      </c>
      <c r="I119" s="36">
        <f>H119*3</f>
        <v>85260.87</v>
      </c>
      <c r="J119" s="23">
        <f t="shared" si="31"/>
        <v>550260.87</v>
      </c>
      <c r="K119" s="57" t="s">
        <v>247</v>
      </c>
    </row>
    <row r="120" spans="1:11" ht="39.75" customHeight="1" outlineLevel="1">
      <c r="A120" s="27"/>
      <c r="B120" s="28" t="s">
        <v>121</v>
      </c>
      <c r="C120" s="31">
        <f aca="true" t="shared" si="48" ref="C120:I120">SUBTOTAL(9,C119:C119)</f>
        <v>21</v>
      </c>
      <c r="D120" s="34">
        <f t="shared" si="48"/>
        <v>17</v>
      </c>
      <c r="E120" s="31">
        <f t="shared" si="48"/>
        <v>38</v>
      </c>
      <c r="F120" s="33">
        <f t="shared" si="48"/>
        <v>465000</v>
      </c>
      <c r="G120" s="29">
        <f t="shared" si="48"/>
        <v>2</v>
      </c>
      <c r="H120" s="36">
        <f t="shared" si="48"/>
        <v>28420.29</v>
      </c>
      <c r="I120" s="36">
        <f t="shared" si="48"/>
        <v>85260.87</v>
      </c>
      <c r="J120" s="23">
        <f t="shared" si="31"/>
        <v>550260.87</v>
      </c>
      <c r="K120" s="57"/>
    </row>
    <row r="121" spans="1:11" ht="39.75" customHeight="1" outlineLevel="2">
      <c r="A121" s="27" t="s">
        <v>11</v>
      </c>
      <c r="B121" s="48" t="s">
        <v>122</v>
      </c>
      <c r="C121" s="31">
        <v>6</v>
      </c>
      <c r="D121" s="34">
        <v>17</v>
      </c>
      <c r="E121" s="31">
        <f t="shared" si="32"/>
        <v>23</v>
      </c>
      <c r="F121" s="33">
        <v>555800</v>
      </c>
      <c r="G121" s="29">
        <v>2</v>
      </c>
      <c r="H121" s="36">
        <v>25278.01</v>
      </c>
      <c r="I121" s="36">
        <f>H121*3</f>
        <v>75834.03</v>
      </c>
      <c r="J121" s="23">
        <f t="shared" si="31"/>
        <v>631634.03</v>
      </c>
      <c r="K121" s="57" t="s">
        <v>248</v>
      </c>
    </row>
    <row r="122" spans="1:11" ht="39.75" customHeight="1" outlineLevel="1">
      <c r="A122" s="27"/>
      <c r="B122" s="28" t="s">
        <v>123</v>
      </c>
      <c r="C122" s="31">
        <f aca="true" t="shared" si="49" ref="C122:I122">SUBTOTAL(9,C121:C121)</f>
        <v>6</v>
      </c>
      <c r="D122" s="34">
        <f t="shared" si="49"/>
        <v>17</v>
      </c>
      <c r="E122" s="31">
        <f t="shared" si="49"/>
        <v>23</v>
      </c>
      <c r="F122" s="33">
        <f t="shared" si="49"/>
        <v>555800</v>
      </c>
      <c r="G122" s="29">
        <f t="shared" si="49"/>
        <v>2</v>
      </c>
      <c r="H122" s="36">
        <f t="shared" si="49"/>
        <v>25278.01</v>
      </c>
      <c r="I122" s="36">
        <f t="shared" si="49"/>
        <v>75834.03</v>
      </c>
      <c r="J122" s="23">
        <f t="shared" si="31"/>
        <v>631634.03</v>
      </c>
      <c r="K122" s="57"/>
    </row>
    <row r="123" spans="1:11" ht="39.75" customHeight="1" outlineLevel="2">
      <c r="A123" s="27" t="s">
        <v>11</v>
      </c>
      <c r="B123" s="48" t="s">
        <v>124</v>
      </c>
      <c r="C123" s="31">
        <v>9</v>
      </c>
      <c r="D123" s="34">
        <v>1</v>
      </c>
      <c r="E123" s="31">
        <f t="shared" si="32"/>
        <v>10</v>
      </c>
      <c r="F123" s="33">
        <v>228000</v>
      </c>
      <c r="G123" s="29">
        <v>1</v>
      </c>
      <c r="H123" s="36">
        <v>15887.7</v>
      </c>
      <c r="I123" s="36">
        <f>H123*3</f>
        <v>47663.100000000006</v>
      </c>
      <c r="J123" s="23">
        <f t="shared" si="31"/>
        <v>275663.1</v>
      </c>
      <c r="K123" s="57" t="s">
        <v>249</v>
      </c>
    </row>
    <row r="124" spans="1:11" ht="39.75" customHeight="1" outlineLevel="1">
      <c r="A124" s="27"/>
      <c r="B124" s="28" t="s">
        <v>125</v>
      </c>
      <c r="C124" s="31">
        <f aca="true" t="shared" si="50" ref="C124:I124">SUBTOTAL(9,C123:C123)</f>
        <v>9</v>
      </c>
      <c r="D124" s="34">
        <f t="shared" si="50"/>
        <v>1</v>
      </c>
      <c r="E124" s="31">
        <f t="shared" si="50"/>
        <v>10</v>
      </c>
      <c r="F124" s="33">
        <f t="shared" si="50"/>
        <v>228000</v>
      </c>
      <c r="G124" s="29">
        <f t="shared" si="50"/>
        <v>1</v>
      </c>
      <c r="H124" s="36">
        <f t="shared" si="50"/>
        <v>15887.7</v>
      </c>
      <c r="I124" s="36">
        <f t="shared" si="50"/>
        <v>47663.100000000006</v>
      </c>
      <c r="J124" s="23">
        <f t="shared" si="31"/>
        <v>275663.1</v>
      </c>
      <c r="K124" s="57"/>
    </row>
    <row r="125" spans="1:11" ht="39.75" customHeight="1" outlineLevel="2">
      <c r="A125" s="27" t="s">
        <v>11</v>
      </c>
      <c r="B125" s="48" t="s">
        <v>126</v>
      </c>
      <c r="C125" s="31">
        <v>8</v>
      </c>
      <c r="D125" s="34">
        <v>4</v>
      </c>
      <c r="E125" s="31">
        <f t="shared" si="32"/>
        <v>12</v>
      </c>
      <c r="F125" s="33">
        <v>450000</v>
      </c>
      <c r="G125" s="29">
        <v>3</v>
      </c>
      <c r="H125" s="36">
        <v>52291.75</v>
      </c>
      <c r="I125" s="36">
        <f>H125*3</f>
        <v>156875.25</v>
      </c>
      <c r="J125" s="23">
        <f t="shared" si="31"/>
        <v>606875.25</v>
      </c>
      <c r="K125" s="57" t="s">
        <v>250</v>
      </c>
    </row>
    <row r="126" spans="1:11" ht="39.75" customHeight="1" outlineLevel="1">
      <c r="A126" s="27"/>
      <c r="B126" s="28" t="s">
        <v>127</v>
      </c>
      <c r="C126" s="31">
        <f aca="true" t="shared" si="51" ref="C126:I126">SUBTOTAL(9,C125:C125)</f>
        <v>8</v>
      </c>
      <c r="D126" s="34">
        <f t="shared" si="51"/>
        <v>4</v>
      </c>
      <c r="E126" s="31">
        <f t="shared" si="51"/>
        <v>12</v>
      </c>
      <c r="F126" s="33">
        <f t="shared" si="51"/>
        <v>450000</v>
      </c>
      <c r="G126" s="29">
        <f t="shared" si="51"/>
        <v>3</v>
      </c>
      <c r="H126" s="36">
        <f t="shared" si="51"/>
        <v>52291.75</v>
      </c>
      <c r="I126" s="36">
        <f t="shared" si="51"/>
        <v>156875.25</v>
      </c>
      <c r="J126" s="23">
        <f t="shared" si="31"/>
        <v>606875.25</v>
      </c>
      <c r="K126" s="57"/>
    </row>
    <row r="127" spans="1:11" ht="39.75" customHeight="1" outlineLevel="2">
      <c r="A127" s="27" t="s">
        <v>11</v>
      </c>
      <c r="B127" s="48" t="s">
        <v>128</v>
      </c>
      <c r="C127" s="31">
        <v>3</v>
      </c>
      <c r="D127" s="34">
        <v>0</v>
      </c>
      <c r="E127" s="31">
        <f t="shared" si="32"/>
        <v>3</v>
      </c>
      <c r="F127" s="33">
        <v>147000</v>
      </c>
      <c r="G127" s="29">
        <v>1</v>
      </c>
      <c r="H127" s="36">
        <v>14173.48</v>
      </c>
      <c r="I127" s="36">
        <f>H127*3</f>
        <v>42520.44</v>
      </c>
      <c r="J127" s="23">
        <f t="shared" si="31"/>
        <v>189520.44</v>
      </c>
      <c r="K127" s="57" t="s">
        <v>251</v>
      </c>
    </row>
    <row r="128" spans="1:11" ht="39.75" customHeight="1" outlineLevel="1">
      <c r="A128" s="27"/>
      <c r="B128" s="28" t="s">
        <v>129</v>
      </c>
      <c r="C128" s="31">
        <f aca="true" t="shared" si="52" ref="C128:I128">SUBTOTAL(9,C127:C127)</f>
        <v>3</v>
      </c>
      <c r="D128" s="34">
        <f t="shared" si="52"/>
        <v>0</v>
      </c>
      <c r="E128" s="31">
        <f t="shared" si="52"/>
        <v>3</v>
      </c>
      <c r="F128" s="33">
        <f t="shared" si="52"/>
        <v>147000</v>
      </c>
      <c r="G128" s="29">
        <f t="shared" si="52"/>
        <v>1</v>
      </c>
      <c r="H128" s="36">
        <f t="shared" si="52"/>
        <v>14173.48</v>
      </c>
      <c r="I128" s="36">
        <f t="shared" si="52"/>
        <v>42520.44</v>
      </c>
      <c r="J128" s="23">
        <f t="shared" si="31"/>
        <v>189520.44</v>
      </c>
      <c r="K128" s="57"/>
    </row>
    <row r="129" spans="1:11" ht="39.75" customHeight="1" outlineLevel="2">
      <c r="A129" s="27" t="s">
        <v>11</v>
      </c>
      <c r="B129" s="48" t="s">
        <v>130</v>
      </c>
      <c r="C129" s="31">
        <v>12</v>
      </c>
      <c r="D129" s="34">
        <v>35</v>
      </c>
      <c r="E129" s="31">
        <f t="shared" si="32"/>
        <v>47</v>
      </c>
      <c r="F129" s="33">
        <v>530300</v>
      </c>
      <c r="G129" s="51">
        <v>0</v>
      </c>
      <c r="H129" s="52">
        <v>0</v>
      </c>
      <c r="I129" s="52">
        <v>0</v>
      </c>
      <c r="J129" s="23">
        <f t="shared" si="31"/>
        <v>530300</v>
      </c>
      <c r="K129" s="57" t="s">
        <v>252</v>
      </c>
    </row>
    <row r="130" spans="1:11" ht="39.75" customHeight="1" outlineLevel="1">
      <c r="A130" s="27"/>
      <c r="B130" s="28" t="s">
        <v>131</v>
      </c>
      <c r="C130" s="31">
        <f>SUBTOTAL(9,C129:C129)</f>
        <v>12</v>
      </c>
      <c r="D130" s="34">
        <f>SUBTOTAL(9,D129:D129)</f>
        <v>35</v>
      </c>
      <c r="E130" s="31">
        <f>SUBTOTAL(9,E129:E129)</f>
        <v>47</v>
      </c>
      <c r="F130" s="33">
        <f>SUBTOTAL(9,F129:F129)</f>
        <v>530300</v>
      </c>
      <c r="G130" s="51">
        <v>0</v>
      </c>
      <c r="H130" s="52">
        <v>0</v>
      </c>
      <c r="I130" s="52">
        <v>0</v>
      </c>
      <c r="J130" s="23">
        <f t="shared" si="31"/>
        <v>530300</v>
      </c>
      <c r="K130" s="57"/>
    </row>
    <row r="131" spans="1:11" ht="39.75" customHeight="1" outlineLevel="2">
      <c r="A131" s="27" t="s">
        <v>11</v>
      </c>
      <c r="B131" s="48" t="s">
        <v>132</v>
      </c>
      <c r="C131" s="31">
        <v>3</v>
      </c>
      <c r="D131" s="34">
        <v>10</v>
      </c>
      <c r="E131" s="31">
        <f t="shared" si="32"/>
        <v>13</v>
      </c>
      <c r="F131" s="33">
        <v>179000</v>
      </c>
      <c r="G131" s="29">
        <v>1</v>
      </c>
      <c r="H131" s="36">
        <v>6345.05</v>
      </c>
      <c r="I131" s="36">
        <f>H131*3</f>
        <v>19035.15</v>
      </c>
      <c r="J131" s="23">
        <f t="shared" si="31"/>
        <v>198035.15</v>
      </c>
      <c r="K131" s="57" t="s">
        <v>253</v>
      </c>
    </row>
    <row r="132" spans="1:11" ht="39.75" customHeight="1" outlineLevel="1">
      <c r="A132" s="27"/>
      <c r="B132" s="28" t="s">
        <v>133</v>
      </c>
      <c r="C132" s="31">
        <f aca="true" t="shared" si="53" ref="C132:I132">SUBTOTAL(9,C131:C131)</f>
        <v>3</v>
      </c>
      <c r="D132" s="34">
        <f t="shared" si="53"/>
        <v>10</v>
      </c>
      <c r="E132" s="31">
        <f t="shared" si="53"/>
        <v>13</v>
      </c>
      <c r="F132" s="33">
        <f t="shared" si="53"/>
        <v>179000</v>
      </c>
      <c r="G132" s="29">
        <f t="shared" si="53"/>
        <v>1</v>
      </c>
      <c r="H132" s="36">
        <f t="shared" si="53"/>
        <v>6345.05</v>
      </c>
      <c r="I132" s="36">
        <f t="shared" si="53"/>
        <v>19035.15</v>
      </c>
      <c r="J132" s="23">
        <f t="shared" si="31"/>
        <v>198035.15</v>
      </c>
      <c r="K132" s="57"/>
    </row>
    <row r="133" spans="1:11" ht="39.75" customHeight="1" outlineLevel="2">
      <c r="A133" s="27" t="s">
        <v>11</v>
      </c>
      <c r="B133" s="48" t="s">
        <v>134</v>
      </c>
      <c r="C133" s="31">
        <v>4</v>
      </c>
      <c r="D133" s="34">
        <v>6</v>
      </c>
      <c r="E133" s="31">
        <f t="shared" si="32"/>
        <v>10</v>
      </c>
      <c r="F133" s="33">
        <v>86500</v>
      </c>
      <c r="G133" s="51">
        <v>0</v>
      </c>
      <c r="H133" s="52">
        <v>0</v>
      </c>
      <c r="I133" s="52">
        <v>0</v>
      </c>
      <c r="J133" s="23">
        <f t="shared" si="31"/>
        <v>86500</v>
      </c>
      <c r="K133" s="57" t="s">
        <v>254</v>
      </c>
    </row>
    <row r="134" spans="1:11" ht="39.75" customHeight="1" outlineLevel="1">
      <c r="A134" s="27"/>
      <c r="B134" s="28" t="s">
        <v>135</v>
      </c>
      <c r="C134" s="31">
        <f>SUBTOTAL(9,C133:C133)</f>
        <v>4</v>
      </c>
      <c r="D134" s="34">
        <f>SUBTOTAL(9,D133:D133)</f>
        <v>6</v>
      </c>
      <c r="E134" s="31">
        <f>SUBTOTAL(9,E133:E133)</f>
        <v>10</v>
      </c>
      <c r="F134" s="33">
        <f>SUBTOTAL(9,F133:F133)</f>
        <v>86500</v>
      </c>
      <c r="G134" s="51">
        <v>0</v>
      </c>
      <c r="H134" s="52">
        <v>0</v>
      </c>
      <c r="I134" s="52">
        <v>0</v>
      </c>
      <c r="J134" s="23">
        <f t="shared" si="31"/>
        <v>86500</v>
      </c>
      <c r="K134" s="57"/>
    </row>
    <row r="135" spans="1:11" ht="39.75" customHeight="1" outlineLevel="2">
      <c r="A135" s="27" t="s">
        <v>11</v>
      </c>
      <c r="B135" s="48" t="s">
        <v>136</v>
      </c>
      <c r="C135" s="31">
        <v>8</v>
      </c>
      <c r="D135" s="34">
        <v>35</v>
      </c>
      <c r="E135" s="31">
        <f t="shared" si="32"/>
        <v>43</v>
      </c>
      <c r="F135" s="33">
        <v>569000</v>
      </c>
      <c r="G135" s="51">
        <v>0</v>
      </c>
      <c r="H135" s="52">
        <v>0</v>
      </c>
      <c r="I135" s="52">
        <v>0</v>
      </c>
      <c r="J135" s="23">
        <f t="shared" si="31"/>
        <v>569000</v>
      </c>
      <c r="K135" s="57" t="s">
        <v>255</v>
      </c>
    </row>
    <row r="136" spans="1:11" ht="39.75" customHeight="1" outlineLevel="1">
      <c r="A136" s="27"/>
      <c r="B136" s="28" t="s">
        <v>137</v>
      </c>
      <c r="C136" s="31">
        <f>SUBTOTAL(9,C135:C135)</f>
        <v>8</v>
      </c>
      <c r="D136" s="34">
        <f>SUBTOTAL(9,D135:D135)</f>
        <v>35</v>
      </c>
      <c r="E136" s="31">
        <f>SUBTOTAL(9,E135:E135)</f>
        <v>43</v>
      </c>
      <c r="F136" s="33">
        <f>SUBTOTAL(9,F135:F135)</f>
        <v>569000</v>
      </c>
      <c r="G136" s="51">
        <v>0</v>
      </c>
      <c r="H136" s="52">
        <v>0</v>
      </c>
      <c r="I136" s="52">
        <v>0</v>
      </c>
      <c r="J136" s="23">
        <f t="shared" si="31"/>
        <v>569000</v>
      </c>
      <c r="K136" s="57"/>
    </row>
    <row r="137" spans="1:11" ht="39.75" customHeight="1" outlineLevel="2">
      <c r="A137" s="27" t="s">
        <v>11</v>
      </c>
      <c r="B137" s="48" t="s">
        <v>138</v>
      </c>
      <c r="C137" s="31">
        <v>16</v>
      </c>
      <c r="D137" s="34">
        <v>18</v>
      </c>
      <c r="E137" s="31">
        <f t="shared" si="32"/>
        <v>34</v>
      </c>
      <c r="F137" s="33">
        <v>465000</v>
      </c>
      <c r="G137" s="29">
        <v>1</v>
      </c>
      <c r="H137" s="36">
        <v>17316.24</v>
      </c>
      <c r="I137" s="36">
        <f>H137*3</f>
        <v>51948.72</v>
      </c>
      <c r="J137" s="23">
        <f t="shared" si="31"/>
        <v>516948.72</v>
      </c>
      <c r="K137" s="57" t="s">
        <v>256</v>
      </c>
    </row>
    <row r="138" spans="1:11" ht="39.75" customHeight="1" outlineLevel="1">
      <c r="A138" s="27"/>
      <c r="B138" s="28" t="s">
        <v>139</v>
      </c>
      <c r="C138" s="31">
        <f aca="true" t="shared" si="54" ref="C138:I138">SUBTOTAL(9,C137:C137)</f>
        <v>16</v>
      </c>
      <c r="D138" s="34">
        <f t="shared" si="54"/>
        <v>18</v>
      </c>
      <c r="E138" s="31">
        <f t="shared" si="54"/>
        <v>34</v>
      </c>
      <c r="F138" s="33">
        <f t="shared" si="54"/>
        <v>465000</v>
      </c>
      <c r="G138" s="29">
        <f t="shared" si="54"/>
        <v>1</v>
      </c>
      <c r="H138" s="36">
        <f t="shared" si="54"/>
        <v>17316.24</v>
      </c>
      <c r="I138" s="36">
        <f t="shared" si="54"/>
        <v>51948.72</v>
      </c>
      <c r="J138" s="23">
        <f aca="true" t="shared" si="55" ref="J138:J158">+F138+I138</f>
        <v>516948.72</v>
      </c>
      <c r="K138" s="57"/>
    </row>
    <row r="139" spans="1:11" ht="39.75" customHeight="1" outlineLevel="2">
      <c r="A139" s="27" t="s">
        <v>11</v>
      </c>
      <c r="B139" s="48" t="s">
        <v>140</v>
      </c>
      <c r="C139" s="31">
        <v>15</v>
      </c>
      <c r="D139" s="34">
        <v>35</v>
      </c>
      <c r="E139" s="31">
        <f aca="true" t="shared" si="56" ref="E139:E157">C139+D139</f>
        <v>50</v>
      </c>
      <c r="F139" s="33">
        <v>879500</v>
      </c>
      <c r="G139" s="51">
        <v>0</v>
      </c>
      <c r="H139" s="52">
        <v>0</v>
      </c>
      <c r="I139" s="52">
        <v>0</v>
      </c>
      <c r="J139" s="23">
        <f t="shared" si="55"/>
        <v>879500</v>
      </c>
      <c r="K139" s="57" t="s">
        <v>257</v>
      </c>
    </row>
    <row r="140" spans="1:11" ht="39.75" customHeight="1" outlineLevel="1">
      <c r="A140" s="27"/>
      <c r="B140" s="28" t="s">
        <v>141</v>
      </c>
      <c r="C140" s="31">
        <f>SUBTOTAL(9,C139:C139)</f>
        <v>15</v>
      </c>
      <c r="D140" s="34">
        <f>SUBTOTAL(9,D139:D139)</f>
        <v>35</v>
      </c>
      <c r="E140" s="31">
        <f>SUBTOTAL(9,E139:E139)</f>
        <v>50</v>
      </c>
      <c r="F140" s="33">
        <f>SUBTOTAL(9,F139:F139)</f>
        <v>879500</v>
      </c>
      <c r="G140" s="51">
        <v>0</v>
      </c>
      <c r="H140" s="52">
        <v>0</v>
      </c>
      <c r="I140" s="52">
        <v>0</v>
      </c>
      <c r="J140" s="23">
        <f t="shared" si="55"/>
        <v>879500</v>
      </c>
      <c r="K140" s="57"/>
    </row>
    <row r="141" spans="1:11" ht="39.75" customHeight="1" outlineLevel="2">
      <c r="A141" s="27" t="s">
        <v>11</v>
      </c>
      <c r="B141" s="48" t="s">
        <v>142</v>
      </c>
      <c r="C141" s="31">
        <v>43</v>
      </c>
      <c r="D141" s="34">
        <v>4</v>
      </c>
      <c r="E141" s="31">
        <f t="shared" si="56"/>
        <v>47</v>
      </c>
      <c r="F141" s="33">
        <v>1189000</v>
      </c>
      <c r="G141" s="29">
        <v>7</v>
      </c>
      <c r="H141" s="36">
        <v>95306.87</v>
      </c>
      <c r="I141" s="36">
        <f>H141*3</f>
        <v>285920.61</v>
      </c>
      <c r="J141" s="23">
        <f t="shared" si="55"/>
        <v>1474920.6099999999</v>
      </c>
      <c r="K141" s="57" t="s">
        <v>258</v>
      </c>
    </row>
    <row r="142" spans="1:11" ht="39.75" customHeight="1" outlineLevel="1">
      <c r="A142" s="27"/>
      <c r="B142" s="28" t="s">
        <v>143</v>
      </c>
      <c r="C142" s="31">
        <f aca="true" t="shared" si="57" ref="C142:I142">SUBTOTAL(9,C141:C141)</f>
        <v>43</v>
      </c>
      <c r="D142" s="34">
        <f t="shared" si="57"/>
        <v>4</v>
      </c>
      <c r="E142" s="31">
        <f t="shared" si="57"/>
        <v>47</v>
      </c>
      <c r="F142" s="33">
        <f t="shared" si="57"/>
        <v>1189000</v>
      </c>
      <c r="G142" s="29">
        <f t="shared" si="57"/>
        <v>7</v>
      </c>
      <c r="H142" s="36">
        <f t="shared" si="57"/>
        <v>95306.87</v>
      </c>
      <c r="I142" s="36">
        <f t="shared" si="57"/>
        <v>285920.61</v>
      </c>
      <c r="J142" s="23">
        <f t="shared" si="55"/>
        <v>1474920.6099999999</v>
      </c>
      <c r="K142" s="57"/>
    </row>
    <row r="143" spans="1:11" ht="39.75" customHeight="1" outlineLevel="2">
      <c r="A143" s="27" t="s">
        <v>11</v>
      </c>
      <c r="B143" s="48" t="s">
        <v>144</v>
      </c>
      <c r="C143" s="31">
        <v>21</v>
      </c>
      <c r="D143" s="34">
        <v>78</v>
      </c>
      <c r="E143" s="31">
        <f t="shared" si="56"/>
        <v>99</v>
      </c>
      <c r="F143" s="33">
        <v>2999000</v>
      </c>
      <c r="G143" s="29">
        <v>12</v>
      </c>
      <c r="H143" s="36">
        <v>157633.49</v>
      </c>
      <c r="I143" s="36">
        <f>H143*3</f>
        <v>472900.47</v>
      </c>
      <c r="J143" s="23">
        <f t="shared" si="55"/>
        <v>3471900.4699999997</v>
      </c>
      <c r="K143" s="57" t="s">
        <v>259</v>
      </c>
    </row>
    <row r="144" spans="1:11" ht="39.75" customHeight="1" outlineLevel="1">
      <c r="A144" s="27"/>
      <c r="B144" s="28" t="s">
        <v>145</v>
      </c>
      <c r="C144" s="31">
        <f aca="true" t="shared" si="58" ref="C144:I144">SUBTOTAL(9,C143:C143)</f>
        <v>21</v>
      </c>
      <c r="D144" s="34">
        <f t="shared" si="58"/>
        <v>78</v>
      </c>
      <c r="E144" s="31">
        <f t="shared" si="58"/>
        <v>99</v>
      </c>
      <c r="F144" s="33">
        <f t="shared" si="58"/>
        <v>2999000</v>
      </c>
      <c r="G144" s="29">
        <f t="shared" si="58"/>
        <v>12</v>
      </c>
      <c r="H144" s="36">
        <f t="shared" si="58"/>
        <v>157633.49</v>
      </c>
      <c r="I144" s="36">
        <f t="shared" si="58"/>
        <v>472900.47</v>
      </c>
      <c r="J144" s="23">
        <f t="shared" si="55"/>
        <v>3471900.4699999997</v>
      </c>
      <c r="K144" s="57"/>
    </row>
    <row r="145" spans="1:11" ht="39.75" customHeight="1" outlineLevel="2">
      <c r="A145" s="27" t="s">
        <v>11</v>
      </c>
      <c r="B145" s="48" t="s">
        <v>146</v>
      </c>
      <c r="C145" s="31">
        <v>5</v>
      </c>
      <c r="D145" s="34">
        <v>28</v>
      </c>
      <c r="E145" s="31">
        <f t="shared" si="56"/>
        <v>33</v>
      </c>
      <c r="F145" s="33">
        <v>345000</v>
      </c>
      <c r="G145" s="29">
        <v>1</v>
      </c>
      <c r="H145" s="36">
        <v>11024.15</v>
      </c>
      <c r="I145" s="36">
        <f>H145*3</f>
        <v>33072.45</v>
      </c>
      <c r="J145" s="23">
        <f t="shared" si="55"/>
        <v>378072.45</v>
      </c>
      <c r="K145" s="57" t="s">
        <v>260</v>
      </c>
    </row>
    <row r="146" spans="1:11" ht="39.75" customHeight="1" outlineLevel="1">
      <c r="A146" s="27"/>
      <c r="B146" s="28" t="s">
        <v>147</v>
      </c>
      <c r="C146" s="31">
        <f aca="true" t="shared" si="59" ref="C146:I146">SUBTOTAL(9,C145:C145)</f>
        <v>5</v>
      </c>
      <c r="D146" s="34">
        <f t="shared" si="59"/>
        <v>28</v>
      </c>
      <c r="E146" s="31">
        <f t="shared" si="59"/>
        <v>33</v>
      </c>
      <c r="F146" s="33">
        <f t="shared" si="59"/>
        <v>345000</v>
      </c>
      <c r="G146" s="29">
        <f t="shared" si="59"/>
        <v>1</v>
      </c>
      <c r="H146" s="36">
        <f t="shared" si="59"/>
        <v>11024.15</v>
      </c>
      <c r="I146" s="36">
        <f t="shared" si="59"/>
        <v>33072.45</v>
      </c>
      <c r="J146" s="23">
        <f t="shared" si="55"/>
        <v>378072.45</v>
      </c>
      <c r="K146" s="57"/>
    </row>
    <row r="147" spans="1:11" ht="39.75" customHeight="1" outlineLevel="2">
      <c r="A147" s="27" t="s">
        <v>11</v>
      </c>
      <c r="B147" s="48" t="s">
        <v>148</v>
      </c>
      <c r="C147" s="31">
        <v>3</v>
      </c>
      <c r="D147" s="34">
        <v>4</v>
      </c>
      <c r="E147" s="31">
        <f t="shared" si="56"/>
        <v>7</v>
      </c>
      <c r="F147" s="33">
        <v>130000</v>
      </c>
      <c r="G147" s="29">
        <v>1</v>
      </c>
      <c r="H147" s="36">
        <v>8768.86</v>
      </c>
      <c r="I147" s="36">
        <f>H147*3</f>
        <v>26306.58</v>
      </c>
      <c r="J147" s="23">
        <f t="shared" si="55"/>
        <v>156306.58000000002</v>
      </c>
      <c r="K147" s="57" t="s">
        <v>261</v>
      </c>
    </row>
    <row r="148" spans="1:11" ht="39.75" customHeight="1" outlineLevel="1">
      <c r="A148" s="27"/>
      <c r="B148" s="28" t="s">
        <v>149</v>
      </c>
      <c r="C148" s="31">
        <f aca="true" t="shared" si="60" ref="C148:I148">SUBTOTAL(9,C147:C147)</f>
        <v>3</v>
      </c>
      <c r="D148" s="34">
        <f t="shared" si="60"/>
        <v>4</v>
      </c>
      <c r="E148" s="31">
        <f t="shared" si="60"/>
        <v>7</v>
      </c>
      <c r="F148" s="33">
        <f t="shared" si="60"/>
        <v>130000</v>
      </c>
      <c r="G148" s="29">
        <f t="shared" si="60"/>
        <v>1</v>
      </c>
      <c r="H148" s="36">
        <f t="shared" si="60"/>
        <v>8768.86</v>
      </c>
      <c r="I148" s="36">
        <f t="shared" si="60"/>
        <v>26306.58</v>
      </c>
      <c r="J148" s="23">
        <f t="shared" si="55"/>
        <v>156306.58000000002</v>
      </c>
      <c r="K148" s="57"/>
    </row>
    <row r="149" spans="1:11" ht="39.75" customHeight="1" outlineLevel="2">
      <c r="A149" s="27" t="s">
        <v>11</v>
      </c>
      <c r="B149" s="48" t="s">
        <v>150</v>
      </c>
      <c r="C149" s="31">
        <v>10</v>
      </c>
      <c r="D149" s="34">
        <v>17</v>
      </c>
      <c r="E149" s="31">
        <f t="shared" si="56"/>
        <v>27</v>
      </c>
      <c r="F149" s="33">
        <v>332000</v>
      </c>
      <c r="G149" s="29">
        <v>1</v>
      </c>
      <c r="H149" s="36">
        <v>16899.05</v>
      </c>
      <c r="I149" s="36">
        <f>H149*3</f>
        <v>50697.149999999994</v>
      </c>
      <c r="J149" s="23">
        <f t="shared" si="55"/>
        <v>382697.15</v>
      </c>
      <c r="K149" s="57" t="s">
        <v>262</v>
      </c>
    </row>
    <row r="150" spans="1:11" ht="39.75" customHeight="1" outlineLevel="1">
      <c r="A150" s="27"/>
      <c r="B150" s="28" t="s">
        <v>151</v>
      </c>
      <c r="C150" s="31">
        <f aca="true" t="shared" si="61" ref="C150:I150">SUBTOTAL(9,C149:C149)</f>
        <v>10</v>
      </c>
      <c r="D150" s="34">
        <f t="shared" si="61"/>
        <v>17</v>
      </c>
      <c r="E150" s="31">
        <f t="shared" si="61"/>
        <v>27</v>
      </c>
      <c r="F150" s="33">
        <f t="shared" si="61"/>
        <v>332000</v>
      </c>
      <c r="G150" s="29">
        <f t="shared" si="61"/>
        <v>1</v>
      </c>
      <c r="H150" s="36">
        <f t="shared" si="61"/>
        <v>16899.05</v>
      </c>
      <c r="I150" s="36">
        <f t="shared" si="61"/>
        <v>50697.149999999994</v>
      </c>
      <c r="J150" s="23">
        <f t="shared" si="55"/>
        <v>382697.15</v>
      </c>
      <c r="K150" s="57"/>
    </row>
    <row r="151" spans="1:11" ht="39.75" customHeight="1" outlineLevel="2">
      <c r="A151" s="27" t="s">
        <v>11</v>
      </c>
      <c r="B151" s="48" t="s">
        <v>152</v>
      </c>
      <c r="C151" s="31">
        <v>42</v>
      </c>
      <c r="D151" s="34">
        <v>49</v>
      </c>
      <c r="E151" s="31">
        <f t="shared" si="56"/>
        <v>91</v>
      </c>
      <c r="F151" s="33">
        <v>1180400</v>
      </c>
      <c r="G151" s="29">
        <v>12</v>
      </c>
      <c r="H151" s="36">
        <v>155814.89</v>
      </c>
      <c r="I151" s="36">
        <f>H151*3</f>
        <v>467444.67000000004</v>
      </c>
      <c r="J151" s="23">
        <f t="shared" si="55"/>
        <v>1647844.67</v>
      </c>
      <c r="K151" s="57" t="s">
        <v>263</v>
      </c>
    </row>
    <row r="152" spans="1:11" ht="39.75" customHeight="1" outlineLevel="1">
      <c r="A152" s="27"/>
      <c r="B152" s="28" t="s">
        <v>153</v>
      </c>
      <c r="C152" s="31">
        <f aca="true" t="shared" si="62" ref="C152:I152">SUBTOTAL(9,C151:C151)</f>
        <v>42</v>
      </c>
      <c r="D152" s="34">
        <f t="shared" si="62"/>
        <v>49</v>
      </c>
      <c r="E152" s="31">
        <f t="shared" si="62"/>
        <v>91</v>
      </c>
      <c r="F152" s="33">
        <f t="shared" si="62"/>
        <v>1180400</v>
      </c>
      <c r="G152" s="29">
        <f t="shared" si="62"/>
        <v>12</v>
      </c>
      <c r="H152" s="36">
        <f t="shared" si="62"/>
        <v>155814.89</v>
      </c>
      <c r="I152" s="36">
        <f t="shared" si="62"/>
        <v>467444.67000000004</v>
      </c>
      <c r="J152" s="23">
        <f t="shared" si="55"/>
        <v>1647844.67</v>
      </c>
      <c r="K152" s="57"/>
    </row>
    <row r="153" spans="1:11" ht="39.75" customHeight="1" outlineLevel="2">
      <c r="A153" s="27" t="s">
        <v>11</v>
      </c>
      <c r="B153" s="48" t="s">
        <v>154</v>
      </c>
      <c r="C153" s="31">
        <v>19</v>
      </c>
      <c r="D153" s="34">
        <v>114</v>
      </c>
      <c r="E153" s="31">
        <f t="shared" si="56"/>
        <v>133</v>
      </c>
      <c r="F153" s="33">
        <v>1298200</v>
      </c>
      <c r="G153" s="29">
        <v>4</v>
      </c>
      <c r="H153" s="36">
        <v>52194.95</v>
      </c>
      <c r="I153" s="36">
        <f>H153*3</f>
        <v>156584.84999999998</v>
      </c>
      <c r="J153" s="23">
        <f t="shared" si="55"/>
        <v>1454784.85</v>
      </c>
      <c r="K153" s="57" t="s">
        <v>264</v>
      </c>
    </row>
    <row r="154" spans="1:11" ht="39.75" customHeight="1" outlineLevel="1">
      <c r="A154" s="27"/>
      <c r="B154" s="28" t="s">
        <v>155</v>
      </c>
      <c r="C154" s="31">
        <f aca="true" t="shared" si="63" ref="C154:I154">SUBTOTAL(9,C153:C153)</f>
        <v>19</v>
      </c>
      <c r="D154" s="34">
        <f t="shared" si="63"/>
        <v>114</v>
      </c>
      <c r="E154" s="31">
        <f t="shared" si="63"/>
        <v>133</v>
      </c>
      <c r="F154" s="33">
        <f t="shared" si="63"/>
        <v>1298200</v>
      </c>
      <c r="G154" s="29">
        <f t="shared" si="63"/>
        <v>4</v>
      </c>
      <c r="H154" s="36">
        <f t="shared" si="63"/>
        <v>52194.95</v>
      </c>
      <c r="I154" s="36">
        <f t="shared" si="63"/>
        <v>156584.84999999998</v>
      </c>
      <c r="J154" s="23">
        <f t="shared" si="55"/>
        <v>1454784.85</v>
      </c>
      <c r="K154" s="57"/>
    </row>
    <row r="155" spans="1:11" ht="39.75" customHeight="1" outlineLevel="2">
      <c r="A155" s="27" t="s">
        <v>11</v>
      </c>
      <c r="B155" s="48" t="s">
        <v>156</v>
      </c>
      <c r="C155" s="31">
        <v>7</v>
      </c>
      <c r="D155" s="34">
        <v>17</v>
      </c>
      <c r="E155" s="31">
        <f t="shared" si="56"/>
        <v>24</v>
      </c>
      <c r="F155" s="33">
        <v>320000</v>
      </c>
      <c r="G155" s="29">
        <v>1</v>
      </c>
      <c r="H155" s="36">
        <v>17448.86</v>
      </c>
      <c r="I155" s="36">
        <f>H155*3</f>
        <v>52346.58</v>
      </c>
      <c r="J155" s="23">
        <f t="shared" si="55"/>
        <v>372346.58</v>
      </c>
      <c r="K155" s="57" t="s">
        <v>265</v>
      </c>
    </row>
    <row r="156" spans="1:11" ht="39.75" customHeight="1" outlineLevel="1">
      <c r="A156" s="27"/>
      <c r="B156" s="28" t="s">
        <v>157</v>
      </c>
      <c r="C156" s="31">
        <f aca="true" t="shared" si="64" ref="C156:I156">SUBTOTAL(9,C155:C155)</f>
        <v>7</v>
      </c>
      <c r="D156" s="34">
        <f t="shared" si="64"/>
        <v>17</v>
      </c>
      <c r="E156" s="31">
        <f t="shared" si="64"/>
        <v>24</v>
      </c>
      <c r="F156" s="33">
        <f t="shared" si="64"/>
        <v>320000</v>
      </c>
      <c r="G156" s="29">
        <f t="shared" si="64"/>
        <v>1</v>
      </c>
      <c r="H156" s="36">
        <f t="shared" si="64"/>
        <v>17448.86</v>
      </c>
      <c r="I156" s="36">
        <f t="shared" si="64"/>
        <v>52346.58</v>
      </c>
      <c r="J156" s="23">
        <f t="shared" si="55"/>
        <v>372346.58</v>
      </c>
      <c r="K156" s="57"/>
    </row>
    <row r="157" spans="1:11" ht="39.75" customHeight="1" outlineLevel="2">
      <c r="A157" s="27" t="s">
        <v>11</v>
      </c>
      <c r="B157" s="48" t="s">
        <v>158</v>
      </c>
      <c r="C157" s="31">
        <v>12</v>
      </c>
      <c r="D157" s="35">
        <v>74</v>
      </c>
      <c r="E157" s="31">
        <f t="shared" si="56"/>
        <v>86</v>
      </c>
      <c r="F157" s="33">
        <v>853800</v>
      </c>
      <c r="G157" s="29">
        <v>10</v>
      </c>
      <c r="H157" s="36">
        <v>134704.6</v>
      </c>
      <c r="I157" s="36">
        <f>H157*3</f>
        <v>404113.80000000005</v>
      </c>
      <c r="J157" s="23">
        <f t="shared" si="55"/>
        <v>1257913.8</v>
      </c>
      <c r="K157" s="57" t="s">
        <v>266</v>
      </c>
    </row>
    <row r="158" spans="1:11" ht="39.75" customHeight="1" outlineLevel="1">
      <c r="A158" s="27"/>
      <c r="B158" s="28" t="s">
        <v>159</v>
      </c>
      <c r="C158" s="31">
        <v>12</v>
      </c>
      <c r="D158" s="35">
        <v>74</v>
      </c>
      <c r="E158" s="31">
        <f>C158+D158</f>
        <v>86</v>
      </c>
      <c r="F158" s="33">
        <v>853800</v>
      </c>
      <c r="G158" s="29">
        <f>SUBTOTAL(9,G157:G157)</f>
        <v>10</v>
      </c>
      <c r="H158" s="36">
        <f>SUBTOTAL(9,H157:H157)</f>
        <v>134704.6</v>
      </c>
      <c r="I158" s="36">
        <f>SUBTOTAL(9,I157:I157)</f>
        <v>404113.80000000005</v>
      </c>
      <c r="J158" s="23">
        <f t="shared" si="55"/>
        <v>1257913.8</v>
      </c>
      <c r="K158" s="57"/>
    </row>
    <row r="159" spans="1:11" ht="23.25" outlineLevel="1">
      <c r="A159" s="13"/>
      <c r="B159" s="14"/>
      <c r="C159" s="14"/>
      <c r="D159" s="14"/>
      <c r="E159" s="14"/>
      <c r="F159" s="45">
        <f>SUM(F1:F158)</f>
        <v>115253900</v>
      </c>
      <c r="H159" s="45">
        <f>SUM(H1:H158)</f>
        <v>8848944.339999996</v>
      </c>
      <c r="I159" s="45">
        <f>SUM(I1:I158)</f>
        <v>26546833.019999996</v>
      </c>
      <c r="J159" s="45">
        <f>SUM(J1:J158)</f>
        <v>141800733.02000004</v>
      </c>
      <c r="K159" s="13"/>
    </row>
    <row r="160" spans="1:10" ht="23.25">
      <c r="A160" s="13"/>
      <c r="B160" s="15"/>
      <c r="C160" s="15"/>
      <c r="D160" s="15"/>
      <c r="E160" s="15"/>
      <c r="F160" s="45">
        <f>+F159/2</f>
        <v>57626950</v>
      </c>
      <c r="H160" s="45">
        <f>+H159/2</f>
        <v>4424472.169999998</v>
      </c>
      <c r="I160" s="45">
        <f>+I159/2</f>
        <v>13273416.509999998</v>
      </c>
      <c r="J160" s="45">
        <f>+J159/2</f>
        <v>70900366.51000002</v>
      </c>
    </row>
    <row r="161" spans="1:10" ht="23.25">
      <c r="A161" s="13"/>
      <c r="B161" s="15"/>
      <c r="C161" s="15"/>
      <c r="D161" s="15"/>
      <c r="E161" s="15"/>
      <c r="F161" s="15"/>
      <c r="J161" s="16"/>
    </row>
    <row r="162" spans="1:6" ht="23.25">
      <c r="A162" s="13"/>
      <c r="B162" s="15"/>
      <c r="C162" s="15"/>
      <c r="D162" s="15"/>
      <c r="E162" s="15"/>
      <c r="F162" s="15"/>
    </row>
    <row r="163" spans="1:6" ht="23.25">
      <c r="A163" s="13"/>
      <c r="B163" s="15"/>
      <c r="C163" s="15"/>
      <c r="D163" s="15"/>
      <c r="E163" s="15"/>
      <c r="F163" s="15"/>
    </row>
    <row r="164" spans="1:6" ht="23.25">
      <c r="A164" s="13"/>
      <c r="B164" s="15"/>
      <c r="C164" s="15"/>
      <c r="D164" s="15"/>
      <c r="E164" s="15"/>
      <c r="F164" s="15"/>
    </row>
    <row r="165" spans="1:9" ht="23.25">
      <c r="A165" s="13"/>
      <c r="B165" s="15"/>
      <c r="C165" s="15"/>
      <c r="D165" s="15"/>
      <c r="E165" s="15"/>
      <c r="F165" s="15"/>
      <c r="I165" s="47">
        <f>+F160+I160</f>
        <v>70900366.50999999</v>
      </c>
    </row>
    <row r="166" spans="1:6" ht="23.25">
      <c r="A166" s="13"/>
      <c r="B166" s="15"/>
      <c r="C166" s="15"/>
      <c r="D166" s="15"/>
      <c r="E166" s="15"/>
      <c r="F166" s="15"/>
    </row>
    <row r="167" spans="1:6" ht="23.25">
      <c r="A167" s="13"/>
      <c r="B167" s="15"/>
      <c r="C167" s="15"/>
      <c r="D167" s="15"/>
      <c r="E167" s="15"/>
      <c r="F167" s="15"/>
    </row>
    <row r="168" spans="1:6" ht="23.25">
      <c r="A168" s="13"/>
      <c r="B168" s="15"/>
      <c r="C168" s="15"/>
      <c r="D168" s="15"/>
      <c r="E168" s="15"/>
      <c r="F168" s="15"/>
    </row>
    <row r="169" spans="1:6" ht="23.25">
      <c r="A169" s="13"/>
      <c r="B169" s="15"/>
      <c r="C169" s="15"/>
      <c r="D169" s="15"/>
      <c r="E169" s="15"/>
      <c r="F169" s="15"/>
    </row>
    <row r="170" spans="1:6" ht="23.25">
      <c r="A170" s="13"/>
      <c r="B170" s="15"/>
      <c r="C170" s="15"/>
      <c r="D170" s="15"/>
      <c r="E170" s="15"/>
      <c r="F170" s="15"/>
    </row>
    <row r="171" spans="1:6" ht="23.25">
      <c r="A171" s="13"/>
      <c r="B171" s="15"/>
      <c r="C171" s="15"/>
      <c r="D171" s="15"/>
      <c r="E171" s="15"/>
      <c r="F171" s="15"/>
    </row>
    <row r="172" spans="1:6" ht="23.25">
      <c r="A172" s="13"/>
      <c r="B172" s="15"/>
      <c r="C172" s="15"/>
      <c r="D172" s="15"/>
      <c r="E172" s="15"/>
      <c r="F172" s="15"/>
    </row>
    <row r="173" spans="1:6" ht="23.25">
      <c r="A173" s="13"/>
      <c r="B173" s="15"/>
      <c r="C173" s="15"/>
      <c r="D173" s="15"/>
      <c r="E173" s="15"/>
      <c r="F173" s="15"/>
    </row>
    <row r="174" spans="1:6" ht="23.25">
      <c r="A174" s="13"/>
      <c r="B174" s="15"/>
      <c r="C174" s="15"/>
      <c r="D174" s="15"/>
      <c r="E174" s="15"/>
      <c r="F174" s="15"/>
    </row>
    <row r="175" spans="1:6" ht="23.25">
      <c r="A175" s="13"/>
      <c r="B175" s="15"/>
      <c r="C175" s="15"/>
      <c r="D175" s="15"/>
      <c r="E175" s="15"/>
      <c r="F175" s="15"/>
    </row>
    <row r="176" spans="1:6" ht="23.25">
      <c r="A176" s="13"/>
      <c r="B176" s="15"/>
      <c r="C176" s="15"/>
      <c r="D176" s="15"/>
      <c r="E176" s="15"/>
      <c r="F176" s="15"/>
    </row>
    <row r="177" spans="1:6" ht="23.25">
      <c r="A177" s="13"/>
      <c r="B177" s="15"/>
      <c r="C177" s="15"/>
      <c r="D177" s="15"/>
      <c r="E177" s="15"/>
      <c r="F177" s="15"/>
    </row>
    <row r="178" spans="1:6" ht="23.25">
      <c r="A178" s="13"/>
      <c r="B178" s="15"/>
      <c r="C178" s="15"/>
      <c r="D178" s="15"/>
      <c r="E178" s="15"/>
      <c r="F178" s="15"/>
    </row>
    <row r="179" spans="1:6" ht="23.25">
      <c r="A179" s="13"/>
      <c r="B179" s="15"/>
      <c r="C179" s="15"/>
      <c r="D179" s="15"/>
      <c r="E179" s="15"/>
      <c r="F179" s="15"/>
    </row>
    <row r="180" spans="1:6" ht="23.25">
      <c r="A180" s="13"/>
      <c r="B180" s="15"/>
      <c r="C180" s="15"/>
      <c r="D180" s="15"/>
      <c r="E180" s="15"/>
      <c r="F180" s="15"/>
    </row>
    <row r="181" spans="1:6" ht="23.25">
      <c r="A181" s="13"/>
      <c r="B181" s="15"/>
      <c r="C181" s="15"/>
      <c r="D181" s="15"/>
      <c r="E181" s="15"/>
      <c r="F181" s="15"/>
    </row>
    <row r="182" spans="1:6" ht="23.25">
      <c r="A182" s="13"/>
      <c r="B182" s="15"/>
      <c r="C182" s="15"/>
      <c r="D182" s="15"/>
      <c r="E182" s="15"/>
      <c r="F182" s="15"/>
    </row>
    <row r="183" spans="1:6" ht="23.25">
      <c r="A183" s="13"/>
      <c r="B183" s="15"/>
      <c r="C183" s="15"/>
      <c r="D183" s="15"/>
      <c r="E183" s="15"/>
      <c r="F183" s="15"/>
    </row>
    <row r="184" spans="1:6" ht="23.25">
      <c r="A184" s="13"/>
      <c r="B184" s="15"/>
      <c r="C184" s="15"/>
      <c r="D184" s="15"/>
      <c r="E184" s="15"/>
      <c r="F184" s="15"/>
    </row>
    <row r="185" spans="1:6" ht="23.25">
      <c r="A185" s="13"/>
      <c r="B185" s="15"/>
      <c r="C185" s="15"/>
      <c r="D185" s="15"/>
      <c r="E185" s="15"/>
      <c r="F185" s="15"/>
    </row>
    <row r="186" spans="1:6" ht="23.25">
      <c r="A186" s="13"/>
      <c r="B186" s="15"/>
      <c r="C186" s="15"/>
      <c r="D186" s="15"/>
      <c r="E186" s="15"/>
      <c r="F186" s="15"/>
    </row>
    <row r="187" spans="1:6" ht="23.25">
      <c r="A187" s="13"/>
      <c r="B187" s="15"/>
      <c r="C187" s="15"/>
      <c r="D187" s="15"/>
      <c r="E187" s="15"/>
      <c r="F187" s="15"/>
    </row>
    <row r="188" spans="1:6" ht="23.25">
      <c r="A188" s="13"/>
      <c r="B188" s="15"/>
      <c r="C188" s="15"/>
      <c r="D188" s="15"/>
      <c r="E188" s="15"/>
      <c r="F188" s="15"/>
    </row>
    <row r="189" spans="1:6" ht="23.25">
      <c r="A189" s="13"/>
      <c r="B189" s="15"/>
      <c r="C189" s="15"/>
      <c r="D189" s="15"/>
      <c r="E189" s="15"/>
      <c r="F189" s="15"/>
    </row>
    <row r="190" spans="1:6" ht="23.25">
      <c r="A190" s="13"/>
      <c r="B190" s="15"/>
      <c r="C190" s="15"/>
      <c r="D190" s="15"/>
      <c r="E190" s="15"/>
      <c r="F190" s="15"/>
    </row>
    <row r="191" spans="1:6" ht="23.25">
      <c r="A191" s="13"/>
      <c r="B191" s="15"/>
      <c r="C191" s="15"/>
      <c r="D191" s="15"/>
      <c r="E191" s="15"/>
      <c r="F191" s="15"/>
    </row>
    <row r="192" spans="1:6" ht="23.25">
      <c r="A192" s="13"/>
      <c r="B192" s="15"/>
      <c r="C192" s="15"/>
      <c r="D192" s="15"/>
      <c r="E192" s="15"/>
      <c r="F192" s="15"/>
    </row>
    <row r="193" spans="1:6" ht="23.25">
      <c r="A193" s="13"/>
      <c r="B193" s="15"/>
      <c r="C193" s="15"/>
      <c r="D193" s="15"/>
      <c r="E193" s="15"/>
      <c r="F193" s="15"/>
    </row>
    <row r="194" spans="1:6" ht="23.25">
      <c r="A194" s="13"/>
      <c r="B194" s="15"/>
      <c r="C194" s="15"/>
      <c r="D194" s="15"/>
      <c r="E194" s="15"/>
      <c r="F194" s="15"/>
    </row>
    <row r="195" spans="1:6" ht="23.25">
      <c r="A195" s="13"/>
      <c r="B195" s="15"/>
      <c r="C195" s="15"/>
      <c r="D195" s="15"/>
      <c r="E195" s="15"/>
      <c r="F195" s="15"/>
    </row>
    <row r="196" spans="1:6" ht="23.25">
      <c r="A196" s="13"/>
      <c r="B196" s="15"/>
      <c r="C196" s="15"/>
      <c r="D196" s="15"/>
      <c r="E196" s="15"/>
      <c r="F196" s="15"/>
    </row>
    <row r="197" spans="1:6" ht="23.25">
      <c r="A197" s="13"/>
      <c r="B197" s="15"/>
      <c r="C197" s="15"/>
      <c r="D197" s="15"/>
      <c r="E197" s="15"/>
      <c r="F197" s="15"/>
    </row>
    <row r="198" spans="1:6" ht="23.25">
      <c r="A198" s="13"/>
      <c r="B198" s="15"/>
      <c r="C198" s="15"/>
      <c r="D198" s="15"/>
      <c r="E198" s="15"/>
      <c r="F198" s="15"/>
    </row>
    <row r="199" spans="1:6" ht="23.25">
      <c r="A199" s="13"/>
      <c r="B199" s="15"/>
      <c r="C199" s="15"/>
      <c r="D199" s="15"/>
      <c r="E199" s="15"/>
      <c r="F199" s="15"/>
    </row>
    <row r="200" spans="1:6" ht="23.25">
      <c r="A200" s="13"/>
      <c r="B200" s="15"/>
      <c r="C200" s="15"/>
      <c r="D200" s="15"/>
      <c r="E200" s="15"/>
      <c r="F200" s="15"/>
    </row>
    <row r="201" spans="1:6" ht="23.25">
      <c r="A201" s="13"/>
      <c r="B201" s="15"/>
      <c r="C201" s="15"/>
      <c r="D201" s="15"/>
      <c r="E201" s="15"/>
      <c r="F201" s="15"/>
    </row>
    <row r="202" spans="1:6" ht="23.25">
      <c r="A202" s="13"/>
      <c r="B202" s="15"/>
      <c r="C202" s="15"/>
      <c r="D202" s="15"/>
      <c r="E202" s="15"/>
      <c r="F202" s="15"/>
    </row>
    <row r="203" spans="1:6" ht="23.25">
      <c r="A203" s="13"/>
      <c r="B203" s="15"/>
      <c r="C203" s="15"/>
      <c r="D203" s="15"/>
      <c r="E203" s="15"/>
      <c r="F203" s="15"/>
    </row>
    <row r="204" spans="1:6" ht="23.25">
      <c r="A204" s="13"/>
      <c r="B204" s="15"/>
      <c r="C204" s="15"/>
      <c r="D204" s="15"/>
      <c r="E204" s="15"/>
      <c r="F204" s="15"/>
    </row>
    <row r="205" spans="1:6" ht="23.25">
      <c r="A205" s="13"/>
      <c r="B205" s="15"/>
      <c r="C205" s="15"/>
      <c r="D205" s="15"/>
      <c r="E205" s="15"/>
      <c r="F205" s="15"/>
    </row>
    <row r="206" spans="1:6" ht="23.25">
      <c r="A206" s="13"/>
      <c r="B206" s="15"/>
      <c r="C206" s="15"/>
      <c r="D206" s="15"/>
      <c r="E206" s="15"/>
      <c r="F206" s="15"/>
    </row>
    <row r="207" spans="1:6" ht="23.25">
      <c r="A207" s="13"/>
      <c r="B207" s="15"/>
      <c r="C207" s="15"/>
      <c r="D207" s="15"/>
      <c r="E207" s="15"/>
      <c r="F207" s="15"/>
    </row>
    <row r="208" spans="1:6" ht="23.25">
      <c r="A208" s="13"/>
      <c r="B208" s="15"/>
      <c r="C208" s="15"/>
      <c r="D208" s="15"/>
      <c r="E208" s="15"/>
      <c r="F208" s="15"/>
    </row>
    <row r="209" spans="1:6" ht="23.25">
      <c r="A209" s="13"/>
      <c r="B209" s="15"/>
      <c r="C209" s="15"/>
      <c r="D209" s="15"/>
      <c r="E209" s="15"/>
      <c r="F209" s="15"/>
    </row>
    <row r="210" spans="1:6" ht="23.25">
      <c r="A210" s="13"/>
      <c r="B210" s="15"/>
      <c r="C210" s="15"/>
      <c r="D210" s="15"/>
      <c r="E210" s="15"/>
      <c r="F210" s="15"/>
    </row>
    <row r="211" spans="1:6" ht="23.25">
      <c r="A211" s="13"/>
      <c r="B211" s="15"/>
      <c r="C211" s="15"/>
      <c r="D211" s="15"/>
      <c r="E211" s="15"/>
      <c r="F211" s="15"/>
    </row>
    <row r="212" spans="1:6" ht="23.25">
      <c r="A212" s="13"/>
      <c r="B212" s="15"/>
      <c r="C212" s="15"/>
      <c r="D212" s="15"/>
      <c r="E212" s="15"/>
      <c r="F212" s="15"/>
    </row>
    <row r="213" spans="1:6" ht="23.25">
      <c r="A213" s="13"/>
      <c r="B213" s="15"/>
      <c r="C213" s="15"/>
      <c r="D213" s="15"/>
      <c r="E213" s="15"/>
      <c r="F213" s="15"/>
    </row>
    <row r="214" spans="1:6" ht="23.25">
      <c r="A214" s="13"/>
      <c r="B214" s="15"/>
      <c r="C214" s="15"/>
      <c r="D214" s="15"/>
      <c r="E214" s="15"/>
      <c r="F214" s="15"/>
    </row>
    <row r="215" spans="1:6" ht="23.25">
      <c r="A215" s="13"/>
      <c r="B215" s="15"/>
      <c r="C215" s="15"/>
      <c r="D215" s="15"/>
      <c r="E215" s="15"/>
      <c r="F215" s="15"/>
    </row>
    <row r="216" spans="1:6" ht="23.25">
      <c r="A216" s="13"/>
      <c r="B216" s="15"/>
      <c r="C216" s="15"/>
      <c r="D216" s="15"/>
      <c r="E216" s="15"/>
      <c r="F216" s="15"/>
    </row>
    <row r="217" spans="1:6" ht="23.25">
      <c r="A217" s="13"/>
      <c r="B217" s="15"/>
      <c r="C217" s="15"/>
      <c r="D217" s="15"/>
      <c r="E217" s="15"/>
      <c r="F217" s="15"/>
    </row>
    <row r="218" spans="1:6" ht="23.25">
      <c r="A218" s="13"/>
      <c r="B218" s="15"/>
      <c r="C218" s="15"/>
      <c r="D218" s="15"/>
      <c r="E218" s="15"/>
      <c r="F218" s="15"/>
    </row>
    <row r="219" spans="1:6" ht="23.25">
      <c r="A219" s="13"/>
      <c r="B219" s="15"/>
      <c r="C219" s="15"/>
      <c r="D219" s="15"/>
      <c r="E219" s="15"/>
      <c r="F219" s="15"/>
    </row>
    <row r="220" spans="1:6" ht="23.25">
      <c r="A220" s="13"/>
      <c r="B220" s="15"/>
      <c r="C220" s="15"/>
      <c r="D220" s="15"/>
      <c r="E220" s="15"/>
      <c r="F220" s="15"/>
    </row>
    <row r="221" spans="1:6" ht="23.25">
      <c r="A221" s="13"/>
      <c r="B221" s="15"/>
      <c r="C221" s="15"/>
      <c r="D221" s="15"/>
      <c r="E221" s="15"/>
      <c r="F221" s="15"/>
    </row>
    <row r="222" spans="1:6" ht="23.25">
      <c r="A222" s="13"/>
      <c r="B222" s="15"/>
      <c r="C222" s="15"/>
      <c r="D222" s="15"/>
      <c r="E222" s="15"/>
      <c r="F222" s="15"/>
    </row>
    <row r="223" spans="1:6" ht="23.25">
      <c r="A223" s="13"/>
      <c r="B223" s="15"/>
      <c r="C223" s="15"/>
      <c r="D223" s="15"/>
      <c r="E223" s="15"/>
      <c r="F223" s="15"/>
    </row>
    <row r="224" spans="1:6" ht="23.25">
      <c r="A224" s="13"/>
      <c r="B224" s="15"/>
      <c r="C224" s="15"/>
      <c r="D224" s="15"/>
      <c r="E224" s="15"/>
      <c r="F224" s="15"/>
    </row>
    <row r="225" spans="1:6" ht="23.25">
      <c r="A225" s="13"/>
      <c r="B225" s="15"/>
      <c r="C225" s="15"/>
      <c r="D225" s="15"/>
      <c r="E225" s="15"/>
      <c r="F225" s="15"/>
    </row>
    <row r="226" spans="1:6" ht="23.25">
      <c r="A226" s="13"/>
      <c r="B226" s="15"/>
      <c r="C226" s="15"/>
      <c r="D226" s="15"/>
      <c r="E226" s="15"/>
      <c r="F226" s="15"/>
    </row>
    <row r="227" spans="1:6" ht="23.25">
      <c r="A227" s="13"/>
      <c r="B227" s="15"/>
      <c r="C227" s="15"/>
      <c r="D227" s="15"/>
      <c r="E227" s="15"/>
      <c r="F227" s="15"/>
    </row>
    <row r="228" spans="1:6" ht="23.25">
      <c r="A228" s="13"/>
      <c r="B228" s="15"/>
      <c r="C228" s="15"/>
      <c r="D228" s="15"/>
      <c r="E228" s="15"/>
      <c r="F228" s="15"/>
    </row>
    <row r="229" spans="1:6" ht="23.25">
      <c r="A229" s="13"/>
      <c r="B229" s="15"/>
      <c r="C229" s="15"/>
      <c r="D229" s="15"/>
      <c r="E229" s="15"/>
      <c r="F229" s="15"/>
    </row>
    <row r="230" spans="1:6" ht="23.25">
      <c r="A230" s="13"/>
      <c r="B230" s="15"/>
      <c r="C230" s="15"/>
      <c r="D230" s="15"/>
      <c r="E230" s="15"/>
      <c r="F230" s="15"/>
    </row>
    <row r="231" spans="1:6" ht="23.25">
      <c r="A231" s="13"/>
      <c r="B231" s="15"/>
      <c r="C231" s="15"/>
      <c r="D231" s="15"/>
      <c r="E231" s="15"/>
      <c r="F231" s="15"/>
    </row>
    <row r="232" spans="1:6" ht="23.25">
      <c r="A232" s="13"/>
      <c r="B232" s="15"/>
      <c r="C232" s="15"/>
      <c r="D232" s="15"/>
      <c r="E232" s="15"/>
      <c r="F232" s="15"/>
    </row>
    <row r="233" spans="1:6" ht="23.25">
      <c r="A233" s="13"/>
      <c r="B233" s="15"/>
      <c r="C233" s="15"/>
      <c r="D233" s="15"/>
      <c r="E233" s="15"/>
      <c r="F233" s="15"/>
    </row>
    <row r="234" spans="1:6" ht="23.25">
      <c r="A234" s="13"/>
      <c r="B234" s="15"/>
      <c r="C234" s="15"/>
      <c r="D234" s="15"/>
      <c r="E234" s="15"/>
      <c r="F234" s="15"/>
    </row>
    <row r="235" spans="1:6" ht="23.25">
      <c r="A235" s="13"/>
      <c r="B235" s="15"/>
      <c r="C235" s="15"/>
      <c r="D235" s="15"/>
      <c r="E235" s="15"/>
      <c r="F235" s="15"/>
    </row>
    <row r="236" spans="1:6" ht="23.25">
      <c r="A236" s="13"/>
      <c r="B236" s="15"/>
      <c r="C236" s="15"/>
      <c r="D236" s="15"/>
      <c r="E236" s="15"/>
      <c r="F236" s="15"/>
    </row>
    <row r="237" spans="1:6" ht="23.25">
      <c r="A237" s="13"/>
      <c r="B237" s="15"/>
      <c r="C237" s="15"/>
      <c r="D237" s="15"/>
      <c r="E237" s="15"/>
      <c r="F237" s="15"/>
    </row>
    <row r="238" spans="1:6" ht="23.25">
      <c r="A238" s="13"/>
      <c r="B238" s="15"/>
      <c r="C238" s="15"/>
      <c r="D238" s="15"/>
      <c r="E238" s="15"/>
      <c r="F238" s="15"/>
    </row>
    <row r="239" spans="1:6" ht="23.25">
      <c r="A239" s="13"/>
      <c r="B239" s="15"/>
      <c r="C239" s="15"/>
      <c r="D239" s="15"/>
      <c r="E239" s="15"/>
      <c r="F239" s="15"/>
    </row>
    <row r="240" spans="1:6" ht="23.25">
      <c r="A240" s="13"/>
      <c r="B240" s="15"/>
      <c r="C240" s="15"/>
      <c r="D240" s="15"/>
      <c r="E240" s="15"/>
      <c r="F240" s="15"/>
    </row>
    <row r="241" spans="1:6" ht="23.25">
      <c r="A241" s="13"/>
      <c r="B241" s="15"/>
      <c r="C241" s="15"/>
      <c r="D241" s="15"/>
      <c r="E241" s="15"/>
      <c r="F241" s="15"/>
    </row>
    <row r="242" spans="1:6" ht="23.25">
      <c r="A242" s="13"/>
      <c r="B242" s="15"/>
      <c r="C242" s="15"/>
      <c r="D242" s="15"/>
      <c r="E242" s="15"/>
      <c r="F242" s="15"/>
    </row>
    <row r="243" spans="1:6" ht="23.25">
      <c r="A243" s="13"/>
      <c r="B243" s="15"/>
      <c r="C243" s="15"/>
      <c r="D243" s="15"/>
      <c r="E243" s="15"/>
      <c r="F243" s="15"/>
    </row>
    <row r="244" spans="1:6" ht="23.25">
      <c r="A244" s="13"/>
      <c r="B244" s="15"/>
      <c r="C244" s="15"/>
      <c r="D244" s="15"/>
      <c r="E244" s="15"/>
      <c r="F244" s="15"/>
    </row>
  </sheetData>
  <mergeCells count="8">
    <mergeCell ref="A1:K1"/>
    <mergeCell ref="A2:K2"/>
    <mergeCell ref="A3:K3"/>
    <mergeCell ref="A4:K4"/>
    <mergeCell ref="H7:I7"/>
    <mergeCell ref="A7:A8"/>
    <mergeCell ref="B7:B8"/>
    <mergeCell ref="A5:K5"/>
  </mergeCells>
  <printOptions horizontalCentered="1"/>
  <pageMargins left="0.23" right="0" top="0.9448818897637796" bottom="2.8" header="0.4330708661417323" footer="0.4724409448818898"/>
  <pageSetup horizontalDpi="300" verticalDpi="300" orientation="landscape" paperSize="9" r:id="rId1"/>
  <headerFooter alignWithMargins="0">
    <oddHeader>&amp;Rหน้าที่  &amp;P</oddHeader>
  </headerFooter>
  <rowBreaks count="74" manualBreakCount="74">
    <brk id="10" max="10" man="1"/>
    <brk id="12" max="10" man="1"/>
    <brk id="14" max="10" man="1"/>
    <brk id="16" max="10" man="1"/>
    <brk id="18" max="10" man="1"/>
    <brk id="20" max="10" man="1"/>
    <brk id="22" max="10" man="1"/>
    <brk id="24" max="10" man="1"/>
    <brk id="26" max="10" man="1"/>
    <brk id="28" max="10" man="1"/>
    <brk id="30" max="10" man="1"/>
    <brk id="32" max="10" man="1"/>
    <brk id="34" max="10" man="1"/>
    <brk id="36" max="10" man="1"/>
    <brk id="38" max="10" man="1"/>
    <brk id="40" max="10" man="1"/>
    <brk id="42" max="10" man="1"/>
    <brk id="44" max="10" man="1"/>
    <brk id="46" max="10" man="1"/>
    <brk id="48" max="10" man="1"/>
    <brk id="50" max="10" man="1"/>
    <brk id="52" max="10" man="1"/>
    <brk id="54" max="10" man="1"/>
    <brk id="56" max="10" man="1"/>
    <brk id="58" max="10" man="1"/>
    <brk id="60" max="10" man="1"/>
    <brk id="62" max="10" man="1"/>
    <brk id="64" max="10" man="1"/>
    <brk id="66" max="10" man="1"/>
    <brk id="68" max="10" man="1"/>
    <brk id="70" max="10" man="1"/>
    <brk id="72" max="10" man="1"/>
    <brk id="74" max="10" man="1"/>
    <brk id="76" max="10" man="1"/>
    <brk id="78" max="10" man="1"/>
    <brk id="80" max="10" man="1"/>
    <brk id="82" max="10" man="1"/>
    <brk id="84" max="10" man="1"/>
    <brk id="86" max="10" man="1"/>
    <brk id="88" max="10" man="1"/>
    <brk id="90" max="10" man="1"/>
    <brk id="92" max="10" man="1"/>
    <brk id="94" max="10" man="1"/>
    <brk id="96" max="10" man="1"/>
    <brk id="98" max="10" man="1"/>
    <brk id="100" max="10" man="1"/>
    <brk id="102" max="10" man="1"/>
    <brk id="104" max="10" man="1"/>
    <brk id="106" max="10" man="1"/>
    <brk id="108" max="10" man="1"/>
    <brk id="110" max="10" man="1"/>
    <brk id="112" max="10" man="1"/>
    <brk id="114" max="10" man="1"/>
    <brk id="116" max="10" man="1"/>
    <brk id="118" max="10" man="1"/>
    <brk id="120" max="10" man="1"/>
    <brk id="122" max="10" man="1"/>
    <brk id="124" max="10" man="1"/>
    <brk id="126" max="10" man="1"/>
    <brk id="128" max="10" man="1"/>
    <brk id="130" max="10" man="1"/>
    <brk id="132" max="10" man="1"/>
    <brk id="134" max="10" man="1"/>
    <brk id="136" max="10" man="1"/>
    <brk id="138" max="10" man="1"/>
    <brk id="140" max="10" man="1"/>
    <brk id="142" max="10" man="1"/>
    <brk id="144" max="10" man="1"/>
    <brk id="146" max="10" man="1"/>
    <brk id="148" max="10" man="1"/>
    <brk id="150" max="10" man="1"/>
    <brk id="152" max="10" man="1"/>
    <brk id="154" max="10" man="1"/>
    <brk id="1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iLLUSiON</cp:lastModifiedBy>
  <cp:lastPrinted>2010-08-05T03:00:56Z</cp:lastPrinted>
  <dcterms:created xsi:type="dcterms:W3CDTF">2009-07-24T03:25:52Z</dcterms:created>
  <dcterms:modified xsi:type="dcterms:W3CDTF">2010-08-06T03:09:21Z</dcterms:modified>
  <cp:category/>
  <cp:version/>
  <cp:contentType/>
  <cp:contentStatus/>
</cp:coreProperties>
</file>