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8685" activeTab="0"/>
  </bookViews>
  <sheets>
    <sheet name="06-07 (ครั้งที่ 1)" sheetId="1" r:id="rId1"/>
    <sheet name="บำนาญ (ครั้งที่ 1)" sheetId="2" r:id="rId2"/>
  </sheets>
  <definedNames>
    <definedName name="_xlfn.BAHTTEXT" hidden="1">#NAME?</definedName>
    <definedName name="_xlnm.Print_Area" localSheetId="0">'06-07 (ครั้งที่ 1)'!$A$1:$H$159</definedName>
    <definedName name="_xlnm.Print_Area" localSheetId="1">'บำนาญ (ครั้งที่ 1)'!$A$1:$F$129</definedName>
    <definedName name="_xlnm.Print_Titles" localSheetId="0">'06-07 (ครั้งที่ 1)'!$1:$9</definedName>
    <definedName name="_xlnm.Print_Titles" localSheetId="1">'บำนาญ (ครั้งที่ 1)'!$1:$9</definedName>
  </definedNames>
  <calcPr fullCalcOnLoad="1"/>
</workbook>
</file>

<file path=xl/sharedStrings.xml><?xml version="1.0" encoding="utf-8"?>
<sst xmlns="http://schemas.openxmlformats.org/spreadsheetml/2006/main" count="440" uniqueCount="176">
  <si>
    <t xml:space="preserve">ที่ </t>
  </si>
  <si>
    <t>จังหวัด</t>
  </si>
  <si>
    <t>ข้าราชการ</t>
  </si>
  <si>
    <t>ลูกจ้าง</t>
  </si>
  <si>
    <t>รวม</t>
  </si>
  <si>
    <t>เงินเดือน/ค่าจ้าง/</t>
  </si>
  <si>
    <t xml:space="preserve">เงินสวัสดิการ (เพิ่ม)  </t>
  </si>
  <si>
    <t>(คน)</t>
  </si>
  <si>
    <t xml:space="preserve">(คน) </t>
  </si>
  <si>
    <t>ประจำตำแหน่ง/ ค่าครองชีพชั่วคราว (บาท)</t>
  </si>
  <si>
    <t xml:space="preserve">(บาท) </t>
  </si>
  <si>
    <t>กระบี่</t>
  </si>
  <si>
    <t>กระบี่ ผลรวม</t>
  </si>
  <si>
    <t>1</t>
  </si>
  <si>
    <t>กาญจนบุรี</t>
  </si>
  <si>
    <t>กาญจนบุรี ผลรวม</t>
  </si>
  <si>
    <t>กาฬสินธุ์</t>
  </si>
  <si>
    <t>กาฬสินธุ์ ผลรวม</t>
  </si>
  <si>
    <t>กำแพงเพชร</t>
  </si>
  <si>
    <t>กำแพงเพชร ผลรวม</t>
  </si>
  <si>
    <t>ขอนแก่น</t>
  </si>
  <si>
    <t>ขอนแก่น ผลรวม</t>
  </si>
  <si>
    <t>จันทบุรี</t>
  </si>
  <si>
    <t>จันทบุรี ผลรวม</t>
  </si>
  <si>
    <t>ฉะเชิงเทรา</t>
  </si>
  <si>
    <t>ฉะเชิงเทรา ผลรวม</t>
  </si>
  <si>
    <t>ชลบุรี</t>
  </si>
  <si>
    <t>ชลบุรี ผลรวม</t>
  </si>
  <si>
    <t>ชัยนาท</t>
  </si>
  <si>
    <t>ชัยนาท ผลรวม</t>
  </si>
  <si>
    <t>ชัยภูมิ</t>
  </si>
  <si>
    <t>ชัยภูมิ ผลรวม</t>
  </si>
  <si>
    <t>ชุมพร</t>
  </si>
  <si>
    <t>ชุมพร ผลรวม</t>
  </si>
  <si>
    <t>เชียงราย</t>
  </si>
  <si>
    <t>เชียงราย ผลรวม</t>
  </si>
  <si>
    <t>เชียงใหม่</t>
  </si>
  <si>
    <t>เชียงใหม่ ผลรวม</t>
  </si>
  <si>
    <t>ตรัง</t>
  </si>
  <si>
    <t>ตรัง ผลรวม</t>
  </si>
  <si>
    <t>ตราด</t>
  </si>
  <si>
    <t>ตราด ผลรวม</t>
  </si>
  <si>
    <t>ตาก</t>
  </si>
  <si>
    <t>ตาก ผลรวม</t>
  </si>
  <si>
    <t>นครนายก</t>
  </si>
  <si>
    <t>นครนายก ผลรวม</t>
  </si>
  <si>
    <t>นครปฐม</t>
  </si>
  <si>
    <t>นครปฐม ผลรวม</t>
  </si>
  <si>
    <t>นครพนม</t>
  </si>
  <si>
    <t>นครพนม ผลรวม</t>
  </si>
  <si>
    <t>นครราชสีมา</t>
  </si>
  <si>
    <t>นครราชสีมา ผลรวม</t>
  </si>
  <si>
    <t>นครศรีธรรมราช</t>
  </si>
  <si>
    <t>นครศรีธรรมราช ผลรวม</t>
  </si>
  <si>
    <t>นครสวรรค์</t>
  </si>
  <si>
    <t>นครสวรรค์ ผลรวม</t>
  </si>
  <si>
    <t>นนทบุรี</t>
  </si>
  <si>
    <t>นนทบุรี ผลรวม</t>
  </si>
  <si>
    <t>นราธิวาส</t>
  </si>
  <si>
    <t>นราธิวาส ผลรวม</t>
  </si>
  <si>
    <t>น่าน</t>
  </si>
  <si>
    <t>น่าน ผลรวม</t>
  </si>
  <si>
    <t>บุรีรัมย์</t>
  </si>
  <si>
    <t>บุรีรัมย์ ผลรวม</t>
  </si>
  <si>
    <t>ปทุมธานี</t>
  </si>
  <si>
    <t>ปทุมธานี ผลรวม</t>
  </si>
  <si>
    <t>ประจวบคีรีขันธ์</t>
  </si>
  <si>
    <t>ประจวบคีรีขันธ์ ผลรวม</t>
  </si>
  <si>
    <t>ปราจีนบุรี</t>
  </si>
  <si>
    <t>ปราจีนบุรี ผลรวม</t>
  </si>
  <si>
    <t>ปัตตานี</t>
  </si>
  <si>
    <t>ปัตตานี ผลรวม</t>
  </si>
  <si>
    <t>พระนครศรีอยุธยา</t>
  </si>
  <si>
    <t>พระนครศรีอยุธยา ผลรวม</t>
  </si>
  <si>
    <t>พะเยา</t>
  </si>
  <si>
    <t>พะเยา ผลรวม</t>
  </si>
  <si>
    <t>พังงา</t>
  </si>
  <si>
    <t>พังงา ผลรวม</t>
  </si>
  <si>
    <t>พัทลุง</t>
  </si>
  <si>
    <t>พัทลุง ผลรวม</t>
  </si>
  <si>
    <t>พิจิตร</t>
  </si>
  <si>
    <t>พิจิตร ผลรวม</t>
  </si>
  <si>
    <t>พิษณุโลก</t>
  </si>
  <si>
    <t>พิษณุโลก ผลรวม</t>
  </si>
  <si>
    <t>เพชรบุรี</t>
  </si>
  <si>
    <t>เพชรบุรี ผลรวม</t>
  </si>
  <si>
    <t>เพชรบูรณ์</t>
  </si>
  <si>
    <t>เพชรบูรณ์ ผลรวม</t>
  </si>
  <si>
    <t>แพร่</t>
  </si>
  <si>
    <t>แพร่ ผลรวม</t>
  </si>
  <si>
    <t>ภูเก็ต</t>
  </si>
  <si>
    <t>ภูเก็ต ผลรวม</t>
  </si>
  <si>
    <t>มหาสารคาม</t>
  </si>
  <si>
    <t>มหาสารคาม ผลรวม</t>
  </si>
  <si>
    <t>มุกดาหาร</t>
  </si>
  <si>
    <t>มุกดาหาร ผลรวม</t>
  </si>
  <si>
    <t>แม่ฮ่องสอน</t>
  </si>
  <si>
    <t>แม่ฮ่องสอน ผลรวม</t>
  </si>
  <si>
    <t>ยโสธร</t>
  </si>
  <si>
    <t>ยโสธร ผลรวม</t>
  </si>
  <si>
    <t xml:space="preserve">ยะลา </t>
  </si>
  <si>
    <t>ยะลา  ผลรวม</t>
  </si>
  <si>
    <t>ร้อยเอ็ด</t>
  </si>
  <si>
    <t>ร้อยเอ็ด ผลรวม</t>
  </si>
  <si>
    <t>ระนอง</t>
  </si>
  <si>
    <t>ระนอง ผลรวม</t>
  </si>
  <si>
    <t>ระยอง</t>
  </si>
  <si>
    <t>ระยอง ผลรวม</t>
  </si>
  <si>
    <t>ราชบุรี</t>
  </si>
  <si>
    <t>ราชบุรี ผลรวม</t>
  </si>
  <si>
    <t>ลพบุรี</t>
  </si>
  <si>
    <t>ลพบุรี ผลรวม</t>
  </si>
  <si>
    <t>ลำปาง</t>
  </si>
  <si>
    <t>ลำปาง ผลรวม</t>
  </si>
  <si>
    <t>ลำพูน</t>
  </si>
  <si>
    <t>ลำพูน ผลรวม</t>
  </si>
  <si>
    <t>เลย</t>
  </si>
  <si>
    <t>เลย ผลรวม</t>
  </si>
  <si>
    <t>ศรีสะเกษ</t>
  </si>
  <si>
    <t>ศรีสะเกษ ผลรวม</t>
  </si>
  <si>
    <t>สกลนคร</t>
  </si>
  <si>
    <t>สกลนคร ผลรวม</t>
  </si>
  <si>
    <t>สงขลา</t>
  </si>
  <si>
    <t>สงขลา ผลรวม</t>
  </si>
  <si>
    <t>สตูล</t>
  </si>
  <si>
    <t>สตูล ผลรวม</t>
  </si>
  <si>
    <t>สมุทรปราการ</t>
  </si>
  <si>
    <t>สมุทรปราการ ผลรวม</t>
  </si>
  <si>
    <t>สมุทรสงคราม</t>
  </si>
  <si>
    <t>สมุทรสงคราม ผลรวม</t>
  </si>
  <si>
    <t>สมุทรสาคร</t>
  </si>
  <si>
    <t>สมุทรสาคร ผลรวม</t>
  </si>
  <si>
    <t>สระแก้ว</t>
  </si>
  <si>
    <t>สระแก้ว ผลรวม</t>
  </si>
  <si>
    <t>สระบุรี</t>
  </si>
  <si>
    <t>สระบุรี ผลรวม</t>
  </si>
  <si>
    <t>สิงห์บุรี</t>
  </si>
  <si>
    <t>สิงห์บุรี ผลรวม</t>
  </si>
  <si>
    <t>สุโขทัย</t>
  </si>
  <si>
    <t>สุโขทัย ผลรวม</t>
  </si>
  <si>
    <t>สุพรรณบุรี</t>
  </si>
  <si>
    <t>สุพรรณบุรี ผลรวม</t>
  </si>
  <si>
    <t>สุราษฎร์ธานี</t>
  </si>
  <si>
    <t>สุราษฎร์ธานี ผลรวม</t>
  </si>
  <si>
    <t>สุรินทร์</t>
  </si>
  <si>
    <t>สุรินทร์ ผลรวม</t>
  </si>
  <si>
    <t>หนองคาย</t>
  </si>
  <si>
    <t>หนองคาย ผลรวม</t>
  </si>
  <si>
    <t>หนองบัวลำภู</t>
  </si>
  <si>
    <t>หนองบัวลำภู ผลรวม</t>
  </si>
  <si>
    <t>อ่างทอง</t>
  </si>
  <si>
    <t>อ่างทอง ผลรวม</t>
  </si>
  <si>
    <t>อำนาจเจริญ</t>
  </si>
  <si>
    <t>อำนาจเจริญ ผลรวม</t>
  </si>
  <si>
    <t>อุดรธานี</t>
  </si>
  <si>
    <t>อุดรธานี ผลรวม</t>
  </si>
  <si>
    <t>อุตรดิตถ์</t>
  </si>
  <si>
    <t>อุตรดิตถ์ ผลรวม</t>
  </si>
  <si>
    <t>อุทัยธานี</t>
  </si>
  <si>
    <t>อุทัยธานี ผลรวม</t>
  </si>
  <si>
    <t>อุบลราชธานี</t>
  </si>
  <si>
    <t>อุบลราชธานี ผลรวม</t>
  </si>
  <si>
    <t>จำนวน</t>
  </si>
  <si>
    <t>เงินบำนาญต่อเดือน</t>
  </si>
  <si>
    <t xml:space="preserve">เงินอุดหนุน 1 เดือน </t>
  </si>
  <si>
    <t>รวม 3 เดือน (บาท)</t>
  </si>
  <si>
    <t>-</t>
  </si>
  <si>
    <t>บัญชีรายละเอียดประกอบการโอนจัดสรรงบประมาณรายจ่าย ประจำปีงบประมาณ พ.ศ. 2553</t>
  </si>
  <si>
    <t>แผนงาน : ส่งเสริมการกระจายอำนาจการปกครอง ผลผลิตที่ 2 : จัดสรรเงินอุดหนุนให้แก่องค์กรปกครองส่วนท้องถิ่น</t>
  </si>
  <si>
    <t>งบเงินอุดหนุน เงินอุดหนุนเฉพาะกิจ เงินอุดหนุนสำหรับสนับสนุนการถ่ายโอนบุคลากร ( 3 เดือน ตุลาคม - ธันวาคม 2552 )</t>
  </si>
  <si>
    <t>เงินอุดหนุนสำหรับสิทธิประโยชน์ข้าราชการและลูกจ้างถ่ายโอน รหัสงบประมาณ 1500883002600006 รหัสแหล่งของเงิน 5311420 รหัสกิจกรรมหลัก 15008XXXXE1762</t>
  </si>
  <si>
    <t>เงินอุดหนุนเป็นค่าเงินเดือนและค่าจ้างสำหรับข้าราชการและลูกจ้างถ่ายโอน รหัสงบประมาณ 1500883002600007 รหัสแหล่งของเงิน 5311420 รหัสกิจกรรมหลัก 15008XXXXE1762</t>
  </si>
  <si>
    <t>ตามหนังสือกรมส่งเสริมการปกครองท้องถิ่น ที่ มท 0808.2/                         ลงวันที่         ตุลาคม  2552     เลขที่ใบจัดสรร                          /2553</t>
  </si>
  <si>
    <t>จังหวัด ผลรวม</t>
  </si>
  <si>
    <t>งบเงินอุดหนุน เงินอุดหนุนเฉพาะกิจ เงินอุดหนุนสำหรับสนับสนุนการถ่ายโอนบุคลากร ( เงินบำนาญข้าราชการถ่ายโอน 3 เดือน ตุลาคม - ธันวาคม 2552 )</t>
  </si>
  <si>
    <t>ตามหนังสือกรมส่งเสริมการปกครองท้องถิ่น ที่ มท 0808.2/                    ลงวันที่            ตุลาคม  2552     เลขที่ใบจัดสรร                      /2553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</si>
</sst>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</numFmts>
  <fonts count="2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b/>
      <sz val="15"/>
      <name val="DilleniaUPC"/>
      <family val="1"/>
    </font>
    <font>
      <sz val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49" fontId="22" fillId="0" borderId="14" xfId="58" applyNumberFormat="1" applyFont="1" applyFill="1" applyBorder="1" applyAlignment="1">
      <alignment horizontal="center" vertical="center"/>
    </xf>
    <xf numFmtId="49" fontId="22" fillId="0" borderId="14" xfId="58" applyNumberFormat="1" applyFont="1" applyFill="1" applyBorder="1" applyAlignment="1">
      <alignment vertical="center"/>
    </xf>
    <xf numFmtId="192" fontId="22" fillId="0" borderId="0" xfId="0" applyNumberFormat="1" applyFont="1" applyFill="1" applyAlignment="1">
      <alignment vertical="center"/>
    </xf>
    <xf numFmtId="49" fontId="22" fillId="0" borderId="15" xfId="58" applyNumberFormat="1" applyFont="1" applyFill="1" applyBorder="1" applyAlignment="1">
      <alignment horizontal="center" vertical="center"/>
    </xf>
    <xf numFmtId="49" fontId="21" fillId="0" borderId="15" xfId="58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49" fontId="22" fillId="0" borderId="0" xfId="58" applyNumberFormat="1" applyFont="1" applyFill="1" applyBorder="1" applyAlignment="1">
      <alignment horizontal="center" vertical="center"/>
    </xf>
    <xf numFmtId="49" fontId="21" fillId="0" borderId="0" xfId="58" applyNumberFormat="1" applyFont="1" applyFill="1" applyBorder="1" applyAlignment="1">
      <alignment vertical="center"/>
    </xf>
    <xf numFmtId="203" fontId="22" fillId="0" borderId="0" xfId="58" applyNumberFormat="1" applyFont="1" applyFill="1" applyBorder="1" applyAlignment="1">
      <alignment vertical="center"/>
    </xf>
    <xf numFmtId="3" fontId="22" fillId="0" borderId="0" xfId="58" applyNumberFormat="1" applyFont="1" applyFill="1" applyBorder="1" applyAlignment="1">
      <alignment vertical="center"/>
    </xf>
    <xf numFmtId="49" fontId="22" fillId="0" borderId="0" xfId="58" applyNumberFormat="1" applyFont="1" applyFill="1" applyBorder="1" applyAlignment="1">
      <alignment vertical="center"/>
    </xf>
    <xf numFmtId="20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94" fontId="22" fillId="0" borderId="0" xfId="0" applyNumberFormat="1" applyFont="1" applyFill="1" applyAlignment="1">
      <alignment vertical="center"/>
    </xf>
    <xf numFmtId="49" fontId="22" fillId="0" borderId="0" xfId="58" applyNumberFormat="1" applyFont="1" applyFill="1" applyAlignment="1">
      <alignment horizontal="center" vertical="center"/>
    </xf>
    <xf numFmtId="49" fontId="22" fillId="0" borderId="0" xfId="58" applyNumberFormat="1" applyFont="1" applyFill="1" applyAlignment="1">
      <alignment vertical="center"/>
    </xf>
    <xf numFmtId="49" fontId="21" fillId="0" borderId="0" xfId="58" applyNumberFormat="1" applyFont="1" applyFill="1" applyAlignment="1">
      <alignment horizontal="left" vertical="center"/>
    </xf>
    <xf numFmtId="0" fontId="22" fillId="0" borderId="0" xfId="0" applyFont="1" applyAlignment="1">
      <alignment/>
    </xf>
    <xf numFmtId="49" fontId="21" fillId="0" borderId="0" xfId="58" applyNumberFormat="1" applyFont="1" applyFill="1" applyBorder="1" applyAlignment="1">
      <alignment horizontal="left" vertical="center"/>
    </xf>
    <xf numFmtId="49" fontId="24" fillId="0" borderId="0" xfId="0" applyNumberFormat="1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49" fontId="22" fillId="0" borderId="15" xfId="58" applyNumberFormat="1" applyFont="1" applyBorder="1" applyAlignment="1">
      <alignment horizontal="center"/>
    </xf>
    <xf numFmtId="49" fontId="21" fillId="0" borderId="15" xfId="58" applyNumberFormat="1" applyFont="1" applyFill="1" applyBorder="1" applyAlignment="1">
      <alignment/>
    </xf>
    <xf numFmtId="0" fontId="22" fillId="0" borderId="15" xfId="0" applyFont="1" applyBorder="1" applyAlignment="1">
      <alignment horizontal="center"/>
    </xf>
    <xf numFmtId="212" fontId="22" fillId="0" borderId="15" xfId="0" applyNumberFormat="1" applyFont="1" applyBorder="1" applyAlignment="1">
      <alignment horizontal="right"/>
    </xf>
    <xf numFmtId="49" fontId="22" fillId="0" borderId="0" xfId="58" applyNumberFormat="1" applyFont="1" applyBorder="1" applyAlignment="1">
      <alignment horizontal="center"/>
    </xf>
    <xf numFmtId="49" fontId="21" fillId="0" borderId="0" xfId="58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212" fontId="22" fillId="0" borderId="0" xfId="0" applyNumberFormat="1" applyFont="1" applyBorder="1" applyAlignment="1">
      <alignment horizontal="right"/>
    </xf>
    <xf numFmtId="49" fontId="22" fillId="0" borderId="0" xfId="58" applyNumberFormat="1" applyFont="1" applyBorder="1" applyAlignment="1">
      <alignment/>
    </xf>
    <xf numFmtId="0" fontId="22" fillId="0" borderId="0" xfId="0" applyFont="1" applyAlignment="1">
      <alignment horizontal="right"/>
    </xf>
    <xf numFmtId="208" fontId="22" fillId="0" borderId="0" xfId="0" applyNumberFormat="1" applyFont="1" applyAlignment="1">
      <alignment/>
    </xf>
    <xf numFmtId="49" fontId="22" fillId="0" borderId="0" xfId="58" applyNumberFormat="1" applyFont="1" applyAlignment="1">
      <alignment horizontal="center"/>
    </xf>
    <xf numFmtId="49" fontId="22" fillId="0" borderId="0" xfId="58" applyNumberFormat="1" applyFont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92" fontId="22" fillId="0" borderId="14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192" fontId="22" fillId="0" borderId="15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49" fontId="22" fillId="0" borderId="20" xfId="58" applyNumberFormat="1" applyFont="1" applyFill="1" applyBorder="1" applyAlignment="1">
      <alignment horizontal="center" vertical="center"/>
    </xf>
    <xf numFmtId="49" fontId="22" fillId="0" borderId="20" xfId="58" applyNumberFormat="1" applyFont="1" applyFill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192" fontId="22" fillId="0" borderId="20" xfId="0" applyNumberFormat="1" applyFont="1" applyBorder="1" applyAlignment="1">
      <alignment vertical="center"/>
    </xf>
    <xf numFmtId="3" fontId="22" fillId="0" borderId="20" xfId="0" applyNumberFormat="1" applyFont="1" applyBorder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49" fontId="22" fillId="0" borderId="14" xfId="58" applyNumberFormat="1" applyFont="1" applyBorder="1" applyAlignment="1">
      <alignment horizontal="center"/>
    </xf>
    <xf numFmtId="49" fontId="22" fillId="0" borderId="14" xfId="58" applyNumberFormat="1" applyFont="1" applyFill="1" applyBorder="1" applyAlignment="1">
      <alignment/>
    </xf>
    <xf numFmtId="0" fontId="22" fillId="0" borderId="14" xfId="0" applyFont="1" applyBorder="1" applyAlignment="1">
      <alignment horizontal="center"/>
    </xf>
    <xf numFmtId="212" fontId="22" fillId="0" borderId="14" xfId="0" applyNumberFormat="1" applyFont="1" applyBorder="1" applyAlignment="1">
      <alignment horizontal="right"/>
    </xf>
    <xf numFmtId="0" fontId="22" fillId="0" borderId="21" xfId="0" applyFont="1" applyBorder="1" applyAlignment="1">
      <alignment/>
    </xf>
    <xf numFmtId="49" fontId="22" fillId="0" borderId="12" xfId="58" applyNumberFormat="1" applyFont="1" applyBorder="1" applyAlignment="1">
      <alignment horizontal="center"/>
    </xf>
    <xf numFmtId="49" fontId="21" fillId="0" borderId="12" xfId="58" applyNumberFormat="1" applyFont="1" applyFill="1" applyBorder="1" applyAlignment="1">
      <alignment/>
    </xf>
    <xf numFmtId="0" fontId="22" fillId="0" borderId="12" xfId="0" applyFont="1" applyBorder="1" applyAlignment="1">
      <alignment horizontal="center"/>
    </xf>
    <xf numFmtId="212" fontId="22" fillId="0" borderId="12" xfId="0" applyNumberFormat="1" applyFont="1" applyBorder="1" applyAlignment="1">
      <alignment horizontal="right"/>
    </xf>
    <xf numFmtId="49" fontId="22" fillId="0" borderId="20" xfId="58" applyNumberFormat="1" applyFont="1" applyBorder="1" applyAlignment="1">
      <alignment horizontal="center"/>
    </xf>
    <xf numFmtId="49" fontId="22" fillId="0" borderId="20" xfId="58" applyNumberFormat="1" applyFont="1" applyFill="1" applyBorder="1" applyAlignment="1">
      <alignment/>
    </xf>
    <xf numFmtId="0" fontId="22" fillId="0" borderId="20" xfId="0" applyFont="1" applyBorder="1" applyAlignment="1">
      <alignment horizontal="center"/>
    </xf>
    <xf numFmtId="212" fontId="22" fillId="0" borderId="20" xfId="0" applyNumberFormat="1" applyFont="1" applyBorder="1" applyAlignment="1">
      <alignment horizontal="right"/>
    </xf>
    <xf numFmtId="49" fontId="21" fillId="0" borderId="0" xfId="58" applyNumberFormat="1" applyFont="1" applyFill="1" applyAlignment="1">
      <alignment horizontal="center" vertical="center"/>
    </xf>
    <xf numFmtId="49" fontId="21" fillId="0" borderId="13" xfId="58" applyNumberFormat="1" applyFont="1" applyFill="1" applyBorder="1" applyAlignment="1">
      <alignment horizontal="center" vertical="center"/>
    </xf>
    <xf numFmtId="49" fontId="21" fillId="0" borderId="10" xfId="58" applyNumberFormat="1" applyFont="1" applyFill="1" applyBorder="1" applyAlignment="1">
      <alignment horizontal="center" vertical="center"/>
    </xf>
    <xf numFmtId="49" fontId="21" fillId="0" borderId="12" xfId="58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1" fillId="0" borderId="19" xfId="58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L410"/>
  <sheetViews>
    <sheetView tabSelected="1" view="pageBreakPreview" zoomScaleSheetLayoutView="100" workbookViewId="0" topLeftCell="A154">
      <selection activeCell="C163" sqref="C163"/>
    </sheetView>
  </sheetViews>
  <sheetFormatPr defaultColWidth="9.140625" defaultRowHeight="12.75" outlineLevelRow="2"/>
  <cols>
    <col min="1" max="1" width="4.28125" style="23" customWidth="1"/>
    <col min="2" max="2" width="21.00390625" style="24" customWidth="1"/>
    <col min="3" max="3" width="10.421875" style="1" customWidth="1"/>
    <col min="4" max="4" width="11.140625" style="1" customWidth="1"/>
    <col min="5" max="5" width="10.8515625" style="1" customWidth="1"/>
    <col min="6" max="6" width="31.421875" style="1" customWidth="1"/>
    <col min="7" max="7" width="21.140625" style="1" customWidth="1"/>
    <col min="8" max="8" width="20.8515625" style="1" customWidth="1"/>
    <col min="9" max="10" width="9.140625" style="1" customWidth="1"/>
    <col min="11" max="11" width="12.140625" style="1" customWidth="1"/>
    <col min="12" max="12" width="18.140625" style="1" customWidth="1"/>
    <col min="13" max="16384" width="9.140625" style="1" customWidth="1"/>
  </cols>
  <sheetData>
    <row r="1" spans="1:8" ht="23.25">
      <c r="A1" s="76" t="s">
        <v>167</v>
      </c>
      <c r="B1" s="76"/>
      <c r="C1" s="76"/>
      <c r="D1" s="76"/>
      <c r="E1" s="76"/>
      <c r="F1" s="76"/>
      <c r="G1" s="76"/>
      <c r="H1" s="76"/>
    </row>
    <row r="2" spans="1:8" ht="23.25" outlineLevel="1">
      <c r="A2" s="76" t="s">
        <v>168</v>
      </c>
      <c r="B2" s="76"/>
      <c r="C2" s="76"/>
      <c r="D2" s="76"/>
      <c r="E2" s="76"/>
      <c r="F2" s="76"/>
      <c r="G2" s="76"/>
      <c r="H2" s="76"/>
    </row>
    <row r="3" spans="1:8" ht="23.25" outlineLevel="1">
      <c r="A3" s="76" t="s">
        <v>169</v>
      </c>
      <c r="B3" s="76"/>
      <c r="C3" s="76"/>
      <c r="D3" s="76"/>
      <c r="E3" s="76"/>
      <c r="F3" s="76"/>
      <c r="G3" s="76"/>
      <c r="H3" s="76"/>
    </row>
    <row r="4" spans="1:8" ht="23.25" outlineLevel="1">
      <c r="A4" s="76" t="s">
        <v>170</v>
      </c>
      <c r="B4" s="76"/>
      <c r="C4" s="76"/>
      <c r="D4" s="76"/>
      <c r="E4" s="76"/>
      <c r="F4" s="76"/>
      <c r="G4" s="76"/>
      <c r="H4" s="76"/>
    </row>
    <row r="5" spans="1:8" ht="23.25" outlineLevel="1">
      <c r="A5" s="76" t="s">
        <v>171</v>
      </c>
      <c r="B5" s="76"/>
      <c r="C5" s="76"/>
      <c r="D5" s="76"/>
      <c r="E5" s="76"/>
      <c r="F5" s="76"/>
      <c r="G5" s="76"/>
      <c r="H5" s="76"/>
    </row>
    <row r="6" spans="1:8" ht="23.25" outlineLevel="1">
      <c r="A6" s="77" t="s">
        <v>172</v>
      </c>
      <c r="B6" s="77"/>
      <c r="C6" s="77"/>
      <c r="D6" s="77"/>
      <c r="E6" s="77"/>
      <c r="F6" s="77"/>
      <c r="G6" s="77"/>
      <c r="H6" s="77"/>
    </row>
    <row r="7" spans="1:8" s="5" customFormat="1" ht="23.25" outlineLevel="2">
      <c r="A7" s="78" t="s">
        <v>0</v>
      </c>
      <c r="B7" s="78" t="s">
        <v>1</v>
      </c>
      <c r="C7" s="2" t="s">
        <v>2</v>
      </c>
      <c r="D7" s="3" t="s">
        <v>3</v>
      </c>
      <c r="E7" s="2" t="s">
        <v>4</v>
      </c>
      <c r="F7" s="4" t="s">
        <v>5</v>
      </c>
      <c r="G7" s="4" t="s">
        <v>6</v>
      </c>
      <c r="H7" s="2" t="s">
        <v>4</v>
      </c>
    </row>
    <row r="8" spans="1:8" s="5" customFormat="1" ht="23.25" hidden="1" outlineLevel="1">
      <c r="A8" s="82"/>
      <c r="B8" s="82" t="s">
        <v>173</v>
      </c>
      <c r="C8" s="48"/>
      <c r="D8" s="30"/>
      <c r="E8" s="48"/>
      <c r="F8" s="49">
        <f>SUBTOTAL(9,F7:F7)</f>
        <v>0</v>
      </c>
      <c r="G8" s="49">
        <f>SUBTOTAL(9,G7:G7)</f>
        <v>0</v>
      </c>
      <c r="H8" s="48">
        <f>SUBTOTAL(9,H7:H7)</f>
        <v>0</v>
      </c>
    </row>
    <row r="9" spans="1:8" s="5" customFormat="1" ht="23.25" outlineLevel="1">
      <c r="A9" s="79"/>
      <c r="B9" s="79"/>
      <c r="C9" s="6" t="s">
        <v>7</v>
      </c>
      <c r="D9" s="7" t="s">
        <v>8</v>
      </c>
      <c r="E9" s="6" t="s">
        <v>8</v>
      </c>
      <c r="F9" s="8" t="s">
        <v>9</v>
      </c>
      <c r="G9" s="6" t="s">
        <v>10</v>
      </c>
      <c r="H9" s="6" t="s">
        <v>10</v>
      </c>
    </row>
    <row r="10" spans="1:12" ht="39.75" customHeight="1" outlineLevel="2">
      <c r="A10" s="9">
        <v>1</v>
      </c>
      <c r="B10" s="10" t="s">
        <v>11</v>
      </c>
      <c r="C10" s="50">
        <v>4</v>
      </c>
      <c r="D10" s="50">
        <v>19</v>
      </c>
      <c r="E10" s="50">
        <f>C10+D10</f>
        <v>23</v>
      </c>
      <c r="F10" s="51">
        <v>1388085</v>
      </c>
      <c r="G10" s="52">
        <f>F10*0.2</f>
        <v>277617</v>
      </c>
      <c r="H10" s="52">
        <f>F10+G10</f>
        <v>1665702</v>
      </c>
      <c r="L10" s="11"/>
    </row>
    <row r="11" spans="1:12" ht="39.75" customHeight="1" outlineLevel="1">
      <c r="A11" s="12"/>
      <c r="B11" s="13" t="s">
        <v>12</v>
      </c>
      <c r="C11" s="53"/>
      <c r="D11" s="53"/>
      <c r="E11" s="53"/>
      <c r="F11" s="54">
        <f>SUBTOTAL(9,F10:F10)</f>
        <v>1388085</v>
      </c>
      <c r="G11" s="55">
        <f>SUBTOTAL(9,G10:G10)</f>
        <v>277617</v>
      </c>
      <c r="H11" s="55">
        <f>SUBTOTAL(9,H10:H10)</f>
        <v>1665702</v>
      </c>
      <c r="L11" s="11"/>
    </row>
    <row r="12" spans="1:12" ht="39.75" customHeight="1" outlineLevel="2">
      <c r="A12" s="56" t="s">
        <v>13</v>
      </c>
      <c r="B12" s="57" t="s">
        <v>14</v>
      </c>
      <c r="C12" s="58">
        <v>14</v>
      </c>
      <c r="D12" s="58">
        <v>42</v>
      </c>
      <c r="E12" s="58">
        <f>C12+D12</f>
        <v>56</v>
      </c>
      <c r="F12" s="59">
        <v>2432665</v>
      </c>
      <c r="G12" s="60">
        <f>F12*0.2</f>
        <v>486533</v>
      </c>
      <c r="H12" s="60">
        <f>F12+G12</f>
        <v>2919198</v>
      </c>
      <c r="L12" s="11"/>
    </row>
    <row r="13" spans="1:12" ht="39.75" customHeight="1" outlineLevel="1">
      <c r="A13" s="12"/>
      <c r="B13" s="13" t="s">
        <v>15</v>
      </c>
      <c r="C13" s="53"/>
      <c r="D13" s="53"/>
      <c r="E13" s="53"/>
      <c r="F13" s="54">
        <f>SUBTOTAL(9,F12:F12)</f>
        <v>2432665</v>
      </c>
      <c r="G13" s="55">
        <f>SUBTOTAL(9,G12:G12)</f>
        <v>486533</v>
      </c>
      <c r="H13" s="55">
        <f>SUBTOTAL(9,H12:H12)</f>
        <v>2919198</v>
      </c>
      <c r="L13" s="11"/>
    </row>
    <row r="14" spans="1:12" ht="39.75" customHeight="1" outlineLevel="2">
      <c r="A14" s="56" t="s">
        <v>13</v>
      </c>
      <c r="B14" s="57" t="s">
        <v>16</v>
      </c>
      <c r="C14" s="58">
        <v>24</v>
      </c>
      <c r="D14" s="58">
        <v>57</v>
      </c>
      <c r="E14" s="58">
        <f>C14+D14</f>
        <v>81</v>
      </c>
      <c r="F14" s="59">
        <v>4529731</v>
      </c>
      <c r="G14" s="60">
        <f>F14*0.2</f>
        <v>905946.2000000001</v>
      </c>
      <c r="H14" s="60">
        <f>F14+G14</f>
        <v>5435677.2</v>
      </c>
      <c r="L14" s="11"/>
    </row>
    <row r="15" spans="1:12" ht="39.75" customHeight="1" outlineLevel="1">
      <c r="A15" s="12"/>
      <c r="B15" s="13" t="s">
        <v>17</v>
      </c>
      <c r="C15" s="53"/>
      <c r="D15" s="53"/>
      <c r="E15" s="53"/>
      <c r="F15" s="54">
        <f>SUBTOTAL(9,F14:F14)</f>
        <v>4529731</v>
      </c>
      <c r="G15" s="55">
        <f>SUBTOTAL(9,G14:G14)</f>
        <v>905946.2000000001</v>
      </c>
      <c r="H15" s="55">
        <f>SUBTOTAL(9,H14:H14)</f>
        <v>5435677.2</v>
      </c>
      <c r="L15" s="11"/>
    </row>
    <row r="16" spans="1:12" ht="39.75" customHeight="1" outlineLevel="2">
      <c r="A16" s="56" t="s">
        <v>13</v>
      </c>
      <c r="B16" s="57" t="s">
        <v>18</v>
      </c>
      <c r="C16" s="58">
        <v>15</v>
      </c>
      <c r="D16" s="61">
        <v>42</v>
      </c>
      <c r="E16" s="58">
        <f>C16+D16</f>
        <v>57</v>
      </c>
      <c r="F16" s="59">
        <v>3678645</v>
      </c>
      <c r="G16" s="60">
        <f>F16*0.2</f>
        <v>735729</v>
      </c>
      <c r="H16" s="60">
        <f>F16+G16</f>
        <v>4414374</v>
      </c>
      <c r="L16" s="11"/>
    </row>
    <row r="17" spans="1:12" ht="39.75" customHeight="1" outlineLevel="1">
      <c r="A17" s="12"/>
      <c r="B17" s="13" t="s">
        <v>19</v>
      </c>
      <c r="C17" s="53"/>
      <c r="D17" s="14"/>
      <c r="E17" s="53"/>
      <c r="F17" s="54">
        <f>SUBTOTAL(9,F16:F16)</f>
        <v>3678645</v>
      </c>
      <c r="G17" s="55">
        <f>SUBTOTAL(9,G16:G16)</f>
        <v>735729</v>
      </c>
      <c r="H17" s="55">
        <f>SUBTOTAL(9,H16:H16)</f>
        <v>4414374</v>
      </c>
      <c r="L17" s="11"/>
    </row>
    <row r="18" spans="1:12" ht="39.75" customHeight="1" outlineLevel="2">
      <c r="A18" s="56" t="s">
        <v>13</v>
      </c>
      <c r="B18" s="57" t="s">
        <v>20</v>
      </c>
      <c r="C18" s="58">
        <v>51</v>
      </c>
      <c r="D18" s="61">
        <v>52</v>
      </c>
      <c r="E18" s="58">
        <f>C18+D18</f>
        <v>103</v>
      </c>
      <c r="F18" s="59">
        <v>5661000</v>
      </c>
      <c r="G18" s="60">
        <v>1220000</v>
      </c>
      <c r="H18" s="60">
        <f>F18+G18</f>
        <v>6881000</v>
      </c>
      <c r="L18" s="11"/>
    </row>
    <row r="19" spans="1:12" ht="39.75" customHeight="1" outlineLevel="1">
      <c r="A19" s="12"/>
      <c r="B19" s="13" t="s">
        <v>21</v>
      </c>
      <c r="C19" s="53"/>
      <c r="D19" s="14"/>
      <c r="E19" s="53"/>
      <c r="F19" s="54">
        <f>SUBTOTAL(9,F18:F18)</f>
        <v>5661000</v>
      </c>
      <c r="G19" s="55">
        <f>SUBTOTAL(9,G18:G18)</f>
        <v>1220000</v>
      </c>
      <c r="H19" s="55">
        <f>SUBTOTAL(9,H18:H18)</f>
        <v>6881000</v>
      </c>
      <c r="L19" s="11"/>
    </row>
    <row r="20" spans="1:12" ht="39.75" customHeight="1" outlineLevel="2">
      <c r="A20" s="56" t="s">
        <v>13</v>
      </c>
      <c r="B20" s="57" t="s">
        <v>22</v>
      </c>
      <c r="C20" s="58">
        <v>13</v>
      </c>
      <c r="D20" s="61">
        <v>18</v>
      </c>
      <c r="E20" s="58">
        <f>C20+D20</f>
        <v>31</v>
      </c>
      <c r="F20" s="59">
        <v>1433741</v>
      </c>
      <c r="G20" s="60">
        <f>F20*0.2+(3500)</f>
        <v>290248.2</v>
      </c>
      <c r="H20" s="60">
        <f>F20+G20</f>
        <v>1723989.2</v>
      </c>
      <c r="L20" s="11"/>
    </row>
    <row r="21" spans="1:12" ht="39.75" customHeight="1" outlineLevel="1">
      <c r="A21" s="12"/>
      <c r="B21" s="13" t="s">
        <v>23</v>
      </c>
      <c r="C21" s="53"/>
      <c r="D21" s="14"/>
      <c r="E21" s="53"/>
      <c r="F21" s="54">
        <f>SUBTOTAL(9,F20:F20)</f>
        <v>1433741</v>
      </c>
      <c r="G21" s="55">
        <f>SUBTOTAL(9,G20:G20)</f>
        <v>290248.2</v>
      </c>
      <c r="H21" s="55">
        <f>SUBTOTAL(9,H20:H20)</f>
        <v>1723989.2</v>
      </c>
      <c r="L21" s="11"/>
    </row>
    <row r="22" spans="1:12" ht="39.75" customHeight="1" outlineLevel="2">
      <c r="A22" s="56" t="s">
        <v>13</v>
      </c>
      <c r="B22" s="57" t="s">
        <v>24</v>
      </c>
      <c r="C22" s="58">
        <v>6</v>
      </c>
      <c r="D22" s="61">
        <v>4</v>
      </c>
      <c r="E22" s="58">
        <f>C22+D22</f>
        <v>10</v>
      </c>
      <c r="F22" s="59">
        <v>649000</v>
      </c>
      <c r="G22" s="60">
        <v>90000</v>
      </c>
      <c r="H22" s="60">
        <f>F22+G22</f>
        <v>739000</v>
      </c>
      <c r="L22" s="11"/>
    </row>
    <row r="23" spans="1:12" ht="39.75" customHeight="1" outlineLevel="1">
      <c r="A23" s="12"/>
      <c r="B23" s="13" t="s">
        <v>25</v>
      </c>
      <c r="C23" s="53"/>
      <c r="D23" s="14"/>
      <c r="E23" s="53"/>
      <c r="F23" s="54">
        <f>SUBTOTAL(9,F22:F22)</f>
        <v>649000</v>
      </c>
      <c r="G23" s="55">
        <f>SUBTOTAL(9,G22:G22)</f>
        <v>90000</v>
      </c>
      <c r="H23" s="55">
        <f>SUBTOTAL(9,H22:H22)</f>
        <v>739000</v>
      </c>
      <c r="L23" s="11"/>
    </row>
    <row r="24" spans="1:12" ht="39.75" customHeight="1" outlineLevel="2">
      <c r="A24" s="56" t="s">
        <v>13</v>
      </c>
      <c r="B24" s="57" t="s">
        <v>26</v>
      </c>
      <c r="C24" s="58">
        <v>10</v>
      </c>
      <c r="D24" s="61">
        <v>3</v>
      </c>
      <c r="E24" s="58">
        <f>C24+D24</f>
        <v>13</v>
      </c>
      <c r="F24" s="59">
        <v>751000</v>
      </c>
      <c r="G24" s="60">
        <v>996120</v>
      </c>
      <c r="H24" s="60">
        <f>F24+G24</f>
        <v>1747120</v>
      </c>
      <c r="L24" s="11"/>
    </row>
    <row r="25" spans="1:12" ht="39.75" customHeight="1" outlineLevel="1">
      <c r="A25" s="12"/>
      <c r="B25" s="13" t="s">
        <v>27</v>
      </c>
      <c r="C25" s="53"/>
      <c r="D25" s="14"/>
      <c r="E25" s="53"/>
      <c r="F25" s="54">
        <f>SUBTOTAL(9,F24:F24)</f>
        <v>751000</v>
      </c>
      <c r="G25" s="55">
        <f>SUBTOTAL(9,G24:G24)</f>
        <v>996120</v>
      </c>
      <c r="H25" s="55">
        <f>SUBTOTAL(9,H24:H24)</f>
        <v>1747120</v>
      </c>
      <c r="L25" s="11"/>
    </row>
    <row r="26" spans="1:12" ht="39.75" customHeight="1" outlineLevel="2">
      <c r="A26" s="56" t="s">
        <v>13</v>
      </c>
      <c r="B26" s="57" t="s">
        <v>28</v>
      </c>
      <c r="C26" s="58">
        <v>7</v>
      </c>
      <c r="D26" s="61">
        <v>7</v>
      </c>
      <c r="E26" s="58">
        <f>C26+D26</f>
        <v>14</v>
      </c>
      <c r="F26" s="59">
        <v>850000</v>
      </c>
      <c r="G26" s="60">
        <v>100000</v>
      </c>
      <c r="H26" s="60">
        <f>F26+G26</f>
        <v>950000</v>
      </c>
      <c r="L26" s="11"/>
    </row>
    <row r="27" spans="1:12" ht="39.75" customHeight="1" outlineLevel="1">
      <c r="A27" s="12"/>
      <c r="B27" s="13" t="s">
        <v>29</v>
      </c>
      <c r="C27" s="53"/>
      <c r="D27" s="14"/>
      <c r="E27" s="53"/>
      <c r="F27" s="54">
        <f>SUBTOTAL(9,F26:F26)</f>
        <v>850000</v>
      </c>
      <c r="G27" s="55">
        <f>SUBTOTAL(9,G26:G26)</f>
        <v>100000</v>
      </c>
      <c r="H27" s="55">
        <f>SUBTOTAL(9,H26:H26)</f>
        <v>950000</v>
      </c>
      <c r="L27" s="11"/>
    </row>
    <row r="28" spans="1:12" ht="39.75" customHeight="1" outlineLevel="2">
      <c r="A28" s="56" t="s">
        <v>13</v>
      </c>
      <c r="B28" s="57" t="s">
        <v>30</v>
      </c>
      <c r="C28" s="58">
        <v>15</v>
      </c>
      <c r="D28" s="61">
        <v>33</v>
      </c>
      <c r="E28" s="58">
        <f>C28+D28</f>
        <v>48</v>
      </c>
      <c r="F28" s="59">
        <v>2560000</v>
      </c>
      <c r="G28" s="60">
        <v>445000</v>
      </c>
      <c r="H28" s="60">
        <f>F28+G28</f>
        <v>3005000</v>
      </c>
      <c r="L28" s="11"/>
    </row>
    <row r="29" spans="1:12" ht="39.75" customHeight="1" outlineLevel="1">
      <c r="A29" s="12"/>
      <c r="B29" s="13" t="s">
        <v>31</v>
      </c>
      <c r="C29" s="53"/>
      <c r="D29" s="14"/>
      <c r="E29" s="53"/>
      <c r="F29" s="54">
        <f>SUBTOTAL(9,F28:F28)</f>
        <v>2560000</v>
      </c>
      <c r="G29" s="55">
        <f>SUBTOTAL(9,G28:G28)</f>
        <v>445000</v>
      </c>
      <c r="H29" s="55">
        <f>SUBTOTAL(9,H28:H28)</f>
        <v>3005000</v>
      </c>
      <c r="L29" s="11"/>
    </row>
    <row r="30" spans="1:12" ht="39.75" customHeight="1" outlineLevel="2">
      <c r="A30" s="56" t="s">
        <v>13</v>
      </c>
      <c r="B30" s="57" t="s">
        <v>32</v>
      </c>
      <c r="C30" s="58">
        <v>13</v>
      </c>
      <c r="D30" s="61">
        <v>44</v>
      </c>
      <c r="E30" s="58">
        <f>C30+D30</f>
        <v>57</v>
      </c>
      <c r="F30" s="59">
        <v>2799773</v>
      </c>
      <c r="G30" s="60">
        <f>F30*0.2</f>
        <v>559954.6</v>
      </c>
      <c r="H30" s="60">
        <f>F30+G30</f>
        <v>3359727.6</v>
      </c>
      <c r="L30" s="11"/>
    </row>
    <row r="31" spans="1:12" ht="39.75" customHeight="1" outlineLevel="1">
      <c r="A31" s="12"/>
      <c r="B31" s="13" t="s">
        <v>33</v>
      </c>
      <c r="C31" s="53"/>
      <c r="D31" s="14"/>
      <c r="E31" s="53"/>
      <c r="F31" s="54">
        <f>SUBTOTAL(9,F30:F30)</f>
        <v>2799773</v>
      </c>
      <c r="G31" s="55">
        <f>SUBTOTAL(9,G30:G30)</f>
        <v>559954.6</v>
      </c>
      <c r="H31" s="55">
        <f>SUBTOTAL(9,H30:H30)</f>
        <v>3359727.6</v>
      </c>
      <c r="L31" s="11"/>
    </row>
    <row r="32" spans="1:12" ht="39.75" customHeight="1" outlineLevel="2">
      <c r="A32" s="56" t="s">
        <v>13</v>
      </c>
      <c r="B32" s="57" t="s">
        <v>34</v>
      </c>
      <c r="C32" s="58">
        <v>23</v>
      </c>
      <c r="D32" s="61">
        <v>60</v>
      </c>
      <c r="E32" s="58">
        <f>C32+D32</f>
        <v>83</v>
      </c>
      <c r="F32" s="59">
        <v>4694443</v>
      </c>
      <c r="G32" s="60">
        <f>F32*0.2</f>
        <v>938888.6000000001</v>
      </c>
      <c r="H32" s="60">
        <f>F32+G32</f>
        <v>5633331.6</v>
      </c>
      <c r="L32" s="11"/>
    </row>
    <row r="33" spans="1:12" ht="39.75" customHeight="1" outlineLevel="1">
      <c r="A33" s="12"/>
      <c r="B33" s="13" t="s">
        <v>35</v>
      </c>
      <c r="C33" s="53"/>
      <c r="D33" s="14"/>
      <c r="E33" s="53"/>
      <c r="F33" s="54">
        <f>SUBTOTAL(9,F32:F32)</f>
        <v>4694443</v>
      </c>
      <c r="G33" s="55">
        <f>SUBTOTAL(9,G32:G32)</f>
        <v>938888.6000000001</v>
      </c>
      <c r="H33" s="55">
        <f>SUBTOTAL(9,H32:H32)</f>
        <v>5633331.6</v>
      </c>
      <c r="L33" s="11"/>
    </row>
    <row r="34" spans="1:12" ht="39.75" customHeight="1" outlineLevel="2">
      <c r="A34" s="56" t="s">
        <v>13</v>
      </c>
      <c r="B34" s="57" t="s">
        <v>36</v>
      </c>
      <c r="C34" s="58">
        <v>56</v>
      </c>
      <c r="D34" s="61">
        <v>81</v>
      </c>
      <c r="E34" s="58">
        <f>C34+D34</f>
        <v>137</v>
      </c>
      <c r="F34" s="59">
        <v>8500000</v>
      </c>
      <c r="G34" s="60">
        <v>2000000</v>
      </c>
      <c r="H34" s="60">
        <f>F34+G34</f>
        <v>10500000</v>
      </c>
      <c r="L34" s="11"/>
    </row>
    <row r="35" spans="1:12" ht="39.75" customHeight="1" outlineLevel="1">
      <c r="A35" s="12"/>
      <c r="B35" s="13" t="s">
        <v>37</v>
      </c>
      <c r="C35" s="53"/>
      <c r="D35" s="14"/>
      <c r="E35" s="53"/>
      <c r="F35" s="54">
        <f>SUBTOTAL(9,F34:F34)</f>
        <v>8500000</v>
      </c>
      <c r="G35" s="55">
        <f>SUBTOTAL(9,G34:G34)</f>
        <v>2000000</v>
      </c>
      <c r="H35" s="55">
        <f>SUBTOTAL(9,H34:H34)</f>
        <v>10500000</v>
      </c>
      <c r="L35" s="11"/>
    </row>
    <row r="36" spans="1:12" ht="39.75" customHeight="1" outlineLevel="2">
      <c r="A36" s="56" t="s">
        <v>13</v>
      </c>
      <c r="B36" s="57" t="s">
        <v>38</v>
      </c>
      <c r="C36" s="58">
        <v>20</v>
      </c>
      <c r="D36" s="61">
        <v>20</v>
      </c>
      <c r="E36" s="58">
        <f>C36+D36</f>
        <v>40</v>
      </c>
      <c r="F36" s="59">
        <v>2260000</v>
      </c>
      <c r="G36" s="60">
        <v>300000</v>
      </c>
      <c r="H36" s="60">
        <f>F36+G36</f>
        <v>2560000</v>
      </c>
      <c r="L36" s="11"/>
    </row>
    <row r="37" spans="1:12" ht="39.75" customHeight="1" outlineLevel="1">
      <c r="A37" s="12"/>
      <c r="B37" s="13" t="s">
        <v>39</v>
      </c>
      <c r="C37" s="53"/>
      <c r="D37" s="14"/>
      <c r="E37" s="53"/>
      <c r="F37" s="54">
        <f>SUBTOTAL(9,F36:F36)</f>
        <v>2260000</v>
      </c>
      <c r="G37" s="55">
        <f>SUBTOTAL(9,G36:G36)</f>
        <v>300000</v>
      </c>
      <c r="H37" s="55">
        <f>SUBTOTAL(9,H36:H36)</f>
        <v>2560000</v>
      </c>
      <c r="L37" s="11"/>
    </row>
    <row r="38" spans="1:12" ht="39.75" customHeight="1" outlineLevel="2">
      <c r="A38" s="56" t="s">
        <v>13</v>
      </c>
      <c r="B38" s="57" t="s">
        <v>40</v>
      </c>
      <c r="C38" s="58">
        <v>3</v>
      </c>
      <c r="D38" s="61">
        <v>8</v>
      </c>
      <c r="E38" s="58">
        <f>C38+D38</f>
        <v>11</v>
      </c>
      <c r="F38" s="59">
        <v>570772</v>
      </c>
      <c r="G38" s="60">
        <f>F38*0.2</f>
        <v>114154.40000000001</v>
      </c>
      <c r="H38" s="60">
        <f>F38+G38</f>
        <v>684926.4</v>
      </c>
      <c r="L38" s="11"/>
    </row>
    <row r="39" spans="1:12" ht="39.75" customHeight="1" outlineLevel="1">
      <c r="A39" s="12"/>
      <c r="B39" s="13" t="s">
        <v>41</v>
      </c>
      <c r="C39" s="53"/>
      <c r="D39" s="14"/>
      <c r="E39" s="53"/>
      <c r="F39" s="54">
        <f>SUBTOTAL(9,F38:F38)</f>
        <v>570772</v>
      </c>
      <c r="G39" s="55">
        <f>SUBTOTAL(9,G38:G38)</f>
        <v>114154.40000000001</v>
      </c>
      <c r="H39" s="55">
        <f>SUBTOTAL(9,H38:H38)</f>
        <v>684926.4</v>
      </c>
      <c r="L39" s="11"/>
    </row>
    <row r="40" spans="1:12" ht="39.75" customHeight="1" outlineLevel="2">
      <c r="A40" s="56" t="s">
        <v>13</v>
      </c>
      <c r="B40" s="57" t="s">
        <v>42</v>
      </c>
      <c r="C40" s="58">
        <v>19</v>
      </c>
      <c r="D40" s="61">
        <v>31</v>
      </c>
      <c r="E40" s="58">
        <f>C40+D40</f>
        <v>50</v>
      </c>
      <c r="F40" s="59">
        <v>3106685</v>
      </c>
      <c r="G40" s="60">
        <f>F40*0.2</f>
        <v>621337</v>
      </c>
      <c r="H40" s="60">
        <f>F40+G40</f>
        <v>3728022</v>
      </c>
      <c r="L40" s="11"/>
    </row>
    <row r="41" spans="1:12" ht="39.75" customHeight="1" outlineLevel="1">
      <c r="A41" s="12"/>
      <c r="B41" s="13" t="s">
        <v>43</v>
      </c>
      <c r="C41" s="53"/>
      <c r="D41" s="14"/>
      <c r="E41" s="53"/>
      <c r="F41" s="54">
        <f>SUBTOTAL(9,F40:F40)</f>
        <v>3106685</v>
      </c>
      <c r="G41" s="55">
        <f>SUBTOTAL(9,G40:G40)</f>
        <v>621337</v>
      </c>
      <c r="H41" s="55">
        <f>SUBTOTAL(9,H40:H40)</f>
        <v>3728022</v>
      </c>
      <c r="L41" s="11"/>
    </row>
    <row r="42" spans="1:12" ht="39.75" customHeight="1" outlineLevel="2">
      <c r="A42" s="56" t="s">
        <v>13</v>
      </c>
      <c r="B42" s="57" t="s">
        <v>44</v>
      </c>
      <c r="C42" s="58">
        <v>3</v>
      </c>
      <c r="D42" s="61">
        <v>10</v>
      </c>
      <c r="E42" s="58">
        <f>C42+D42</f>
        <v>13</v>
      </c>
      <c r="F42" s="59">
        <v>700000</v>
      </c>
      <c r="G42" s="60">
        <v>70000</v>
      </c>
      <c r="H42" s="60">
        <f>F42+G42</f>
        <v>770000</v>
      </c>
      <c r="L42" s="11"/>
    </row>
    <row r="43" spans="1:12" ht="39.75" customHeight="1" outlineLevel="1">
      <c r="A43" s="12"/>
      <c r="B43" s="13" t="s">
        <v>45</v>
      </c>
      <c r="C43" s="53"/>
      <c r="D43" s="14"/>
      <c r="E43" s="53"/>
      <c r="F43" s="54">
        <f>SUBTOTAL(9,F42:F42)</f>
        <v>700000</v>
      </c>
      <c r="G43" s="55">
        <f>SUBTOTAL(9,G42:G42)</f>
        <v>70000</v>
      </c>
      <c r="H43" s="55">
        <f>SUBTOTAL(9,H42:H42)</f>
        <v>770000</v>
      </c>
      <c r="L43" s="11"/>
    </row>
    <row r="44" spans="1:12" ht="39.75" customHeight="1" outlineLevel="2">
      <c r="A44" s="56" t="s">
        <v>13</v>
      </c>
      <c r="B44" s="57" t="s">
        <v>46</v>
      </c>
      <c r="C44" s="58">
        <v>10</v>
      </c>
      <c r="D44" s="61">
        <v>3</v>
      </c>
      <c r="E44" s="58">
        <f>C44+D44</f>
        <v>13</v>
      </c>
      <c r="F44" s="59">
        <v>900000</v>
      </c>
      <c r="G44" s="60">
        <v>190000</v>
      </c>
      <c r="H44" s="60">
        <f>F44+G44</f>
        <v>1090000</v>
      </c>
      <c r="L44" s="11"/>
    </row>
    <row r="45" spans="1:12" ht="39.75" customHeight="1" outlineLevel="1">
      <c r="A45" s="12"/>
      <c r="B45" s="13" t="s">
        <v>47</v>
      </c>
      <c r="C45" s="53"/>
      <c r="D45" s="14"/>
      <c r="E45" s="53"/>
      <c r="F45" s="54">
        <f>SUBTOTAL(9,F44:F44)</f>
        <v>900000</v>
      </c>
      <c r="G45" s="55">
        <f>SUBTOTAL(9,G44:G44)</f>
        <v>190000</v>
      </c>
      <c r="H45" s="55">
        <f>SUBTOTAL(9,H44:H44)</f>
        <v>1090000</v>
      </c>
      <c r="L45" s="11"/>
    </row>
    <row r="46" spans="1:12" ht="39.75" customHeight="1" outlineLevel="2">
      <c r="A46" s="56" t="s">
        <v>13</v>
      </c>
      <c r="B46" s="57" t="s">
        <v>48</v>
      </c>
      <c r="C46" s="58">
        <v>14</v>
      </c>
      <c r="D46" s="61">
        <v>57</v>
      </c>
      <c r="E46" s="58">
        <f>C46+D46</f>
        <v>71</v>
      </c>
      <c r="F46" s="59">
        <v>3700000</v>
      </c>
      <c r="G46" s="60">
        <v>900000</v>
      </c>
      <c r="H46" s="60">
        <f>F46+G46</f>
        <v>4600000</v>
      </c>
      <c r="L46" s="11"/>
    </row>
    <row r="47" spans="1:12" ht="39.75" customHeight="1" outlineLevel="1">
      <c r="A47" s="12"/>
      <c r="B47" s="13" t="s">
        <v>49</v>
      </c>
      <c r="C47" s="53"/>
      <c r="D47" s="14"/>
      <c r="E47" s="53"/>
      <c r="F47" s="54">
        <f>SUBTOTAL(9,F46:F46)</f>
        <v>3700000</v>
      </c>
      <c r="G47" s="55">
        <f>SUBTOTAL(9,G46:G46)</f>
        <v>900000</v>
      </c>
      <c r="H47" s="55">
        <f>SUBTOTAL(9,H46:H46)</f>
        <v>4600000</v>
      </c>
      <c r="L47" s="11"/>
    </row>
    <row r="48" spans="1:12" ht="39.75" customHeight="1" outlineLevel="2">
      <c r="A48" s="56" t="s">
        <v>13</v>
      </c>
      <c r="B48" s="57" t="s">
        <v>50</v>
      </c>
      <c r="C48" s="58">
        <v>38</v>
      </c>
      <c r="D48" s="61">
        <v>60</v>
      </c>
      <c r="E48" s="58">
        <f>C48+D48</f>
        <v>98</v>
      </c>
      <c r="F48" s="59">
        <v>6956400</v>
      </c>
      <c r="G48" s="60">
        <v>2680000</v>
      </c>
      <c r="H48" s="60">
        <f>F48+G48</f>
        <v>9636400</v>
      </c>
      <c r="L48" s="11"/>
    </row>
    <row r="49" spans="1:12" ht="39.75" customHeight="1" outlineLevel="1">
      <c r="A49" s="12"/>
      <c r="B49" s="13" t="s">
        <v>51</v>
      </c>
      <c r="C49" s="53"/>
      <c r="D49" s="14"/>
      <c r="E49" s="53"/>
      <c r="F49" s="54">
        <f>SUBTOTAL(9,F48:F48)</f>
        <v>6956400</v>
      </c>
      <c r="G49" s="55">
        <f>SUBTOTAL(9,G48:G48)</f>
        <v>2680000</v>
      </c>
      <c r="H49" s="55">
        <f>SUBTOTAL(9,H48:H48)</f>
        <v>9636400</v>
      </c>
      <c r="L49" s="11"/>
    </row>
    <row r="50" spans="1:12" ht="39.75" customHeight="1" outlineLevel="2">
      <c r="A50" s="56" t="s">
        <v>13</v>
      </c>
      <c r="B50" s="57" t="s">
        <v>52</v>
      </c>
      <c r="C50" s="58">
        <v>21</v>
      </c>
      <c r="D50" s="61">
        <v>32</v>
      </c>
      <c r="E50" s="58">
        <f>C50+D50</f>
        <v>53</v>
      </c>
      <c r="F50" s="59">
        <v>2716800</v>
      </c>
      <c r="G50" s="60">
        <v>373630</v>
      </c>
      <c r="H50" s="60">
        <f>F50+G50</f>
        <v>3090430</v>
      </c>
      <c r="L50" s="11"/>
    </row>
    <row r="51" spans="1:12" ht="39.75" customHeight="1" outlineLevel="1">
      <c r="A51" s="12"/>
      <c r="B51" s="13" t="s">
        <v>53</v>
      </c>
      <c r="C51" s="53"/>
      <c r="D51" s="14"/>
      <c r="E51" s="53"/>
      <c r="F51" s="54">
        <f>SUBTOTAL(9,F50:F50)</f>
        <v>2716800</v>
      </c>
      <c r="G51" s="55">
        <f>SUBTOTAL(9,G50:G50)</f>
        <v>373630</v>
      </c>
      <c r="H51" s="55">
        <f>SUBTOTAL(9,H50:H50)</f>
        <v>3090430</v>
      </c>
      <c r="L51" s="11"/>
    </row>
    <row r="52" spans="1:12" ht="39.75" customHeight="1" outlineLevel="2">
      <c r="A52" s="56" t="s">
        <v>13</v>
      </c>
      <c r="B52" s="57" t="s">
        <v>54</v>
      </c>
      <c r="C52" s="58">
        <v>19</v>
      </c>
      <c r="D52" s="61">
        <v>39</v>
      </c>
      <c r="E52" s="58">
        <f>C52+D52</f>
        <v>58</v>
      </c>
      <c r="F52" s="59">
        <v>2961937</v>
      </c>
      <c r="G52" s="60">
        <f>F52*0.2</f>
        <v>592387.4</v>
      </c>
      <c r="H52" s="60">
        <f>F52+G52</f>
        <v>3554324.4</v>
      </c>
      <c r="L52" s="11"/>
    </row>
    <row r="53" spans="1:12" ht="39.75" customHeight="1" outlineLevel="1">
      <c r="A53" s="12"/>
      <c r="B53" s="13" t="s">
        <v>55</v>
      </c>
      <c r="C53" s="53"/>
      <c r="D53" s="14"/>
      <c r="E53" s="53"/>
      <c r="F53" s="54">
        <f>SUBTOTAL(9,F52:F52)</f>
        <v>2961937</v>
      </c>
      <c r="G53" s="55">
        <f>SUBTOTAL(9,G52:G52)</f>
        <v>592387.4</v>
      </c>
      <c r="H53" s="55">
        <f>SUBTOTAL(9,H52:H52)</f>
        <v>3554324.4</v>
      </c>
      <c r="L53" s="11"/>
    </row>
    <row r="54" spans="1:12" ht="39.75" customHeight="1" outlineLevel="2">
      <c r="A54" s="56" t="s">
        <v>13</v>
      </c>
      <c r="B54" s="57" t="s">
        <v>56</v>
      </c>
      <c r="C54" s="58">
        <v>9</v>
      </c>
      <c r="D54" s="61" t="s">
        <v>166</v>
      </c>
      <c r="E54" s="58">
        <v>9</v>
      </c>
      <c r="F54" s="59">
        <v>600000</v>
      </c>
      <c r="G54" s="60">
        <v>192000</v>
      </c>
      <c r="H54" s="60">
        <f>F54+G54</f>
        <v>792000</v>
      </c>
      <c r="L54" s="11"/>
    </row>
    <row r="55" spans="1:12" ht="39.75" customHeight="1" outlineLevel="1">
      <c r="A55" s="12"/>
      <c r="B55" s="13" t="s">
        <v>57</v>
      </c>
      <c r="C55" s="53"/>
      <c r="D55" s="14"/>
      <c r="E55" s="53"/>
      <c r="F55" s="54">
        <f>SUBTOTAL(9,F54:F54)</f>
        <v>600000</v>
      </c>
      <c r="G55" s="55">
        <f>SUBTOTAL(9,G54:G54)</f>
        <v>192000</v>
      </c>
      <c r="H55" s="55">
        <f>SUBTOTAL(9,H54:H54)</f>
        <v>792000</v>
      </c>
      <c r="L55" s="11"/>
    </row>
    <row r="56" spans="1:12" ht="39.75" customHeight="1" outlineLevel="2">
      <c r="A56" s="56" t="s">
        <v>13</v>
      </c>
      <c r="B56" s="57" t="s">
        <v>58</v>
      </c>
      <c r="C56" s="58">
        <v>7</v>
      </c>
      <c r="D56" s="61">
        <v>19</v>
      </c>
      <c r="E56" s="58">
        <f>C56+D56</f>
        <v>26</v>
      </c>
      <c r="F56" s="59">
        <v>1676232</v>
      </c>
      <c r="G56" s="60">
        <f>F56*0.2</f>
        <v>335246.4</v>
      </c>
      <c r="H56" s="60">
        <f>F56+G56</f>
        <v>2011478.4</v>
      </c>
      <c r="L56" s="11"/>
    </row>
    <row r="57" spans="1:12" ht="39.75" customHeight="1" outlineLevel="1">
      <c r="A57" s="12"/>
      <c r="B57" s="13" t="s">
        <v>59</v>
      </c>
      <c r="C57" s="53"/>
      <c r="D57" s="14"/>
      <c r="E57" s="53"/>
      <c r="F57" s="54">
        <f>SUBTOTAL(9,F56:F56)</f>
        <v>1676232</v>
      </c>
      <c r="G57" s="55">
        <f>SUBTOTAL(9,G56:G56)</f>
        <v>335246.4</v>
      </c>
      <c r="H57" s="55">
        <f>SUBTOTAL(9,H56:H56)</f>
        <v>2011478.4</v>
      </c>
      <c r="L57" s="11"/>
    </row>
    <row r="58" spans="1:12" ht="39.75" customHeight="1" outlineLevel="2">
      <c r="A58" s="56" t="s">
        <v>13</v>
      </c>
      <c r="B58" s="57" t="s">
        <v>60</v>
      </c>
      <c r="C58" s="58">
        <v>15</v>
      </c>
      <c r="D58" s="61">
        <v>62</v>
      </c>
      <c r="E58" s="58">
        <f>C58+D58</f>
        <v>77</v>
      </c>
      <c r="F58" s="59">
        <v>3648000</v>
      </c>
      <c r="G58" s="60">
        <v>500000</v>
      </c>
      <c r="H58" s="60">
        <f>F58+G58</f>
        <v>4148000</v>
      </c>
      <c r="L58" s="11"/>
    </row>
    <row r="59" spans="1:12" ht="39.75" customHeight="1" outlineLevel="1">
      <c r="A59" s="12"/>
      <c r="B59" s="13" t="s">
        <v>61</v>
      </c>
      <c r="C59" s="53"/>
      <c r="D59" s="14"/>
      <c r="E59" s="53"/>
      <c r="F59" s="54">
        <f>SUBTOTAL(9,F58:F58)</f>
        <v>3648000</v>
      </c>
      <c r="G59" s="55">
        <f>SUBTOTAL(9,G58:G58)</f>
        <v>500000</v>
      </c>
      <c r="H59" s="55">
        <f>SUBTOTAL(9,H58:H58)</f>
        <v>4148000</v>
      </c>
      <c r="L59" s="11"/>
    </row>
    <row r="60" spans="1:12" ht="39.75" customHeight="1" outlineLevel="2">
      <c r="A60" s="56" t="s">
        <v>13</v>
      </c>
      <c r="B60" s="57" t="s">
        <v>62</v>
      </c>
      <c r="C60" s="58">
        <v>20</v>
      </c>
      <c r="D60" s="61">
        <v>53</v>
      </c>
      <c r="E60" s="58">
        <f>C60+D60</f>
        <v>73</v>
      </c>
      <c r="F60" s="59">
        <v>3900000</v>
      </c>
      <c r="G60" s="60">
        <v>630000</v>
      </c>
      <c r="H60" s="60">
        <f>F60+G60</f>
        <v>4530000</v>
      </c>
      <c r="L60" s="11"/>
    </row>
    <row r="61" spans="1:12" ht="39.75" customHeight="1" outlineLevel="1">
      <c r="A61" s="12"/>
      <c r="B61" s="13" t="s">
        <v>63</v>
      </c>
      <c r="C61" s="53"/>
      <c r="D61" s="14"/>
      <c r="E61" s="53"/>
      <c r="F61" s="54">
        <f>SUBTOTAL(9,F60:F60)</f>
        <v>3900000</v>
      </c>
      <c r="G61" s="55">
        <f>SUBTOTAL(9,G60:G60)</f>
        <v>630000</v>
      </c>
      <c r="H61" s="55">
        <f>SUBTOTAL(9,H60:H60)</f>
        <v>4530000</v>
      </c>
      <c r="L61" s="11"/>
    </row>
    <row r="62" spans="1:12" ht="39.75" customHeight="1" outlineLevel="2">
      <c r="A62" s="56" t="s">
        <v>13</v>
      </c>
      <c r="B62" s="57" t="s">
        <v>64</v>
      </c>
      <c r="C62" s="58">
        <v>14</v>
      </c>
      <c r="D62" s="61">
        <v>2</v>
      </c>
      <c r="E62" s="58">
        <f>C62+D62</f>
        <v>16</v>
      </c>
      <c r="F62" s="59">
        <v>1080000</v>
      </c>
      <c r="G62" s="60">
        <v>330000</v>
      </c>
      <c r="H62" s="60">
        <f>F62+G62</f>
        <v>1410000</v>
      </c>
      <c r="L62" s="11"/>
    </row>
    <row r="63" spans="1:12" ht="39.75" customHeight="1" outlineLevel="1">
      <c r="A63" s="12"/>
      <c r="B63" s="13" t="s">
        <v>65</v>
      </c>
      <c r="C63" s="53"/>
      <c r="D63" s="14"/>
      <c r="E63" s="53"/>
      <c r="F63" s="54">
        <f>SUBTOTAL(9,F62:F62)</f>
        <v>1080000</v>
      </c>
      <c r="G63" s="55">
        <f>SUBTOTAL(9,G62:G62)</f>
        <v>330000</v>
      </c>
      <c r="H63" s="55">
        <f>SUBTOTAL(9,H62:H62)</f>
        <v>1410000</v>
      </c>
      <c r="L63" s="11"/>
    </row>
    <row r="64" spans="1:12" ht="39.75" customHeight="1" outlineLevel="2">
      <c r="A64" s="56" t="s">
        <v>13</v>
      </c>
      <c r="B64" s="57" t="s">
        <v>66</v>
      </c>
      <c r="C64" s="58">
        <v>9</v>
      </c>
      <c r="D64" s="61">
        <v>26</v>
      </c>
      <c r="E64" s="58">
        <f>C64+D64</f>
        <v>35</v>
      </c>
      <c r="F64" s="59">
        <v>1920000</v>
      </c>
      <c r="G64" s="60">
        <f>F64*0.2+(1479650)</f>
        <v>1863650</v>
      </c>
      <c r="H64" s="60">
        <f>F64+G64</f>
        <v>3783650</v>
      </c>
      <c r="L64" s="11"/>
    </row>
    <row r="65" spans="1:12" ht="39.75" customHeight="1" outlineLevel="1">
      <c r="A65" s="12"/>
      <c r="B65" s="13" t="s">
        <v>67</v>
      </c>
      <c r="C65" s="53"/>
      <c r="D65" s="14"/>
      <c r="E65" s="53"/>
      <c r="F65" s="54">
        <f>SUBTOTAL(9,F64:F64)</f>
        <v>1920000</v>
      </c>
      <c r="G65" s="55">
        <f>SUBTOTAL(9,G64:G64)</f>
        <v>1863650</v>
      </c>
      <c r="H65" s="55">
        <f>SUBTOTAL(9,H64:H64)</f>
        <v>3783650</v>
      </c>
      <c r="L65" s="11"/>
    </row>
    <row r="66" spans="1:12" ht="39.75" customHeight="1" outlineLevel="2">
      <c r="A66" s="56" t="s">
        <v>13</v>
      </c>
      <c r="B66" s="57" t="s">
        <v>68</v>
      </c>
      <c r="C66" s="58">
        <v>16</v>
      </c>
      <c r="D66" s="61">
        <v>45</v>
      </c>
      <c r="E66" s="58">
        <f>C66+D66</f>
        <v>61</v>
      </c>
      <c r="F66" s="59">
        <v>3150000</v>
      </c>
      <c r="G66" s="60">
        <v>1200000</v>
      </c>
      <c r="H66" s="60">
        <f>F66+G66</f>
        <v>4350000</v>
      </c>
      <c r="L66" s="11"/>
    </row>
    <row r="67" spans="1:12" ht="39.75" customHeight="1" outlineLevel="1">
      <c r="A67" s="12"/>
      <c r="B67" s="13" t="s">
        <v>69</v>
      </c>
      <c r="C67" s="53"/>
      <c r="D67" s="14"/>
      <c r="E67" s="53"/>
      <c r="F67" s="54">
        <f>SUBTOTAL(9,F66:F66)</f>
        <v>3150000</v>
      </c>
      <c r="G67" s="55">
        <f>SUBTOTAL(9,G66:G66)</f>
        <v>1200000</v>
      </c>
      <c r="H67" s="55">
        <f>SUBTOTAL(9,H66:H66)</f>
        <v>4350000</v>
      </c>
      <c r="L67" s="11"/>
    </row>
    <row r="68" spans="1:12" ht="39.75" customHeight="1" outlineLevel="2">
      <c r="A68" s="56" t="s">
        <v>13</v>
      </c>
      <c r="B68" s="57" t="s">
        <v>70</v>
      </c>
      <c r="C68" s="58">
        <v>9</v>
      </c>
      <c r="D68" s="61">
        <v>18</v>
      </c>
      <c r="E68" s="58">
        <f>C68+D68</f>
        <v>27</v>
      </c>
      <c r="F68" s="59">
        <v>1681000</v>
      </c>
      <c r="G68" s="60">
        <v>150000</v>
      </c>
      <c r="H68" s="60">
        <f>F68+G68</f>
        <v>1831000</v>
      </c>
      <c r="L68" s="11"/>
    </row>
    <row r="69" spans="1:12" ht="39.75" customHeight="1" outlineLevel="1">
      <c r="A69" s="12"/>
      <c r="B69" s="13" t="s">
        <v>71</v>
      </c>
      <c r="C69" s="53"/>
      <c r="D69" s="14"/>
      <c r="E69" s="53"/>
      <c r="F69" s="54">
        <f>SUBTOTAL(9,F68:F68)</f>
        <v>1681000</v>
      </c>
      <c r="G69" s="55">
        <f>SUBTOTAL(9,G68:G68)</f>
        <v>150000</v>
      </c>
      <c r="H69" s="55">
        <f>SUBTOTAL(9,H68:H68)</f>
        <v>1831000</v>
      </c>
      <c r="L69" s="11"/>
    </row>
    <row r="70" spans="1:12" ht="39.75" customHeight="1" outlineLevel="2">
      <c r="A70" s="56" t="s">
        <v>13</v>
      </c>
      <c r="B70" s="57" t="s">
        <v>72</v>
      </c>
      <c r="C70" s="58">
        <v>9</v>
      </c>
      <c r="D70" s="61">
        <v>7</v>
      </c>
      <c r="E70" s="58">
        <f>C70+D70</f>
        <v>16</v>
      </c>
      <c r="F70" s="59">
        <v>870000</v>
      </c>
      <c r="G70" s="60">
        <v>100000</v>
      </c>
      <c r="H70" s="60">
        <f>F70+G70</f>
        <v>970000</v>
      </c>
      <c r="L70" s="11"/>
    </row>
    <row r="71" spans="1:12" ht="39.75" customHeight="1" outlineLevel="1">
      <c r="A71" s="12"/>
      <c r="B71" s="13" t="s">
        <v>73</v>
      </c>
      <c r="C71" s="53"/>
      <c r="D71" s="14"/>
      <c r="E71" s="53"/>
      <c r="F71" s="54">
        <f>SUBTOTAL(9,F70:F70)</f>
        <v>870000</v>
      </c>
      <c r="G71" s="55">
        <f>SUBTOTAL(9,G70:G70)</f>
        <v>100000</v>
      </c>
      <c r="H71" s="55">
        <f>SUBTOTAL(9,H70:H70)</f>
        <v>970000</v>
      </c>
      <c r="L71" s="11"/>
    </row>
    <row r="72" spans="1:12" ht="39.75" customHeight="1" outlineLevel="2">
      <c r="A72" s="56" t="s">
        <v>13</v>
      </c>
      <c r="B72" s="57" t="s">
        <v>74</v>
      </c>
      <c r="C72" s="58">
        <v>8</v>
      </c>
      <c r="D72" s="61">
        <v>26</v>
      </c>
      <c r="E72" s="58">
        <f>C72+D72</f>
        <v>34</v>
      </c>
      <c r="F72" s="59">
        <v>1620000</v>
      </c>
      <c r="G72" s="60">
        <f>F72*0.2</f>
        <v>324000</v>
      </c>
      <c r="H72" s="60">
        <f>F72+G72</f>
        <v>1944000</v>
      </c>
      <c r="L72" s="11"/>
    </row>
    <row r="73" spans="1:12" ht="39.75" customHeight="1" outlineLevel="1">
      <c r="A73" s="12"/>
      <c r="B73" s="13" t="s">
        <v>75</v>
      </c>
      <c r="C73" s="53"/>
      <c r="D73" s="14"/>
      <c r="E73" s="53"/>
      <c r="F73" s="54">
        <f>SUBTOTAL(9,F72:F72)</f>
        <v>1620000</v>
      </c>
      <c r="G73" s="55">
        <f>SUBTOTAL(9,G72:G72)</f>
        <v>324000</v>
      </c>
      <c r="H73" s="55">
        <f>SUBTOTAL(9,H72:H72)</f>
        <v>1944000</v>
      </c>
      <c r="L73" s="11"/>
    </row>
    <row r="74" spans="1:12" ht="39.75" customHeight="1" outlineLevel="2">
      <c r="A74" s="56" t="s">
        <v>13</v>
      </c>
      <c r="B74" s="57" t="s">
        <v>76</v>
      </c>
      <c r="C74" s="58">
        <v>5</v>
      </c>
      <c r="D74" s="61">
        <v>5</v>
      </c>
      <c r="E74" s="58">
        <f>C74+D74</f>
        <v>10</v>
      </c>
      <c r="F74" s="59">
        <v>531094</v>
      </c>
      <c r="G74" s="60">
        <f>F74*0.2</f>
        <v>106218.8</v>
      </c>
      <c r="H74" s="60">
        <f>F74+G74</f>
        <v>637312.8</v>
      </c>
      <c r="L74" s="11"/>
    </row>
    <row r="75" spans="1:12" ht="39.75" customHeight="1" outlineLevel="1">
      <c r="A75" s="12"/>
      <c r="B75" s="13" t="s">
        <v>77</v>
      </c>
      <c r="C75" s="53"/>
      <c r="D75" s="14"/>
      <c r="E75" s="53"/>
      <c r="F75" s="54">
        <f>SUBTOTAL(9,F74:F74)</f>
        <v>531094</v>
      </c>
      <c r="G75" s="55">
        <f>SUBTOTAL(9,G74:G74)</f>
        <v>106218.8</v>
      </c>
      <c r="H75" s="55">
        <f>SUBTOTAL(9,H74:H74)</f>
        <v>637312.8</v>
      </c>
      <c r="L75" s="11"/>
    </row>
    <row r="76" spans="1:12" ht="39.75" customHeight="1" outlineLevel="2">
      <c r="A76" s="56" t="s">
        <v>13</v>
      </c>
      <c r="B76" s="57" t="s">
        <v>78</v>
      </c>
      <c r="C76" s="58">
        <v>17</v>
      </c>
      <c r="D76" s="61">
        <v>38</v>
      </c>
      <c r="E76" s="58">
        <f>C76+D76</f>
        <v>55</v>
      </c>
      <c r="F76" s="59">
        <v>3007674</v>
      </c>
      <c r="G76" s="60">
        <f>F76*0.2</f>
        <v>601534.8</v>
      </c>
      <c r="H76" s="60">
        <f>F76+G76</f>
        <v>3609208.8</v>
      </c>
      <c r="L76" s="11"/>
    </row>
    <row r="77" spans="1:12" ht="39.75" customHeight="1" outlineLevel="1">
      <c r="A77" s="12"/>
      <c r="B77" s="13" t="s">
        <v>79</v>
      </c>
      <c r="C77" s="53"/>
      <c r="D77" s="14"/>
      <c r="E77" s="53"/>
      <c r="F77" s="54">
        <f>SUBTOTAL(9,F76:F76)</f>
        <v>3007674</v>
      </c>
      <c r="G77" s="55">
        <f>SUBTOTAL(9,G76:G76)</f>
        <v>601534.8</v>
      </c>
      <c r="H77" s="55">
        <f>SUBTOTAL(9,H76:H76)</f>
        <v>3609208.8</v>
      </c>
      <c r="L77" s="11"/>
    </row>
    <row r="78" spans="1:12" ht="39.75" customHeight="1" outlineLevel="2">
      <c r="A78" s="56" t="s">
        <v>13</v>
      </c>
      <c r="B78" s="57" t="s">
        <v>80</v>
      </c>
      <c r="C78" s="58">
        <v>7</v>
      </c>
      <c r="D78" s="61">
        <v>30</v>
      </c>
      <c r="E78" s="58">
        <f>C78+D78</f>
        <v>37</v>
      </c>
      <c r="F78" s="59">
        <v>1738590</v>
      </c>
      <c r="G78" s="60">
        <f>F78*0.2</f>
        <v>347718</v>
      </c>
      <c r="H78" s="60">
        <f>F78+G78</f>
        <v>2086308</v>
      </c>
      <c r="L78" s="11"/>
    </row>
    <row r="79" spans="1:12" ht="39.75" customHeight="1" outlineLevel="1">
      <c r="A79" s="12"/>
      <c r="B79" s="13" t="s">
        <v>81</v>
      </c>
      <c r="C79" s="53"/>
      <c r="D79" s="14"/>
      <c r="E79" s="53"/>
      <c r="F79" s="54">
        <f>SUBTOTAL(9,F78:F78)</f>
        <v>1738590</v>
      </c>
      <c r="G79" s="55">
        <f>SUBTOTAL(9,G78:G78)</f>
        <v>347718</v>
      </c>
      <c r="H79" s="55">
        <f>SUBTOTAL(9,H78:H78)</f>
        <v>2086308</v>
      </c>
      <c r="L79" s="11"/>
    </row>
    <row r="80" spans="1:12" ht="39.75" customHeight="1" outlineLevel="2">
      <c r="A80" s="56" t="s">
        <v>13</v>
      </c>
      <c r="B80" s="57" t="s">
        <v>82</v>
      </c>
      <c r="C80" s="58">
        <v>17</v>
      </c>
      <c r="D80" s="61">
        <v>97</v>
      </c>
      <c r="E80" s="58">
        <f>C80+D80</f>
        <v>114</v>
      </c>
      <c r="F80" s="59">
        <v>5382426</v>
      </c>
      <c r="G80" s="60">
        <f>F80*0.2</f>
        <v>1076485.2</v>
      </c>
      <c r="H80" s="60">
        <f>F80+G80</f>
        <v>6458911.2</v>
      </c>
      <c r="L80" s="11"/>
    </row>
    <row r="81" spans="1:12" ht="39.75" customHeight="1" outlineLevel="1">
      <c r="A81" s="12"/>
      <c r="B81" s="13" t="s">
        <v>83</v>
      </c>
      <c r="C81" s="53"/>
      <c r="D81" s="14"/>
      <c r="E81" s="53"/>
      <c r="F81" s="54">
        <f>SUBTOTAL(9,F80:F80)</f>
        <v>5382426</v>
      </c>
      <c r="G81" s="55">
        <f>SUBTOTAL(9,G80:G80)</f>
        <v>1076485.2</v>
      </c>
      <c r="H81" s="55">
        <f>SUBTOTAL(9,H80:H80)</f>
        <v>6458911.2</v>
      </c>
      <c r="L81" s="11"/>
    </row>
    <row r="82" spans="1:12" ht="39.75" customHeight="1" outlineLevel="2">
      <c r="A82" s="56" t="s">
        <v>13</v>
      </c>
      <c r="B82" s="57" t="s">
        <v>84</v>
      </c>
      <c r="C82" s="58">
        <v>10</v>
      </c>
      <c r="D82" s="61">
        <v>25</v>
      </c>
      <c r="E82" s="58">
        <f>C82+D82</f>
        <v>35</v>
      </c>
      <c r="F82" s="59">
        <v>1747699</v>
      </c>
      <c r="G82" s="60">
        <f>F82*0.2</f>
        <v>349539.80000000005</v>
      </c>
      <c r="H82" s="60">
        <f>F82+G82</f>
        <v>2097238.8</v>
      </c>
      <c r="L82" s="11"/>
    </row>
    <row r="83" spans="1:12" ht="39.75" customHeight="1" outlineLevel="1">
      <c r="A83" s="12"/>
      <c r="B83" s="13" t="s">
        <v>85</v>
      </c>
      <c r="C83" s="53"/>
      <c r="D83" s="14"/>
      <c r="E83" s="53"/>
      <c r="F83" s="54">
        <f>SUBTOTAL(9,F82:F82)</f>
        <v>1747699</v>
      </c>
      <c r="G83" s="55">
        <f>SUBTOTAL(9,G82:G82)</f>
        <v>349539.80000000005</v>
      </c>
      <c r="H83" s="55">
        <f>SUBTOTAL(9,H82:H82)</f>
        <v>2097238.8</v>
      </c>
      <c r="L83" s="11"/>
    </row>
    <row r="84" spans="1:12" ht="39.75" customHeight="1" outlineLevel="2">
      <c r="A84" s="56" t="s">
        <v>13</v>
      </c>
      <c r="B84" s="57" t="s">
        <v>86</v>
      </c>
      <c r="C84" s="58">
        <v>18</v>
      </c>
      <c r="D84" s="61">
        <v>39</v>
      </c>
      <c r="E84" s="58">
        <f>C84+D84</f>
        <v>57</v>
      </c>
      <c r="F84" s="59">
        <v>3564061</v>
      </c>
      <c r="G84" s="60">
        <f>F84*0.2</f>
        <v>712812.2000000001</v>
      </c>
      <c r="H84" s="60">
        <f>F84+G84</f>
        <v>4276873.2</v>
      </c>
      <c r="L84" s="11"/>
    </row>
    <row r="85" spans="1:12" ht="39.75" customHeight="1" outlineLevel="1">
      <c r="A85" s="12"/>
      <c r="B85" s="13" t="s">
        <v>87</v>
      </c>
      <c r="C85" s="53"/>
      <c r="D85" s="14"/>
      <c r="E85" s="53"/>
      <c r="F85" s="54">
        <f>SUBTOTAL(9,F84:F84)</f>
        <v>3564061</v>
      </c>
      <c r="G85" s="55">
        <f>SUBTOTAL(9,G84:G84)</f>
        <v>712812.2000000001</v>
      </c>
      <c r="H85" s="55">
        <f>SUBTOTAL(9,H84:H84)</f>
        <v>4276873.2</v>
      </c>
      <c r="L85" s="11"/>
    </row>
    <row r="86" spans="1:12" ht="39.75" customHeight="1" outlineLevel="2">
      <c r="A86" s="56" t="s">
        <v>13</v>
      </c>
      <c r="B86" s="57" t="s">
        <v>88</v>
      </c>
      <c r="C86" s="58">
        <v>16</v>
      </c>
      <c r="D86" s="61">
        <v>29</v>
      </c>
      <c r="E86" s="58">
        <f>C86+D86</f>
        <v>45</v>
      </c>
      <c r="F86" s="59">
        <v>2272000</v>
      </c>
      <c r="G86" s="60">
        <v>1225000</v>
      </c>
      <c r="H86" s="60">
        <f>F86+G86</f>
        <v>3497000</v>
      </c>
      <c r="L86" s="11"/>
    </row>
    <row r="87" spans="1:12" ht="39.75" customHeight="1" outlineLevel="1">
      <c r="A87" s="12"/>
      <c r="B87" s="13" t="s">
        <v>89</v>
      </c>
      <c r="C87" s="53"/>
      <c r="D87" s="14"/>
      <c r="E87" s="53"/>
      <c r="F87" s="54">
        <f>SUBTOTAL(9,F86:F86)</f>
        <v>2272000</v>
      </c>
      <c r="G87" s="55">
        <f>SUBTOTAL(9,G86:G86)</f>
        <v>1225000</v>
      </c>
      <c r="H87" s="55">
        <f>SUBTOTAL(9,H86:H86)</f>
        <v>3497000</v>
      </c>
      <c r="L87" s="11"/>
    </row>
    <row r="88" spans="1:12" ht="39.75" customHeight="1" outlineLevel="2">
      <c r="A88" s="56" t="s">
        <v>13</v>
      </c>
      <c r="B88" s="57" t="s">
        <v>90</v>
      </c>
      <c r="C88" s="58">
        <v>6</v>
      </c>
      <c r="D88" s="61">
        <v>8</v>
      </c>
      <c r="E88" s="58">
        <f>C88+D88</f>
        <v>14</v>
      </c>
      <c r="F88" s="59">
        <v>638127</v>
      </c>
      <c r="G88" s="60">
        <f>F88*0.2</f>
        <v>127625.40000000001</v>
      </c>
      <c r="H88" s="60">
        <f>F88+G88</f>
        <v>765752.4</v>
      </c>
      <c r="L88" s="11"/>
    </row>
    <row r="89" spans="1:12" ht="39.75" customHeight="1" outlineLevel="1">
      <c r="A89" s="12"/>
      <c r="B89" s="13" t="s">
        <v>91</v>
      </c>
      <c r="C89" s="53"/>
      <c r="D89" s="14"/>
      <c r="E89" s="53"/>
      <c r="F89" s="54">
        <f>SUBTOTAL(9,F88:F88)</f>
        <v>638127</v>
      </c>
      <c r="G89" s="55">
        <f>SUBTOTAL(9,G88:G88)</f>
        <v>127625.40000000001</v>
      </c>
      <c r="H89" s="55">
        <f>SUBTOTAL(9,H88:H88)</f>
        <v>765752.4</v>
      </c>
      <c r="L89" s="11"/>
    </row>
    <row r="90" spans="1:8" ht="39.75" customHeight="1" outlineLevel="2">
      <c r="A90" s="56" t="s">
        <v>13</v>
      </c>
      <c r="B90" s="57" t="s">
        <v>92</v>
      </c>
      <c r="C90" s="58">
        <v>26</v>
      </c>
      <c r="D90" s="61">
        <v>65</v>
      </c>
      <c r="E90" s="58">
        <f>C90+D90</f>
        <v>91</v>
      </c>
      <c r="F90" s="59">
        <v>4589730</v>
      </c>
      <c r="G90" s="60">
        <f>F90*0.2</f>
        <v>917946</v>
      </c>
      <c r="H90" s="60">
        <f>F90+G90</f>
        <v>5507676</v>
      </c>
    </row>
    <row r="91" spans="1:8" ht="39.75" customHeight="1" outlineLevel="1">
      <c r="A91" s="12"/>
      <c r="B91" s="13" t="s">
        <v>93</v>
      </c>
      <c r="C91" s="53"/>
      <c r="D91" s="14"/>
      <c r="E91" s="53"/>
      <c r="F91" s="54">
        <f>SUBTOTAL(9,F90:F90)</f>
        <v>4589730</v>
      </c>
      <c r="G91" s="55">
        <f>SUBTOTAL(9,G90:G90)</f>
        <v>917946</v>
      </c>
      <c r="H91" s="55">
        <f>SUBTOTAL(9,H90:H90)</f>
        <v>5507676</v>
      </c>
    </row>
    <row r="92" spans="1:8" ht="39.75" customHeight="1" outlineLevel="2">
      <c r="A92" s="56" t="s">
        <v>13</v>
      </c>
      <c r="B92" s="57" t="s">
        <v>94</v>
      </c>
      <c r="C92" s="58">
        <v>7</v>
      </c>
      <c r="D92" s="61">
        <v>37</v>
      </c>
      <c r="E92" s="58">
        <f>C92+D92</f>
        <v>44</v>
      </c>
      <c r="F92" s="59">
        <v>1860000</v>
      </c>
      <c r="G92" s="60">
        <v>195000</v>
      </c>
      <c r="H92" s="60">
        <f>F92+G92</f>
        <v>2055000</v>
      </c>
    </row>
    <row r="93" spans="1:8" ht="39.75" customHeight="1" outlineLevel="1">
      <c r="A93" s="12"/>
      <c r="B93" s="13" t="s">
        <v>95</v>
      </c>
      <c r="C93" s="53"/>
      <c r="D93" s="14"/>
      <c r="E93" s="53"/>
      <c r="F93" s="54">
        <f>SUBTOTAL(9,F92:F92)</f>
        <v>1860000</v>
      </c>
      <c r="G93" s="55">
        <f>SUBTOTAL(9,G92:G92)</f>
        <v>195000</v>
      </c>
      <c r="H93" s="55">
        <f>SUBTOTAL(9,H92:H92)</f>
        <v>2055000</v>
      </c>
    </row>
    <row r="94" spans="1:8" ht="39.75" customHeight="1" outlineLevel="2">
      <c r="A94" s="56" t="s">
        <v>13</v>
      </c>
      <c r="B94" s="57" t="s">
        <v>96</v>
      </c>
      <c r="C94" s="58">
        <v>8</v>
      </c>
      <c r="D94" s="61">
        <v>28</v>
      </c>
      <c r="E94" s="58">
        <f>C94+D94</f>
        <v>36</v>
      </c>
      <c r="F94" s="59">
        <v>2774854</v>
      </c>
      <c r="G94" s="60">
        <f>F94*0.2</f>
        <v>554970.8</v>
      </c>
      <c r="H94" s="60">
        <f>F94+G94</f>
        <v>3329824.8</v>
      </c>
    </row>
    <row r="95" spans="1:8" ht="39.75" customHeight="1" outlineLevel="1">
      <c r="A95" s="12"/>
      <c r="B95" s="13" t="s">
        <v>97</v>
      </c>
      <c r="C95" s="53"/>
      <c r="D95" s="14"/>
      <c r="E95" s="53"/>
      <c r="F95" s="54">
        <f>SUBTOTAL(9,F94:F94)</f>
        <v>2774854</v>
      </c>
      <c r="G95" s="55">
        <f>SUBTOTAL(9,G94:G94)</f>
        <v>554970.8</v>
      </c>
      <c r="H95" s="55">
        <f>SUBTOTAL(9,H94:H94)</f>
        <v>3329824.8</v>
      </c>
    </row>
    <row r="96" spans="1:8" ht="39.75" customHeight="1" outlineLevel="2">
      <c r="A96" s="56" t="s">
        <v>13</v>
      </c>
      <c r="B96" s="57" t="s">
        <v>98</v>
      </c>
      <c r="C96" s="58">
        <v>18</v>
      </c>
      <c r="D96" s="61">
        <v>63</v>
      </c>
      <c r="E96" s="58">
        <f>C96+D96</f>
        <v>81</v>
      </c>
      <c r="F96" s="59">
        <v>4281792</v>
      </c>
      <c r="G96" s="60">
        <f>F96*0.2</f>
        <v>856358.4</v>
      </c>
      <c r="H96" s="60">
        <f>F96+G96</f>
        <v>5138150.4</v>
      </c>
    </row>
    <row r="97" spans="1:8" ht="39.75" customHeight="1" outlineLevel="1">
      <c r="A97" s="12"/>
      <c r="B97" s="13" t="s">
        <v>99</v>
      </c>
      <c r="C97" s="53"/>
      <c r="D97" s="14"/>
      <c r="E97" s="53"/>
      <c r="F97" s="54">
        <f>SUBTOTAL(9,F96:F96)</f>
        <v>4281792</v>
      </c>
      <c r="G97" s="55">
        <f>SUBTOTAL(9,G96:G96)</f>
        <v>856358.4</v>
      </c>
      <c r="H97" s="55">
        <f>SUBTOTAL(9,H96:H96)</f>
        <v>5138150.4</v>
      </c>
    </row>
    <row r="98" spans="1:8" ht="39.75" customHeight="1" outlineLevel="2">
      <c r="A98" s="56" t="s">
        <v>13</v>
      </c>
      <c r="B98" s="57" t="s">
        <v>100</v>
      </c>
      <c r="C98" s="58">
        <v>15</v>
      </c>
      <c r="D98" s="61">
        <v>20</v>
      </c>
      <c r="E98" s="58">
        <f>C98+D98</f>
        <v>35</v>
      </c>
      <c r="F98" s="59">
        <v>2333780</v>
      </c>
      <c r="G98" s="60">
        <f>F98*0.2</f>
        <v>466756</v>
      </c>
      <c r="H98" s="60">
        <f>F98+G98</f>
        <v>2800536</v>
      </c>
    </row>
    <row r="99" spans="1:8" ht="39.75" customHeight="1" outlineLevel="1">
      <c r="A99" s="12"/>
      <c r="B99" s="13" t="s">
        <v>101</v>
      </c>
      <c r="C99" s="53"/>
      <c r="D99" s="14"/>
      <c r="E99" s="53"/>
      <c r="F99" s="54">
        <f>SUBTOTAL(9,F98:F98)</f>
        <v>2333780</v>
      </c>
      <c r="G99" s="55">
        <f>SUBTOTAL(9,G98:G98)</f>
        <v>466756</v>
      </c>
      <c r="H99" s="55">
        <f>SUBTOTAL(9,H98:H98)</f>
        <v>2800536</v>
      </c>
    </row>
    <row r="100" spans="1:8" ht="39.75" customHeight="1" outlineLevel="2">
      <c r="A100" s="56" t="s">
        <v>13</v>
      </c>
      <c r="B100" s="57" t="s">
        <v>102</v>
      </c>
      <c r="C100" s="58">
        <v>22</v>
      </c>
      <c r="D100" s="61">
        <v>65</v>
      </c>
      <c r="E100" s="58">
        <f>C100+D100</f>
        <v>87</v>
      </c>
      <c r="F100" s="59">
        <v>7076770</v>
      </c>
      <c r="G100" s="60">
        <v>642000</v>
      </c>
      <c r="H100" s="60">
        <f>F100+G100</f>
        <v>7718770</v>
      </c>
    </row>
    <row r="101" spans="1:8" ht="39.75" customHeight="1" outlineLevel="1">
      <c r="A101" s="12"/>
      <c r="B101" s="13" t="s">
        <v>103</v>
      </c>
      <c r="C101" s="53"/>
      <c r="D101" s="14"/>
      <c r="E101" s="53"/>
      <c r="F101" s="54">
        <f>SUBTOTAL(9,F100:F100)</f>
        <v>7076770</v>
      </c>
      <c r="G101" s="55">
        <f>SUBTOTAL(9,G100:G100)</f>
        <v>642000</v>
      </c>
      <c r="H101" s="55">
        <f>SUBTOTAL(9,H100:H100)</f>
        <v>7718770</v>
      </c>
    </row>
    <row r="102" spans="1:8" ht="39.75" customHeight="1" outlineLevel="2">
      <c r="A102" s="56" t="s">
        <v>13</v>
      </c>
      <c r="B102" s="57" t="s">
        <v>104</v>
      </c>
      <c r="C102" s="58">
        <v>2</v>
      </c>
      <c r="D102" s="61">
        <v>7</v>
      </c>
      <c r="E102" s="58">
        <f>C102+D102</f>
        <v>9</v>
      </c>
      <c r="F102" s="59">
        <v>386152</v>
      </c>
      <c r="G102" s="60">
        <v>100000</v>
      </c>
      <c r="H102" s="60">
        <f>F102+G102</f>
        <v>486152</v>
      </c>
    </row>
    <row r="103" spans="1:8" ht="39.75" customHeight="1" outlineLevel="1">
      <c r="A103" s="12"/>
      <c r="B103" s="13" t="s">
        <v>105</v>
      </c>
      <c r="C103" s="53"/>
      <c r="D103" s="14"/>
      <c r="E103" s="53"/>
      <c r="F103" s="54">
        <f>SUBTOTAL(9,F102:F102)</f>
        <v>386152</v>
      </c>
      <c r="G103" s="55">
        <f>SUBTOTAL(9,G102:G102)</f>
        <v>100000</v>
      </c>
      <c r="H103" s="55">
        <f>SUBTOTAL(9,H102:H102)</f>
        <v>486152</v>
      </c>
    </row>
    <row r="104" spans="1:8" ht="39.75" customHeight="1" outlineLevel="2">
      <c r="A104" s="56" t="s">
        <v>13</v>
      </c>
      <c r="B104" s="57" t="s">
        <v>106</v>
      </c>
      <c r="C104" s="58">
        <v>10</v>
      </c>
      <c r="D104" s="61">
        <v>5</v>
      </c>
      <c r="E104" s="58">
        <f>C104+D104</f>
        <v>15</v>
      </c>
      <c r="F104" s="59">
        <v>869315</v>
      </c>
      <c r="G104" s="60">
        <f>F104*0.2</f>
        <v>173863</v>
      </c>
      <c r="H104" s="60">
        <f>F104+G104</f>
        <v>1043178</v>
      </c>
    </row>
    <row r="105" spans="1:8" ht="39.75" customHeight="1" outlineLevel="1">
      <c r="A105" s="12"/>
      <c r="B105" s="13" t="s">
        <v>107</v>
      </c>
      <c r="C105" s="53"/>
      <c r="D105" s="14"/>
      <c r="E105" s="53"/>
      <c r="F105" s="54">
        <f>SUBTOTAL(9,F104:F104)</f>
        <v>869315</v>
      </c>
      <c r="G105" s="55">
        <f>SUBTOTAL(9,G104:G104)</f>
        <v>173863</v>
      </c>
      <c r="H105" s="55">
        <f>SUBTOTAL(9,H104:H104)</f>
        <v>1043178</v>
      </c>
    </row>
    <row r="106" spans="1:8" ht="39.75" customHeight="1" outlineLevel="2">
      <c r="A106" s="56" t="s">
        <v>13</v>
      </c>
      <c r="B106" s="57" t="s">
        <v>108</v>
      </c>
      <c r="C106" s="58">
        <v>17</v>
      </c>
      <c r="D106" s="61">
        <v>12</v>
      </c>
      <c r="E106" s="58">
        <f>C106+D106</f>
        <v>29</v>
      </c>
      <c r="F106" s="59">
        <v>1608872</v>
      </c>
      <c r="G106" s="60">
        <f>F106*0.2</f>
        <v>321774.4</v>
      </c>
      <c r="H106" s="60">
        <f>F106+G106</f>
        <v>1930646.4</v>
      </c>
    </row>
    <row r="107" spans="1:8" ht="39.75" customHeight="1" outlineLevel="1">
      <c r="A107" s="12"/>
      <c r="B107" s="13" t="s">
        <v>109</v>
      </c>
      <c r="C107" s="53"/>
      <c r="D107" s="14"/>
      <c r="E107" s="53"/>
      <c r="F107" s="54">
        <f>SUBTOTAL(9,F106:F106)</f>
        <v>1608872</v>
      </c>
      <c r="G107" s="55">
        <f>SUBTOTAL(9,G106:G106)</f>
        <v>321774.4</v>
      </c>
      <c r="H107" s="55">
        <f>SUBTOTAL(9,H106:H106)</f>
        <v>1930646.4</v>
      </c>
    </row>
    <row r="108" spans="1:8" ht="39.75" customHeight="1" outlineLevel="2">
      <c r="A108" s="56" t="s">
        <v>13</v>
      </c>
      <c r="B108" s="57" t="s">
        <v>110</v>
      </c>
      <c r="C108" s="58">
        <v>11</v>
      </c>
      <c r="D108" s="61">
        <v>25</v>
      </c>
      <c r="E108" s="58">
        <f>C108+D108</f>
        <v>36</v>
      </c>
      <c r="F108" s="59">
        <v>2065700</v>
      </c>
      <c r="G108" s="60">
        <v>121000</v>
      </c>
      <c r="H108" s="60">
        <f>F108+G108</f>
        <v>2186700</v>
      </c>
    </row>
    <row r="109" spans="1:8" ht="39.75" customHeight="1" outlineLevel="1">
      <c r="A109" s="12"/>
      <c r="B109" s="13" t="s">
        <v>111</v>
      </c>
      <c r="C109" s="53"/>
      <c r="D109" s="14"/>
      <c r="E109" s="53"/>
      <c r="F109" s="54">
        <f>SUBTOTAL(9,F108:F108)</f>
        <v>2065700</v>
      </c>
      <c r="G109" s="55">
        <f>SUBTOTAL(9,G108:G108)</f>
        <v>121000</v>
      </c>
      <c r="H109" s="55">
        <f>SUBTOTAL(9,H108:H108)</f>
        <v>2186700</v>
      </c>
    </row>
    <row r="110" spans="1:8" ht="39.75" customHeight="1" outlineLevel="2">
      <c r="A110" s="56" t="s">
        <v>13</v>
      </c>
      <c r="B110" s="57" t="s">
        <v>112</v>
      </c>
      <c r="C110" s="58">
        <v>30</v>
      </c>
      <c r="D110" s="61">
        <v>66</v>
      </c>
      <c r="E110" s="58">
        <f>C110+D110</f>
        <v>96</v>
      </c>
      <c r="F110" s="59">
        <v>5361671</v>
      </c>
      <c r="G110" s="60">
        <f>F110*0.2</f>
        <v>1072334.2</v>
      </c>
      <c r="H110" s="60">
        <f>F110+G110</f>
        <v>6434005.2</v>
      </c>
    </row>
    <row r="111" spans="1:8" ht="39.75" customHeight="1" outlineLevel="1">
      <c r="A111" s="12"/>
      <c r="B111" s="13" t="s">
        <v>113</v>
      </c>
      <c r="C111" s="53"/>
      <c r="D111" s="14"/>
      <c r="E111" s="53"/>
      <c r="F111" s="54">
        <f>SUBTOTAL(9,F110:F110)</f>
        <v>5361671</v>
      </c>
      <c r="G111" s="55">
        <f>SUBTOTAL(9,G110:G110)</f>
        <v>1072334.2</v>
      </c>
      <c r="H111" s="55">
        <f>SUBTOTAL(9,H110:H110)</f>
        <v>6434005.2</v>
      </c>
    </row>
    <row r="112" spans="1:8" ht="39.75" customHeight="1" outlineLevel="2">
      <c r="A112" s="56" t="s">
        <v>13</v>
      </c>
      <c r="B112" s="57" t="s">
        <v>114</v>
      </c>
      <c r="C112" s="58">
        <v>4</v>
      </c>
      <c r="D112" s="61">
        <v>15</v>
      </c>
      <c r="E112" s="58">
        <f>C112+D112</f>
        <v>19</v>
      </c>
      <c r="F112" s="59">
        <v>998400</v>
      </c>
      <c r="G112" s="60">
        <v>140000</v>
      </c>
      <c r="H112" s="60">
        <f>F112+G112</f>
        <v>1138400</v>
      </c>
    </row>
    <row r="113" spans="1:8" ht="39.75" customHeight="1" outlineLevel="1">
      <c r="A113" s="12"/>
      <c r="B113" s="13" t="s">
        <v>115</v>
      </c>
      <c r="C113" s="53"/>
      <c r="D113" s="14"/>
      <c r="E113" s="53"/>
      <c r="F113" s="54">
        <f>SUBTOTAL(9,F112:F112)</f>
        <v>998400</v>
      </c>
      <c r="G113" s="55">
        <f>SUBTOTAL(9,G112:G112)</f>
        <v>140000</v>
      </c>
      <c r="H113" s="55">
        <f>SUBTOTAL(9,H112:H112)</f>
        <v>1138400</v>
      </c>
    </row>
    <row r="114" spans="1:8" ht="39.75" customHeight="1" outlineLevel="2">
      <c r="A114" s="56" t="s">
        <v>13</v>
      </c>
      <c r="B114" s="57" t="s">
        <v>116</v>
      </c>
      <c r="C114" s="58">
        <v>10</v>
      </c>
      <c r="D114" s="61">
        <v>53</v>
      </c>
      <c r="E114" s="58">
        <f>C114+D114</f>
        <v>63</v>
      </c>
      <c r="F114" s="59">
        <v>2800000</v>
      </c>
      <c r="G114" s="60">
        <v>100000</v>
      </c>
      <c r="H114" s="60">
        <f>F114+G114</f>
        <v>2900000</v>
      </c>
    </row>
    <row r="115" spans="1:8" ht="39.75" customHeight="1" outlineLevel="1">
      <c r="A115" s="12"/>
      <c r="B115" s="13" t="s">
        <v>117</v>
      </c>
      <c r="C115" s="53"/>
      <c r="D115" s="14"/>
      <c r="E115" s="53"/>
      <c r="F115" s="54">
        <f>SUBTOTAL(9,F114:F114)</f>
        <v>2800000</v>
      </c>
      <c r="G115" s="55">
        <f>SUBTOTAL(9,G114:G114)</f>
        <v>100000</v>
      </c>
      <c r="H115" s="55">
        <f>SUBTOTAL(9,H114:H114)</f>
        <v>2900000</v>
      </c>
    </row>
    <row r="116" spans="1:8" ht="39.75" customHeight="1" outlineLevel="2">
      <c r="A116" s="56" t="s">
        <v>13</v>
      </c>
      <c r="B116" s="57" t="s">
        <v>118</v>
      </c>
      <c r="C116" s="58">
        <v>10</v>
      </c>
      <c r="D116" s="61">
        <v>39</v>
      </c>
      <c r="E116" s="58">
        <f>C116+D116</f>
        <v>49</v>
      </c>
      <c r="F116" s="59">
        <v>2676000</v>
      </c>
      <c r="G116" s="60">
        <v>132000</v>
      </c>
      <c r="H116" s="60">
        <f>F116+G116</f>
        <v>2808000</v>
      </c>
    </row>
    <row r="117" spans="1:8" ht="39.75" customHeight="1" outlineLevel="1">
      <c r="A117" s="12"/>
      <c r="B117" s="13" t="s">
        <v>119</v>
      </c>
      <c r="C117" s="53"/>
      <c r="D117" s="14"/>
      <c r="E117" s="53"/>
      <c r="F117" s="54">
        <f>SUBTOTAL(9,F116:F116)</f>
        <v>2676000</v>
      </c>
      <c r="G117" s="55">
        <f>SUBTOTAL(9,G116:G116)</f>
        <v>132000</v>
      </c>
      <c r="H117" s="55">
        <f>SUBTOTAL(9,H116:H116)</f>
        <v>2808000</v>
      </c>
    </row>
    <row r="118" spans="1:8" ht="39.75" customHeight="1" outlineLevel="2">
      <c r="A118" s="56" t="s">
        <v>13</v>
      </c>
      <c r="B118" s="57" t="s">
        <v>120</v>
      </c>
      <c r="C118" s="58">
        <v>22</v>
      </c>
      <c r="D118" s="61">
        <v>39</v>
      </c>
      <c r="E118" s="58">
        <f>C118+D118</f>
        <v>61</v>
      </c>
      <c r="F118" s="59">
        <v>3525000</v>
      </c>
      <c r="G118" s="60">
        <v>2614000</v>
      </c>
      <c r="H118" s="60">
        <f>F118+G118</f>
        <v>6139000</v>
      </c>
    </row>
    <row r="119" spans="1:8" ht="39.75" customHeight="1" outlineLevel="1">
      <c r="A119" s="12"/>
      <c r="B119" s="13" t="s">
        <v>121</v>
      </c>
      <c r="C119" s="53"/>
      <c r="D119" s="14"/>
      <c r="E119" s="53"/>
      <c r="F119" s="54">
        <f>SUBTOTAL(9,F118:F118)</f>
        <v>3525000</v>
      </c>
      <c r="G119" s="55">
        <f>SUBTOTAL(9,G118:G118)</f>
        <v>2614000</v>
      </c>
      <c r="H119" s="55">
        <f>SUBTOTAL(9,H118:H118)</f>
        <v>6139000</v>
      </c>
    </row>
    <row r="120" spans="1:8" ht="39.75" customHeight="1" outlineLevel="2">
      <c r="A120" s="56" t="s">
        <v>13</v>
      </c>
      <c r="B120" s="57" t="s">
        <v>122</v>
      </c>
      <c r="C120" s="58">
        <v>21</v>
      </c>
      <c r="D120" s="61">
        <v>17</v>
      </c>
      <c r="E120" s="58">
        <f>C120+D120</f>
        <v>38</v>
      </c>
      <c r="F120" s="59">
        <v>2136000</v>
      </c>
      <c r="G120" s="60">
        <v>380000</v>
      </c>
      <c r="H120" s="60">
        <f>F120+G120</f>
        <v>2516000</v>
      </c>
    </row>
    <row r="121" spans="1:8" ht="39.75" customHeight="1" outlineLevel="1">
      <c r="A121" s="12"/>
      <c r="B121" s="13" t="s">
        <v>123</v>
      </c>
      <c r="C121" s="53"/>
      <c r="D121" s="14"/>
      <c r="E121" s="53"/>
      <c r="F121" s="54">
        <f>SUBTOTAL(9,F120:F120)</f>
        <v>2136000</v>
      </c>
      <c r="G121" s="55">
        <f>SUBTOTAL(9,G120:G120)</f>
        <v>380000</v>
      </c>
      <c r="H121" s="55">
        <f>SUBTOTAL(9,H120:H120)</f>
        <v>2516000</v>
      </c>
    </row>
    <row r="122" spans="1:8" ht="39.75" customHeight="1" outlineLevel="2">
      <c r="A122" s="56" t="s">
        <v>13</v>
      </c>
      <c r="B122" s="57" t="s">
        <v>124</v>
      </c>
      <c r="C122" s="58">
        <v>6</v>
      </c>
      <c r="D122" s="61">
        <v>17</v>
      </c>
      <c r="E122" s="58">
        <f>C122+D122</f>
        <v>23</v>
      </c>
      <c r="F122" s="59">
        <v>1237000</v>
      </c>
      <c r="G122" s="60">
        <v>148000</v>
      </c>
      <c r="H122" s="60">
        <f>F122+G122</f>
        <v>1385000</v>
      </c>
    </row>
    <row r="123" spans="1:8" ht="39.75" customHeight="1" outlineLevel="1">
      <c r="A123" s="12"/>
      <c r="B123" s="13" t="s">
        <v>125</v>
      </c>
      <c r="C123" s="53"/>
      <c r="D123" s="14"/>
      <c r="E123" s="53"/>
      <c r="F123" s="54">
        <f>SUBTOTAL(9,F122:F122)</f>
        <v>1237000</v>
      </c>
      <c r="G123" s="55">
        <f>SUBTOTAL(9,G122:G122)</f>
        <v>148000</v>
      </c>
      <c r="H123" s="55">
        <f>SUBTOTAL(9,H122:H122)</f>
        <v>1385000</v>
      </c>
    </row>
    <row r="124" spans="1:8" ht="39.75" customHeight="1" outlineLevel="2">
      <c r="A124" s="56" t="s">
        <v>13</v>
      </c>
      <c r="B124" s="57" t="s">
        <v>126</v>
      </c>
      <c r="C124" s="58">
        <v>9</v>
      </c>
      <c r="D124" s="61">
        <v>1</v>
      </c>
      <c r="E124" s="58">
        <f>C124+D124</f>
        <v>10</v>
      </c>
      <c r="F124" s="59">
        <v>1059600</v>
      </c>
      <c r="G124" s="60">
        <v>78000</v>
      </c>
      <c r="H124" s="60">
        <f>F124+G124</f>
        <v>1137600</v>
      </c>
    </row>
    <row r="125" spans="1:8" ht="39.75" customHeight="1" outlineLevel="1">
      <c r="A125" s="12"/>
      <c r="B125" s="13" t="s">
        <v>127</v>
      </c>
      <c r="C125" s="53"/>
      <c r="D125" s="14"/>
      <c r="E125" s="53"/>
      <c r="F125" s="54">
        <f>SUBTOTAL(9,F124:F124)</f>
        <v>1059600</v>
      </c>
      <c r="G125" s="55">
        <f>SUBTOTAL(9,G124:G124)</f>
        <v>78000</v>
      </c>
      <c r="H125" s="55">
        <f>SUBTOTAL(9,H124:H124)</f>
        <v>1137600</v>
      </c>
    </row>
    <row r="126" spans="1:8" ht="39.75" customHeight="1" outlineLevel="2">
      <c r="A126" s="56" t="s">
        <v>13</v>
      </c>
      <c r="B126" s="57" t="s">
        <v>128</v>
      </c>
      <c r="C126" s="58">
        <v>8</v>
      </c>
      <c r="D126" s="61">
        <v>4</v>
      </c>
      <c r="E126" s="58">
        <f>C126+D126</f>
        <v>12</v>
      </c>
      <c r="F126" s="59">
        <v>595100</v>
      </c>
      <c r="G126" s="60">
        <v>450000</v>
      </c>
      <c r="H126" s="60">
        <f>F126+G126</f>
        <v>1045100</v>
      </c>
    </row>
    <row r="127" spans="1:8" ht="39.75" customHeight="1" outlineLevel="1">
      <c r="A127" s="12"/>
      <c r="B127" s="13" t="s">
        <v>129</v>
      </c>
      <c r="C127" s="53"/>
      <c r="D127" s="14"/>
      <c r="E127" s="53"/>
      <c r="F127" s="54">
        <f>SUBTOTAL(9,F126:F126)</f>
        <v>595100</v>
      </c>
      <c r="G127" s="55">
        <f>SUBTOTAL(9,G126:G126)</f>
        <v>450000</v>
      </c>
      <c r="H127" s="55">
        <f>SUBTOTAL(9,H126:H126)</f>
        <v>1045100</v>
      </c>
    </row>
    <row r="128" spans="1:8" ht="39.75" customHeight="1" outlineLevel="2">
      <c r="A128" s="56" t="s">
        <v>13</v>
      </c>
      <c r="B128" s="57" t="s">
        <v>130</v>
      </c>
      <c r="C128" s="58">
        <v>3</v>
      </c>
      <c r="D128" s="61" t="s">
        <v>166</v>
      </c>
      <c r="E128" s="58">
        <v>3</v>
      </c>
      <c r="F128" s="59">
        <v>225000</v>
      </c>
      <c r="G128" s="60">
        <v>147000</v>
      </c>
      <c r="H128" s="60">
        <f>F128+G128</f>
        <v>372000</v>
      </c>
    </row>
    <row r="129" spans="1:8" ht="39.75" customHeight="1" outlineLevel="1">
      <c r="A129" s="12"/>
      <c r="B129" s="13" t="s">
        <v>131</v>
      </c>
      <c r="C129" s="53"/>
      <c r="D129" s="14"/>
      <c r="E129" s="53"/>
      <c r="F129" s="54">
        <f>SUBTOTAL(9,F128:F128)</f>
        <v>225000</v>
      </c>
      <c r="G129" s="55">
        <f>SUBTOTAL(9,G128:G128)</f>
        <v>147000</v>
      </c>
      <c r="H129" s="55">
        <f>SUBTOTAL(9,H128:H128)</f>
        <v>372000</v>
      </c>
    </row>
    <row r="130" spans="1:8" ht="39.75" customHeight="1" outlineLevel="2">
      <c r="A130" s="56" t="s">
        <v>13</v>
      </c>
      <c r="B130" s="57" t="s">
        <v>132</v>
      </c>
      <c r="C130" s="58">
        <v>12</v>
      </c>
      <c r="D130" s="61">
        <v>35</v>
      </c>
      <c r="E130" s="58">
        <f>C130+D130</f>
        <v>47</v>
      </c>
      <c r="F130" s="59">
        <v>2570000</v>
      </c>
      <c r="G130" s="60">
        <v>430000</v>
      </c>
      <c r="H130" s="60">
        <f>F130+G130</f>
        <v>3000000</v>
      </c>
    </row>
    <row r="131" spans="1:8" ht="39.75" customHeight="1" outlineLevel="1">
      <c r="A131" s="12"/>
      <c r="B131" s="13" t="s">
        <v>133</v>
      </c>
      <c r="C131" s="53"/>
      <c r="D131" s="14"/>
      <c r="E131" s="53"/>
      <c r="F131" s="54">
        <f>SUBTOTAL(9,F130:F130)</f>
        <v>2570000</v>
      </c>
      <c r="G131" s="55">
        <f>SUBTOTAL(9,G130:G130)</f>
        <v>430000</v>
      </c>
      <c r="H131" s="55">
        <f>SUBTOTAL(9,H130:H130)</f>
        <v>3000000</v>
      </c>
    </row>
    <row r="132" spans="1:8" ht="39.75" customHeight="1" outlineLevel="2">
      <c r="A132" s="56" t="s">
        <v>13</v>
      </c>
      <c r="B132" s="57" t="s">
        <v>134</v>
      </c>
      <c r="C132" s="58">
        <v>3</v>
      </c>
      <c r="D132" s="61">
        <v>10</v>
      </c>
      <c r="E132" s="58">
        <f>C132+D132</f>
        <v>13</v>
      </c>
      <c r="F132" s="59">
        <v>713633</v>
      </c>
      <c r="G132" s="60">
        <f>F132*0.2</f>
        <v>142726.6</v>
      </c>
      <c r="H132" s="60">
        <f>F132+G132</f>
        <v>856359.6</v>
      </c>
    </row>
    <row r="133" spans="1:8" ht="39.75" customHeight="1" outlineLevel="1">
      <c r="A133" s="12"/>
      <c r="B133" s="13" t="s">
        <v>135</v>
      </c>
      <c r="C133" s="53"/>
      <c r="D133" s="14"/>
      <c r="E133" s="53"/>
      <c r="F133" s="54">
        <f>SUBTOTAL(9,F132:F132)</f>
        <v>713633</v>
      </c>
      <c r="G133" s="55">
        <f>SUBTOTAL(9,G132:G132)</f>
        <v>142726.6</v>
      </c>
      <c r="H133" s="55">
        <f>SUBTOTAL(9,H132:H132)</f>
        <v>856359.6</v>
      </c>
    </row>
    <row r="134" spans="1:8" ht="39.75" customHeight="1" outlineLevel="2">
      <c r="A134" s="56" t="s">
        <v>13</v>
      </c>
      <c r="B134" s="57" t="s">
        <v>136</v>
      </c>
      <c r="C134" s="58">
        <v>4</v>
      </c>
      <c r="D134" s="61">
        <v>6</v>
      </c>
      <c r="E134" s="58">
        <f>C134+D134</f>
        <v>10</v>
      </c>
      <c r="F134" s="59">
        <v>414000</v>
      </c>
      <c r="G134" s="60">
        <v>50000</v>
      </c>
      <c r="H134" s="60">
        <f>F134+G134</f>
        <v>464000</v>
      </c>
    </row>
    <row r="135" spans="1:8" ht="39.75" customHeight="1" outlineLevel="1">
      <c r="A135" s="12"/>
      <c r="B135" s="13" t="s">
        <v>137</v>
      </c>
      <c r="C135" s="53"/>
      <c r="D135" s="14"/>
      <c r="E135" s="53"/>
      <c r="F135" s="54">
        <f>SUBTOTAL(9,F134:F134)</f>
        <v>414000</v>
      </c>
      <c r="G135" s="55">
        <f>SUBTOTAL(9,G134:G134)</f>
        <v>50000</v>
      </c>
      <c r="H135" s="55">
        <f>SUBTOTAL(9,H134:H134)</f>
        <v>464000</v>
      </c>
    </row>
    <row r="136" spans="1:12" ht="39.75" customHeight="1" outlineLevel="2">
      <c r="A136" s="56" t="s">
        <v>13</v>
      </c>
      <c r="B136" s="57" t="s">
        <v>138</v>
      </c>
      <c r="C136" s="58">
        <v>8</v>
      </c>
      <c r="D136" s="61">
        <v>27</v>
      </c>
      <c r="E136" s="58">
        <f>C136+D136</f>
        <v>35</v>
      </c>
      <c r="F136" s="59">
        <v>1651212</v>
      </c>
      <c r="G136" s="60">
        <f>F136*0.2</f>
        <v>330242.4</v>
      </c>
      <c r="H136" s="60">
        <f>F136+G136</f>
        <v>1981454.4</v>
      </c>
      <c r="L136" s="11"/>
    </row>
    <row r="137" spans="1:12" ht="39.75" customHeight="1" outlineLevel="1">
      <c r="A137" s="12"/>
      <c r="B137" s="13" t="s">
        <v>139</v>
      </c>
      <c r="C137" s="53"/>
      <c r="D137" s="14"/>
      <c r="E137" s="53"/>
      <c r="F137" s="54">
        <f>SUBTOTAL(9,F136:F136)</f>
        <v>1651212</v>
      </c>
      <c r="G137" s="55">
        <f>SUBTOTAL(9,G136:G136)</f>
        <v>330242.4</v>
      </c>
      <c r="H137" s="55">
        <f>SUBTOTAL(9,H136:H136)</f>
        <v>1981454.4</v>
      </c>
      <c r="L137" s="11"/>
    </row>
    <row r="138" spans="1:12" ht="39.75" customHeight="1" outlineLevel="2">
      <c r="A138" s="56" t="s">
        <v>13</v>
      </c>
      <c r="B138" s="57" t="s">
        <v>140</v>
      </c>
      <c r="C138" s="58">
        <v>16</v>
      </c>
      <c r="D138" s="61">
        <v>18</v>
      </c>
      <c r="E138" s="58">
        <f>C138+D138</f>
        <v>34</v>
      </c>
      <c r="F138" s="59">
        <v>2109000</v>
      </c>
      <c r="G138" s="60">
        <v>394000</v>
      </c>
      <c r="H138" s="60">
        <f>F138+G138</f>
        <v>2503000</v>
      </c>
      <c r="L138" s="11"/>
    </row>
    <row r="139" spans="1:12" ht="39.75" customHeight="1" outlineLevel="1">
      <c r="A139" s="12"/>
      <c r="B139" s="13" t="s">
        <v>141</v>
      </c>
      <c r="C139" s="53"/>
      <c r="D139" s="14"/>
      <c r="E139" s="53"/>
      <c r="F139" s="54">
        <f>SUBTOTAL(9,F138:F138)</f>
        <v>2109000</v>
      </c>
      <c r="G139" s="55">
        <f>SUBTOTAL(9,G138:G138)</f>
        <v>394000</v>
      </c>
      <c r="H139" s="55">
        <f>SUBTOTAL(9,H138:H138)</f>
        <v>2503000</v>
      </c>
      <c r="L139" s="11"/>
    </row>
    <row r="140" spans="1:12" ht="39.75" customHeight="1" outlineLevel="2">
      <c r="A140" s="56" t="s">
        <v>13</v>
      </c>
      <c r="B140" s="57" t="s">
        <v>142</v>
      </c>
      <c r="C140" s="58">
        <v>15</v>
      </c>
      <c r="D140" s="61">
        <v>35</v>
      </c>
      <c r="E140" s="58">
        <f>C140+D140</f>
        <v>50</v>
      </c>
      <c r="F140" s="59">
        <v>2815817</v>
      </c>
      <c r="G140" s="60">
        <f>F140*0.2</f>
        <v>563163.4</v>
      </c>
      <c r="H140" s="60">
        <f>F140+G140</f>
        <v>3378980.4</v>
      </c>
      <c r="L140" s="11"/>
    </row>
    <row r="141" spans="1:12" ht="39.75" customHeight="1" outlineLevel="1">
      <c r="A141" s="12"/>
      <c r="B141" s="13" t="s">
        <v>143</v>
      </c>
      <c r="C141" s="53"/>
      <c r="D141" s="14"/>
      <c r="E141" s="53"/>
      <c r="F141" s="54">
        <f>SUBTOTAL(9,F140:F140)</f>
        <v>2815817</v>
      </c>
      <c r="G141" s="55">
        <f>SUBTOTAL(9,G140:G140)</f>
        <v>563163.4</v>
      </c>
      <c r="H141" s="55">
        <f>SUBTOTAL(9,H140:H140)</f>
        <v>3378980.4</v>
      </c>
      <c r="L141" s="11"/>
    </row>
    <row r="142" spans="1:12" ht="39.75" customHeight="1" outlineLevel="2">
      <c r="A142" s="56" t="s">
        <v>13</v>
      </c>
      <c r="B142" s="57" t="s">
        <v>144</v>
      </c>
      <c r="C142" s="58">
        <v>43</v>
      </c>
      <c r="D142" s="61">
        <v>4</v>
      </c>
      <c r="E142" s="58">
        <f>C142+D142</f>
        <v>47</v>
      </c>
      <c r="F142" s="59">
        <v>2510000</v>
      </c>
      <c r="G142" s="60">
        <v>454500</v>
      </c>
      <c r="H142" s="60">
        <f>F142+G142</f>
        <v>2964500</v>
      </c>
      <c r="L142" s="11"/>
    </row>
    <row r="143" spans="1:12" ht="39.75" customHeight="1" outlineLevel="1">
      <c r="A143" s="12"/>
      <c r="B143" s="13" t="s">
        <v>145</v>
      </c>
      <c r="C143" s="53"/>
      <c r="D143" s="14"/>
      <c r="E143" s="53"/>
      <c r="F143" s="54">
        <f>SUBTOTAL(9,F142:F142)</f>
        <v>2510000</v>
      </c>
      <c r="G143" s="55">
        <f>SUBTOTAL(9,G142:G142)</f>
        <v>454500</v>
      </c>
      <c r="H143" s="55">
        <f>SUBTOTAL(9,H142:H142)</f>
        <v>2964500</v>
      </c>
      <c r="L143" s="11"/>
    </row>
    <row r="144" spans="1:12" ht="39.75" customHeight="1" outlineLevel="2">
      <c r="A144" s="56" t="s">
        <v>13</v>
      </c>
      <c r="B144" s="57" t="s">
        <v>146</v>
      </c>
      <c r="C144" s="58">
        <v>21</v>
      </c>
      <c r="D144" s="61">
        <v>78</v>
      </c>
      <c r="E144" s="58">
        <f>C144+D144</f>
        <v>99</v>
      </c>
      <c r="F144" s="59">
        <v>4170000</v>
      </c>
      <c r="G144" s="60">
        <v>660000</v>
      </c>
      <c r="H144" s="60">
        <f>F144+G144</f>
        <v>4830000</v>
      </c>
      <c r="L144" s="11"/>
    </row>
    <row r="145" spans="1:12" ht="39.75" customHeight="1" outlineLevel="1">
      <c r="A145" s="12"/>
      <c r="B145" s="13" t="s">
        <v>147</v>
      </c>
      <c r="C145" s="53"/>
      <c r="D145" s="14"/>
      <c r="E145" s="53"/>
      <c r="F145" s="54">
        <f>SUBTOTAL(9,F144:F144)</f>
        <v>4170000</v>
      </c>
      <c r="G145" s="55">
        <f>SUBTOTAL(9,G144:G144)</f>
        <v>660000</v>
      </c>
      <c r="H145" s="55">
        <f>SUBTOTAL(9,H144:H144)</f>
        <v>4830000</v>
      </c>
      <c r="L145" s="11"/>
    </row>
    <row r="146" spans="1:12" ht="39.75" customHeight="1" outlineLevel="2">
      <c r="A146" s="56" t="s">
        <v>13</v>
      </c>
      <c r="B146" s="57" t="s">
        <v>148</v>
      </c>
      <c r="C146" s="58">
        <v>5</v>
      </c>
      <c r="D146" s="61">
        <v>28</v>
      </c>
      <c r="E146" s="58">
        <f>C146+D146</f>
        <v>33</v>
      </c>
      <c r="F146" s="59">
        <v>1621586</v>
      </c>
      <c r="G146" s="60">
        <f>F146*0.2</f>
        <v>324317.2</v>
      </c>
      <c r="H146" s="60">
        <f>F146+G146</f>
        <v>1945903.2</v>
      </c>
      <c r="L146" s="11"/>
    </row>
    <row r="147" spans="1:12" ht="39.75" customHeight="1" outlineLevel="1">
      <c r="A147" s="12"/>
      <c r="B147" s="13" t="s">
        <v>149</v>
      </c>
      <c r="C147" s="53"/>
      <c r="D147" s="14"/>
      <c r="E147" s="53"/>
      <c r="F147" s="54">
        <f>SUBTOTAL(9,F146:F146)</f>
        <v>1621586</v>
      </c>
      <c r="G147" s="55">
        <f>SUBTOTAL(9,G146:G146)</f>
        <v>324317.2</v>
      </c>
      <c r="H147" s="55">
        <f>SUBTOTAL(9,H146:H146)</f>
        <v>1945903.2</v>
      </c>
      <c r="L147" s="11"/>
    </row>
    <row r="148" spans="1:12" ht="39.75" customHeight="1" outlineLevel="2">
      <c r="A148" s="56" t="s">
        <v>13</v>
      </c>
      <c r="B148" s="57" t="s">
        <v>150</v>
      </c>
      <c r="C148" s="58">
        <v>3</v>
      </c>
      <c r="D148" s="61">
        <v>4</v>
      </c>
      <c r="E148" s="58">
        <f>C148+D148</f>
        <v>7</v>
      </c>
      <c r="F148" s="59">
        <v>416956</v>
      </c>
      <c r="G148" s="60">
        <f>F148*0.2</f>
        <v>83391.20000000001</v>
      </c>
      <c r="H148" s="60">
        <f>F148+G148</f>
        <v>500347.2</v>
      </c>
      <c r="L148" s="11"/>
    </row>
    <row r="149" spans="1:12" ht="39.75" customHeight="1" outlineLevel="1">
      <c r="A149" s="12"/>
      <c r="B149" s="13" t="s">
        <v>151</v>
      </c>
      <c r="C149" s="53"/>
      <c r="D149" s="14"/>
      <c r="E149" s="53"/>
      <c r="F149" s="54">
        <f>SUBTOTAL(9,F148:F148)</f>
        <v>416956</v>
      </c>
      <c r="G149" s="55">
        <f>SUBTOTAL(9,G148:G148)</f>
        <v>83391.20000000001</v>
      </c>
      <c r="H149" s="55">
        <f>SUBTOTAL(9,H148:H148)</f>
        <v>500347.2</v>
      </c>
      <c r="L149" s="11"/>
    </row>
    <row r="150" spans="1:12" ht="39.75" customHeight="1" outlineLevel="2">
      <c r="A150" s="56" t="s">
        <v>13</v>
      </c>
      <c r="B150" s="57" t="s">
        <v>152</v>
      </c>
      <c r="C150" s="58">
        <v>10</v>
      </c>
      <c r="D150" s="61">
        <v>17</v>
      </c>
      <c r="E150" s="58">
        <f>C150+D150</f>
        <v>27</v>
      </c>
      <c r="F150" s="59">
        <v>1514654</v>
      </c>
      <c r="G150" s="60">
        <f>F150*0.2+(1500000)</f>
        <v>1802930.8</v>
      </c>
      <c r="H150" s="60">
        <f>F150+G150</f>
        <v>3317584.8</v>
      </c>
      <c r="L150" s="11"/>
    </row>
    <row r="151" spans="1:12" ht="39.75" customHeight="1" outlineLevel="1">
      <c r="A151" s="12"/>
      <c r="B151" s="13" t="s">
        <v>153</v>
      </c>
      <c r="C151" s="53"/>
      <c r="D151" s="14"/>
      <c r="E151" s="53"/>
      <c r="F151" s="54">
        <f>SUBTOTAL(9,F150:F150)</f>
        <v>1514654</v>
      </c>
      <c r="G151" s="55">
        <f>SUBTOTAL(9,G150:G150)</f>
        <v>1802930.8</v>
      </c>
      <c r="H151" s="55">
        <f>SUBTOTAL(9,H150:H150)</f>
        <v>3317584.8</v>
      </c>
      <c r="L151" s="11"/>
    </row>
    <row r="152" spans="1:12" ht="39.75" customHeight="1" outlineLevel="2">
      <c r="A152" s="56" t="s">
        <v>13</v>
      </c>
      <c r="B152" s="57" t="s">
        <v>154</v>
      </c>
      <c r="C152" s="58">
        <v>42</v>
      </c>
      <c r="D152" s="61">
        <v>49</v>
      </c>
      <c r="E152" s="58">
        <f>C152+D152</f>
        <v>91</v>
      </c>
      <c r="F152" s="59">
        <v>5256835</v>
      </c>
      <c r="G152" s="60">
        <f>F152*0.2+(3500)</f>
        <v>1054867</v>
      </c>
      <c r="H152" s="60">
        <f>F152+G152</f>
        <v>6311702</v>
      </c>
      <c r="L152" s="11"/>
    </row>
    <row r="153" spans="1:12" ht="39.75" customHeight="1" outlineLevel="1">
      <c r="A153" s="12"/>
      <c r="B153" s="13" t="s">
        <v>155</v>
      </c>
      <c r="C153" s="53"/>
      <c r="D153" s="14"/>
      <c r="E153" s="53"/>
      <c r="F153" s="54">
        <f>SUBTOTAL(9,F152:F152)</f>
        <v>5256835</v>
      </c>
      <c r="G153" s="55">
        <f>SUBTOTAL(9,G152:G152)</f>
        <v>1054867</v>
      </c>
      <c r="H153" s="55">
        <f>SUBTOTAL(9,H152:H152)</f>
        <v>6311702</v>
      </c>
      <c r="L153" s="11"/>
    </row>
    <row r="154" spans="1:12" ht="39.75" customHeight="1" outlineLevel="2">
      <c r="A154" s="56" t="s">
        <v>13</v>
      </c>
      <c r="B154" s="57" t="s">
        <v>156</v>
      </c>
      <c r="C154" s="58">
        <v>19</v>
      </c>
      <c r="D154" s="61">
        <v>114</v>
      </c>
      <c r="E154" s="58">
        <f>C154+D154</f>
        <v>133</v>
      </c>
      <c r="F154" s="59">
        <v>6609682</v>
      </c>
      <c r="G154" s="60">
        <f>F154*0.2</f>
        <v>1321936.4000000001</v>
      </c>
      <c r="H154" s="60">
        <f>F154+G154</f>
        <v>7931618.4</v>
      </c>
      <c r="L154" s="11"/>
    </row>
    <row r="155" spans="1:12" ht="39.75" customHeight="1" outlineLevel="1">
      <c r="A155" s="12"/>
      <c r="B155" s="13" t="s">
        <v>157</v>
      </c>
      <c r="C155" s="53"/>
      <c r="D155" s="14"/>
      <c r="E155" s="53"/>
      <c r="F155" s="54">
        <f>SUBTOTAL(9,F154:F154)</f>
        <v>6609682</v>
      </c>
      <c r="G155" s="55">
        <f>SUBTOTAL(9,G154:G154)</f>
        <v>1321936.4000000001</v>
      </c>
      <c r="H155" s="55">
        <f>SUBTOTAL(9,H154:H154)</f>
        <v>7931618.4</v>
      </c>
      <c r="L155" s="11"/>
    </row>
    <row r="156" spans="1:12" ht="39.75" customHeight="1" outlineLevel="2">
      <c r="A156" s="56" t="s">
        <v>13</v>
      </c>
      <c r="B156" s="57" t="s">
        <v>158</v>
      </c>
      <c r="C156" s="58">
        <v>7</v>
      </c>
      <c r="D156" s="61">
        <v>17</v>
      </c>
      <c r="E156" s="58">
        <f>C156+D156</f>
        <v>24</v>
      </c>
      <c r="F156" s="59">
        <v>1197613</v>
      </c>
      <c r="G156" s="60">
        <f>F156*0.2</f>
        <v>239522.6</v>
      </c>
      <c r="H156" s="60">
        <f>F156+G156</f>
        <v>1437135.6</v>
      </c>
      <c r="L156" s="11"/>
    </row>
    <row r="157" spans="1:12" ht="39.75" customHeight="1" outlineLevel="1">
      <c r="A157" s="12"/>
      <c r="B157" s="13" t="s">
        <v>159</v>
      </c>
      <c r="C157" s="53"/>
      <c r="D157" s="14"/>
      <c r="E157" s="53"/>
      <c r="F157" s="54">
        <f>SUBTOTAL(9,F156:F156)</f>
        <v>1197613</v>
      </c>
      <c r="G157" s="55">
        <f>SUBTOTAL(9,G156:G156)</f>
        <v>239522.6</v>
      </c>
      <c r="H157" s="55">
        <f>SUBTOTAL(9,H156:H156)</f>
        <v>1437135.6</v>
      </c>
      <c r="L157" s="11"/>
    </row>
    <row r="158" spans="1:12" ht="39.75" customHeight="1" outlineLevel="2">
      <c r="A158" s="56" t="s">
        <v>13</v>
      </c>
      <c r="B158" s="57" t="s">
        <v>160</v>
      </c>
      <c r="C158" s="58">
        <v>12</v>
      </c>
      <c r="D158" s="61">
        <v>74</v>
      </c>
      <c r="E158" s="58">
        <f>C158+D158</f>
        <v>86</v>
      </c>
      <c r="F158" s="59">
        <v>4140000</v>
      </c>
      <c r="G158" s="60">
        <f>F158*0.2+(50000)</f>
        <v>878000</v>
      </c>
      <c r="H158" s="60">
        <f>F158+G158</f>
        <v>5018000</v>
      </c>
      <c r="L158" s="11"/>
    </row>
    <row r="159" spans="1:12" ht="39.75" customHeight="1" outlineLevel="1">
      <c r="A159" s="12"/>
      <c r="B159" s="13" t="s">
        <v>161</v>
      </c>
      <c r="C159" s="53"/>
      <c r="D159" s="14"/>
      <c r="E159" s="53"/>
      <c r="F159" s="54">
        <f>SUBTOTAL(9,F158:F158)</f>
        <v>4140000</v>
      </c>
      <c r="G159" s="55">
        <f>SUBTOTAL(9,G158:G158)</f>
        <v>878000</v>
      </c>
      <c r="H159" s="55">
        <f>SUBTOTAL(9,H158:H158)</f>
        <v>5018000</v>
      </c>
      <c r="L159" s="11"/>
    </row>
    <row r="160" spans="1:8" ht="23.25" outlineLevel="1">
      <c r="A160" s="15"/>
      <c r="B160" s="16"/>
      <c r="C160" s="17"/>
      <c r="D160" s="17"/>
      <c r="E160" s="17"/>
      <c r="F160" s="17"/>
      <c r="G160" s="18"/>
      <c r="H160" s="18"/>
    </row>
    <row r="161" spans="1:7" ht="23.25">
      <c r="A161" s="15"/>
      <c r="B161" s="19"/>
      <c r="F161" s="20"/>
      <c r="G161" s="21"/>
    </row>
    <row r="162" spans="1:8" ht="23.25">
      <c r="A162" s="15"/>
      <c r="B162" s="19"/>
      <c r="F162" s="20"/>
      <c r="H162" s="22"/>
    </row>
    <row r="163" spans="1:6" ht="23.25">
      <c r="A163" s="15"/>
      <c r="B163" s="19"/>
      <c r="F163" s="20"/>
    </row>
    <row r="164" spans="1:6" ht="23.25">
      <c r="A164" s="15"/>
      <c r="B164" s="19"/>
      <c r="F164" s="20"/>
    </row>
    <row r="165" spans="1:6" ht="23.25">
      <c r="A165" s="15"/>
      <c r="B165" s="19"/>
      <c r="F165" s="20"/>
    </row>
    <row r="166" spans="1:6" ht="23.25">
      <c r="A166" s="15"/>
      <c r="B166" s="19"/>
      <c r="F166" s="20"/>
    </row>
    <row r="167" spans="1:6" ht="23.25">
      <c r="A167" s="15"/>
      <c r="B167" s="19"/>
      <c r="F167" s="20"/>
    </row>
    <row r="168" spans="1:6" ht="23.25">
      <c r="A168" s="15"/>
      <c r="B168" s="19"/>
      <c r="F168" s="20"/>
    </row>
    <row r="169" spans="1:6" ht="23.25">
      <c r="A169" s="15"/>
      <c r="B169" s="19"/>
      <c r="F169" s="20"/>
    </row>
    <row r="170" spans="1:6" ht="23.25">
      <c r="A170" s="15"/>
      <c r="B170" s="19"/>
      <c r="F170" s="20"/>
    </row>
    <row r="171" spans="1:6" ht="23.25">
      <c r="A171" s="15"/>
      <c r="B171" s="19"/>
      <c r="F171" s="20"/>
    </row>
    <row r="172" spans="1:6" ht="23.25">
      <c r="A172" s="15"/>
      <c r="B172" s="19"/>
      <c r="F172" s="20"/>
    </row>
    <row r="173" spans="1:6" ht="23.25">
      <c r="A173" s="15"/>
      <c r="B173" s="19"/>
      <c r="F173" s="20"/>
    </row>
    <row r="174" spans="1:6" ht="23.25">
      <c r="A174" s="15"/>
      <c r="B174" s="19"/>
      <c r="F174" s="20"/>
    </row>
    <row r="175" spans="1:6" ht="23.25">
      <c r="A175" s="15"/>
      <c r="B175" s="19"/>
      <c r="F175" s="20"/>
    </row>
    <row r="176" spans="1:6" ht="23.25">
      <c r="A176" s="15"/>
      <c r="B176" s="19"/>
      <c r="F176" s="20"/>
    </row>
    <row r="177" spans="1:6" ht="23.25">
      <c r="A177" s="15"/>
      <c r="B177" s="19"/>
      <c r="F177" s="20"/>
    </row>
    <row r="178" spans="1:6" ht="23.25">
      <c r="A178" s="15"/>
      <c r="B178" s="19"/>
      <c r="F178" s="20"/>
    </row>
    <row r="179" spans="1:6" ht="23.25">
      <c r="A179" s="15"/>
      <c r="B179" s="19"/>
      <c r="F179" s="20"/>
    </row>
    <row r="180" spans="1:6" ht="23.25">
      <c r="A180" s="15"/>
      <c r="B180" s="19"/>
      <c r="F180" s="20"/>
    </row>
    <row r="181" spans="1:6" ht="23.25">
      <c r="A181" s="15"/>
      <c r="B181" s="19"/>
      <c r="F181" s="20"/>
    </row>
    <row r="182" spans="1:6" ht="23.25">
      <c r="A182" s="15"/>
      <c r="B182" s="19"/>
      <c r="F182" s="20"/>
    </row>
    <row r="183" spans="1:6" ht="23.25">
      <c r="A183" s="15"/>
      <c r="B183" s="19"/>
      <c r="F183" s="20"/>
    </row>
    <row r="184" spans="1:6" ht="23.25">
      <c r="A184" s="15"/>
      <c r="B184" s="19"/>
      <c r="F184" s="20"/>
    </row>
    <row r="185" spans="1:6" ht="23.25">
      <c r="A185" s="15"/>
      <c r="B185" s="19"/>
      <c r="F185" s="20"/>
    </row>
    <row r="186" spans="1:6" ht="23.25">
      <c r="A186" s="15"/>
      <c r="B186" s="19"/>
      <c r="F186" s="20"/>
    </row>
    <row r="187" spans="1:6" ht="23.25">
      <c r="A187" s="15"/>
      <c r="B187" s="19"/>
      <c r="F187" s="20"/>
    </row>
    <row r="188" spans="1:6" ht="23.25">
      <c r="A188" s="15"/>
      <c r="B188" s="19"/>
      <c r="F188" s="20"/>
    </row>
    <row r="189" spans="1:6" ht="23.25">
      <c r="A189" s="15"/>
      <c r="B189" s="19"/>
      <c r="F189" s="20"/>
    </row>
    <row r="190" spans="1:6" ht="23.25">
      <c r="A190" s="15"/>
      <c r="B190" s="19"/>
      <c r="F190" s="20"/>
    </row>
    <row r="191" spans="1:6" ht="23.25">
      <c r="A191" s="15"/>
      <c r="B191" s="19"/>
      <c r="F191" s="20"/>
    </row>
    <row r="192" spans="1:6" ht="23.25">
      <c r="A192" s="15"/>
      <c r="B192" s="19"/>
      <c r="F192" s="20"/>
    </row>
    <row r="193" spans="1:6" ht="23.25">
      <c r="A193" s="15"/>
      <c r="B193" s="19"/>
      <c r="F193" s="20"/>
    </row>
    <row r="194" spans="1:6" ht="23.25">
      <c r="A194" s="15"/>
      <c r="B194" s="19"/>
      <c r="F194" s="20"/>
    </row>
    <row r="195" spans="1:6" ht="23.25">
      <c r="A195" s="15"/>
      <c r="B195" s="19"/>
      <c r="F195" s="20"/>
    </row>
    <row r="196" spans="1:6" ht="23.25">
      <c r="A196" s="15"/>
      <c r="B196" s="19"/>
      <c r="F196" s="20"/>
    </row>
    <row r="197" spans="1:6" ht="23.25">
      <c r="A197" s="15"/>
      <c r="B197" s="19"/>
      <c r="F197" s="20"/>
    </row>
    <row r="198" spans="1:6" ht="23.25">
      <c r="A198" s="15"/>
      <c r="B198" s="19"/>
      <c r="F198" s="20"/>
    </row>
    <row r="199" spans="1:6" ht="23.25">
      <c r="A199" s="15"/>
      <c r="B199" s="19"/>
      <c r="F199" s="20"/>
    </row>
    <row r="200" spans="1:6" ht="23.25">
      <c r="A200" s="15"/>
      <c r="B200" s="19"/>
      <c r="F200" s="20"/>
    </row>
    <row r="201" spans="1:6" ht="23.25">
      <c r="A201" s="15"/>
      <c r="B201" s="19"/>
      <c r="F201" s="20"/>
    </row>
    <row r="202" spans="1:6" ht="23.25">
      <c r="A202" s="15"/>
      <c r="B202" s="19"/>
      <c r="F202" s="20"/>
    </row>
    <row r="203" spans="1:6" ht="23.25">
      <c r="A203" s="15"/>
      <c r="B203" s="19"/>
      <c r="F203" s="20"/>
    </row>
    <row r="204" spans="1:6" ht="23.25">
      <c r="A204" s="15"/>
      <c r="B204" s="19"/>
      <c r="F204" s="20"/>
    </row>
    <row r="205" spans="1:6" ht="23.25">
      <c r="A205" s="15"/>
      <c r="B205" s="19"/>
      <c r="F205" s="20"/>
    </row>
    <row r="206" spans="1:6" ht="23.25">
      <c r="A206" s="15"/>
      <c r="B206" s="19"/>
      <c r="F206" s="20"/>
    </row>
    <row r="207" spans="1:6" ht="23.25">
      <c r="A207" s="15"/>
      <c r="B207" s="19"/>
      <c r="F207" s="20"/>
    </row>
    <row r="208" spans="1:6" ht="23.25">
      <c r="A208" s="15"/>
      <c r="B208" s="19"/>
      <c r="F208" s="20"/>
    </row>
    <row r="209" spans="1:6" ht="23.25">
      <c r="A209" s="15"/>
      <c r="B209" s="19"/>
      <c r="F209" s="20"/>
    </row>
    <row r="210" spans="1:6" ht="23.25">
      <c r="A210" s="15"/>
      <c r="B210" s="19"/>
      <c r="F210" s="20"/>
    </row>
    <row r="211" spans="1:6" ht="23.25">
      <c r="A211" s="15"/>
      <c r="B211" s="19"/>
      <c r="F211" s="20"/>
    </row>
    <row r="212" spans="1:6" ht="23.25">
      <c r="A212" s="15"/>
      <c r="B212" s="19"/>
      <c r="F212" s="20"/>
    </row>
    <row r="213" spans="1:6" ht="23.25">
      <c r="A213" s="15"/>
      <c r="B213" s="19"/>
      <c r="F213" s="20"/>
    </row>
    <row r="214" spans="1:6" ht="23.25">
      <c r="A214" s="15"/>
      <c r="B214" s="19"/>
      <c r="F214" s="20"/>
    </row>
    <row r="215" spans="1:6" ht="23.25">
      <c r="A215" s="15"/>
      <c r="B215" s="19"/>
      <c r="F215" s="20"/>
    </row>
    <row r="216" spans="1:6" ht="23.25">
      <c r="A216" s="15"/>
      <c r="B216" s="19"/>
      <c r="F216" s="20"/>
    </row>
    <row r="217" spans="1:6" ht="23.25">
      <c r="A217" s="15"/>
      <c r="B217" s="19"/>
      <c r="F217" s="20"/>
    </row>
    <row r="218" spans="1:6" ht="23.25">
      <c r="A218" s="15"/>
      <c r="B218" s="19"/>
      <c r="F218" s="20"/>
    </row>
    <row r="219" spans="1:6" ht="23.25">
      <c r="A219" s="15"/>
      <c r="B219" s="19"/>
      <c r="F219" s="20"/>
    </row>
    <row r="220" spans="1:6" ht="23.25">
      <c r="A220" s="15"/>
      <c r="B220" s="19"/>
      <c r="F220" s="20"/>
    </row>
    <row r="221" spans="1:6" ht="23.25">
      <c r="A221" s="15"/>
      <c r="B221" s="19"/>
      <c r="F221" s="20"/>
    </row>
    <row r="222" spans="1:6" ht="23.25">
      <c r="A222" s="15"/>
      <c r="B222" s="19"/>
      <c r="F222" s="20"/>
    </row>
    <row r="223" spans="1:6" ht="23.25">
      <c r="A223" s="15"/>
      <c r="B223" s="19"/>
      <c r="F223" s="20"/>
    </row>
    <row r="224" spans="1:6" ht="23.25">
      <c r="A224" s="15"/>
      <c r="B224" s="19"/>
      <c r="F224" s="20"/>
    </row>
    <row r="225" spans="1:6" ht="23.25">
      <c r="A225" s="15"/>
      <c r="B225" s="19"/>
      <c r="F225" s="20"/>
    </row>
    <row r="226" spans="1:6" ht="23.25">
      <c r="A226" s="15"/>
      <c r="B226" s="19"/>
      <c r="F226" s="20"/>
    </row>
    <row r="227" spans="1:6" ht="23.25">
      <c r="A227" s="15"/>
      <c r="B227" s="19"/>
      <c r="F227" s="20"/>
    </row>
    <row r="228" spans="1:6" ht="23.25">
      <c r="A228" s="15"/>
      <c r="B228" s="19"/>
      <c r="F228" s="20"/>
    </row>
    <row r="229" spans="1:6" ht="23.25">
      <c r="A229" s="15"/>
      <c r="B229" s="19"/>
      <c r="F229" s="20"/>
    </row>
    <row r="230" spans="1:6" ht="23.25">
      <c r="A230" s="15"/>
      <c r="B230" s="19"/>
      <c r="F230" s="20"/>
    </row>
    <row r="231" spans="1:6" ht="23.25">
      <c r="A231" s="15"/>
      <c r="B231" s="19"/>
      <c r="F231" s="20"/>
    </row>
    <row r="232" spans="1:6" ht="23.25">
      <c r="A232" s="15"/>
      <c r="B232" s="19"/>
      <c r="F232" s="20"/>
    </row>
    <row r="233" spans="1:6" ht="23.25">
      <c r="A233" s="15"/>
      <c r="B233" s="19"/>
      <c r="F233" s="20"/>
    </row>
    <row r="234" spans="1:6" ht="23.25">
      <c r="A234" s="15"/>
      <c r="B234" s="19"/>
      <c r="F234" s="20"/>
    </row>
    <row r="235" spans="1:6" ht="23.25">
      <c r="A235" s="15"/>
      <c r="B235" s="19"/>
      <c r="F235" s="20"/>
    </row>
    <row r="236" spans="1:6" ht="23.25">
      <c r="A236" s="15"/>
      <c r="B236" s="19"/>
      <c r="F236" s="20"/>
    </row>
    <row r="237" spans="1:6" ht="23.25">
      <c r="A237" s="15"/>
      <c r="B237" s="19"/>
      <c r="F237" s="20"/>
    </row>
    <row r="238" spans="1:6" ht="23.25">
      <c r="A238" s="15"/>
      <c r="B238" s="19"/>
      <c r="F238" s="20"/>
    </row>
    <row r="239" spans="1:6" ht="23.25">
      <c r="A239" s="15"/>
      <c r="B239" s="19"/>
      <c r="F239" s="20"/>
    </row>
    <row r="240" spans="1:6" ht="23.25">
      <c r="A240" s="15"/>
      <c r="B240" s="19"/>
      <c r="F240" s="20"/>
    </row>
    <row r="241" spans="1:6" ht="23.25">
      <c r="A241" s="15"/>
      <c r="B241" s="19"/>
      <c r="F241" s="20"/>
    </row>
    <row r="242" spans="1:6" ht="23.25">
      <c r="A242" s="15"/>
      <c r="B242" s="19"/>
      <c r="F242" s="20"/>
    </row>
    <row r="243" spans="1:6" ht="23.25">
      <c r="A243" s="15"/>
      <c r="B243" s="19"/>
      <c r="F243" s="20"/>
    </row>
    <row r="244" spans="1:6" ht="23.25">
      <c r="A244" s="15"/>
      <c r="B244" s="19"/>
      <c r="F244" s="20"/>
    </row>
    <row r="245" spans="1:6" ht="23.25">
      <c r="A245" s="15"/>
      <c r="B245" s="19"/>
      <c r="F245" s="20"/>
    </row>
    <row r="246" ht="23.25">
      <c r="F246" s="20"/>
    </row>
    <row r="247" ht="23.25">
      <c r="F247" s="20"/>
    </row>
    <row r="248" ht="23.25">
      <c r="F248" s="20"/>
    </row>
    <row r="249" ht="23.25">
      <c r="F249" s="20"/>
    </row>
    <row r="250" ht="23.25">
      <c r="F250" s="20"/>
    </row>
    <row r="251" ht="23.25">
      <c r="F251" s="20"/>
    </row>
    <row r="252" ht="23.25">
      <c r="F252" s="20"/>
    </row>
    <row r="253" ht="23.25">
      <c r="F253" s="20"/>
    </row>
    <row r="254" ht="23.25">
      <c r="F254" s="20"/>
    </row>
    <row r="255" ht="23.25">
      <c r="F255" s="20"/>
    </row>
    <row r="256" ht="23.25">
      <c r="F256" s="20"/>
    </row>
    <row r="257" ht="23.25">
      <c r="F257" s="20"/>
    </row>
    <row r="258" ht="23.25">
      <c r="F258" s="20"/>
    </row>
    <row r="259" ht="23.25">
      <c r="F259" s="20"/>
    </row>
    <row r="260" ht="23.25">
      <c r="F260" s="20"/>
    </row>
    <row r="261" ht="23.25">
      <c r="F261" s="20"/>
    </row>
    <row r="262" ht="23.25">
      <c r="F262" s="20"/>
    </row>
    <row r="263" ht="23.25">
      <c r="F263" s="20"/>
    </row>
    <row r="264" ht="23.25">
      <c r="F264" s="20"/>
    </row>
    <row r="265" ht="23.25">
      <c r="F265" s="20"/>
    </row>
    <row r="266" ht="23.25">
      <c r="F266" s="20"/>
    </row>
    <row r="267" ht="23.25">
      <c r="F267" s="20"/>
    </row>
    <row r="268" ht="23.25">
      <c r="F268" s="20"/>
    </row>
    <row r="269" ht="23.25">
      <c r="F269" s="20"/>
    </row>
    <row r="270" ht="23.25">
      <c r="F270" s="20"/>
    </row>
    <row r="271" ht="23.25">
      <c r="F271" s="20"/>
    </row>
    <row r="272" ht="23.25">
      <c r="F272" s="20"/>
    </row>
    <row r="273" ht="23.25">
      <c r="F273" s="20"/>
    </row>
    <row r="274" ht="23.25">
      <c r="F274" s="20"/>
    </row>
    <row r="275" ht="23.25">
      <c r="F275" s="20"/>
    </row>
    <row r="276" ht="23.25">
      <c r="F276" s="20"/>
    </row>
    <row r="277" ht="23.25">
      <c r="F277" s="20"/>
    </row>
    <row r="278" ht="23.25">
      <c r="F278" s="20"/>
    </row>
    <row r="279" ht="23.25">
      <c r="F279" s="20"/>
    </row>
    <row r="280" ht="23.25">
      <c r="F280" s="20"/>
    </row>
    <row r="281" ht="23.25">
      <c r="F281" s="20"/>
    </row>
    <row r="282" ht="23.25">
      <c r="F282" s="20"/>
    </row>
    <row r="283" ht="23.25">
      <c r="F283" s="20"/>
    </row>
    <row r="284" ht="23.25">
      <c r="F284" s="20"/>
    </row>
    <row r="285" ht="23.25">
      <c r="F285" s="20"/>
    </row>
    <row r="286" ht="23.25">
      <c r="F286" s="20"/>
    </row>
    <row r="287" ht="23.25">
      <c r="F287" s="20"/>
    </row>
    <row r="288" ht="23.25">
      <c r="F288" s="20"/>
    </row>
    <row r="289" ht="23.25">
      <c r="F289" s="20"/>
    </row>
    <row r="290" ht="23.25">
      <c r="F290" s="20"/>
    </row>
    <row r="291" ht="23.25">
      <c r="F291" s="20"/>
    </row>
    <row r="292" ht="23.25">
      <c r="F292" s="20"/>
    </row>
    <row r="293" ht="23.25">
      <c r="F293" s="20"/>
    </row>
    <row r="294" ht="23.25">
      <c r="F294" s="20"/>
    </row>
    <row r="295" ht="23.25">
      <c r="F295" s="20"/>
    </row>
    <row r="296" ht="23.25">
      <c r="F296" s="20"/>
    </row>
    <row r="297" ht="23.25">
      <c r="F297" s="20"/>
    </row>
    <row r="298" ht="23.25">
      <c r="F298" s="20"/>
    </row>
    <row r="299" ht="23.25">
      <c r="F299" s="20"/>
    </row>
    <row r="300" ht="23.25">
      <c r="F300" s="20"/>
    </row>
    <row r="301" ht="23.25">
      <c r="F301" s="20"/>
    </row>
    <row r="302" ht="23.25">
      <c r="F302" s="20"/>
    </row>
    <row r="303" ht="23.25">
      <c r="F303" s="20"/>
    </row>
    <row r="304" ht="23.25">
      <c r="F304" s="20"/>
    </row>
    <row r="305" ht="23.25">
      <c r="F305" s="20"/>
    </row>
    <row r="306" ht="23.25">
      <c r="F306" s="20"/>
    </row>
    <row r="307" ht="23.25">
      <c r="F307" s="20"/>
    </row>
    <row r="308" ht="23.25">
      <c r="F308" s="20"/>
    </row>
    <row r="309" ht="23.25">
      <c r="F309" s="20"/>
    </row>
    <row r="310" ht="23.25">
      <c r="F310" s="20"/>
    </row>
    <row r="311" ht="23.25">
      <c r="F311" s="20"/>
    </row>
    <row r="312" ht="23.25">
      <c r="F312" s="20"/>
    </row>
    <row r="313" ht="23.25">
      <c r="F313" s="20"/>
    </row>
    <row r="314" ht="23.25">
      <c r="F314" s="20"/>
    </row>
    <row r="315" ht="23.25">
      <c r="F315" s="20"/>
    </row>
    <row r="316" ht="23.25">
      <c r="F316" s="20"/>
    </row>
    <row r="317" ht="23.25">
      <c r="F317" s="20"/>
    </row>
    <row r="318" ht="23.25">
      <c r="F318" s="20"/>
    </row>
    <row r="319" ht="23.25">
      <c r="F319" s="20"/>
    </row>
    <row r="320" ht="23.25">
      <c r="F320" s="20"/>
    </row>
    <row r="321" ht="23.25">
      <c r="F321" s="20"/>
    </row>
    <row r="322" ht="23.25">
      <c r="F322" s="20"/>
    </row>
    <row r="323" ht="23.25">
      <c r="F323" s="20"/>
    </row>
    <row r="324" ht="23.25">
      <c r="F324" s="20"/>
    </row>
    <row r="325" ht="23.25">
      <c r="F325" s="20"/>
    </row>
    <row r="326" ht="23.25">
      <c r="F326" s="20"/>
    </row>
    <row r="327" ht="23.25">
      <c r="F327" s="20"/>
    </row>
    <row r="328" ht="23.25">
      <c r="F328" s="20"/>
    </row>
    <row r="329" ht="23.25">
      <c r="F329" s="20"/>
    </row>
    <row r="330" ht="23.25">
      <c r="F330" s="20"/>
    </row>
    <row r="331" ht="23.25">
      <c r="F331" s="20"/>
    </row>
    <row r="332" ht="23.25">
      <c r="F332" s="20"/>
    </row>
    <row r="333" ht="23.25">
      <c r="F333" s="20"/>
    </row>
    <row r="334" ht="23.25">
      <c r="F334" s="20"/>
    </row>
    <row r="335" ht="23.25">
      <c r="F335" s="20"/>
    </row>
    <row r="336" ht="23.25">
      <c r="F336" s="20"/>
    </row>
    <row r="337" ht="23.25">
      <c r="F337" s="20"/>
    </row>
    <row r="338" ht="23.25">
      <c r="F338" s="20"/>
    </row>
    <row r="339" ht="23.25">
      <c r="F339" s="20"/>
    </row>
    <row r="340" ht="23.25">
      <c r="F340" s="20"/>
    </row>
    <row r="341" ht="23.25">
      <c r="F341" s="20"/>
    </row>
    <row r="342" ht="23.25">
      <c r="F342" s="20"/>
    </row>
    <row r="343" ht="23.25">
      <c r="F343" s="20"/>
    </row>
    <row r="344" ht="23.25">
      <c r="F344" s="20"/>
    </row>
    <row r="345" ht="23.25">
      <c r="F345" s="20"/>
    </row>
    <row r="346" ht="23.25">
      <c r="F346" s="20"/>
    </row>
    <row r="347" ht="23.25">
      <c r="F347" s="20"/>
    </row>
    <row r="348" ht="23.25">
      <c r="F348" s="20"/>
    </row>
    <row r="349" ht="23.25">
      <c r="F349" s="20"/>
    </row>
    <row r="350" ht="23.25">
      <c r="F350" s="20"/>
    </row>
    <row r="351" ht="23.25">
      <c r="F351" s="20"/>
    </row>
    <row r="352" ht="23.25">
      <c r="F352" s="20"/>
    </row>
    <row r="353" ht="23.25">
      <c r="F353" s="20"/>
    </row>
    <row r="354" ht="23.25">
      <c r="F354" s="20"/>
    </row>
    <row r="355" ht="23.25">
      <c r="F355" s="20"/>
    </row>
    <row r="356" ht="23.25">
      <c r="F356" s="20"/>
    </row>
    <row r="357" ht="23.25">
      <c r="F357" s="20"/>
    </row>
    <row r="358" ht="23.25">
      <c r="F358" s="20"/>
    </row>
    <row r="359" ht="23.25">
      <c r="F359" s="20"/>
    </row>
    <row r="360" ht="23.25">
      <c r="F360" s="20"/>
    </row>
    <row r="361" ht="23.25">
      <c r="F361" s="20"/>
    </row>
    <row r="362" ht="23.25">
      <c r="F362" s="20"/>
    </row>
    <row r="363" ht="23.25">
      <c r="F363" s="20"/>
    </row>
    <row r="364" ht="23.25">
      <c r="F364" s="20"/>
    </row>
    <row r="365" ht="23.25">
      <c r="F365" s="20"/>
    </row>
    <row r="366" ht="23.25">
      <c r="F366" s="20"/>
    </row>
    <row r="367" ht="23.25">
      <c r="F367" s="20"/>
    </row>
    <row r="368" ht="23.25">
      <c r="F368" s="20"/>
    </row>
    <row r="369" ht="23.25">
      <c r="F369" s="20"/>
    </row>
    <row r="370" ht="23.25">
      <c r="F370" s="20"/>
    </row>
    <row r="371" ht="23.25">
      <c r="F371" s="20"/>
    </row>
    <row r="372" ht="23.25">
      <c r="F372" s="20"/>
    </row>
    <row r="373" ht="23.25">
      <c r="F373" s="20"/>
    </row>
    <row r="374" ht="23.25">
      <c r="F374" s="20"/>
    </row>
    <row r="375" ht="23.25">
      <c r="F375" s="20"/>
    </row>
    <row r="376" ht="23.25">
      <c r="F376" s="20"/>
    </row>
    <row r="377" ht="23.25">
      <c r="F377" s="20"/>
    </row>
    <row r="378" ht="23.25">
      <c r="F378" s="20"/>
    </row>
    <row r="379" ht="23.25">
      <c r="F379" s="20"/>
    </row>
    <row r="380" ht="23.25">
      <c r="F380" s="20"/>
    </row>
    <row r="381" ht="23.25">
      <c r="F381" s="20"/>
    </row>
    <row r="382" ht="23.25">
      <c r="F382" s="20"/>
    </row>
    <row r="383" ht="23.25">
      <c r="F383" s="20"/>
    </row>
    <row r="384" ht="23.25">
      <c r="F384" s="20"/>
    </row>
    <row r="385" ht="23.25">
      <c r="F385" s="20"/>
    </row>
    <row r="386" ht="23.25">
      <c r="F386" s="20"/>
    </row>
    <row r="387" ht="23.25">
      <c r="F387" s="20"/>
    </row>
    <row r="388" ht="23.25">
      <c r="F388" s="20"/>
    </row>
    <row r="389" ht="23.25">
      <c r="F389" s="20"/>
    </row>
    <row r="390" ht="23.25">
      <c r="F390" s="20"/>
    </row>
    <row r="391" ht="23.25">
      <c r="F391" s="20"/>
    </row>
    <row r="392" ht="23.25">
      <c r="F392" s="20"/>
    </row>
    <row r="393" ht="23.25">
      <c r="F393" s="20"/>
    </row>
    <row r="394" ht="23.25">
      <c r="F394" s="20"/>
    </row>
    <row r="395" ht="23.25">
      <c r="F395" s="20"/>
    </row>
    <row r="396" ht="23.25">
      <c r="F396" s="20"/>
    </row>
    <row r="397" ht="23.25">
      <c r="F397" s="20"/>
    </row>
    <row r="398" ht="23.25">
      <c r="F398" s="20"/>
    </row>
    <row r="399" ht="23.25">
      <c r="F399" s="20"/>
    </row>
    <row r="400" ht="23.25">
      <c r="F400" s="20"/>
    </row>
    <row r="401" ht="23.25">
      <c r="F401" s="20"/>
    </row>
    <row r="402" ht="23.25">
      <c r="F402" s="20"/>
    </row>
    <row r="403" ht="23.25">
      <c r="F403" s="20"/>
    </row>
    <row r="404" ht="23.25">
      <c r="F404" s="20"/>
    </row>
    <row r="405" ht="23.25">
      <c r="F405" s="20"/>
    </row>
    <row r="406" ht="23.25">
      <c r="F406" s="20"/>
    </row>
    <row r="407" ht="23.25">
      <c r="F407" s="20"/>
    </row>
    <row r="408" ht="23.25">
      <c r="F408" s="20"/>
    </row>
    <row r="409" ht="23.25">
      <c r="F409" s="20"/>
    </row>
    <row r="410" ht="23.25">
      <c r="F410" s="20"/>
    </row>
  </sheetData>
  <mergeCells count="8">
    <mergeCell ref="A5:H5"/>
    <mergeCell ref="A6:H6"/>
    <mergeCell ref="A7:A9"/>
    <mergeCell ref="B7:B9"/>
    <mergeCell ref="A1:H1"/>
    <mergeCell ref="A2:H2"/>
    <mergeCell ref="A3:H3"/>
    <mergeCell ref="A4:H4"/>
  </mergeCells>
  <printOptions horizontalCentered="1"/>
  <pageMargins left="0.23" right="0" top="0.9448818897637796" bottom="2.8" header="0.4330708661417323" footer="0.4724409448818898"/>
  <pageSetup horizontalDpi="300" verticalDpi="300" orientation="landscape" paperSize="9" r:id="rId1"/>
  <headerFooter alignWithMargins="0">
    <oddHeader>&amp;Rหน้าที่  &amp;P</oddHeader>
  </headerFooter>
  <rowBreaks count="74" manualBreakCount="74">
    <brk id="11" max="7" man="1"/>
    <brk id="13" max="7" man="1"/>
    <brk id="15" max="7" man="1"/>
    <brk id="17" max="7" man="1"/>
    <brk id="19" max="7" man="1"/>
    <brk id="21" max="7" man="1"/>
    <brk id="23" max="7" man="1"/>
    <brk id="25" max="7" man="1"/>
    <brk id="27" max="7" man="1"/>
    <brk id="29" max="7" man="1"/>
    <brk id="31" max="7" man="1"/>
    <brk id="33" max="7" man="1"/>
    <brk id="35" max="7" man="1"/>
    <brk id="37" max="7" man="1"/>
    <brk id="39" max="7" man="1"/>
    <brk id="41" max="7" man="1"/>
    <brk id="43" max="7" man="1"/>
    <brk id="45" max="7" man="1"/>
    <brk id="47" max="7" man="1"/>
    <brk id="49" max="7" man="1"/>
    <brk id="51" max="7" man="1"/>
    <brk id="53" max="7" man="1"/>
    <brk id="55" max="7" man="1"/>
    <brk id="57" max="7" man="1"/>
    <brk id="59" max="7" man="1"/>
    <brk id="61" max="7" man="1"/>
    <brk id="63" max="7" man="1"/>
    <brk id="65" max="7" man="1"/>
    <brk id="67" max="7" man="1"/>
    <brk id="69" max="7" man="1"/>
    <brk id="71" max="7" man="1"/>
    <brk id="73" max="7" man="1"/>
    <brk id="75" max="7" man="1"/>
    <brk id="77" max="7" man="1"/>
    <brk id="79" max="7" man="1"/>
    <brk id="81" max="7" man="1"/>
    <brk id="83" max="7" man="1"/>
    <brk id="85" max="7" man="1"/>
    <brk id="87" max="7" man="1"/>
    <brk id="89" max="7" man="1"/>
    <brk id="91" max="7" man="1"/>
    <brk id="93" max="7" man="1"/>
    <brk id="95" max="7" man="1"/>
    <brk id="97" max="7" man="1"/>
    <brk id="99" max="7" man="1"/>
    <brk id="101" max="7" man="1"/>
    <brk id="103" max="7" man="1"/>
    <brk id="105" max="7" man="1"/>
    <brk id="107" max="7" man="1"/>
    <brk id="109" max="7" man="1"/>
    <brk id="111" max="7" man="1"/>
    <brk id="113" max="7" man="1"/>
    <brk id="115" max="7" man="1"/>
    <brk id="117" max="7" man="1"/>
    <brk id="119" max="7" man="1"/>
    <brk id="121" max="7" man="1"/>
    <brk id="123" max="7" man="1"/>
    <brk id="125" max="7" man="1"/>
    <brk id="127" max="7" man="1"/>
    <brk id="129" max="7" man="1"/>
    <brk id="131" max="7" man="1"/>
    <brk id="133" max="7" man="1"/>
    <brk id="135" max="7" man="1"/>
    <brk id="137" max="7" man="1"/>
    <brk id="139" max="7" man="1"/>
    <brk id="141" max="7" man="1"/>
    <brk id="143" max="7" man="1"/>
    <brk id="145" max="7" man="1"/>
    <brk id="147" max="7" man="1"/>
    <brk id="149" max="7" man="1"/>
    <brk id="151" max="7" man="1"/>
    <brk id="153" max="7" man="1"/>
    <brk id="155" max="7" man="1"/>
    <brk id="15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215"/>
  <sheetViews>
    <sheetView view="pageBreakPreview" zoomScaleSheetLayoutView="100" workbookViewId="0" topLeftCell="A120">
      <selection activeCell="B134" sqref="B134"/>
    </sheetView>
  </sheetViews>
  <sheetFormatPr defaultColWidth="9.140625" defaultRowHeight="12.75" outlineLevelRow="2"/>
  <cols>
    <col min="1" max="1" width="5.8515625" style="44" customWidth="1"/>
    <col min="2" max="2" width="40.421875" style="45" customWidth="1"/>
    <col min="3" max="3" width="22.421875" style="42" customWidth="1"/>
    <col min="4" max="4" width="27.421875" style="43" customWidth="1"/>
    <col min="5" max="5" width="28.57421875" style="43" customWidth="1"/>
    <col min="6" max="6" width="31.57421875" style="26" customWidth="1"/>
    <col min="7" max="7" width="19.140625" style="26" customWidth="1"/>
    <col min="8" max="8" width="21.28125" style="26" customWidth="1"/>
    <col min="9" max="16384" width="9.140625" style="26" customWidth="1"/>
  </cols>
  <sheetData>
    <row r="1" spans="1:8" ht="23.25">
      <c r="A1" s="76" t="s">
        <v>167</v>
      </c>
      <c r="B1" s="76"/>
      <c r="C1" s="76"/>
      <c r="D1" s="76"/>
      <c r="E1" s="76"/>
      <c r="F1" s="25"/>
      <c r="G1" s="25"/>
      <c r="H1" s="25"/>
    </row>
    <row r="2" spans="1:8" ht="23.25" outlineLevel="1">
      <c r="A2" s="76" t="s">
        <v>168</v>
      </c>
      <c r="B2" s="76"/>
      <c r="C2" s="76"/>
      <c r="D2" s="76"/>
      <c r="E2" s="76"/>
      <c r="F2" s="25"/>
      <c r="G2" s="25"/>
      <c r="H2" s="25"/>
    </row>
    <row r="3" spans="1:8" ht="23.25" outlineLevel="1">
      <c r="A3" s="76" t="s">
        <v>174</v>
      </c>
      <c r="B3" s="76"/>
      <c r="C3" s="76"/>
      <c r="D3" s="76"/>
      <c r="E3" s="76"/>
      <c r="F3" s="25"/>
      <c r="G3" s="25"/>
      <c r="H3" s="25"/>
    </row>
    <row r="4" spans="1:8" ht="23.25" outlineLevel="1">
      <c r="A4" s="76" t="s">
        <v>170</v>
      </c>
      <c r="B4" s="76"/>
      <c r="C4" s="76"/>
      <c r="D4" s="76"/>
      <c r="E4" s="76"/>
      <c r="F4" s="25"/>
      <c r="G4" s="25"/>
      <c r="H4" s="25"/>
    </row>
    <row r="5" spans="1:8" s="28" customFormat="1" ht="24" customHeight="1" outlineLevel="1">
      <c r="A5" s="77" t="s">
        <v>175</v>
      </c>
      <c r="B5" s="77"/>
      <c r="C5" s="77"/>
      <c r="D5" s="77"/>
      <c r="E5" s="77"/>
      <c r="F5" s="27"/>
      <c r="G5" s="27"/>
      <c r="H5" s="27"/>
    </row>
    <row r="6" spans="1:8" ht="22.5" customHeight="1" outlineLevel="2">
      <c r="A6" s="78" t="s">
        <v>0</v>
      </c>
      <c r="B6" s="78" t="s">
        <v>1</v>
      </c>
      <c r="C6" s="2" t="s">
        <v>162</v>
      </c>
      <c r="D6" s="80" t="s">
        <v>163</v>
      </c>
      <c r="E6" s="81"/>
      <c r="F6" s="62"/>
      <c r="G6" s="29"/>
      <c r="H6" s="30"/>
    </row>
    <row r="7" spans="1:8" ht="13.5" customHeight="1" hidden="1" outlineLevel="1">
      <c r="A7" s="82"/>
      <c r="B7" s="82" t="s">
        <v>173</v>
      </c>
      <c r="C7" s="48">
        <f>SUBTOTAL(9,C6:C6)</f>
        <v>0</v>
      </c>
      <c r="D7" s="46"/>
      <c r="E7" s="47">
        <f>SUBTOTAL(9,E6:E6)</f>
        <v>0</v>
      </c>
      <c r="F7" s="62"/>
      <c r="G7" s="29"/>
      <c r="H7" s="30"/>
    </row>
    <row r="8" spans="1:8" ht="15.75" customHeight="1" hidden="1" outlineLevel="1">
      <c r="A8" s="82"/>
      <c r="B8" s="82"/>
      <c r="C8" s="48"/>
      <c r="D8" s="46"/>
      <c r="E8" s="47"/>
      <c r="F8" s="62"/>
      <c r="G8" s="29"/>
      <c r="H8" s="30"/>
    </row>
    <row r="9" spans="1:8" ht="23.25" outlineLevel="1">
      <c r="A9" s="79"/>
      <c r="B9" s="79"/>
      <c r="C9" s="6" t="s">
        <v>7</v>
      </c>
      <c r="D9" s="31" t="s">
        <v>164</v>
      </c>
      <c r="E9" s="31" t="s">
        <v>165</v>
      </c>
      <c r="F9" s="62"/>
      <c r="G9" s="30"/>
      <c r="H9" s="30"/>
    </row>
    <row r="10" spans="1:8" ht="23.25" customHeight="1" outlineLevel="2">
      <c r="A10" s="63" t="s">
        <v>13</v>
      </c>
      <c r="B10" s="64" t="s">
        <v>14</v>
      </c>
      <c r="C10" s="65">
        <v>1</v>
      </c>
      <c r="D10" s="66">
        <v>16016.87</v>
      </c>
      <c r="E10" s="66">
        <f>D10*3</f>
        <v>48050.61</v>
      </c>
      <c r="F10" s="67"/>
      <c r="G10" s="32"/>
      <c r="H10" s="32"/>
    </row>
    <row r="11" spans="1:8" ht="23.25" customHeight="1" outlineLevel="1">
      <c r="A11" s="68"/>
      <c r="B11" s="69" t="s">
        <v>15</v>
      </c>
      <c r="C11" s="70">
        <f>SUBTOTAL(9,C10:C10)</f>
        <v>1</v>
      </c>
      <c r="D11" s="71"/>
      <c r="E11" s="71">
        <f>SUBTOTAL(9,E10:E10)</f>
        <v>48050.61</v>
      </c>
      <c r="F11" s="67"/>
      <c r="G11" s="32"/>
      <c r="H11" s="32"/>
    </row>
    <row r="12" spans="1:8" ht="23.25" outlineLevel="2">
      <c r="A12" s="63" t="s">
        <v>13</v>
      </c>
      <c r="B12" s="64" t="s">
        <v>16</v>
      </c>
      <c r="C12" s="65">
        <v>12</v>
      </c>
      <c r="D12" s="66">
        <v>141141.11</v>
      </c>
      <c r="E12" s="66">
        <f>D12*3</f>
        <v>423423.32999999996</v>
      </c>
      <c r="F12" s="67"/>
      <c r="G12" s="32"/>
      <c r="H12" s="32"/>
    </row>
    <row r="13" spans="1:8" ht="23.25" outlineLevel="1">
      <c r="A13" s="68"/>
      <c r="B13" s="69" t="s">
        <v>17</v>
      </c>
      <c r="C13" s="70">
        <f>SUBTOTAL(9,C12:C12)</f>
        <v>12</v>
      </c>
      <c r="D13" s="71"/>
      <c r="E13" s="71">
        <f>SUBTOTAL(9,E12:E12)</f>
        <v>423423.32999999996</v>
      </c>
      <c r="F13" s="67"/>
      <c r="G13" s="32"/>
      <c r="H13" s="32"/>
    </row>
    <row r="14" spans="1:8" ht="23.25" outlineLevel="2">
      <c r="A14" s="63" t="s">
        <v>13</v>
      </c>
      <c r="B14" s="64" t="s">
        <v>18</v>
      </c>
      <c r="C14" s="65">
        <v>1</v>
      </c>
      <c r="D14" s="66">
        <v>12366.24</v>
      </c>
      <c r="E14" s="66">
        <f>D14*3</f>
        <v>37098.72</v>
      </c>
      <c r="F14" s="67"/>
      <c r="G14" s="32"/>
      <c r="H14" s="32"/>
    </row>
    <row r="15" spans="1:8" ht="23.25" outlineLevel="1">
      <c r="A15" s="68"/>
      <c r="B15" s="69" t="s">
        <v>19</v>
      </c>
      <c r="C15" s="70">
        <f>SUBTOTAL(9,C14:C14)</f>
        <v>1</v>
      </c>
      <c r="D15" s="71"/>
      <c r="E15" s="71">
        <f>SUBTOTAL(9,E14:E14)</f>
        <v>37098.72</v>
      </c>
      <c r="F15" s="67"/>
      <c r="G15" s="32"/>
      <c r="H15" s="32"/>
    </row>
    <row r="16" spans="1:8" ht="23.25" outlineLevel="2">
      <c r="A16" s="63" t="s">
        <v>13</v>
      </c>
      <c r="B16" s="64" t="s">
        <v>20</v>
      </c>
      <c r="C16" s="65">
        <v>13</v>
      </c>
      <c r="D16" s="66">
        <v>217192.14</v>
      </c>
      <c r="E16" s="66">
        <f>D16*3</f>
        <v>651576.42</v>
      </c>
      <c r="F16" s="67"/>
      <c r="G16" s="32"/>
      <c r="H16" s="32"/>
    </row>
    <row r="17" spans="1:8" ht="23.25" outlineLevel="1">
      <c r="A17" s="33"/>
      <c r="B17" s="34" t="s">
        <v>21</v>
      </c>
      <c r="C17" s="35">
        <f>SUBTOTAL(9,C16:C16)</f>
        <v>13</v>
      </c>
      <c r="D17" s="36"/>
      <c r="E17" s="36">
        <f>SUBTOTAL(9,E16:E16)</f>
        <v>651576.42</v>
      </c>
      <c r="F17" s="67"/>
      <c r="G17" s="32"/>
      <c r="H17" s="32"/>
    </row>
    <row r="18" spans="1:8" ht="23.25" outlineLevel="2">
      <c r="A18" s="63" t="s">
        <v>13</v>
      </c>
      <c r="B18" s="64" t="s">
        <v>22</v>
      </c>
      <c r="C18" s="65">
        <v>1</v>
      </c>
      <c r="D18" s="66">
        <v>16096.91</v>
      </c>
      <c r="E18" s="66">
        <f>D18*3</f>
        <v>48290.729999999996</v>
      </c>
      <c r="F18" s="67"/>
      <c r="G18" s="32"/>
      <c r="H18" s="32"/>
    </row>
    <row r="19" spans="1:8" ht="23.25" outlineLevel="1">
      <c r="A19" s="33"/>
      <c r="B19" s="34" t="s">
        <v>23</v>
      </c>
      <c r="C19" s="35">
        <f>SUBTOTAL(9,C18:C18)</f>
        <v>1</v>
      </c>
      <c r="D19" s="36"/>
      <c r="E19" s="36">
        <f>SUBTOTAL(9,E18:E18)</f>
        <v>48290.729999999996</v>
      </c>
      <c r="F19" s="67"/>
      <c r="G19" s="32"/>
      <c r="H19" s="32"/>
    </row>
    <row r="20" spans="1:8" ht="23.25" outlineLevel="2">
      <c r="A20" s="63" t="s">
        <v>13</v>
      </c>
      <c r="B20" s="64" t="s">
        <v>24</v>
      </c>
      <c r="C20" s="65">
        <v>2</v>
      </c>
      <c r="D20" s="66">
        <v>31806.91</v>
      </c>
      <c r="E20" s="66">
        <f>D20*3</f>
        <v>95420.73</v>
      </c>
      <c r="F20" s="67"/>
      <c r="G20" s="32"/>
      <c r="H20" s="32"/>
    </row>
    <row r="21" spans="1:8" ht="23.25" outlineLevel="1">
      <c r="A21" s="33"/>
      <c r="B21" s="34" t="s">
        <v>25</v>
      </c>
      <c r="C21" s="35">
        <f>SUBTOTAL(9,C20:C20)</f>
        <v>2</v>
      </c>
      <c r="D21" s="36"/>
      <c r="E21" s="36">
        <f>SUBTOTAL(9,E20:E20)</f>
        <v>95420.73</v>
      </c>
      <c r="F21" s="67"/>
      <c r="G21" s="32"/>
      <c r="H21" s="32"/>
    </row>
    <row r="22" spans="1:8" ht="23.25" outlineLevel="2">
      <c r="A22" s="72" t="s">
        <v>13</v>
      </c>
      <c r="B22" s="73" t="s">
        <v>26</v>
      </c>
      <c r="C22" s="74">
        <v>3</v>
      </c>
      <c r="D22" s="75">
        <v>62431.52</v>
      </c>
      <c r="E22" s="75">
        <f>D22*3</f>
        <v>187294.56</v>
      </c>
      <c r="F22" s="67"/>
      <c r="G22" s="32"/>
      <c r="H22" s="32"/>
    </row>
    <row r="23" spans="1:8" ht="23.25" outlineLevel="1">
      <c r="A23" s="33"/>
      <c r="B23" s="34" t="s">
        <v>27</v>
      </c>
      <c r="C23" s="35">
        <f>SUBTOTAL(9,C22:C22)</f>
        <v>3</v>
      </c>
      <c r="D23" s="36"/>
      <c r="E23" s="36">
        <f>SUBTOTAL(9,E22:E22)</f>
        <v>187294.56</v>
      </c>
      <c r="F23" s="67"/>
      <c r="G23" s="32"/>
      <c r="H23" s="32"/>
    </row>
    <row r="24" spans="1:8" ht="23.25" outlineLevel="2">
      <c r="A24" s="63" t="s">
        <v>13</v>
      </c>
      <c r="B24" s="64" t="s">
        <v>28</v>
      </c>
      <c r="C24" s="65">
        <v>1</v>
      </c>
      <c r="D24" s="66">
        <v>4563.76</v>
      </c>
      <c r="E24" s="66">
        <f>D24*3</f>
        <v>13691.28</v>
      </c>
      <c r="F24" s="67"/>
      <c r="G24" s="32"/>
      <c r="H24" s="32"/>
    </row>
    <row r="25" spans="1:8" ht="23.25" outlineLevel="1">
      <c r="A25" s="33"/>
      <c r="B25" s="34" t="s">
        <v>29</v>
      </c>
      <c r="C25" s="35">
        <f>SUBTOTAL(9,C24:C24)</f>
        <v>1</v>
      </c>
      <c r="D25" s="36"/>
      <c r="E25" s="36">
        <f>SUBTOTAL(9,E24:E24)</f>
        <v>13691.28</v>
      </c>
      <c r="F25" s="67"/>
      <c r="G25" s="32"/>
      <c r="H25" s="32"/>
    </row>
    <row r="26" spans="1:8" ht="23.25" outlineLevel="2">
      <c r="A26" s="72" t="s">
        <v>13</v>
      </c>
      <c r="B26" s="73" t="s">
        <v>30</v>
      </c>
      <c r="C26" s="74">
        <v>8</v>
      </c>
      <c r="D26" s="75">
        <v>109099.9</v>
      </c>
      <c r="E26" s="75">
        <f>D26*3</f>
        <v>327299.69999999995</v>
      </c>
      <c r="F26" s="67"/>
      <c r="G26" s="32"/>
      <c r="H26" s="32"/>
    </row>
    <row r="27" spans="1:8" ht="23.25" outlineLevel="1">
      <c r="A27" s="33"/>
      <c r="B27" s="34" t="s">
        <v>31</v>
      </c>
      <c r="C27" s="35">
        <f>SUBTOTAL(9,C26:C26)</f>
        <v>8</v>
      </c>
      <c r="D27" s="36"/>
      <c r="E27" s="36">
        <f>SUBTOTAL(9,E26:E26)</f>
        <v>327299.69999999995</v>
      </c>
      <c r="F27" s="67"/>
      <c r="G27" s="32"/>
      <c r="H27" s="32"/>
    </row>
    <row r="28" spans="1:8" ht="23.25" outlineLevel="2">
      <c r="A28" s="63" t="s">
        <v>13</v>
      </c>
      <c r="B28" s="64" t="s">
        <v>32</v>
      </c>
      <c r="C28" s="65">
        <v>1</v>
      </c>
      <c r="D28" s="66">
        <v>20774.71</v>
      </c>
      <c r="E28" s="66">
        <f>D28*3</f>
        <v>62324.13</v>
      </c>
      <c r="F28" s="67"/>
      <c r="G28" s="32"/>
      <c r="H28" s="32"/>
    </row>
    <row r="29" spans="1:8" ht="23.25" outlineLevel="1">
      <c r="A29" s="33"/>
      <c r="B29" s="34" t="s">
        <v>33</v>
      </c>
      <c r="C29" s="35">
        <f>SUBTOTAL(9,C28:C28)</f>
        <v>1</v>
      </c>
      <c r="D29" s="36"/>
      <c r="E29" s="36">
        <f>SUBTOTAL(9,E28:E28)</f>
        <v>62324.13</v>
      </c>
      <c r="F29" s="67"/>
      <c r="G29" s="32"/>
      <c r="H29" s="32"/>
    </row>
    <row r="30" spans="1:8" ht="23.25" outlineLevel="2">
      <c r="A30" s="63" t="s">
        <v>13</v>
      </c>
      <c r="B30" s="64" t="s">
        <v>34</v>
      </c>
      <c r="C30" s="65">
        <v>6</v>
      </c>
      <c r="D30" s="66">
        <v>72176.61</v>
      </c>
      <c r="E30" s="66">
        <f>D30*3</f>
        <v>216529.83000000002</v>
      </c>
      <c r="F30" s="67"/>
      <c r="G30" s="32"/>
      <c r="H30" s="32"/>
    </row>
    <row r="31" spans="1:8" ht="23.25" outlineLevel="1">
      <c r="A31" s="33"/>
      <c r="B31" s="34" t="s">
        <v>35</v>
      </c>
      <c r="C31" s="35">
        <f>SUBTOTAL(9,C30:C30)</f>
        <v>6</v>
      </c>
      <c r="D31" s="36"/>
      <c r="E31" s="36">
        <f>SUBTOTAL(9,E30:E30)</f>
        <v>216529.83000000002</v>
      </c>
      <c r="F31" s="67"/>
      <c r="G31" s="32"/>
      <c r="H31" s="32"/>
    </row>
    <row r="32" spans="1:8" ht="23.25" outlineLevel="2">
      <c r="A32" s="72" t="s">
        <v>13</v>
      </c>
      <c r="B32" s="73" t="s">
        <v>36</v>
      </c>
      <c r="C32" s="74">
        <v>5</v>
      </c>
      <c r="D32" s="75">
        <v>70368.19</v>
      </c>
      <c r="E32" s="75">
        <v>211104.57</v>
      </c>
      <c r="F32" s="67"/>
      <c r="G32" s="32"/>
      <c r="H32" s="32"/>
    </row>
    <row r="33" spans="1:8" ht="23.25" outlineLevel="1">
      <c r="A33" s="33"/>
      <c r="B33" s="34" t="s">
        <v>37</v>
      </c>
      <c r="C33" s="35">
        <f>SUBTOTAL(9,C32:C32)</f>
        <v>5</v>
      </c>
      <c r="D33" s="36"/>
      <c r="E33" s="36">
        <f>SUBTOTAL(9,E32:E32)</f>
        <v>211104.57</v>
      </c>
      <c r="F33" s="67"/>
      <c r="G33" s="32"/>
      <c r="H33" s="32"/>
    </row>
    <row r="34" spans="1:8" ht="23.25" outlineLevel="2">
      <c r="A34" s="63" t="s">
        <v>13</v>
      </c>
      <c r="B34" s="64" t="s">
        <v>38</v>
      </c>
      <c r="C34" s="65">
        <v>2</v>
      </c>
      <c r="D34" s="66">
        <v>31660.63</v>
      </c>
      <c r="E34" s="66">
        <f>D34*3</f>
        <v>94981.89</v>
      </c>
      <c r="F34" s="32"/>
      <c r="G34" s="32"/>
      <c r="H34" s="32"/>
    </row>
    <row r="35" spans="1:8" ht="23.25" outlineLevel="1">
      <c r="A35" s="33"/>
      <c r="B35" s="34" t="s">
        <v>39</v>
      </c>
      <c r="C35" s="35">
        <f>SUBTOTAL(9,C34:C34)</f>
        <v>2</v>
      </c>
      <c r="D35" s="36"/>
      <c r="E35" s="36">
        <f>SUBTOTAL(9,E34:E34)</f>
        <v>94981.89</v>
      </c>
      <c r="F35" s="32"/>
      <c r="G35" s="32"/>
      <c r="H35" s="32"/>
    </row>
    <row r="36" spans="1:8" ht="23.25" outlineLevel="2">
      <c r="A36" s="63" t="s">
        <v>13</v>
      </c>
      <c r="B36" s="64" t="s">
        <v>42</v>
      </c>
      <c r="C36" s="65">
        <v>4</v>
      </c>
      <c r="D36" s="66">
        <v>58919.47</v>
      </c>
      <c r="E36" s="66">
        <f>D36*3</f>
        <v>176758.41</v>
      </c>
      <c r="F36" s="32"/>
      <c r="G36" s="32"/>
      <c r="H36" s="32"/>
    </row>
    <row r="37" spans="1:8" ht="23.25" outlineLevel="1">
      <c r="A37" s="33"/>
      <c r="B37" s="34" t="s">
        <v>43</v>
      </c>
      <c r="C37" s="35">
        <f>SUBTOTAL(9,C36:C36)</f>
        <v>4</v>
      </c>
      <c r="D37" s="36"/>
      <c r="E37" s="36">
        <f>SUBTOTAL(9,E36:E36)</f>
        <v>176758.41</v>
      </c>
      <c r="F37" s="32"/>
      <c r="G37" s="32"/>
      <c r="H37" s="32"/>
    </row>
    <row r="38" spans="1:8" ht="23.25" outlineLevel="2">
      <c r="A38" s="63" t="s">
        <v>13</v>
      </c>
      <c r="B38" s="64" t="s">
        <v>44</v>
      </c>
      <c r="C38" s="65">
        <v>1</v>
      </c>
      <c r="D38" s="66">
        <v>9961.44</v>
      </c>
      <c r="E38" s="66">
        <f>D38*3</f>
        <v>29884.32</v>
      </c>
      <c r="F38" s="32"/>
      <c r="G38" s="32"/>
      <c r="H38" s="32"/>
    </row>
    <row r="39" spans="1:8" ht="23.25" outlineLevel="1">
      <c r="A39" s="33"/>
      <c r="B39" s="34" t="s">
        <v>45</v>
      </c>
      <c r="C39" s="35">
        <f>SUBTOTAL(9,C38:C38)</f>
        <v>1</v>
      </c>
      <c r="D39" s="36"/>
      <c r="E39" s="36">
        <f>SUBTOTAL(9,E38:E38)</f>
        <v>29884.32</v>
      </c>
      <c r="F39" s="32"/>
      <c r="G39" s="32"/>
      <c r="H39" s="32"/>
    </row>
    <row r="40" spans="1:8" ht="23.25" outlineLevel="2">
      <c r="A40" s="63" t="s">
        <v>13</v>
      </c>
      <c r="B40" s="64" t="s">
        <v>46</v>
      </c>
      <c r="C40" s="65">
        <v>3</v>
      </c>
      <c r="D40" s="66">
        <v>59959.79</v>
      </c>
      <c r="E40" s="66">
        <f>D40*3</f>
        <v>179879.37</v>
      </c>
      <c r="F40" s="32"/>
      <c r="G40" s="32"/>
      <c r="H40" s="32"/>
    </row>
    <row r="41" spans="1:8" ht="23.25" outlineLevel="1">
      <c r="A41" s="33"/>
      <c r="B41" s="34" t="s">
        <v>47</v>
      </c>
      <c r="C41" s="35">
        <f>SUBTOTAL(9,C40:C40)</f>
        <v>3</v>
      </c>
      <c r="D41" s="36"/>
      <c r="E41" s="36">
        <f>SUBTOTAL(9,E40:E40)</f>
        <v>179879.37</v>
      </c>
      <c r="F41" s="32"/>
      <c r="G41" s="32"/>
      <c r="H41" s="32"/>
    </row>
    <row r="42" spans="1:8" ht="23.25" outlineLevel="2">
      <c r="A42" s="63" t="s">
        <v>13</v>
      </c>
      <c r="B42" s="64" t="s">
        <v>48</v>
      </c>
      <c r="C42" s="65">
        <v>5</v>
      </c>
      <c r="D42" s="66">
        <v>67965.54</v>
      </c>
      <c r="E42" s="66">
        <f>D42*3</f>
        <v>203896.62</v>
      </c>
      <c r="F42" s="32"/>
      <c r="G42" s="32"/>
      <c r="H42" s="32"/>
    </row>
    <row r="43" spans="1:8" ht="23.25" outlineLevel="1">
      <c r="A43" s="33"/>
      <c r="B43" s="34" t="s">
        <v>49</v>
      </c>
      <c r="C43" s="35">
        <f>SUBTOTAL(9,C42:C42)</f>
        <v>5</v>
      </c>
      <c r="D43" s="36"/>
      <c r="E43" s="36">
        <f>SUBTOTAL(9,E42:E42)</f>
        <v>203896.62</v>
      </c>
      <c r="F43" s="32"/>
      <c r="G43" s="32"/>
      <c r="H43" s="32"/>
    </row>
    <row r="44" spans="1:8" ht="23.25" outlineLevel="2">
      <c r="A44" s="63" t="s">
        <v>13</v>
      </c>
      <c r="B44" s="64" t="s">
        <v>50</v>
      </c>
      <c r="C44" s="65">
        <v>8</v>
      </c>
      <c r="D44" s="66">
        <v>149464.46</v>
      </c>
      <c r="E44" s="66">
        <f>D44*3</f>
        <v>448393.38</v>
      </c>
      <c r="F44" s="32"/>
      <c r="G44" s="32"/>
      <c r="H44" s="32"/>
    </row>
    <row r="45" spans="1:8" ht="23.25" outlineLevel="1">
      <c r="A45" s="33"/>
      <c r="B45" s="34" t="s">
        <v>51</v>
      </c>
      <c r="C45" s="35">
        <f>SUBTOTAL(9,C44:C44)</f>
        <v>8</v>
      </c>
      <c r="D45" s="36"/>
      <c r="E45" s="36">
        <f>SUBTOTAL(9,E44:E44)</f>
        <v>448393.38</v>
      </c>
      <c r="F45" s="32"/>
      <c r="G45" s="32"/>
      <c r="H45" s="32"/>
    </row>
    <row r="46" spans="1:8" ht="23.25" outlineLevel="2">
      <c r="A46" s="63" t="s">
        <v>13</v>
      </c>
      <c r="B46" s="64" t="s">
        <v>52</v>
      </c>
      <c r="C46" s="65">
        <v>3</v>
      </c>
      <c r="D46" s="66">
        <v>58912.88</v>
      </c>
      <c r="E46" s="66">
        <f>D46*3</f>
        <v>176738.63999999998</v>
      </c>
      <c r="F46" s="32"/>
      <c r="G46" s="32"/>
      <c r="H46" s="32"/>
    </row>
    <row r="47" spans="1:8" ht="23.25" outlineLevel="1">
      <c r="A47" s="33"/>
      <c r="B47" s="34" t="s">
        <v>53</v>
      </c>
      <c r="C47" s="35">
        <f>SUBTOTAL(9,C46:C46)</f>
        <v>3</v>
      </c>
      <c r="D47" s="36"/>
      <c r="E47" s="36">
        <f>SUBTOTAL(9,E46:E46)</f>
        <v>176738.63999999998</v>
      </c>
      <c r="F47" s="32"/>
      <c r="G47" s="32"/>
      <c r="H47" s="32"/>
    </row>
    <row r="48" spans="1:8" ht="23.25" outlineLevel="2">
      <c r="A48" s="63" t="s">
        <v>13</v>
      </c>
      <c r="B48" s="64" t="s">
        <v>54</v>
      </c>
      <c r="C48" s="65">
        <v>2</v>
      </c>
      <c r="D48" s="66">
        <v>30328.94</v>
      </c>
      <c r="E48" s="66">
        <f>D48*3</f>
        <v>90986.81999999999</v>
      </c>
      <c r="F48" s="32"/>
      <c r="G48" s="32"/>
      <c r="H48" s="32"/>
    </row>
    <row r="49" spans="1:8" ht="23.25" outlineLevel="1">
      <c r="A49" s="33"/>
      <c r="B49" s="34" t="s">
        <v>55</v>
      </c>
      <c r="C49" s="35">
        <f>SUBTOTAL(9,C48:C48)</f>
        <v>2</v>
      </c>
      <c r="D49" s="36"/>
      <c r="E49" s="36">
        <f>SUBTOTAL(9,E48:E48)</f>
        <v>90986.81999999999</v>
      </c>
      <c r="F49" s="32"/>
      <c r="G49" s="32"/>
      <c r="H49" s="32"/>
    </row>
    <row r="50" spans="1:8" ht="23.25" outlineLevel="2">
      <c r="A50" s="63" t="s">
        <v>13</v>
      </c>
      <c r="B50" s="64" t="s">
        <v>56</v>
      </c>
      <c r="C50" s="65">
        <v>6</v>
      </c>
      <c r="D50" s="66">
        <v>90486.53</v>
      </c>
      <c r="E50" s="66">
        <f>D50*3</f>
        <v>271459.58999999997</v>
      </c>
      <c r="F50" s="32"/>
      <c r="G50" s="32"/>
      <c r="H50" s="32"/>
    </row>
    <row r="51" spans="1:8" ht="23.25" outlineLevel="1">
      <c r="A51" s="33"/>
      <c r="B51" s="34" t="s">
        <v>57</v>
      </c>
      <c r="C51" s="35">
        <f>SUBTOTAL(9,C50:C50)</f>
        <v>6</v>
      </c>
      <c r="D51" s="36"/>
      <c r="E51" s="36">
        <f>SUBTOTAL(9,E50:E50)</f>
        <v>271459.58999999997</v>
      </c>
      <c r="F51" s="32"/>
      <c r="G51" s="32"/>
      <c r="H51" s="32"/>
    </row>
    <row r="52" spans="1:8" ht="23.25" outlineLevel="2">
      <c r="A52" s="63" t="s">
        <v>13</v>
      </c>
      <c r="B52" s="64" t="s">
        <v>60</v>
      </c>
      <c r="C52" s="65">
        <v>2</v>
      </c>
      <c r="D52" s="66">
        <v>36559.33</v>
      </c>
      <c r="E52" s="66">
        <f>D52*3</f>
        <v>109677.99</v>
      </c>
      <c r="F52" s="32"/>
      <c r="G52" s="32"/>
      <c r="H52" s="32"/>
    </row>
    <row r="53" spans="1:8" ht="23.25" outlineLevel="1">
      <c r="A53" s="33"/>
      <c r="B53" s="34" t="s">
        <v>61</v>
      </c>
      <c r="C53" s="35">
        <f>SUBTOTAL(9,C52:C52)</f>
        <v>2</v>
      </c>
      <c r="D53" s="36"/>
      <c r="E53" s="36">
        <f>SUBTOTAL(9,E52:E52)</f>
        <v>109677.99</v>
      </c>
      <c r="F53" s="32"/>
      <c r="G53" s="32"/>
      <c r="H53" s="32"/>
    </row>
    <row r="54" spans="1:8" ht="23.25" outlineLevel="2">
      <c r="A54" s="63" t="s">
        <v>13</v>
      </c>
      <c r="B54" s="64" t="s">
        <v>62</v>
      </c>
      <c r="C54" s="65">
        <v>15</v>
      </c>
      <c r="D54" s="66">
        <v>281069.53</v>
      </c>
      <c r="E54" s="66">
        <f>D54*3</f>
        <v>843208.5900000001</v>
      </c>
      <c r="F54" s="32"/>
      <c r="G54" s="32"/>
      <c r="H54" s="32"/>
    </row>
    <row r="55" spans="1:8" ht="23.25" outlineLevel="1">
      <c r="A55" s="33"/>
      <c r="B55" s="34" t="s">
        <v>63</v>
      </c>
      <c r="C55" s="35">
        <f>SUBTOTAL(9,C54:C54)</f>
        <v>15</v>
      </c>
      <c r="D55" s="36"/>
      <c r="E55" s="36">
        <f>SUBTOTAL(9,E54:E54)</f>
        <v>843208.5900000001</v>
      </c>
      <c r="F55" s="32"/>
      <c r="G55" s="32"/>
      <c r="H55" s="32"/>
    </row>
    <row r="56" spans="1:8" ht="23.25" outlineLevel="2">
      <c r="A56" s="63" t="s">
        <v>13</v>
      </c>
      <c r="B56" s="64" t="s">
        <v>64</v>
      </c>
      <c r="C56" s="65">
        <v>4</v>
      </c>
      <c r="D56" s="66">
        <v>86500</v>
      </c>
      <c r="E56" s="66">
        <f>D56*3</f>
        <v>259500</v>
      </c>
      <c r="F56" s="32"/>
      <c r="G56" s="32"/>
      <c r="H56" s="32"/>
    </row>
    <row r="57" spans="1:8" ht="23.25" outlineLevel="1">
      <c r="A57" s="33"/>
      <c r="B57" s="34" t="s">
        <v>65</v>
      </c>
      <c r="C57" s="35">
        <f>SUBTOTAL(9,C56:C56)</f>
        <v>4</v>
      </c>
      <c r="D57" s="36"/>
      <c r="E57" s="36">
        <f>SUBTOTAL(9,E56:E56)</f>
        <v>259500</v>
      </c>
      <c r="F57" s="32"/>
      <c r="G57" s="32"/>
      <c r="H57" s="32"/>
    </row>
    <row r="58" spans="1:8" ht="21.75" customHeight="1" outlineLevel="2">
      <c r="A58" s="63" t="s">
        <v>13</v>
      </c>
      <c r="B58" s="64" t="s">
        <v>66</v>
      </c>
      <c r="C58" s="65">
        <v>7</v>
      </c>
      <c r="D58" s="66">
        <v>92543.17</v>
      </c>
      <c r="E58" s="66">
        <f>D58*3</f>
        <v>277629.51</v>
      </c>
      <c r="F58" s="32"/>
      <c r="G58" s="32"/>
      <c r="H58" s="32"/>
    </row>
    <row r="59" spans="1:8" ht="21.75" customHeight="1" outlineLevel="1">
      <c r="A59" s="33"/>
      <c r="B59" s="34" t="s">
        <v>67</v>
      </c>
      <c r="C59" s="35">
        <f>SUBTOTAL(9,C58:C58)</f>
        <v>7</v>
      </c>
      <c r="D59" s="36"/>
      <c r="E59" s="36">
        <f>SUBTOTAL(9,E58:E58)</f>
        <v>277629.51</v>
      </c>
      <c r="F59" s="32"/>
      <c r="G59" s="32"/>
      <c r="H59" s="32"/>
    </row>
    <row r="60" spans="1:8" ht="23.25" outlineLevel="2">
      <c r="A60" s="63" t="s">
        <v>13</v>
      </c>
      <c r="B60" s="64" t="s">
        <v>68</v>
      </c>
      <c r="C60" s="65">
        <v>10</v>
      </c>
      <c r="D60" s="66">
        <v>108000</v>
      </c>
      <c r="E60" s="66">
        <f>D60*3</f>
        <v>324000</v>
      </c>
      <c r="F60" s="32"/>
      <c r="G60" s="32"/>
      <c r="H60" s="32"/>
    </row>
    <row r="61" spans="1:8" ht="23.25" outlineLevel="1">
      <c r="A61" s="33"/>
      <c r="B61" s="34" t="s">
        <v>69</v>
      </c>
      <c r="C61" s="35">
        <f>SUBTOTAL(9,C60:C60)</f>
        <v>10</v>
      </c>
      <c r="D61" s="36"/>
      <c r="E61" s="36">
        <f>SUBTOTAL(9,E60:E60)</f>
        <v>324000</v>
      </c>
      <c r="F61" s="32"/>
      <c r="G61" s="32"/>
      <c r="H61" s="32"/>
    </row>
    <row r="62" spans="1:8" ht="23.25" outlineLevel="2">
      <c r="A62" s="63" t="s">
        <v>13</v>
      </c>
      <c r="B62" s="64" t="s">
        <v>70</v>
      </c>
      <c r="C62" s="65">
        <v>5</v>
      </c>
      <c r="D62" s="66">
        <v>45215</v>
      </c>
      <c r="E62" s="66">
        <f>D62*3</f>
        <v>135645</v>
      </c>
      <c r="F62" s="32"/>
      <c r="G62" s="32"/>
      <c r="H62" s="32"/>
    </row>
    <row r="63" spans="1:8" ht="23.25" outlineLevel="1">
      <c r="A63" s="33"/>
      <c r="B63" s="34" t="s">
        <v>71</v>
      </c>
      <c r="C63" s="35">
        <f>SUBTOTAL(9,C62:C62)</f>
        <v>5</v>
      </c>
      <c r="D63" s="36"/>
      <c r="E63" s="36">
        <f>SUBTOTAL(9,E62:E62)</f>
        <v>135645</v>
      </c>
      <c r="F63" s="32"/>
      <c r="G63" s="32"/>
      <c r="H63" s="32"/>
    </row>
    <row r="64" spans="1:8" ht="23.25" outlineLevel="2">
      <c r="A64" s="63" t="s">
        <v>13</v>
      </c>
      <c r="B64" s="64" t="s">
        <v>74</v>
      </c>
      <c r="C64" s="65">
        <v>3</v>
      </c>
      <c r="D64" s="66">
        <v>48695.3</v>
      </c>
      <c r="E64" s="66">
        <f>D64*3</f>
        <v>146085.90000000002</v>
      </c>
      <c r="F64" s="32"/>
      <c r="G64" s="32"/>
      <c r="H64" s="32"/>
    </row>
    <row r="65" spans="1:8" ht="23.25" outlineLevel="1">
      <c r="A65" s="33"/>
      <c r="B65" s="34" t="s">
        <v>75</v>
      </c>
      <c r="C65" s="35">
        <f>SUBTOTAL(9,C64:C64)</f>
        <v>3</v>
      </c>
      <c r="D65" s="36"/>
      <c r="E65" s="36">
        <f>SUBTOTAL(9,E64:E64)</f>
        <v>146085.90000000002</v>
      </c>
      <c r="F65" s="32"/>
      <c r="G65" s="32"/>
      <c r="H65" s="32"/>
    </row>
    <row r="66" spans="1:8" ht="23.25" outlineLevel="2">
      <c r="A66" s="63" t="s">
        <v>13</v>
      </c>
      <c r="B66" s="64" t="s">
        <v>76</v>
      </c>
      <c r="C66" s="65">
        <v>3</v>
      </c>
      <c r="D66" s="66">
        <v>38463.06</v>
      </c>
      <c r="E66" s="66">
        <f>D66*3</f>
        <v>115389.18</v>
      </c>
      <c r="F66" s="32"/>
      <c r="G66" s="32"/>
      <c r="H66" s="32"/>
    </row>
    <row r="67" spans="1:8" ht="23.25" outlineLevel="1">
      <c r="A67" s="33"/>
      <c r="B67" s="34" t="s">
        <v>77</v>
      </c>
      <c r="C67" s="35">
        <f>SUBTOTAL(9,C66:C66)</f>
        <v>3</v>
      </c>
      <c r="D67" s="36"/>
      <c r="E67" s="36">
        <f>SUBTOTAL(9,E66:E66)</f>
        <v>115389.18</v>
      </c>
      <c r="F67" s="32"/>
      <c r="G67" s="32"/>
      <c r="H67" s="32"/>
    </row>
    <row r="68" spans="1:8" ht="23.25" outlineLevel="2">
      <c r="A68" s="63" t="s">
        <v>13</v>
      </c>
      <c r="B68" s="64" t="s">
        <v>78</v>
      </c>
      <c r="C68" s="65">
        <v>4</v>
      </c>
      <c r="D68" s="66">
        <v>38627.64</v>
      </c>
      <c r="E68" s="66">
        <f>D68*3</f>
        <v>115882.92</v>
      </c>
      <c r="F68" s="32"/>
      <c r="G68" s="32"/>
      <c r="H68" s="32"/>
    </row>
    <row r="69" spans="1:8" ht="23.25" outlineLevel="1">
      <c r="A69" s="33"/>
      <c r="B69" s="34" t="s">
        <v>79</v>
      </c>
      <c r="C69" s="35">
        <f>SUBTOTAL(9,C68:C68)</f>
        <v>4</v>
      </c>
      <c r="D69" s="36"/>
      <c r="E69" s="36">
        <f>SUBTOTAL(9,E68:E68)</f>
        <v>115882.92</v>
      </c>
      <c r="F69" s="32"/>
      <c r="G69" s="32"/>
      <c r="H69" s="32"/>
    </row>
    <row r="70" spans="1:8" ht="23.25" outlineLevel="2">
      <c r="A70" s="63" t="s">
        <v>13</v>
      </c>
      <c r="B70" s="64" t="s">
        <v>82</v>
      </c>
      <c r="C70" s="65">
        <v>5</v>
      </c>
      <c r="D70" s="66">
        <v>89129.96</v>
      </c>
      <c r="E70" s="66">
        <f>D70*3</f>
        <v>267389.88</v>
      </c>
      <c r="F70" s="32"/>
      <c r="G70" s="32"/>
      <c r="H70" s="32"/>
    </row>
    <row r="71" spans="1:8" ht="23.25" outlineLevel="1">
      <c r="A71" s="33"/>
      <c r="B71" s="34" t="s">
        <v>83</v>
      </c>
      <c r="C71" s="35">
        <f>SUBTOTAL(9,C70:C70)</f>
        <v>5</v>
      </c>
      <c r="D71" s="36"/>
      <c r="E71" s="36">
        <f>SUBTOTAL(9,E70:E70)</f>
        <v>267389.88</v>
      </c>
      <c r="F71" s="32"/>
      <c r="G71" s="32"/>
      <c r="H71" s="32"/>
    </row>
    <row r="72" spans="1:8" ht="23.25" outlineLevel="2">
      <c r="A72" s="63" t="s">
        <v>13</v>
      </c>
      <c r="B72" s="64" t="s">
        <v>86</v>
      </c>
      <c r="C72" s="65">
        <v>9</v>
      </c>
      <c r="D72" s="66">
        <v>111956.45</v>
      </c>
      <c r="E72" s="66">
        <f>D72*3</f>
        <v>335869.35</v>
      </c>
      <c r="F72" s="32"/>
      <c r="G72" s="32"/>
      <c r="H72" s="32"/>
    </row>
    <row r="73" spans="1:8" ht="23.25" outlineLevel="1">
      <c r="A73" s="33"/>
      <c r="B73" s="34" t="s">
        <v>87</v>
      </c>
      <c r="C73" s="35">
        <f>SUBTOTAL(9,C72:C72)</f>
        <v>9</v>
      </c>
      <c r="D73" s="36"/>
      <c r="E73" s="36">
        <f>SUBTOTAL(9,E72:E72)</f>
        <v>335869.35</v>
      </c>
      <c r="F73" s="32"/>
      <c r="G73" s="32"/>
      <c r="H73" s="32"/>
    </row>
    <row r="74" spans="1:8" ht="23.25" outlineLevel="2">
      <c r="A74" s="63" t="s">
        <v>13</v>
      </c>
      <c r="B74" s="64" t="s">
        <v>88</v>
      </c>
      <c r="C74" s="65">
        <v>3</v>
      </c>
      <c r="D74" s="66">
        <v>36966.71</v>
      </c>
      <c r="E74" s="66">
        <f>D74*3</f>
        <v>110900.13</v>
      </c>
      <c r="F74" s="32"/>
      <c r="G74" s="32"/>
      <c r="H74" s="32"/>
    </row>
    <row r="75" spans="1:8" ht="23.25" outlineLevel="1">
      <c r="A75" s="33"/>
      <c r="B75" s="34" t="s">
        <v>89</v>
      </c>
      <c r="C75" s="35">
        <f>SUBTOTAL(9,C74:C74)</f>
        <v>3</v>
      </c>
      <c r="D75" s="36"/>
      <c r="E75" s="36">
        <f>SUBTOTAL(9,E74:E74)</f>
        <v>110900.13</v>
      </c>
      <c r="F75" s="32"/>
      <c r="G75" s="32"/>
      <c r="H75" s="32"/>
    </row>
    <row r="76" spans="1:8" ht="23.25" outlineLevel="2">
      <c r="A76" s="63" t="s">
        <v>13</v>
      </c>
      <c r="B76" s="64" t="s">
        <v>92</v>
      </c>
      <c r="C76" s="65">
        <v>10</v>
      </c>
      <c r="D76" s="66">
        <v>117859.76</v>
      </c>
      <c r="E76" s="66">
        <f>D76*3+92946.3</f>
        <v>446525.57999999996</v>
      </c>
      <c r="F76" s="32"/>
      <c r="G76" s="32"/>
      <c r="H76" s="32"/>
    </row>
    <row r="77" spans="1:8" ht="23.25" outlineLevel="1">
      <c r="A77" s="33"/>
      <c r="B77" s="34" t="s">
        <v>93</v>
      </c>
      <c r="C77" s="35">
        <f>SUBTOTAL(9,C76:C76)</f>
        <v>10</v>
      </c>
      <c r="D77" s="36"/>
      <c r="E77" s="36">
        <f>SUBTOTAL(9,E76:E76)</f>
        <v>446525.57999999996</v>
      </c>
      <c r="F77" s="32"/>
      <c r="G77" s="32"/>
      <c r="H77" s="32"/>
    </row>
    <row r="78" spans="1:8" ht="23.25" outlineLevel="2">
      <c r="A78" s="63" t="s">
        <v>13</v>
      </c>
      <c r="B78" s="64" t="s">
        <v>94</v>
      </c>
      <c r="C78" s="65">
        <v>2</v>
      </c>
      <c r="D78" s="66">
        <v>27855.97</v>
      </c>
      <c r="E78" s="66">
        <f>D78*3</f>
        <v>83567.91</v>
      </c>
      <c r="F78" s="32"/>
      <c r="G78" s="32"/>
      <c r="H78" s="32"/>
    </row>
    <row r="79" spans="1:8" ht="23.25" outlineLevel="1">
      <c r="A79" s="33"/>
      <c r="B79" s="34" t="s">
        <v>95</v>
      </c>
      <c r="C79" s="35">
        <f>SUBTOTAL(9,C78:C78)</f>
        <v>2</v>
      </c>
      <c r="D79" s="36"/>
      <c r="E79" s="36">
        <f>SUBTOTAL(9,E78:E78)</f>
        <v>83567.91</v>
      </c>
      <c r="F79" s="32"/>
      <c r="G79" s="32"/>
      <c r="H79" s="32"/>
    </row>
    <row r="80" spans="1:8" ht="23.25" outlineLevel="2">
      <c r="A80" s="63" t="s">
        <v>13</v>
      </c>
      <c r="B80" s="64" t="s">
        <v>98</v>
      </c>
      <c r="C80" s="65">
        <v>2</v>
      </c>
      <c r="D80" s="66">
        <v>27897.74</v>
      </c>
      <c r="E80" s="66">
        <f>D80*3</f>
        <v>83693.22</v>
      </c>
      <c r="F80" s="32"/>
      <c r="G80" s="32"/>
      <c r="H80" s="32"/>
    </row>
    <row r="81" spans="1:8" ht="23.25" outlineLevel="1">
      <c r="A81" s="33"/>
      <c r="B81" s="34" t="s">
        <v>99</v>
      </c>
      <c r="C81" s="35">
        <f>SUBTOTAL(9,C80:C80)</f>
        <v>2</v>
      </c>
      <c r="D81" s="36"/>
      <c r="E81" s="36">
        <f>SUBTOTAL(9,E80:E80)</f>
        <v>83693.22</v>
      </c>
      <c r="F81" s="32"/>
      <c r="G81" s="32"/>
      <c r="H81" s="32"/>
    </row>
    <row r="82" spans="1:8" ht="23.25" outlineLevel="2">
      <c r="A82" s="63" t="s">
        <v>13</v>
      </c>
      <c r="B82" s="64" t="s">
        <v>102</v>
      </c>
      <c r="C82" s="65">
        <v>10</v>
      </c>
      <c r="D82" s="66">
        <v>329267.49</v>
      </c>
      <c r="E82" s="66">
        <f>D82*3</f>
        <v>987802.47</v>
      </c>
      <c r="F82" s="32"/>
      <c r="G82" s="32"/>
      <c r="H82" s="32"/>
    </row>
    <row r="83" spans="1:8" ht="23.25" outlineLevel="1">
      <c r="A83" s="33"/>
      <c r="B83" s="34" t="s">
        <v>103</v>
      </c>
      <c r="C83" s="35">
        <f>SUBTOTAL(9,C82:C82)</f>
        <v>10</v>
      </c>
      <c r="D83" s="36"/>
      <c r="E83" s="36">
        <f>SUBTOTAL(9,E82:E82)</f>
        <v>987802.47</v>
      </c>
      <c r="F83" s="32"/>
      <c r="G83" s="32"/>
      <c r="H83" s="32"/>
    </row>
    <row r="84" spans="1:8" ht="23.25" outlineLevel="2">
      <c r="A84" s="63" t="s">
        <v>13</v>
      </c>
      <c r="B84" s="64" t="s">
        <v>108</v>
      </c>
      <c r="C84" s="65">
        <v>3</v>
      </c>
      <c r="D84" s="66">
        <v>47226.32</v>
      </c>
      <c r="E84" s="66">
        <f>D84*3</f>
        <v>141678.96</v>
      </c>
      <c r="F84" s="32"/>
      <c r="G84" s="32"/>
      <c r="H84" s="32"/>
    </row>
    <row r="85" spans="1:8" ht="23.25" outlineLevel="1">
      <c r="A85" s="33"/>
      <c r="B85" s="34" t="s">
        <v>109</v>
      </c>
      <c r="C85" s="35">
        <f>SUBTOTAL(9,C84:C84)</f>
        <v>3</v>
      </c>
      <c r="D85" s="36"/>
      <c r="E85" s="36">
        <f>SUBTOTAL(9,E84:E84)</f>
        <v>141678.96</v>
      </c>
      <c r="F85" s="32"/>
      <c r="G85" s="32"/>
      <c r="H85" s="32"/>
    </row>
    <row r="86" spans="1:8" ht="23.25" outlineLevel="2">
      <c r="A86" s="63" t="s">
        <v>13</v>
      </c>
      <c r="B86" s="64" t="s">
        <v>110</v>
      </c>
      <c r="C86" s="65">
        <v>3</v>
      </c>
      <c r="D86" s="66">
        <v>36630.27</v>
      </c>
      <c r="E86" s="66">
        <f>D86*3</f>
        <v>109890.81</v>
      </c>
      <c r="F86" s="32"/>
      <c r="G86" s="32"/>
      <c r="H86" s="32"/>
    </row>
    <row r="87" spans="1:8" ht="23.25" outlineLevel="1">
      <c r="A87" s="33"/>
      <c r="B87" s="34" t="s">
        <v>111</v>
      </c>
      <c r="C87" s="35">
        <f>SUBTOTAL(9,C86:C86)</f>
        <v>3</v>
      </c>
      <c r="D87" s="36"/>
      <c r="E87" s="36">
        <f>SUBTOTAL(9,E86:E86)</f>
        <v>109890.81</v>
      </c>
      <c r="F87" s="32"/>
      <c r="G87" s="32"/>
      <c r="H87" s="32"/>
    </row>
    <row r="88" spans="1:8" ht="23.25" outlineLevel="2">
      <c r="A88" s="63" t="s">
        <v>13</v>
      </c>
      <c r="B88" s="64" t="s">
        <v>112</v>
      </c>
      <c r="C88" s="65">
        <v>2</v>
      </c>
      <c r="D88" s="66">
        <v>30679.93</v>
      </c>
      <c r="E88" s="66">
        <f>D88*3</f>
        <v>92039.79000000001</v>
      </c>
      <c r="F88" s="32"/>
      <c r="G88" s="32"/>
      <c r="H88" s="32"/>
    </row>
    <row r="89" spans="1:8" ht="23.25" outlineLevel="1">
      <c r="A89" s="33"/>
      <c r="B89" s="34" t="s">
        <v>113</v>
      </c>
      <c r="C89" s="35">
        <f>SUBTOTAL(9,C88:C88)</f>
        <v>2</v>
      </c>
      <c r="D89" s="36"/>
      <c r="E89" s="36">
        <f>SUBTOTAL(9,E88:E88)</f>
        <v>92039.79000000001</v>
      </c>
      <c r="F89" s="32"/>
      <c r="G89" s="32"/>
      <c r="H89" s="32"/>
    </row>
    <row r="90" spans="1:8" ht="23.25" outlineLevel="2">
      <c r="A90" s="63" t="s">
        <v>13</v>
      </c>
      <c r="B90" s="64" t="s">
        <v>114</v>
      </c>
      <c r="C90" s="65">
        <v>3</v>
      </c>
      <c r="D90" s="66">
        <v>32241.87</v>
      </c>
      <c r="E90" s="66">
        <f>D90*3</f>
        <v>96725.61</v>
      </c>
      <c r="F90" s="32"/>
      <c r="G90" s="32"/>
      <c r="H90" s="32"/>
    </row>
    <row r="91" spans="1:8" ht="23.25" outlineLevel="1">
      <c r="A91" s="33"/>
      <c r="B91" s="34" t="s">
        <v>115</v>
      </c>
      <c r="C91" s="35">
        <f>SUBTOTAL(9,C90:C90)</f>
        <v>3</v>
      </c>
      <c r="D91" s="36"/>
      <c r="E91" s="36">
        <f>SUBTOTAL(9,E90:E90)</f>
        <v>96725.61</v>
      </c>
      <c r="F91" s="32"/>
      <c r="G91" s="32"/>
      <c r="H91" s="32"/>
    </row>
    <row r="92" spans="1:8" ht="23.25" outlineLevel="2">
      <c r="A92" s="63" t="s">
        <v>13</v>
      </c>
      <c r="B92" s="64" t="s">
        <v>116</v>
      </c>
      <c r="C92" s="65">
        <v>8</v>
      </c>
      <c r="D92" s="66">
        <v>144029.98</v>
      </c>
      <c r="E92" s="66">
        <f>D92*3</f>
        <v>432089.94000000006</v>
      </c>
      <c r="F92" s="32"/>
      <c r="G92" s="32"/>
      <c r="H92" s="32"/>
    </row>
    <row r="93" spans="1:8" ht="23.25" outlineLevel="1">
      <c r="A93" s="33"/>
      <c r="B93" s="34" t="s">
        <v>117</v>
      </c>
      <c r="C93" s="35">
        <f>SUBTOTAL(9,C92:C92)</f>
        <v>8</v>
      </c>
      <c r="D93" s="36"/>
      <c r="E93" s="36">
        <f>SUBTOTAL(9,E92:E92)</f>
        <v>432089.94000000006</v>
      </c>
      <c r="F93" s="32"/>
      <c r="G93" s="32"/>
      <c r="H93" s="32"/>
    </row>
    <row r="94" spans="1:8" ht="23.25" outlineLevel="2">
      <c r="A94" s="63" t="s">
        <v>13</v>
      </c>
      <c r="B94" s="64" t="s">
        <v>118</v>
      </c>
      <c r="C94" s="65">
        <v>5</v>
      </c>
      <c r="D94" s="66">
        <v>66893.05</v>
      </c>
      <c r="E94" s="66">
        <f>D94*3</f>
        <v>200679.15000000002</v>
      </c>
      <c r="F94" s="32"/>
      <c r="G94" s="32"/>
      <c r="H94" s="32"/>
    </row>
    <row r="95" spans="1:8" ht="23.25" outlineLevel="1">
      <c r="A95" s="33"/>
      <c r="B95" s="34" t="s">
        <v>119</v>
      </c>
      <c r="C95" s="35">
        <f>SUBTOTAL(9,C94:C94)</f>
        <v>5</v>
      </c>
      <c r="D95" s="36"/>
      <c r="E95" s="36">
        <f>SUBTOTAL(9,E94:E94)</f>
        <v>200679.15000000002</v>
      </c>
      <c r="F95" s="32"/>
      <c r="G95" s="32"/>
      <c r="H95" s="32"/>
    </row>
    <row r="96" spans="1:8" ht="23.25" outlineLevel="2">
      <c r="A96" s="63" t="s">
        <v>13</v>
      </c>
      <c r="B96" s="64" t="s">
        <v>120</v>
      </c>
      <c r="C96" s="65">
        <v>15</v>
      </c>
      <c r="D96" s="66">
        <v>188000</v>
      </c>
      <c r="E96" s="66">
        <f>D96*3</f>
        <v>564000</v>
      </c>
      <c r="F96" s="32"/>
      <c r="G96" s="32"/>
      <c r="H96" s="32"/>
    </row>
    <row r="97" spans="1:8" ht="23.25" outlineLevel="1">
      <c r="A97" s="33"/>
      <c r="B97" s="34" t="s">
        <v>121</v>
      </c>
      <c r="C97" s="35">
        <f>SUBTOTAL(9,C96:C96)</f>
        <v>15</v>
      </c>
      <c r="D97" s="36"/>
      <c r="E97" s="36">
        <f>SUBTOTAL(9,E96:E96)</f>
        <v>564000</v>
      </c>
      <c r="F97" s="32"/>
      <c r="G97" s="32"/>
      <c r="H97" s="32"/>
    </row>
    <row r="98" spans="1:8" ht="23.25" outlineLevel="2">
      <c r="A98" s="63" t="s">
        <v>13</v>
      </c>
      <c r="B98" s="64" t="s">
        <v>122</v>
      </c>
      <c r="C98" s="65">
        <v>2</v>
      </c>
      <c r="D98" s="66">
        <v>28420.29</v>
      </c>
      <c r="E98" s="66">
        <f>D98*3</f>
        <v>85260.87</v>
      </c>
      <c r="F98" s="32"/>
      <c r="G98" s="32"/>
      <c r="H98" s="32"/>
    </row>
    <row r="99" spans="1:8" ht="23.25" outlineLevel="1">
      <c r="A99" s="33"/>
      <c r="B99" s="34" t="s">
        <v>123</v>
      </c>
      <c r="C99" s="35">
        <f>SUBTOTAL(9,C98:C98)</f>
        <v>2</v>
      </c>
      <c r="D99" s="36"/>
      <c r="E99" s="36">
        <f>SUBTOTAL(9,E98:E98)</f>
        <v>85260.87</v>
      </c>
      <c r="F99" s="32"/>
      <c r="G99" s="32"/>
      <c r="H99" s="32"/>
    </row>
    <row r="100" spans="1:8" ht="23.25" outlineLevel="2">
      <c r="A100" s="63" t="s">
        <v>13</v>
      </c>
      <c r="B100" s="64" t="s">
        <v>124</v>
      </c>
      <c r="C100" s="65">
        <v>2</v>
      </c>
      <c r="D100" s="66">
        <v>25278.01</v>
      </c>
      <c r="E100" s="66">
        <f>D100*3</f>
        <v>75834.03</v>
      </c>
      <c r="F100" s="32"/>
      <c r="G100" s="32"/>
      <c r="H100" s="32"/>
    </row>
    <row r="101" spans="1:8" ht="23.25" outlineLevel="1">
      <c r="A101" s="33"/>
      <c r="B101" s="34" t="s">
        <v>125</v>
      </c>
      <c r="C101" s="35">
        <f>SUBTOTAL(9,C100:C100)</f>
        <v>2</v>
      </c>
      <c r="D101" s="36"/>
      <c r="E101" s="36">
        <f>SUBTOTAL(9,E100:E100)</f>
        <v>75834.03</v>
      </c>
      <c r="F101" s="32"/>
      <c r="G101" s="32"/>
      <c r="H101" s="32"/>
    </row>
    <row r="102" spans="1:8" ht="23.25" outlineLevel="2">
      <c r="A102" s="63" t="s">
        <v>13</v>
      </c>
      <c r="B102" s="64" t="s">
        <v>126</v>
      </c>
      <c r="C102" s="65">
        <v>1</v>
      </c>
      <c r="D102" s="66">
        <v>15887.7</v>
      </c>
      <c r="E102" s="66">
        <f>D102*3</f>
        <v>47663.100000000006</v>
      </c>
      <c r="F102" s="32"/>
      <c r="G102" s="32"/>
      <c r="H102" s="32"/>
    </row>
    <row r="103" spans="1:8" ht="23.25" outlineLevel="1">
      <c r="A103" s="33"/>
      <c r="B103" s="34" t="s">
        <v>127</v>
      </c>
      <c r="C103" s="35">
        <f>SUBTOTAL(9,C102:C102)</f>
        <v>1</v>
      </c>
      <c r="D103" s="36"/>
      <c r="E103" s="36">
        <f>SUBTOTAL(9,E102:E102)</f>
        <v>47663.100000000006</v>
      </c>
      <c r="F103" s="32"/>
      <c r="G103" s="32"/>
      <c r="H103" s="32"/>
    </row>
    <row r="104" spans="1:8" ht="23.25" customHeight="1" outlineLevel="2">
      <c r="A104" s="63" t="s">
        <v>13</v>
      </c>
      <c r="B104" s="64" t="s">
        <v>128</v>
      </c>
      <c r="C104" s="65">
        <v>3</v>
      </c>
      <c r="D104" s="66">
        <v>52291.75</v>
      </c>
      <c r="E104" s="66">
        <f>D104*3</f>
        <v>156875.25</v>
      </c>
      <c r="F104" s="32"/>
      <c r="G104" s="32"/>
      <c r="H104" s="32"/>
    </row>
    <row r="105" spans="1:8" ht="23.25" customHeight="1" outlineLevel="1">
      <c r="A105" s="33"/>
      <c r="B105" s="34" t="s">
        <v>129</v>
      </c>
      <c r="C105" s="35">
        <f>SUBTOTAL(9,C104:C104)</f>
        <v>3</v>
      </c>
      <c r="D105" s="36"/>
      <c r="E105" s="36">
        <f>SUBTOTAL(9,E104:E104)</f>
        <v>156875.25</v>
      </c>
      <c r="F105" s="32"/>
      <c r="G105" s="32"/>
      <c r="H105" s="32"/>
    </row>
    <row r="106" spans="1:8" ht="23.25" customHeight="1" outlineLevel="2">
      <c r="A106" s="63" t="s">
        <v>13</v>
      </c>
      <c r="B106" s="64" t="s">
        <v>130</v>
      </c>
      <c r="C106" s="65">
        <v>1</v>
      </c>
      <c r="D106" s="66">
        <v>14173.48</v>
      </c>
      <c r="E106" s="66">
        <f>D106*3</f>
        <v>42520.44</v>
      </c>
      <c r="F106" s="32"/>
      <c r="G106" s="32"/>
      <c r="H106" s="32"/>
    </row>
    <row r="107" spans="1:8" ht="23.25" customHeight="1" outlineLevel="1">
      <c r="A107" s="33"/>
      <c r="B107" s="34" t="s">
        <v>131</v>
      </c>
      <c r="C107" s="35">
        <f>SUBTOTAL(9,C106:C106)</f>
        <v>1</v>
      </c>
      <c r="D107" s="36"/>
      <c r="E107" s="36">
        <f>SUBTOTAL(9,E106:E106)</f>
        <v>42520.44</v>
      </c>
      <c r="F107" s="32"/>
      <c r="G107" s="32"/>
      <c r="H107" s="32"/>
    </row>
    <row r="108" spans="1:8" ht="23.25" outlineLevel="2">
      <c r="A108" s="63" t="s">
        <v>13</v>
      </c>
      <c r="B108" s="64" t="s">
        <v>134</v>
      </c>
      <c r="C108" s="65">
        <v>1</v>
      </c>
      <c r="D108" s="66">
        <v>6345.05</v>
      </c>
      <c r="E108" s="66">
        <f>D108*3</f>
        <v>19035.15</v>
      </c>
      <c r="F108" s="32"/>
      <c r="G108" s="32"/>
      <c r="H108" s="32"/>
    </row>
    <row r="109" spans="1:8" ht="23.25" outlineLevel="1">
      <c r="A109" s="33"/>
      <c r="B109" s="34" t="s">
        <v>135</v>
      </c>
      <c r="C109" s="35">
        <f>SUBTOTAL(9,C108:C108)</f>
        <v>1</v>
      </c>
      <c r="D109" s="36"/>
      <c r="E109" s="36">
        <f>SUBTOTAL(9,E108:E108)</f>
        <v>19035.15</v>
      </c>
      <c r="F109" s="32"/>
      <c r="G109" s="32"/>
      <c r="H109" s="32"/>
    </row>
    <row r="110" spans="1:8" ht="23.25" outlineLevel="2">
      <c r="A110" s="63" t="s">
        <v>13</v>
      </c>
      <c r="B110" s="64" t="s">
        <v>140</v>
      </c>
      <c r="C110" s="65">
        <v>1</v>
      </c>
      <c r="D110" s="66">
        <v>17316.24</v>
      </c>
      <c r="E110" s="66">
        <f>D110*3</f>
        <v>51948.72</v>
      </c>
      <c r="F110" s="32"/>
      <c r="G110" s="32"/>
      <c r="H110" s="32"/>
    </row>
    <row r="111" spans="1:8" ht="23.25" outlineLevel="1">
      <c r="A111" s="33"/>
      <c r="B111" s="34" t="s">
        <v>141</v>
      </c>
      <c r="C111" s="35">
        <f>SUBTOTAL(9,C110:C110)</f>
        <v>1</v>
      </c>
      <c r="D111" s="36"/>
      <c r="E111" s="36">
        <f>SUBTOTAL(9,E110:E110)</f>
        <v>51948.72</v>
      </c>
      <c r="F111" s="32"/>
      <c r="G111" s="32"/>
      <c r="H111" s="32"/>
    </row>
    <row r="112" spans="1:8" ht="23.25" outlineLevel="2">
      <c r="A112" s="63" t="s">
        <v>13</v>
      </c>
      <c r="B112" s="64" t="s">
        <v>144</v>
      </c>
      <c r="C112" s="65">
        <v>7</v>
      </c>
      <c r="D112" s="66">
        <v>95306.87</v>
      </c>
      <c r="E112" s="66">
        <f>D112*3</f>
        <v>285920.61</v>
      </c>
      <c r="F112" s="32"/>
      <c r="G112" s="32"/>
      <c r="H112" s="32"/>
    </row>
    <row r="113" spans="1:8" ht="23.25" outlineLevel="1">
      <c r="A113" s="33"/>
      <c r="B113" s="34" t="s">
        <v>145</v>
      </c>
      <c r="C113" s="35">
        <f>SUBTOTAL(9,C112:C112)</f>
        <v>7</v>
      </c>
      <c r="D113" s="36"/>
      <c r="E113" s="36">
        <f>SUBTOTAL(9,E112:E112)</f>
        <v>285920.61</v>
      </c>
      <c r="F113" s="32"/>
      <c r="G113" s="32"/>
      <c r="H113" s="32"/>
    </row>
    <row r="114" spans="1:8" ht="23.25" outlineLevel="2">
      <c r="A114" s="63" t="s">
        <v>13</v>
      </c>
      <c r="B114" s="64" t="s">
        <v>146</v>
      </c>
      <c r="C114" s="65">
        <v>12</v>
      </c>
      <c r="D114" s="66">
        <v>157633.49</v>
      </c>
      <c r="E114" s="66">
        <f>D114*3</f>
        <v>472900.47</v>
      </c>
      <c r="F114" s="32"/>
      <c r="G114" s="32"/>
      <c r="H114" s="32"/>
    </row>
    <row r="115" spans="1:8" ht="23.25" outlineLevel="1">
      <c r="A115" s="33"/>
      <c r="B115" s="34" t="s">
        <v>147</v>
      </c>
      <c r="C115" s="35">
        <f>SUBTOTAL(9,C114:C114)</f>
        <v>12</v>
      </c>
      <c r="D115" s="36"/>
      <c r="E115" s="36">
        <f>SUBTOTAL(9,E114:E114)</f>
        <v>472900.47</v>
      </c>
      <c r="F115" s="32"/>
      <c r="G115" s="32"/>
      <c r="H115" s="32"/>
    </row>
    <row r="116" spans="1:8" ht="23.25" outlineLevel="2">
      <c r="A116" s="63" t="s">
        <v>13</v>
      </c>
      <c r="B116" s="64" t="s">
        <v>148</v>
      </c>
      <c r="C116" s="65">
        <v>1</v>
      </c>
      <c r="D116" s="66">
        <v>11024.15</v>
      </c>
      <c r="E116" s="66">
        <f>D116*3</f>
        <v>33072.45</v>
      </c>
      <c r="F116" s="32"/>
      <c r="G116" s="32"/>
      <c r="H116" s="32"/>
    </row>
    <row r="117" spans="1:8" ht="23.25" outlineLevel="1">
      <c r="A117" s="33"/>
      <c r="B117" s="34" t="s">
        <v>149</v>
      </c>
      <c r="C117" s="35">
        <f>SUBTOTAL(9,C116:C116)</f>
        <v>1</v>
      </c>
      <c r="D117" s="36"/>
      <c r="E117" s="36">
        <f>SUBTOTAL(9,E116:E116)</f>
        <v>33072.45</v>
      </c>
      <c r="F117" s="32"/>
      <c r="G117" s="32"/>
      <c r="H117" s="32"/>
    </row>
    <row r="118" spans="1:8" ht="23.25" outlineLevel="2">
      <c r="A118" s="63" t="s">
        <v>13</v>
      </c>
      <c r="B118" s="64" t="s">
        <v>150</v>
      </c>
      <c r="C118" s="65">
        <v>1</v>
      </c>
      <c r="D118" s="66">
        <v>8768.86</v>
      </c>
      <c r="E118" s="66">
        <f>D118*3</f>
        <v>26306.58</v>
      </c>
      <c r="F118" s="32"/>
      <c r="G118" s="32"/>
      <c r="H118" s="32"/>
    </row>
    <row r="119" spans="1:8" ht="23.25" outlineLevel="1">
      <c r="A119" s="33"/>
      <c r="B119" s="34" t="s">
        <v>151</v>
      </c>
      <c r="C119" s="35">
        <f>SUBTOTAL(9,C118:C118)</f>
        <v>1</v>
      </c>
      <c r="D119" s="36"/>
      <c r="E119" s="36">
        <f>SUBTOTAL(9,E118:E118)</f>
        <v>26306.58</v>
      </c>
      <c r="F119" s="32"/>
      <c r="G119" s="32"/>
      <c r="H119" s="32"/>
    </row>
    <row r="120" spans="1:8" ht="23.25" outlineLevel="2">
      <c r="A120" s="63" t="s">
        <v>13</v>
      </c>
      <c r="B120" s="64" t="s">
        <v>152</v>
      </c>
      <c r="C120" s="65">
        <v>1</v>
      </c>
      <c r="D120" s="66">
        <v>16899.05</v>
      </c>
      <c r="E120" s="66">
        <f>D120*3</f>
        <v>50697.149999999994</v>
      </c>
      <c r="F120" s="32"/>
      <c r="G120" s="32"/>
      <c r="H120" s="32"/>
    </row>
    <row r="121" spans="1:8" ht="23.25" outlineLevel="1">
      <c r="A121" s="33"/>
      <c r="B121" s="34" t="s">
        <v>153</v>
      </c>
      <c r="C121" s="35">
        <f>SUBTOTAL(9,C120:C120)</f>
        <v>1</v>
      </c>
      <c r="D121" s="36"/>
      <c r="E121" s="36">
        <f>SUBTOTAL(9,E120:E120)</f>
        <v>50697.149999999994</v>
      </c>
      <c r="F121" s="32"/>
      <c r="G121" s="32"/>
      <c r="H121" s="32"/>
    </row>
    <row r="122" spans="1:8" ht="23.25" outlineLevel="2">
      <c r="A122" s="63" t="s">
        <v>13</v>
      </c>
      <c r="B122" s="64" t="s">
        <v>154</v>
      </c>
      <c r="C122" s="65">
        <v>12</v>
      </c>
      <c r="D122" s="66">
        <v>155814.89</v>
      </c>
      <c r="E122" s="66">
        <f>D122*3</f>
        <v>467444.67000000004</v>
      </c>
      <c r="F122" s="32"/>
      <c r="G122" s="32"/>
      <c r="H122" s="32"/>
    </row>
    <row r="123" spans="1:8" ht="23.25" outlineLevel="1">
      <c r="A123" s="33"/>
      <c r="B123" s="34" t="s">
        <v>155</v>
      </c>
      <c r="C123" s="35">
        <f>SUBTOTAL(9,C122:C122)</f>
        <v>12</v>
      </c>
      <c r="D123" s="36"/>
      <c r="E123" s="36">
        <f>SUBTOTAL(9,E122:E122)</f>
        <v>467444.67000000004</v>
      </c>
      <c r="F123" s="32"/>
      <c r="G123" s="32"/>
      <c r="H123" s="32"/>
    </row>
    <row r="124" spans="1:8" ht="23.25" outlineLevel="2">
      <c r="A124" s="63" t="s">
        <v>13</v>
      </c>
      <c r="B124" s="64" t="s">
        <v>156</v>
      </c>
      <c r="C124" s="65">
        <v>4</v>
      </c>
      <c r="D124" s="66">
        <v>52194.95</v>
      </c>
      <c r="E124" s="66">
        <f>D124*3</f>
        <v>156584.84999999998</v>
      </c>
      <c r="F124" s="32"/>
      <c r="G124" s="32"/>
      <c r="H124" s="32"/>
    </row>
    <row r="125" spans="1:8" ht="23.25" outlineLevel="1">
      <c r="A125" s="33"/>
      <c r="B125" s="34" t="s">
        <v>157</v>
      </c>
      <c r="C125" s="35">
        <f>SUBTOTAL(9,C124:C124)</f>
        <v>4</v>
      </c>
      <c r="D125" s="36"/>
      <c r="E125" s="36">
        <f>SUBTOTAL(9,E124:E124)</f>
        <v>156584.84999999998</v>
      </c>
      <c r="F125" s="32"/>
      <c r="G125" s="32"/>
      <c r="H125" s="32"/>
    </row>
    <row r="126" spans="1:8" ht="23.25" outlineLevel="2">
      <c r="A126" s="63" t="s">
        <v>13</v>
      </c>
      <c r="B126" s="64" t="s">
        <v>158</v>
      </c>
      <c r="C126" s="65">
        <v>1</v>
      </c>
      <c r="D126" s="66">
        <v>17448.86</v>
      </c>
      <c r="E126" s="66">
        <f>D126*3</f>
        <v>52346.58</v>
      </c>
      <c r="F126" s="32"/>
      <c r="G126" s="32"/>
      <c r="H126" s="32"/>
    </row>
    <row r="127" spans="1:8" ht="23.25" outlineLevel="1">
      <c r="A127" s="33"/>
      <c r="B127" s="34" t="s">
        <v>159</v>
      </c>
      <c r="C127" s="35">
        <f>SUBTOTAL(9,C126:C126)</f>
        <v>1</v>
      </c>
      <c r="D127" s="36"/>
      <c r="E127" s="36">
        <f>SUBTOTAL(9,E126:E126)</f>
        <v>52346.58</v>
      </c>
      <c r="F127" s="32"/>
      <c r="G127" s="32"/>
      <c r="H127" s="32"/>
    </row>
    <row r="128" spans="1:8" ht="23.25" outlineLevel="2">
      <c r="A128" s="72" t="s">
        <v>13</v>
      </c>
      <c r="B128" s="73" t="s">
        <v>160</v>
      </c>
      <c r="C128" s="74">
        <v>10</v>
      </c>
      <c r="D128" s="75">
        <v>134703.18</v>
      </c>
      <c r="E128" s="75">
        <f>D128*3</f>
        <v>404109.54</v>
      </c>
      <c r="F128" s="32"/>
      <c r="G128" s="32"/>
      <c r="H128" s="32"/>
    </row>
    <row r="129" spans="1:8" ht="23.25" outlineLevel="1">
      <c r="A129" s="33"/>
      <c r="B129" s="34" t="s">
        <v>161</v>
      </c>
      <c r="C129" s="35">
        <f>SUBTOTAL(9,C128:C128)</f>
        <v>10</v>
      </c>
      <c r="D129" s="36"/>
      <c r="E129" s="36">
        <f>SUBTOTAL(9,E128:E128)</f>
        <v>404109.54</v>
      </c>
      <c r="F129" s="32"/>
      <c r="G129" s="32"/>
      <c r="H129" s="32"/>
    </row>
    <row r="130" spans="1:8" ht="23.25">
      <c r="A130" s="37"/>
      <c r="B130" s="38"/>
      <c r="C130" s="39"/>
      <c r="D130" s="40"/>
      <c r="E130" s="40"/>
      <c r="F130" s="32"/>
      <c r="G130" s="32"/>
      <c r="H130" s="32"/>
    </row>
    <row r="131" spans="1:2" ht="23.25">
      <c r="A131" s="37"/>
      <c r="B131" s="41"/>
    </row>
    <row r="132" spans="1:2" ht="23.25">
      <c r="A132" s="37"/>
      <c r="B132" s="41"/>
    </row>
    <row r="133" spans="1:2" ht="23.25">
      <c r="A133" s="37"/>
      <c r="B133" s="41"/>
    </row>
    <row r="134" spans="1:2" ht="23.25">
      <c r="A134" s="37"/>
      <c r="B134" s="41"/>
    </row>
    <row r="135" spans="1:2" ht="23.25">
      <c r="A135" s="37"/>
      <c r="B135" s="41"/>
    </row>
    <row r="136" spans="1:2" ht="23.25">
      <c r="A136" s="37"/>
      <c r="B136" s="41"/>
    </row>
    <row r="137" spans="1:2" ht="23.25">
      <c r="A137" s="37"/>
      <c r="B137" s="41"/>
    </row>
    <row r="138" spans="1:2" ht="23.25">
      <c r="A138" s="37"/>
      <c r="B138" s="41"/>
    </row>
    <row r="139" spans="1:2" ht="23.25">
      <c r="A139" s="37"/>
      <c r="B139" s="41"/>
    </row>
    <row r="140" spans="1:2" ht="23.25">
      <c r="A140" s="37"/>
      <c r="B140" s="41"/>
    </row>
    <row r="141" spans="1:2" ht="23.25">
      <c r="A141" s="37"/>
      <c r="B141" s="41"/>
    </row>
    <row r="142" spans="1:2" ht="23.25">
      <c r="A142" s="37"/>
      <c r="B142" s="41"/>
    </row>
    <row r="143" spans="1:2" ht="23.25">
      <c r="A143" s="37"/>
      <c r="B143" s="41"/>
    </row>
    <row r="144" spans="1:2" ht="23.25">
      <c r="A144" s="37"/>
      <c r="B144" s="41"/>
    </row>
    <row r="145" spans="1:2" ht="23.25">
      <c r="A145" s="37"/>
      <c r="B145" s="41"/>
    </row>
    <row r="146" spans="1:2" ht="23.25">
      <c r="A146" s="37"/>
      <c r="B146" s="41"/>
    </row>
    <row r="147" spans="1:2" ht="23.25">
      <c r="A147" s="37"/>
      <c r="B147" s="41"/>
    </row>
    <row r="148" spans="1:2" ht="23.25">
      <c r="A148" s="37"/>
      <c r="B148" s="41"/>
    </row>
    <row r="149" spans="1:2" ht="23.25">
      <c r="A149" s="37"/>
      <c r="B149" s="41"/>
    </row>
    <row r="150" spans="1:2" ht="23.25">
      <c r="A150" s="37"/>
      <c r="B150" s="41"/>
    </row>
    <row r="151" spans="1:2" ht="23.25">
      <c r="A151" s="37"/>
      <c r="B151" s="41"/>
    </row>
    <row r="152" spans="1:2" ht="23.25">
      <c r="A152" s="37"/>
      <c r="B152" s="41"/>
    </row>
    <row r="153" spans="1:2" ht="23.25">
      <c r="A153" s="37"/>
      <c r="B153" s="41"/>
    </row>
    <row r="154" spans="1:2" ht="23.25">
      <c r="A154" s="37"/>
      <c r="B154" s="41"/>
    </row>
    <row r="155" spans="1:2" ht="23.25">
      <c r="A155" s="37"/>
      <c r="B155" s="41"/>
    </row>
    <row r="156" spans="1:2" ht="23.25">
      <c r="A156" s="37"/>
      <c r="B156" s="41"/>
    </row>
    <row r="157" spans="1:2" ht="23.25">
      <c r="A157" s="37"/>
      <c r="B157" s="41"/>
    </row>
    <row r="158" spans="1:2" ht="23.25">
      <c r="A158" s="37"/>
      <c r="B158" s="41"/>
    </row>
    <row r="159" spans="1:2" ht="23.25">
      <c r="A159" s="37"/>
      <c r="B159" s="41"/>
    </row>
    <row r="160" spans="1:2" ht="23.25">
      <c r="A160" s="37"/>
      <c r="B160" s="41"/>
    </row>
    <row r="161" spans="1:2" ht="23.25">
      <c r="A161" s="37"/>
      <c r="B161" s="41"/>
    </row>
    <row r="162" spans="1:2" ht="23.25">
      <c r="A162" s="37"/>
      <c r="B162" s="41"/>
    </row>
    <row r="163" spans="1:2" ht="23.25">
      <c r="A163" s="37"/>
      <c r="B163" s="41"/>
    </row>
    <row r="164" spans="1:2" ht="23.25">
      <c r="A164" s="37"/>
      <c r="B164" s="41"/>
    </row>
    <row r="165" spans="1:2" ht="23.25">
      <c r="A165" s="37"/>
      <c r="B165" s="41"/>
    </row>
    <row r="166" spans="1:2" ht="23.25">
      <c r="A166" s="37"/>
      <c r="B166" s="41"/>
    </row>
    <row r="167" spans="1:2" ht="23.25">
      <c r="A167" s="37"/>
      <c r="B167" s="41"/>
    </row>
    <row r="168" spans="1:2" ht="23.25">
      <c r="A168" s="37"/>
      <c r="B168" s="41"/>
    </row>
    <row r="169" spans="1:2" ht="23.25">
      <c r="A169" s="37"/>
      <c r="B169" s="41"/>
    </row>
    <row r="170" spans="1:2" ht="23.25">
      <c r="A170" s="37"/>
      <c r="B170" s="41"/>
    </row>
    <row r="171" spans="1:2" ht="23.25">
      <c r="A171" s="37"/>
      <c r="B171" s="41"/>
    </row>
    <row r="172" spans="1:2" ht="23.25">
      <c r="A172" s="37"/>
      <c r="B172" s="41"/>
    </row>
    <row r="173" spans="1:2" ht="23.25">
      <c r="A173" s="37"/>
      <c r="B173" s="41"/>
    </row>
    <row r="174" spans="1:2" ht="23.25">
      <c r="A174" s="37"/>
      <c r="B174" s="41"/>
    </row>
    <row r="175" spans="1:2" ht="23.25">
      <c r="A175" s="37"/>
      <c r="B175" s="41"/>
    </row>
    <row r="176" spans="1:2" ht="23.25">
      <c r="A176" s="37"/>
      <c r="B176" s="41"/>
    </row>
    <row r="177" spans="1:2" ht="23.25">
      <c r="A177" s="37"/>
      <c r="B177" s="41"/>
    </row>
    <row r="178" spans="1:2" ht="23.25">
      <c r="A178" s="37"/>
      <c r="B178" s="41"/>
    </row>
    <row r="179" spans="1:2" ht="23.25">
      <c r="A179" s="37"/>
      <c r="B179" s="41"/>
    </row>
    <row r="180" spans="1:2" ht="23.25">
      <c r="A180" s="37"/>
      <c r="B180" s="41"/>
    </row>
    <row r="181" spans="1:2" ht="23.25">
      <c r="A181" s="37"/>
      <c r="B181" s="41"/>
    </row>
    <row r="182" spans="1:2" ht="23.25">
      <c r="A182" s="37"/>
      <c r="B182" s="41"/>
    </row>
    <row r="183" spans="1:2" ht="23.25">
      <c r="A183" s="37"/>
      <c r="B183" s="41"/>
    </row>
    <row r="184" spans="1:2" ht="23.25">
      <c r="A184" s="37"/>
      <c r="B184" s="41"/>
    </row>
    <row r="185" spans="1:2" ht="23.25">
      <c r="A185" s="37"/>
      <c r="B185" s="41"/>
    </row>
    <row r="186" spans="1:2" ht="23.25">
      <c r="A186" s="37"/>
      <c r="B186" s="41"/>
    </row>
    <row r="187" spans="1:2" ht="23.25">
      <c r="A187" s="37"/>
      <c r="B187" s="41"/>
    </row>
    <row r="188" spans="1:2" ht="23.25">
      <c r="A188" s="37"/>
      <c r="B188" s="41"/>
    </row>
    <row r="189" spans="1:2" ht="23.25">
      <c r="A189" s="37"/>
      <c r="B189" s="41"/>
    </row>
    <row r="190" spans="1:2" ht="23.25">
      <c r="A190" s="37"/>
      <c r="B190" s="41"/>
    </row>
    <row r="191" spans="1:2" ht="23.25">
      <c r="A191" s="37"/>
      <c r="B191" s="41"/>
    </row>
    <row r="192" spans="1:2" ht="23.25">
      <c r="A192" s="37"/>
      <c r="B192" s="41"/>
    </row>
    <row r="193" spans="1:2" ht="23.25">
      <c r="A193" s="37"/>
      <c r="B193" s="41"/>
    </row>
    <row r="194" spans="1:2" ht="23.25">
      <c r="A194" s="37"/>
      <c r="B194" s="41"/>
    </row>
    <row r="195" spans="1:2" ht="23.25">
      <c r="A195" s="37"/>
      <c r="B195" s="41"/>
    </row>
    <row r="196" spans="1:2" ht="23.25">
      <c r="A196" s="37"/>
      <c r="B196" s="41"/>
    </row>
    <row r="197" spans="1:2" ht="23.25">
      <c r="A197" s="37"/>
      <c r="B197" s="41"/>
    </row>
    <row r="198" spans="1:2" ht="23.25">
      <c r="A198" s="37"/>
      <c r="B198" s="41"/>
    </row>
    <row r="199" spans="1:2" ht="23.25">
      <c r="A199" s="37"/>
      <c r="B199" s="41"/>
    </row>
    <row r="200" spans="1:2" ht="23.25">
      <c r="A200" s="37"/>
      <c r="B200" s="41"/>
    </row>
    <row r="201" spans="1:2" ht="23.25">
      <c r="A201" s="37"/>
      <c r="B201" s="41"/>
    </row>
    <row r="202" spans="1:2" ht="23.25">
      <c r="A202" s="37"/>
      <c r="B202" s="41"/>
    </row>
    <row r="203" spans="1:2" ht="23.25">
      <c r="A203" s="37"/>
      <c r="B203" s="41"/>
    </row>
    <row r="204" spans="1:2" ht="23.25">
      <c r="A204" s="37"/>
      <c r="B204" s="41"/>
    </row>
    <row r="205" spans="1:2" ht="23.25">
      <c r="A205" s="37"/>
      <c r="B205" s="41"/>
    </row>
    <row r="206" spans="1:2" ht="23.25">
      <c r="A206" s="37"/>
      <c r="B206" s="41"/>
    </row>
    <row r="207" spans="1:2" ht="23.25">
      <c r="A207" s="37"/>
      <c r="B207" s="41"/>
    </row>
    <row r="208" spans="1:2" ht="23.25">
      <c r="A208" s="37"/>
      <c r="B208" s="41"/>
    </row>
    <row r="209" spans="1:2" ht="23.25">
      <c r="A209" s="37"/>
      <c r="B209" s="41"/>
    </row>
    <row r="210" spans="1:2" ht="23.25">
      <c r="A210" s="37"/>
      <c r="B210" s="41"/>
    </row>
    <row r="211" spans="1:2" ht="23.25">
      <c r="A211" s="37"/>
      <c r="B211" s="41"/>
    </row>
    <row r="212" spans="1:2" ht="23.25">
      <c r="A212" s="37"/>
      <c r="B212" s="41"/>
    </row>
    <row r="213" spans="1:2" ht="23.25">
      <c r="A213" s="37"/>
      <c r="B213" s="41"/>
    </row>
    <row r="214" spans="1:2" ht="23.25">
      <c r="A214" s="37"/>
      <c r="B214" s="41"/>
    </row>
    <row r="215" spans="1:2" ht="23.25">
      <c r="A215" s="37"/>
      <c r="B215" s="41"/>
    </row>
  </sheetData>
  <mergeCells count="8">
    <mergeCell ref="B6:B9"/>
    <mergeCell ref="D6:E6"/>
    <mergeCell ref="A1:E1"/>
    <mergeCell ref="A2:E2"/>
    <mergeCell ref="A3:E3"/>
    <mergeCell ref="A4:E4"/>
    <mergeCell ref="A5:E5"/>
    <mergeCell ref="A6:A9"/>
  </mergeCells>
  <printOptions/>
  <pageMargins left="1.13" right="0.51" top="0.91" bottom="0.3937007874015748" header="0.15748031496062992" footer="0.5118110236220472"/>
  <pageSetup horizontalDpi="300" verticalDpi="300" orientation="landscape" paperSize="9" r:id="rId1"/>
  <headerFooter alignWithMargins="0">
    <oddHeader>&amp;Rหน้าที่ &amp;P</oddHeader>
  </headerFooter>
  <rowBreaks count="61" manualBreakCount="61">
    <brk id="11" max="5" man="1"/>
    <brk id="13" max="5" man="1"/>
    <brk id="15" max="5" man="1"/>
    <brk id="17" max="5" man="1"/>
    <brk id="19" max="5" man="1"/>
    <brk id="21" max="5" man="1"/>
    <brk id="23" max="5" man="1"/>
    <brk id="25" max="5" man="1"/>
    <brk id="27" max="5" man="1"/>
    <brk id="29" max="5" man="1"/>
    <brk id="31" max="5" man="1"/>
    <brk id="33" max="5" man="1"/>
    <brk id="35" max="5" man="1"/>
    <brk id="37" max="5" man="1"/>
    <brk id="39" max="5" man="1"/>
    <brk id="41" max="5" man="1"/>
    <brk id="43" max="5" man="1"/>
    <brk id="45" max="5" man="1"/>
    <brk id="47" max="5" man="1"/>
    <brk id="49" max="5" man="1"/>
    <brk id="51" max="5" man="1"/>
    <brk id="53" max="5" man="1"/>
    <brk id="55" max="5" man="1"/>
    <brk id="57" max="5" man="1"/>
    <brk id="59" max="5" man="1"/>
    <brk id="61" max="5" man="1"/>
    <brk id="63" max="5" man="1"/>
    <brk id="65" max="5" man="1"/>
    <brk id="67" max="5" man="1"/>
    <brk id="69" max="5" man="1"/>
    <brk id="71" max="5" man="1"/>
    <brk id="73" max="5" man="1"/>
    <brk id="75" max="5" man="1"/>
    <brk id="77" max="5" man="1"/>
    <brk id="79" max="5" man="1"/>
    <brk id="81" max="5" man="1"/>
    <brk id="83" max="5" man="1"/>
    <brk id="85" max="5" man="1"/>
    <brk id="87" max="5" man="1"/>
    <brk id="89" max="5" man="1"/>
    <brk id="91" max="5" man="1"/>
    <brk id="93" max="5" man="1"/>
    <brk id="95" max="5" man="1"/>
    <brk id="97" max="5" man="1"/>
    <brk id="99" max="5" man="1"/>
    <brk id="101" max="5" man="1"/>
    <brk id="103" max="5" man="1"/>
    <brk id="105" max="5" man="1"/>
    <brk id="107" max="5" man="1"/>
    <brk id="109" max="5" man="1"/>
    <brk id="111" max="5" man="1"/>
    <brk id="113" max="5" man="1"/>
    <brk id="115" max="5" man="1"/>
    <brk id="117" max="5" man="1"/>
    <brk id="119" max="5" man="1"/>
    <brk id="121" max="5" man="1"/>
    <brk id="123" max="5" man="1"/>
    <brk id="125" max="5" man="1"/>
    <brk id="127" max="5" man="1"/>
    <brk id="129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sKzXP</cp:lastModifiedBy>
  <dcterms:created xsi:type="dcterms:W3CDTF">2009-07-24T03:25:52Z</dcterms:created>
  <dcterms:modified xsi:type="dcterms:W3CDTF">2009-11-02T03:16:46Z</dcterms:modified>
  <cp:category/>
  <cp:version/>
  <cp:contentType/>
  <cp:contentStatus/>
</cp:coreProperties>
</file>