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5 ธ.ค.65\กพส(1742)\"/>
    </mc:Choice>
  </mc:AlternateContent>
  <xr:revisionPtr revIDLastSave="0" documentId="8_{1936FCDB-995E-4007-B27A-67BA247816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บบสรุป" sheetId="18" r:id="rId1"/>
    <sheet name="รายงานความก้าวหน้า" sheetId="17" r:id="rId2"/>
    <sheet name="ขอเปลี่ยนแปลงฯ คก." sheetId="19" r:id="rId3"/>
    <sheet name="ขอยกเลิก คก." sheetId="20" r:id="rId4"/>
    <sheet name="แบบปรับใหม่ 62.1 (2)" sheetId="10" state="hidden" r:id="rId5"/>
    <sheet name="แบบปรับใหม่ 62.1" sheetId="7" state="hidden" r:id="rId6"/>
  </sheets>
  <definedNames>
    <definedName name="_xlnm._FilterDatabase" localSheetId="5" hidden="1">'แบบปรับใหม่ 62.1'!$J$1:$J$119</definedName>
    <definedName name="_xlnm.Print_Area" localSheetId="2">'ขอเปลี่ยนแปลงฯ คก.'!$A$1:$K$17</definedName>
    <definedName name="_xlnm.Print_Area" localSheetId="3">'ขอยกเลิก คก.'!$A$1:$G$20</definedName>
    <definedName name="_xlnm.Print_Area" localSheetId="1">รายงานความก้าวหน้า!$A$1:$AA$49</definedName>
    <definedName name="_xlnm.Print_Titles" localSheetId="5">'แบบปรับใหม่ 62.1'!$5:$6</definedName>
    <definedName name="_xlnm.Print_Titles" localSheetId="4">'แบบปรับใหม่ 62.1 (2)'!$5:$6</definedName>
    <definedName name="_xlnm.Print_Titles" localSheetId="0">แบบสรุป!$5:$8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7" l="1"/>
  <c r="W14" i="7" l="1"/>
  <c r="W39" i="7"/>
  <c r="W50" i="7"/>
  <c r="W49" i="7"/>
  <c r="W76" i="7"/>
  <c r="W45" i="7"/>
  <c r="W59" i="7"/>
  <c r="W77" i="7"/>
  <c r="W75" i="7"/>
  <c r="W68" i="7"/>
  <c r="W53" i="7"/>
  <c r="W52" i="7"/>
  <c r="E99" i="10" l="1"/>
  <c r="Y98" i="10"/>
  <c r="R97" i="10"/>
  <c r="Y97" i="10" s="1"/>
  <c r="W96" i="10"/>
  <c r="W95" i="10"/>
  <c r="Y95" i="10" s="1"/>
  <c r="R94" i="10"/>
  <c r="Y94" i="10" s="1"/>
  <c r="R93" i="10"/>
  <c r="R92" i="10"/>
  <c r="Y92" i="10" s="1"/>
  <c r="V91" i="10"/>
  <c r="U91" i="10"/>
  <c r="T91" i="10"/>
  <c r="S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C91" i="10"/>
  <c r="R90" i="10"/>
  <c r="Y90" i="10" s="1"/>
  <c r="R89" i="10"/>
  <c r="Y89" i="10" s="1"/>
  <c r="R88" i="10"/>
  <c r="Y88" i="10" s="1"/>
  <c r="R87" i="10"/>
  <c r="Y87" i="10" s="1"/>
  <c r="O86" i="10"/>
  <c r="Y86" i="10" s="1"/>
  <c r="O85" i="10"/>
  <c r="Y85" i="10" s="1"/>
  <c r="W84" i="10"/>
  <c r="V84" i="10"/>
  <c r="U84" i="10"/>
  <c r="T84" i="10"/>
  <c r="S84" i="10"/>
  <c r="Q84" i="10"/>
  <c r="P84" i="10"/>
  <c r="N84" i="10"/>
  <c r="M84" i="10"/>
  <c r="L84" i="10"/>
  <c r="K84" i="10"/>
  <c r="J84" i="10"/>
  <c r="I84" i="10"/>
  <c r="H84" i="10"/>
  <c r="F84" i="10"/>
  <c r="E84" i="10"/>
  <c r="D84" i="10"/>
  <c r="C84" i="10"/>
  <c r="I83" i="10"/>
  <c r="Y83" i="10" s="1"/>
  <c r="I82" i="10"/>
  <c r="Y82" i="10" s="1"/>
  <c r="I81" i="10"/>
  <c r="Y81" i="10" s="1"/>
  <c r="I80" i="10"/>
  <c r="Y80" i="10" s="1"/>
  <c r="I79" i="10"/>
  <c r="Y79" i="10" s="1"/>
  <c r="I78" i="10"/>
  <c r="Y78" i="10" s="1"/>
  <c r="I77" i="10"/>
  <c r="Y77" i="10" s="1"/>
  <c r="I76" i="10"/>
  <c r="Y76" i="10" s="1"/>
  <c r="I75" i="10"/>
  <c r="Y75" i="10" s="1"/>
  <c r="I74" i="10"/>
  <c r="Y74" i="10" s="1"/>
  <c r="I73" i="10"/>
  <c r="Y73" i="10" s="1"/>
  <c r="I72" i="10"/>
  <c r="Y72" i="10" s="1"/>
  <c r="I71" i="10"/>
  <c r="Y71" i="10" s="1"/>
  <c r="I70" i="10"/>
  <c r="Y70" i="10" s="1"/>
  <c r="I69" i="10"/>
  <c r="Y69" i="10" s="1"/>
  <c r="I68" i="10"/>
  <c r="Y68" i="10" s="1"/>
  <c r="I67" i="10"/>
  <c r="Y67" i="10" s="1"/>
  <c r="I66" i="10"/>
  <c r="Y66" i="10" s="1"/>
  <c r="I65" i="10"/>
  <c r="Y65" i="10" s="1"/>
  <c r="I64" i="10"/>
  <c r="Y64" i="10" s="1"/>
  <c r="I63" i="10"/>
  <c r="Y63" i="10" s="1"/>
  <c r="I62" i="10"/>
  <c r="Y62" i="10" s="1"/>
  <c r="I61" i="10"/>
  <c r="Y61" i="10" s="1"/>
  <c r="I60" i="10"/>
  <c r="Y60" i="10" s="1"/>
  <c r="I59" i="10"/>
  <c r="Y59" i="10" s="1"/>
  <c r="W58" i="10"/>
  <c r="Y58" i="10" s="1"/>
  <c r="W57" i="10"/>
  <c r="Y57" i="10" s="1"/>
  <c r="I56" i="10"/>
  <c r="Y56" i="10" s="1"/>
  <c r="W55" i="10"/>
  <c r="Y55" i="10" s="1"/>
  <c r="W54" i="10"/>
  <c r="Y54" i="10" s="1"/>
  <c r="I53" i="10"/>
  <c r="Y53" i="10" s="1"/>
  <c r="I52" i="10"/>
  <c r="Y52" i="10" s="1"/>
  <c r="I51" i="10"/>
  <c r="Y51" i="10" s="1"/>
  <c r="I50" i="10"/>
  <c r="Y50" i="10" s="1"/>
  <c r="I49" i="10"/>
  <c r="Y49" i="10" s="1"/>
  <c r="I48" i="10"/>
  <c r="Y48" i="10" s="1"/>
  <c r="I47" i="10"/>
  <c r="Y47" i="10" s="1"/>
  <c r="I46" i="10"/>
  <c r="Y46" i="10" s="1"/>
  <c r="I45" i="10"/>
  <c r="Y45" i="10" s="1"/>
  <c r="I44" i="10"/>
  <c r="Y44" i="10" s="1"/>
  <c r="I43" i="10"/>
  <c r="Y43" i="10" s="1"/>
  <c r="I42" i="10"/>
  <c r="Y42" i="10" s="1"/>
  <c r="I41" i="10"/>
  <c r="Y41" i="10" s="1"/>
  <c r="I40" i="10"/>
  <c r="Y40" i="10" s="1"/>
  <c r="I39" i="10"/>
  <c r="Y39" i="10" s="1"/>
  <c r="I38" i="10"/>
  <c r="Y38" i="10" s="1"/>
  <c r="I37" i="10"/>
  <c r="Y37" i="10" s="1"/>
  <c r="I36" i="10"/>
  <c r="Y36" i="10" s="1"/>
  <c r="I35" i="10"/>
  <c r="Y35" i="10" s="1"/>
  <c r="I34" i="10"/>
  <c r="Y34" i="10" s="1"/>
  <c r="V33" i="10"/>
  <c r="U33" i="10"/>
  <c r="T33" i="10"/>
  <c r="S33" i="10"/>
  <c r="R33" i="10"/>
  <c r="Q33" i="10"/>
  <c r="P33" i="10"/>
  <c r="O33" i="10"/>
  <c r="N33" i="10"/>
  <c r="M33" i="10"/>
  <c r="L33" i="10"/>
  <c r="H33" i="10"/>
  <c r="F33" i="10"/>
  <c r="E33" i="10"/>
  <c r="D33" i="10"/>
  <c r="C33" i="10"/>
  <c r="I32" i="10"/>
  <c r="Y32" i="10" s="1"/>
  <c r="I31" i="10"/>
  <c r="Y31" i="10" s="1"/>
  <c r="I30" i="10"/>
  <c r="Y30" i="10" s="1"/>
  <c r="I29" i="10"/>
  <c r="Y29" i="10" s="1"/>
  <c r="W28" i="10"/>
  <c r="V28" i="10"/>
  <c r="U28" i="10"/>
  <c r="T28" i="10"/>
  <c r="S28" i="10"/>
  <c r="R28" i="10"/>
  <c r="Q28" i="10"/>
  <c r="P28" i="10"/>
  <c r="O28" i="10"/>
  <c r="N28" i="10"/>
  <c r="M28" i="10"/>
  <c r="L28" i="10"/>
  <c r="H28" i="10"/>
  <c r="F28" i="10"/>
  <c r="E28" i="10"/>
  <c r="D28" i="10"/>
  <c r="C28" i="10"/>
  <c r="Y27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I26" i="10"/>
  <c r="H26" i="10"/>
  <c r="G26" i="10"/>
  <c r="F26" i="10"/>
  <c r="E26" i="10"/>
  <c r="D26" i="10"/>
  <c r="C26" i="10"/>
  <c r="I25" i="10"/>
  <c r="Y25" i="10" s="1"/>
  <c r="I24" i="10"/>
  <c r="Y24" i="10" s="1"/>
  <c r="I23" i="10"/>
  <c r="Y23" i="10" s="1"/>
  <c r="W22" i="10"/>
  <c r="V22" i="10"/>
  <c r="U22" i="10"/>
  <c r="T22" i="10"/>
  <c r="S22" i="10"/>
  <c r="R22" i="10"/>
  <c r="Q22" i="10"/>
  <c r="P22" i="10"/>
  <c r="O22" i="10"/>
  <c r="N22" i="10"/>
  <c r="M22" i="10"/>
  <c r="L22" i="10"/>
  <c r="H22" i="10"/>
  <c r="F22" i="10"/>
  <c r="E22" i="10"/>
  <c r="D22" i="10"/>
  <c r="C22" i="10"/>
  <c r="I21" i="10"/>
  <c r="Y21" i="10" s="1"/>
  <c r="P20" i="10"/>
  <c r="P17" i="10" s="1"/>
  <c r="I19" i="10"/>
  <c r="Y19" i="10" s="1"/>
  <c r="I18" i="10"/>
  <c r="W17" i="10"/>
  <c r="V17" i="10"/>
  <c r="U17" i="10"/>
  <c r="T17" i="10"/>
  <c r="S17" i="10"/>
  <c r="R17" i="10"/>
  <c r="Q17" i="10"/>
  <c r="O17" i="10"/>
  <c r="N17" i="10"/>
  <c r="M17" i="10"/>
  <c r="L17" i="10"/>
  <c r="H17" i="10"/>
  <c r="F17" i="10"/>
  <c r="E17" i="10"/>
  <c r="D17" i="10"/>
  <c r="C17" i="10"/>
  <c r="Y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/>
  <c r="E15" i="10"/>
  <c r="D15" i="10"/>
  <c r="C15" i="10"/>
  <c r="I14" i="10"/>
  <c r="Y14" i="10" s="1"/>
  <c r="I13" i="10"/>
  <c r="Y13" i="10" s="1"/>
  <c r="I12" i="10"/>
  <c r="Y12" i="10" s="1"/>
  <c r="I11" i="10"/>
  <c r="Y11" i="10" s="1"/>
  <c r="Y10" i="10"/>
  <c r="W9" i="10"/>
  <c r="V9" i="10"/>
  <c r="U9" i="10"/>
  <c r="T9" i="10"/>
  <c r="S9" i="10"/>
  <c r="R9" i="10"/>
  <c r="Q9" i="10"/>
  <c r="P9" i="10"/>
  <c r="O9" i="10"/>
  <c r="N9" i="10"/>
  <c r="M9" i="10"/>
  <c r="J9" i="10"/>
  <c r="H9" i="10"/>
  <c r="F9" i="10"/>
  <c r="E9" i="10"/>
  <c r="D9" i="10"/>
  <c r="C9" i="10"/>
  <c r="Q8" i="10"/>
  <c r="Y8" i="10" s="1"/>
  <c r="C8" i="10"/>
  <c r="C7" i="10" s="1"/>
  <c r="W7" i="10"/>
  <c r="V7" i="10"/>
  <c r="U7" i="10"/>
  <c r="T7" i="10"/>
  <c r="S7" i="10"/>
  <c r="R7" i="10"/>
  <c r="P7" i="10"/>
  <c r="O7" i="10"/>
  <c r="N7" i="10"/>
  <c r="M7" i="10"/>
  <c r="K7" i="10"/>
  <c r="J7" i="10"/>
  <c r="I7" i="10"/>
  <c r="H7" i="10"/>
  <c r="G7" i="10"/>
  <c r="F7" i="10"/>
  <c r="E7" i="10"/>
  <c r="D7" i="10"/>
  <c r="C100" i="10" l="1"/>
  <c r="I17" i="10"/>
  <c r="G100" i="10"/>
  <c r="O84" i="10"/>
  <c r="O100" i="10" s="1"/>
  <c r="Y20" i="10"/>
  <c r="I28" i="10"/>
  <c r="Y28" i="10" s="1"/>
  <c r="R91" i="10"/>
  <c r="W91" i="10"/>
  <c r="N100" i="10"/>
  <c r="I33" i="10"/>
  <c r="W33" i="10"/>
  <c r="U100" i="10"/>
  <c r="I22" i="10"/>
  <c r="Y22" i="10" s="1"/>
  <c r="V100" i="10"/>
  <c r="Y18" i="10"/>
  <c r="F100" i="10"/>
  <c r="M100" i="10"/>
  <c r="T100" i="10"/>
  <c r="Y15" i="10"/>
  <c r="Y93" i="10"/>
  <c r="Y96" i="10"/>
  <c r="P100" i="10"/>
  <c r="Y17" i="10"/>
  <c r="R84" i="10"/>
  <c r="Y26" i="10"/>
  <c r="H100" i="10"/>
  <c r="D100" i="10"/>
  <c r="J100" i="10"/>
  <c r="E100" i="10"/>
  <c r="K100" i="10"/>
  <c r="S100" i="10"/>
  <c r="Q7" i="10"/>
  <c r="Q100" i="10" s="1"/>
  <c r="I9" i="10"/>
  <c r="Y9" i="10" s="1"/>
  <c r="Y16" i="7"/>
  <c r="Y10" i="7"/>
  <c r="Y24" i="7"/>
  <c r="Y27" i="7"/>
  <c r="I84" i="7"/>
  <c r="J84" i="7"/>
  <c r="K84" i="7"/>
  <c r="L84" i="7"/>
  <c r="M84" i="7"/>
  <c r="N84" i="7"/>
  <c r="P84" i="7"/>
  <c r="Q84" i="7"/>
  <c r="S84" i="7"/>
  <c r="T84" i="7"/>
  <c r="U84" i="7"/>
  <c r="V84" i="7"/>
  <c r="W84" i="7"/>
  <c r="L33" i="7"/>
  <c r="M33" i="7"/>
  <c r="N33" i="7"/>
  <c r="O33" i="7"/>
  <c r="P33" i="7"/>
  <c r="Q33" i="7"/>
  <c r="R33" i="7"/>
  <c r="S33" i="7"/>
  <c r="T33" i="7"/>
  <c r="U33" i="7"/>
  <c r="V33" i="7"/>
  <c r="W58" i="7"/>
  <c r="Y58" i="7" s="1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91" i="7"/>
  <c r="T91" i="7"/>
  <c r="U91" i="7"/>
  <c r="V91" i="7"/>
  <c r="L17" i="7"/>
  <c r="M17" i="7"/>
  <c r="N17" i="7"/>
  <c r="O17" i="7"/>
  <c r="Q17" i="7"/>
  <c r="R17" i="7"/>
  <c r="S17" i="7"/>
  <c r="T17" i="7"/>
  <c r="U17" i="7"/>
  <c r="V17" i="7"/>
  <c r="W17" i="7"/>
  <c r="L28" i="7"/>
  <c r="M28" i="7"/>
  <c r="N28" i="7"/>
  <c r="O28" i="7"/>
  <c r="P28" i="7"/>
  <c r="Q28" i="7"/>
  <c r="R28" i="7"/>
  <c r="S28" i="7"/>
  <c r="T28" i="7"/>
  <c r="U28" i="7"/>
  <c r="V28" i="7"/>
  <c r="W28" i="7"/>
  <c r="L22" i="7"/>
  <c r="M22" i="7"/>
  <c r="N22" i="7"/>
  <c r="O22" i="7"/>
  <c r="P22" i="7"/>
  <c r="Q22" i="7"/>
  <c r="R22" i="7"/>
  <c r="S22" i="7"/>
  <c r="T22" i="7"/>
  <c r="U22" i="7"/>
  <c r="V22" i="7"/>
  <c r="W22" i="7"/>
  <c r="G26" i="7"/>
  <c r="H26" i="7"/>
  <c r="I26" i="7"/>
  <c r="L26" i="7"/>
  <c r="M26" i="7"/>
  <c r="N26" i="7"/>
  <c r="O26" i="7"/>
  <c r="P26" i="7"/>
  <c r="Q26" i="7"/>
  <c r="R26" i="7"/>
  <c r="S26" i="7"/>
  <c r="T26" i="7"/>
  <c r="U26" i="7"/>
  <c r="V26" i="7"/>
  <c r="W26" i="7"/>
  <c r="I42" i="7"/>
  <c r="Y42" i="7" s="1"/>
  <c r="Y43" i="7"/>
  <c r="Y44" i="7"/>
  <c r="Y45" i="7"/>
  <c r="I46" i="7"/>
  <c r="Y46" i="7" s="1"/>
  <c r="I47" i="7"/>
  <c r="Y47" i="7" s="1"/>
  <c r="I48" i="7"/>
  <c r="Y48" i="7" s="1"/>
  <c r="Y49" i="7"/>
  <c r="Y50" i="7"/>
  <c r="I51" i="7"/>
  <c r="Y51" i="7" s="1"/>
  <c r="I41" i="7"/>
  <c r="Y41" i="7" s="1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J9" i="7"/>
  <c r="M9" i="7"/>
  <c r="N9" i="7"/>
  <c r="O9" i="7"/>
  <c r="P9" i="7"/>
  <c r="Q9" i="7"/>
  <c r="R9" i="7"/>
  <c r="S9" i="7"/>
  <c r="T9" i="7"/>
  <c r="U9" i="7"/>
  <c r="V9" i="7"/>
  <c r="W9" i="7"/>
  <c r="F7" i="7"/>
  <c r="G7" i="7"/>
  <c r="H7" i="7"/>
  <c r="I7" i="7"/>
  <c r="J7" i="7"/>
  <c r="K7" i="7"/>
  <c r="M7" i="7"/>
  <c r="N7" i="7"/>
  <c r="O7" i="7"/>
  <c r="P7" i="7"/>
  <c r="R7" i="7"/>
  <c r="S7" i="7"/>
  <c r="T7" i="7"/>
  <c r="U7" i="7"/>
  <c r="V7" i="7"/>
  <c r="W7" i="7"/>
  <c r="I21" i="7"/>
  <c r="Y21" i="7" s="1"/>
  <c r="I18" i="7"/>
  <c r="Y18" i="7" s="1"/>
  <c r="I19" i="7"/>
  <c r="Y19" i="7" s="1"/>
  <c r="I13" i="7"/>
  <c r="Y13" i="7" s="1"/>
  <c r="I12" i="7"/>
  <c r="Y12" i="7" s="1"/>
  <c r="Y82" i="7"/>
  <c r="I81" i="7"/>
  <c r="Y81" i="7" s="1"/>
  <c r="I78" i="7"/>
  <c r="Y78" i="7" s="1"/>
  <c r="I79" i="7"/>
  <c r="Y79" i="7" s="1"/>
  <c r="I80" i="7"/>
  <c r="Y80" i="7" s="1"/>
  <c r="Y71" i="7"/>
  <c r="I70" i="7"/>
  <c r="Y70" i="7" s="1"/>
  <c r="I69" i="7"/>
  <c r="Y69" i="7" s="1"/>
  <c r="I65" i="7"/>
  <c r="Y65" i="7" s="1"/>
  <c r="I64" i="7"/>
  <c r="Y64" i="7" s="1"/>
  <c r="Y63" i="7"/>
  <c r="I62" i="7"/>
  <c r="Y62" i="7" s="1"/>
  <c r="I61" i="7"/>
  <c r="Y61" i="7" s="1"/>
  <c r="I60" i="7"/>
  <c r="Y60" i="7" s="1"/>
  <c r="I30" i="7"/>
  <c r="Y30" i="7" s="1"/>
  <c r="I31" i="7"/>
  <c r="Y31" i="7" s="1"/>
  <c r="I32" i="7"/>
  <c r="Y32" i="7" s="1"/>
  <c r="I29" i="7"/>
  <c r="Y29" i="7" s="1"/>
  <c r="Y59" i="7"/>
  <c r="R97" i="7"/>
  <c r="Y97" i="7" s="1"/>
  <c r="R94" i="7"/>
  <c r="Y94" i="7" s="1"/>
  <c r="R93" i="7"/>
  <c r="Y93" i="7" s="1"/>
  <c r="R92" i="7"/>
  <c r="I56" i="7"/>
  <c r="Y56" i="7" s="1"/>
  <c r="Y77" i="7"/>
  <c r="Y74" i="7"/>
  <c r="Y40" i="7"/>
  <c r="Y39" i="7"/>
  <c r="Y38" i="7"/>
  <c r="I37" i="7"/>
  <c r="Y37" i="7" s="1"/>
  <c r="Y72" i="7"/>
  <c r="Y76" i="7"/>
  <c r="W57" i="7"/>
  <c r="Y57" i="7" s="1"/>
  <c r="W55" i="7"/>
  <c r="Y55" i="7" s="1"/>
  <c r="W54" i="7"/>
  <c r="Y54" i="7" s="1"/>
  <c r="W100" i="10" l="1"/>
  <c r="Y91" i="10"/>
  <c r="Y33" i="10"/>
  <c r="Y84" i="10"/>
  <c r="R100" i="10"/>
  <c r="M99" i="7"/>
  <c r="R91" i="7"/>
  <c r="U99" i="7"/>
  <c r="G99" i="7"/>
  <c r="K99" i="7"/>
  <c r="T99" i="7"/>
  <c r="V99" i="7"/>
  <c r="J99" i="7"/>
  <c r="S99" i="7"/>
  <c r="L99" i="7"/>
  <c r="N99" i="7"/>
  <c r="I28" i="7"/>
  <c r="W33" i="7"/>
  <c r="Y92" i="7"/>
  <c r="I17" i="7"/>
  <c r="I100" i="10"/>
  <c r="Y7" i="10"/>
  <c r="Y75" i="7" l="1"/>
  <c r="Y68" i="7"/>
  <c r="Y53" i="7"/>
  <c r="Y52" i="7"/>
  <c r="I83" i="7"/>
  <c r="Y83" i="7" s="1"/>
  <c r="I36" i="7"/>
  <c r="Y36" i="7" s="1"/>
  <c r="I35" i="7"/>
  <c r="Y35" i="7" s="1"/>
  <c r="I34" i="7"/>
  <c r="W96" i="7"/>
  <c r="Y96" i="7" s="1"/>
  <c r="P20" i="7"/>
  <c r="Q8" i="7"/>
  <c r="R90" i="7"/>
  <c r="Y90" i="7" s="1"/>
  <c r="R89" i="7"/>
  <c r="Y89" i="7" s="1"/>
  <c r="R88" i="7"/>
  <c r="Y88" i="7" s="1"/>
  <c r="R87" i="7"/>
  <c r="O86" i="7"/>
  <c r="Y86" i="7" s="1"/>
  <c r="O85" i="7"/>
  <c r="I73" i="7"/>
  <c r="Y73" i="7" s="1"/>
  <c r="I25" i="7"/>
  <c r="Y25" i="7" s="1"/>
  <c r="I23" i="7"/>
  <c r="Y14" i="7"/>
  <c r="W95" i="7"/>
  <c r="Y67" i="7"/>
  <c r="Y66" i="7"/>
  <c r="Y23" i="7" l="1"/>
  <c r="I22" i="7"/>
  <c r="Y20" i="7"/>
  <c r="P17" i="7"/>
  <c r="P99" i="7" s="1"/>
  <c r="Y34" i="7"/>
  <c r="I33" i="7"/>
  <c r="Y95" i="7"/>
  <c r="W91" i="7"/>
  <c r="W99" i="7" s="1"/>
  <c r="Y11" i="7"/>
  <c r="I9" i="7"/>
  <c r="Y85" i="7"/>
  <c r="O84" i="7"/>
  <c r="O99" i="7" s="1"/>
  <c r="Y87" i="7"/>
  <c r="R84" i="7"/>
  <c r="R99" i="7" s="1"/>
  <c r="Y8" i="7"/>
  <c r="Q7" i="7"/>
  <c r="Q99" i="7" s="1"/>
  <c r="H22" i="7"/>
  <c r="H84" i="7"/>
  <c r="H33" i="7"/>
  <c r="H28" i="7"/>
  <c r="H17" i="7"/>
  <c r="H15" i="7"/>
  <c r="H9" i="7"/>
  <c r="F84" i="7"/>
  <c r="F33" i="7"/>
  <c r="F28" i="7"/>
  <c r="F26" i="7"/>
  <c r="F22" i="7"/>
  <c r="F17" i="7"/>
  <c r="F15" i="7"/>
  <c r="F9" i="7"/>
  <c r="C91" i="7"/>
  <c r="D84" i="7"/>
  <c r="E84" i="7"/>
  <c r="C84" i="7"/>
  <c r="D33" i="7"/>
  <c r="E33" i="7"/>
  <c r="C33" i="7"/>
  <c r="D28" i="7"/>
  <c r="E28" i="7"/>
  <c r="Y28" i="7" s="1"/>
  <c r="C28" i="7"/>
  <c r="D26" i="7"/>
  <c r="E26" i="7"/>
  <c r="C26" i="7"/>
  <c r="D22" i="7"/>
  <c r="E22" i="7"/>
  <c r="Y22" i="7" s="1"/>
  <c r="C22" i="7"/>
  <c r="D17" i="7"/>
  <c r="E17" i="7"/>
  <c r="C17" i="7"/>
  <c r="E15" i="7"/>
  <c r="Y15" i="7" s="1"/>
  <c r="D15" i="7"/>
  <c r="C15" i="7"/>
  <c r="D9" i="7"/>
  <c r="E9" i="7"/>
  <c r="C9" i="7"/>
  <c r="D7" i="7"/>
  <c r="C8" i="7"/>
  <c r="C7" i="7" s="1"/>
  <c r="E7" i="7"/>
  <c r="E98" i="7"/>
  <c r="Y84" i="7" l="1"/>
  <c r="Y17" i="7"/>
  <c r="D99" i="7"/>
  <c r="Y7" i="7"/>
  <c r="E99" i="7"/>
  <c r="C99" i="7"/>
  <c r="F99" i="7"/>
  <c r="I99" i="7"/>
  <c r="Y9" i="7"/>
  <c r="H99" i="7"/>
  <c r="Y33" i="7"/>
  <c r="Y91" i="7"/>
  <c r="Y26" i="7"/>
</calcChain>
</file>

<file path=xl/sharedStrings.xml><?xml version="1.0" encoding="utf-8"?>
<sst xmlns="http://schemas.openxmlformats.org/spreadsheetml/2006/main" count="614" uniqueCount="268">
  <si>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</si>
  <si>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</si>
  <si>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</si>
  <si>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</si>
  <si>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ก่อหนี้แล้ว</t>
  </si>
  <si>
    <t>(7.1)
จำนวน (รายการ)</t>
  </si>
  <si>
    <t>(7.2)
วงเงิน</t>
  </si>
  <si>
    <t>(7.4)
ปัญหา
(ระบุหมายเลข)</t>
  </si>
  <si>
    <t>(6) ปัญหากรณีงบดำเนินงานเบิกจ่ายล่าช้า
(ระบุหมายเลข)</t>
  </si>
  <si>
    <t xml:space="preserve">(7.5)
*โปรดระบุเหตุผลเพิ่มเติมตามปัญหาข้อ (7.4)* 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</si>
  <si>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</si>
  <si>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</si>
  <si>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 xml:space="preserve">(9) 
เงินเหลือจ่ายกรณีโครงการเสร็จสิ้นแล้ว (บาท) </t>
  </si>
  <si>
    <t>(7.3)
คาดว่าก่อหนี้
(ระบุเดือนเป็นตัวเลข)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</si>
  <si>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</si>
  <si>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</si>
  <si>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</si>
  <si>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t>รวม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</si>
  <si>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</si>
  <si>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>แบบรายงานผลการดำเนินงานตามแผนปฏิบัติราชการประจำปีงบประมาณ พ.ศ. 2562</t>
  </si>
  <si>
    <t>ม.ค. 62</t>
  </si>
  <si>
    <t>ก.ย.62</t>
  </si>
  <si>
    <t>หลัง ก.ย.62</t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</si>
  <si>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</si>
  <si>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(10)
หมายเหตุ</t>
  </si>
  <si>
    <t xml:space="preserve">รายงานผลภายในวันที่ 5 ของทุกเดือน เป็นไฟล์ Microsoft Excel ที่ E - Mail : reportpad62@gmail.com  // โทร 02 222 7821 มท. 50436  </t>
  </si>
  <si>
    <r>
      <rPr>
        <b/>
        <sz val="16"/>
        <color theme="1"/>
        <rFont val="TH SarabunPSK"/>
        <family val="2"/>
      </rPr>
      <t>หมายเลข 1</t>
    </r>
    <r>
      <rPr>
        <sz val="16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</si>
  <si>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6"/>
        <color theme="1"/>
        <rFont val="TH SarabunPSK"/>
        <family val="2"/>
      </rPr>
      <t xml:space="preserve">หมายเลข 2 </t>
    </r>
    <r>
      <rPr>
        <sz val="16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</si>
  <si>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6"/>
        <color theme="1"/>
        <rFont val="TH SarabunPSK"/>
        <family val="2"/>
      </rPr>
      <t>หมายเลข 3</t>
    </r>
    <r>
      <rPr>
        <sz val="16"/>
        <color theme="1"/>
        <rFont val="TH SarabunPSK"/>
        <family val="2"/>
      </rPr>
      <t xml:space="preserve">  คือ  หน่วยงานตรวจสอบภายในทักท้วง            </t>
    </r>
  </si>
  <si>
    <r>
      <rPr>
        <b/>
        <sz val="16"/>
        <color theme="1"/>
        <rFont val="TH SarabunPSK"/>
        <family val="2"/>
      </rPr>
      <t>หมายเลข 4</t>
    </r>
    <r>
      <rPr>
        <sz val="16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</si>
  <si>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6"/>
        <color theme="1"/>
        <rFont val="TH SarabunPSK"/>
        <family val="2"/>
      </rPr>
      <t>หมายเลข 5</t>
    </r>
    <r>
      <rPr>
        <sz val="16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</si>
  <si>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r>
      <rPr>
        <b/>
        <sz val="16"/>
        <color theme="1"/>
        <rFont val="TH SarabunPSK"/>
        <family val="2"/>
      </rPr>
      <t>หมายเลข 6</t>
    </r>
    <r>
      <rPr>
        <sz val="16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</si>
  <si>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6"/>
        <color theme="1"/>
        <rFont val="TH SarabunPSK"/>
        <family val="2"/>
      </rPr>
      <t>หมายเลข 7</t>
    </r>
    <r>
      <rPr>
        <sz val="16"/>
        <color theme="1"/>
        <rFont val="TH SarabunPSK"/>
        <family val="2"/>
      </rPr>
      <t xml:space="preserve"> คือ ยกเลิกเพื่อทำโครงการอื่น           </t>
    </r>
  </si>
  <si>
    <r>
      <rPr>
        <b/>
        <sz val="16"/>
        <color theme="1"/>
        <rFont val="TH SarabunPSK"/>
        <family val="2"/>
      </rPr>
      <t xml:space="preserve">หมายเลข 8 </t>
    </r>
    <r>
      <rPr>
        <sz val="16"/>
        <color theme="1"/>
        <rFont val="TH SarabunPSK"/>
        <family val="2"/>
      </rPr>
      <t xml:space="preserve">คือ ยกเลิกโครงการ คืนงบประมาณ           </t>
    </r>
  </si>
  <si>
    <r>
      <rPr>
        <b/>
        <sz val="16"/>
        <color theme="1"/>
        <rFont val="TH SarabunPSK"/>
        <family val="2"/>
      </rPr>
      <t>หมายเลข 9</t>
    </r>
    <r>
      <rPr>
        <sz val="16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</si>
  <si>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6"/>
        <color theme="1"/>
        <rFont val="TH SarabunPSK"/>
        <family val="2"/>
      </rPr>
      <t xml:space="preserve">หมายเลข 10 </t>
    </r>
    <r>
      <rPr>
        <sz val="16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</si>
  <si>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t>ข้อ (7.3) เดือนที่คาดว่าก่อหนี้ของงบลงทุน ให้ระบุเป็นตัวเลข เช่น เดือน ม.ค.. = 1, เดือน ก.พ. = 2, เดือน มี.ค. = 3 เป็นต้น //กรณี ก่อหนี้แล้ว ให้ระบุคำว่า "</t>
    </r>
    <r>
      <rPr>
        <b/>
        <sz val="16"/>
        <color rgb="FFFF0000"/>
        <rFont val="TH SarabunPSK"/>
        <family val="2"/>
      </rPr>
      <t>ก่อหนี้แล้ว</t>
    </r>
    <r>
      <rPr>
        <b/>
        <sz val="16"/>
        <color theme="1"/>
        <rFont val="TH SarabunPSK"/>
        <family val="2"/>
      </rPr>
      <t>"</t>
    </r>
  </si>
  <si>
    <r>
      <t xml:space="preserve">ข้อ (7.5) ให้ระบุเหตุผลเพิ่มเติมเพื่ออธิบายข้อ (7.4) </t>
    </r>
    <r>
      <rPr>
        <b/>
        <sz val="16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</si>
  <si>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t>โครงการพัฒนาระบบสาธารณูปโภคเพื่อรองรับการขยายตัวของชุมชน</t>
  </si>
  <si>
    <t>โครงการบริหารจัดการสาธารณภัยจังหวัดชลบุรีแบบบูรณาการ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</si>
  <si>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</si>
  <si>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</si>
  <si>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 xml:space="preserve"> ก่อสร้างทุ่นผูกเรือทุ่นผูกเรือ 2 จุด อำเภอเกาะสีชัง จังหวัดชลบุรี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</si>
  <si>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</si>
  <si>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</si>
  <si>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 xml:space="preserve"> ขยายท่อเมนประปา บริเวณถนนเอกชัย 1 , เอกชัย 2 เทศบาลตำบลเกาะสีชัง</t>
  </si>
  <si>
    <t xml:space="preserve"> ค่าใช้จ่ายในการบริหารงานจังหวัดแบบบูรณาการ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</si>
  <si>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</si>
  <si>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</si>
  <si>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</si>
  <si>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</si>
  <si>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ปรับปรุงห้วยสุครีพ ตำบลบางพระ อำเภอศรีราชา จังหวัดชลบุรี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</si>
  <si>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</si>
  <si>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 xml:space="preserve"> พัฒนาแหล่งน้ำตื้นเขินอำเภอศรีราชา จังหวัดชลบุรี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</si>
  <si>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</si>
  <si>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</si>
  <si>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</si>
  <si>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</si>
  <si>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</si>
  <si>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</si>
  <si>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</si>
  <si>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</si>
  <si>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</si>
  <si>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</si>
  <si>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</si>
  <si>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</si>
  <si>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</si>
  <si>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</si>
  <si>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</si>
  <si>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</si>
  <si>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</si>
  <si>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</si>
  <si>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</si>
  <si>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</si>
  <si>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</si>
  <si>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</si>
  <si>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</si>
  <si>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</si>
  <si>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</si>
  <si>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</si>
  <si>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</si>
  <si>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</si>
  <si>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</si>
  <si>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</si>
  <si>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</si>
  <si>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</si>
  <si>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</si>
  <si>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</si>
  <si>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</si>
  <si>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</si>
  <si>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</si>
  <si>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</si>
  <si>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</si>
  <si>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</si>
  <si>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</si>
  <si>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</si>
  <si>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</si>
  <si>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</si>
  <si>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</si>
  <si>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</si>
  <si>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</si>
  <si>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</si>
  <si>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</si>
  <si>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</si>
  <si>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</si>
  <si>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</si>
  <si>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</si>
  <si>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 xml:space="preserve"> ฝึกอบรมเชิงปฏิบัติการแปรรูปและพัฒนาผลิตภัณฑ์ปลานิล</t>
  </si>
  <si>
    <t xml:space="preserve"> พัฒนาศักยภาพบุคลากรและเกษตรกรผู้นำกลุ่ม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</si>
  <si>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</si>
  <si>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</si>
  <si>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</si>
  <si>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</si>
  <si>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</si>
  <si>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อนุรักษ์และฟื้นฟูระบบนิเวศทรัพยากรทางทะเลและชายฝั่ง</t>
  </si>
  <si>
    <t>โครงการส่งเสริมกิจกรรมการท่องเที่ยว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</si>
  <si>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กิจกรรมแข่งขันวิ่งมินิมาราธอนเพื่อส่งเสริมการท่องเที่ยว (Pattaya Night Run)</t>
  </si>
  <si>
    <t xml:space="preserve"> กิจกรรมจัดมหกรรมมหัศจรรย์อาหารทะเล</t>
  </si>
  <si>
    <t xml:space="preserve"> กิจกรรมจัดกิจกรรมปั่นปันรักที่สวนป่าสิริเจริญวรรษอันเนื่องมาจากพระราชดำริ</t>
  </si>
  <si>
    <t>กิจกรรมจัดทำสื่อประชาสัมพันธ์การท่องเที่ยวจังหวัดชลบุรี</t>
  </si>
  <si>
    <t xml:space="preserve"> กิจกรรมจัดเทศกาลแห่โคมชมพระฉาย สืบสานศิลป์ ถิ่นหนองจับเต่า เขาชีจรรย์</t>
  </si>
  <si>
    <t xml:space="preserve"> กิจกรรมจัดงานอาหารและเครื่องดื่มนานาชาติเมืองพัทยา</t>
  </si>
  <si>
    <t>โครงการฟื้นฟูแหล่งน้ำจังหวัดชลบุรี</t>
  </si>
  <si>
    <t>โครงการบริหารจัดการคุณภาพสิ่งแวดล้อมแบบบูรณาการ</t>
  </si>
  <si>
    <t>โครงการพัฒนาเส้นทางคมนาคมสายรองเชื่อมโยงเส้นทางคมนาคมสายหลักจังหวัดชลบุรี</t>
  </si>
  <si>
    <t>โครงการพัฒนาเส้นทางคมนาคมสายย่อยเชื่อมโยงเส้นทางคมนาคมสายหลักจังหวัดชลบุรี</t>
  </si>
  <si>
    <t>ค่าใช้จ่ายในการบริหารงานจังหวัดแบบบูรณาการ</t>
  </si>
  <si>
    <t>โครงการส่งเสริมสินค้าเกษตรปลอดภัยตลอดโซ่อุปทานจังหวัดชลบุรี</t>
  </si>
  <si>
    <t xml:space="preserve">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</si>
  <si>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>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</si>
  <si>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>ก.พ.62</t>
  </si>
  <si>
    <t>มี.ค. 62</t>
  </si>
  <si>
    <t>เม.ย.62</t>
  </si>
  <si>
    <t>พ.ค.62</t>
  </si>
  <si>
    <t>ก.ค.62</t>
  </si>
  <si>
    <t>ส.ค.62</t>
  </si>
  <si>
    <t>มิ.ย.62</t>
  </si>
  <si>
    <t>รอลงนาม</t>
  </si>
  <si>
    <t>ประกาศเชิญชวน</t>
  </si>
  <si>
    <t>ราคากลาง</t>
  </si>
  <si>
    <t>อยู่ระหว่างดำเนินงาน</t>
  </si>
  <si>
    <t>ทำสัญญาแล้ว</t>
  </si>
  <si>
    <t>ทำสัญญาแล้ว รอ Po</t>
  </si>
  <si>
    <t>ทำสัญญาแล้ว รอทำ PO</t>
  </si>
  <si>
    <t>ทำ PO แล้ว</t>
  </si>
  <si>
    <t>ทำสัญญารอทำ Po</t>
  </si>
  <si>
    <t>อยู่รหว่างดำเนินการ</t>
  </si>
  <si>
    <t>รายงานขอซื้อขอจ้าง</t>
  </si>
  <si>
    <t>จัดทำราคากลาง</t>
  </si>
  <si>
    <t>ประการร่างฯ</t>
  </si>
  <si>
    <t>ประกาศร่างพิจาร</t>
  </si>
  <si>
    <t>อยู่ระหว่างดำเนินการ</t>
  </si>
  <si>
    <t>พิจารณาผล</t>
  </si>
  <si>
    <t>จังหวัดชลบุรี (ข้อมูล ณ วันที่ .7 ธันวาคม 2562)</t>
  </si>
  <si>
    <t>ประกาศร่าง</t>
  </si>
  <si>
    <t>ประกาศจัดซื้อจัดจ้างใหม่เนื่องจากไม่มีผู้ยื่น</t>
  </si>
  <si>
    <t>ยกเลิกประกาศใหม่</t>
  </si>
  <si>
    <t>จังหวัดชลบุรี (ข้อมูล ณ วันที่ 4 กุมภาพันธ์ 2562)</t>
  </si>
  <si>
    <t>ขออนุญาติใช้พื้นที่อยู่</t>
  </si>
  <si>
    <t>ประกาศใหม่เนื่องจากไม่มีผู้รับจ้างมายื่น</t>
  </si>
  <si>
    <t>ประกาศ</t>
  </si>
  <si>
    <t>ที่สัญญาแล้วรอทำ PO</t>
  </si>
  <si>
    <t>หมายเหตุ 1. คาดว่าจาก 36 กิจกรรม เดือนกุมภาพันธ์สามารถก่อหนี้ 30 กิจกรรม และหลักเดือนกุมภาพันธ์ 6 กิจกรรม</t>
  </si>
  <si>
    <t xml:space="preserve">             2. ปัญหาอุปสรรค การจัดหาวิศวกรสามัญรับรองแบบ ตาม พรบ.จัดซื้ดจ้าง 2560 และหัวหน้าส่วนราชการ บุคคลากรด้านพัสดุของหน่วยงานรับผิดชอบโครงการมีการโยกย้าย </t>
  </si>
  <si>
    <t>รวมโครงการทั้งหมด</t>
  </si>
  <si>
    <t>(1) งบประมาณที่ได้รับจัดสรรภายใต้โครงการพัฒนาและเสริมสร้างความเข้มแข็งของเศรษฐกิจฐานราก (บาท)</t>
  </si>
  <si>
    <t>ลำดับ</t>
  </si>
  <si>
    <t>หน่วยดำเนินการ</t>
  </si>
  <si>
    <t>วันที่ ครม. อนุมัติ</t>
  </si>
  <si>
    <t>ดำเนินการ
แล้วเสร็จ
(0/1)</t>
  </si>
  <si>
    <t>เบิกจ่ายแล้ว</t>
  </si>
  <si>
    <t xml:space="preserve">(2) การก่อหนี้ผูกพันงบลงทุน (บาท) </t>
  </si>
  <si>
    <t>(3) สถานะการดำเนินโครงการ</t>
  </si>
  <si>
    <t>(4) ผลการเบิกจ่าย (บาท)</t>
  </si>
  <si>
    <t>(5) ประโยชน์ที่ได้รับ</t>
  </si>
  <si>
    <t>อื่นๆ</t>
  </si>
  <si>
    <t>ประชาชน 
(คน)</t>
  </si>
  <si>
    <t>ครัวเรือน 
(ครัวเรือน)</t>
  </si>
  <si>
    <t>หมู่บ้าน/ชุมชน
 (แห่ง)</t>
  </si>
  <si>
    <t>พื้นที่ทางการเกษตร 
(ไร่)</t>
  </si>
  <si>
    <t xml:space="preserve">โครงการ/กิจกรรม </t>
  </si>
  <si>
    <t>(1)</t>
  </si>
  <si>
    <t>(2)</t>
  </si>
  <si>
    <t>ให้รายงานผลการก่อหนี้ผูกพันในงบลงทุน โดยระบุวงเงินก่อหนี้ตามสัญญาจ้าง พร้อมทั้งเงินเหลือจ่ายจากการก่อหนี้ตามสัญญาดังกล่าว</t>
  </si>
  <si>
    <t>(3)</t>
  </si>
  <si>
    <t>(4)</t>
  </si>
  <si>
    <t>(5)</t>
  </si>
  <si>
    <t>(6)</t>
  </si>
  <si>
    <t>จำแนก
งบลงทุน
(บาท)</t>
  </si>
  <si>
    <t>วงเงินก่อหนี้
ตามสัญญา
(บาท)</t>
  </si>
  <si>
    <t>งบประมาณที่ได้รับการจัดสรร
(ตามใบจัดสรรจาก สงป.)
(บาท)</t>
  </si>
  <si>
    <t>ขอยกเลิกโครงการ/กิจกรรม
(หลังจากได้รับการจัดสรร)</t>
  </si>
  <si>
    <t>ขอเปลี่ยนแปลงรายละเอียดโครงการ
(หลังจากได้รับการจัดสรร)</t>
  </si>
  <si>
    <t>จำแนก
งบดำเนินงาน/งบรายจ่ายอื่น 
(บาท)</t>
  </si>
  <si>
    <t>อยู่ระหว่าง
ดำเนินการ
(0/1)</t>
  </si>
  <si>
    <t>งบประมาณ
ที่ได้รับอนุมัติจาก ครม.
(บาท)</t>
  </si>
  <si>
    <t>งบประมาณ
(บาท)</t>
  </si>
  <si>
    <t>กิจกรรม
(1/0)</t>
  </si>
  <si>
    <t>เงินเหลือจ่ายส่งคืน
จากการจัดซื้อจัดจ้าง
(บาท)</t>
  </si>
  <si>
    <t>โครงการ
(1/0)</t>
  </si>
  <si>
    <t xml:space="preserve">ให้รายงานสถานะการดำเนินโครงการ โดยจำแนกเป็น 3 สถานะ คือ 1. ขอยกเลิกโครงการ/ขอยกเลิกกิจกรรม (หลังจากได้รับการจัดสรร) และงบประมาณที่ขอยกเลิก  2. ขอเปลี่ยนแปลงรายละเอียดโครงการ (หลังจากได้รับการจัดสรร) และงบประมาณที่ขอเปลี่ยนแปลงรายละเอียด </t>
  </si>
  <si>
    <t>3. อยู่ระหว่างดำเนินการ และ 4. ดำเนินการแล้วเสร็จ ทั้งนี้ ตามข้อ 1 2 3 และ 4 ให้ระบุตัวเลขแสดงสถานะ "0" คือ ไม่ใช่  และ "1" คือ ใช่</t>
  </si>
  <si>
    <t>ให้รายงานผลการเบิกจ่าย ที่ตรงตามระบบการเบิกจ่ายของการเงินจังหวัด เพื่อให้สอดคล้องกับรายงานการเบิกจ่ายของกรมบัญชีกลาง (ระบบ GFMIS) / สำนักงานบริหารหนี้สาธารณะ</t>
  </si>
  <si>
    <t>ยังไม่เบิกจ่าย</t>
  </si>
  <si>
    <t>ร้อยละ
การเบิกจ่าย</t>
  </si>
  <si>
    <t>แบบรายงานความก้าวหน้าในการดำเนินงานโครงการพัฒนาและเสริมสร้างความเข้มแข็งของเศรษฐกิจฐานราก ปี 2565</t>
  </si>
  <si>
    <t>เงินส่งคืนทั้งหมด
(รวมเงินเหลือจ่ายส่งคืนจากการจัดซื้อจัดจ้าง)</t>
  </si>
  <si>
    <t>โครงการที่ อปท. เป็นหน่วยรับงบประมาณโดยตรง</t>
  </si>
  <si>
    <t>โครงการที่ อปท. รับงบประมาณผ่าน สถ.</t>
  </si>
  <si>
    <t>รวมโครงการที่ อปท. เป็นหน่วยรับงบประมาณโดยตรง</t>
  </si>
  <si>
    <t>รวมโครงการที่ อปท. รับงบประมาณผ่าน สถ.</t>
  </si>
  <si>
    <t>ให้รายงานประโยชน์ที่ได้รับ จำแนกเป็นจำนวนประชาชน จำนวนครัวเรือน จำนวนหมู่บ้าน/ชุมชน จำนวนพื้นที่ทางเกษตร และอื่น ๆ</t>
  </si>
  <si>
    <t>ให้ สถจ. รวบรวมและตรวจสอบผลการดำเนินโครงการและการเบิกจ่ายงบประมาณ ทั้งกรณี อปท. เป็นหน่วยรับงบประมาณโดยตรง และกรณี อปท. ที่ สถ. เป็นหน่วยรับงบประมาณ รายงานให้จังหวัดทราบทุกเดือน</t>
  </si>
  <si>
    <t>(........................................................)
ท้องถิ่นจังหวัด …………………………………………………………....
ผู้รับรองรายงานข้อมูล
โทร ................................................</t>
  </si>
  <si>
    <t>แบบรายงานนี้ให้กรอกข้อมูลงบประมาณที่ได้รับจัดสรรภายใต้โครงการพัฒนาและเสริมสร้างความเข้มแข็งของเศรษฐกิจฐานราก โดยให้จำแนกเป็น
- หน่วยดำเนินการของโครงการ (ไม่ใช่หน่วยรับงบประมาณ)
- วันที่ ครม. มีมติ อนุมัติเห็นชอบโครงการ (ครั้งที่ 1 (47 จังหวัด) วันที่ 21 มิถุนายน 2565 หรือ ครั้งที่ 2 (29 จังหวัด) วันที่ 12 กรกฎาคม 2565)
- รวมงบประมาณที่ได้รับการจัดสรรในแต่ละโครงการตามมติ ครม. งบประมาณที่ได้รับการจัดสรร (ตามใบจัดสรรจาก สงป.) พร้อมจำแนกงบลงทุน และงบดำเนินงาน/งบรายจ่ายอื่น</t>
  </si>
  <si>
    <t>จังหวัด .................................................................</t>
  </si>
  <si>
    <t xml:space="preserve"> สถานะการดำเนินโครงการ</t>
  </si>
  <si>
    <t xml:space="preserve"> ประโยชน์ที่ได้รับ</t>
  </si>
  <si>
    <t>งบลงทุน</t>
  </si>
  <si>
    <t xml:space="preserve">งบดำเนินงาน/
งบรายจ่ายอื่น </t>
  </si>
  <si>
    <t>วงเงินก่อหนี้
ตามสัญญา</t>
  </si>
  <si>
    <t>เงินเหลือจ่ายส่งคืนจากการจัดซื้อจัดจ้าง</t>
  </si>
  <si>
    <t>(โครงการ)</t>
  </si>
  <si>
    <t>(กิจกรรม)</t>
  </si>
  <si>
    <t>(บาท)</t>
  </si>
  <si>
    <t>งบประมาณที่ได้รับการจัดสรร
(ตามใบจัดสรรจากสำนักงบประมาณ)</t>
  </si>
  <si>
    <t>จำแนกงบประมาณ</t>
  </si>
  <si>
    <t>การก่อหนี้ผูกพันงบลงทุน</t>
  </si>
  <si>
    <t>ดำเนินการ
แล้วเสร็จ</t>
  </si>
  <si>
    <t>อยู่ระหว่าง
ดำเนินการ</t>
  </si>
  <si>
    <t>(ร้อยละ)</t>
  </si>
  <si>
    <t>ผลการเบิกจ่าย</t>
  </si>
  <si>
    <t>ประชาชน</t>
  </si>
  <si>
    <t>(คน)</t>
  </si>
  <si>
    <t xml:space="preserve">ครัวเรือน </t>
  </si>
  <si>
    <t>(ครัวเรือน)</t>
  </si>
  <si>
    <t>หมู่บ้าน/ชุมชน</t>
  </si>
  <si>
    <t>(แห่ง)</t>
  </si>
  <si>
    <t>(ไร่)</t>
  </si>
  <si>
    <t xml:space="preserve">พื้นที่ทางการเกษตร </t>
  </si>
  <si>
    <t>(ระบุ)</t>
  </si>
  <si>
    <t>แบบสรุปรายงานความก้าวหน้าในการดำเนินงานโครงการพัฒนาและเสริมสร้างความเข้มแข็งของเศรษฐกิจฐานราก ปี 2565</t>
  </si>
  <si>
    <t>โดยให้ใช้จ่ายจากเงินกู้ภายใต้พระราชกำหนดให้อำนาจกระทรวงการคลังกู้เงินเพื่อแก้ไขปัญหาเศรษฐกิจและสังคมจากการระบาดของโรคติดเชื้อไวรัสโคโรนา 2019 เพิ่มเติม พ.ศ. 2564</t>
  </si>
  <si>
    <t>( .................................................................................... )
ท้องถิ่นจังหวัด .......................................................................................
ผู้รับรองรายงานข้อมูล
โทร ................................................</t>
  </si>
  <si>
    <t>อปท. รับงบประมาณโดยตรง
(อบจ./ทน./ทน.)</t>
  </si>
  <si>
    <t>อปท. รับงบประมาณผ่าน สถ.
(ทต./อบต.)</t>
  </si>
  <si>
    <t>เงินส่งคืนทั้งสิ้น
(รวมส่งคืนเงินเหลือจ่าย)</t>
  </si>
  <si>
    <t>รวม อปท. ได้รับการจัดสรรทั้งสิ้น</t>
  </si>
  <si>
    <t>ให้รายงานความก้าวหน้าในการดำเนินงานให้สำนักงานจังหวัดทราบทุกเดือน (เริ่มต้นในเดือนตุลาคม 2565) เพื่อรวบรวมในภาพรวมทั้งจังหวัด ส่งให้กระทรวงมหาดไทยดำเนินการตามขั้นตอนต่อไป</t>
  </si>
  <si>
    <t>การขอเปลี่ยนแปลงรายละเอียดโครงการพัฒนาและเสริมสร้างความเข้มแข็งของเศรษฐกิจฐานราก ปี 2565</t>
  </si>
  <si>
    <t>จังหวัด.....................................ตามมติคณะรัฐมนตรีเมื่อวันที่....................................................</t>
  </si>
  <si>
    <t>โครงการ/กิจกรรม</t>
  </si>
  <si>
    <t>หน่วยรับงบประมาณ</t>
  </si>
  <si>
    <t>งบประมาณ 
(ล้านบาท)</t>
  </si>
  <si>
    <t>สถานะโครงการ</t>
  </si>
  <si>
    <t>รายละเอียด
การขอเปลี่ยนแปลงโครงการ</t>
  </si>
  <si>
    <t>เหตุผล/ความจำเป็น
การขอเปลี่ยนแปลงโครงการ</t>
  </si>
  <si>
    <t>หมายเหตุ</t>
  </si>
  <si>
    <t>ประกาศ/
ประกวดราคา
(วัน/เดือน/ปี)</t>
  </si>
  <si>
    <t>ประกาศผู้ชนะ
การเสนอราคา
(วัน/เดือน/ปี)</t>
  </si>
  <si>
    <t>เริ่มสัญญา 
- สิ้นสุดสัญญา
(วัน/เดือน/ปี)</t>
  </si>
  <si>
    <t>รวมทั้งสิ้น..................โครงการ/กิจกรรม</t>
  </si>
  <si>
    <t>(...............................................................................)</t>
  </si>
  <si>
    <t>ท้องถิ่นจังหวัด..............................................................................</t>
  </si>
  <si>
    <t>ผู้รับรองรายงานข้อมูล</t>
  </si>
  <si>
    <t>การขอยกเลิกโครงการพัฒนาและเสริมสร้างความเข้มแข็งของเศรษฐกิจฐานราก ปี 2565</t>
  </si>
  <si>
    <t>เหตุผล/ความจำเป็น
การขอยกเลิกโครงการ</t>
  </si>
  <si>
    <t>ในการนี้ ขอให้จัดส่งแบบรายงานให้กรมส่งเสริมการปกครองท้องถิ่น ทางไปรษณีย์อิเล็กทรอนิกส์ econ64.dla@gmail.com โดยระบุหัวข้อเรื่อง “ผลการดำเนินโครงการพัฒนาเศรษฐกิจฐานราก 65 จังหวัด .....(ระบุ).....” อีกทางหนึ่ง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</si>
</sst>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[$-18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AngsanaUPC"/>
      <family val="1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43" fontId="12" fillId="0" borderId="0" applyFont="0" applyFill="0" applyBorder="0" applyAlignment="0" applyProtection="0"/>
  </cellStyleXfs>
  <cellXfs count="2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87" fontId="5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187" fontId="5" fillId="0" borderId="5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87" fontId="3" fillId="0" borderId="6" xfId="1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3" fontId="5" fillId="5" borderId="4" xfId="0" applyNumberFormat="1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187" fontId="5" fillId="5" borderId="5" xfId="1" applyNumberFormat="1" applyFont="1" applyFill="1" applyBorder="1" applyAlignment="1">
      <alignment horizontal="right" vertical="top" wrapText="1"/>
    </xf>
    <xf numFmtId="0" fontId="5" fillId="5" borderId="5" xfId="1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187" fontId="3" fillId="5" borderId="5" xfId="1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0" fontId="3" fillId="5" borderId="5" xfId="1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top" wrapText="1"/>
    </xf>
    <xf numFmtId="187" fontId="5" fillId="3" borderId="2" xfId="0" applyNumberFormat="1" applyFont="1" applyFill="1" applyBorder="1" applyAlignment="1">
      <alignment horizontal="center" vertical="center"/>
    </xf>
    <xf numFmtId="187" fontId="5" fillId="5" borderId="5" xfId="1" applyNumberFormat="1" applyFont="1" applyFill="1" applyBorder="1" applyAlignment="1">
      <alignment horizontal="center" vertical="top" wrapText="1"/>
    </xf>
    <xf numFmtId="1" fontId="5" fillId="5" borderId="5" xfId="1" applyNumberFormat="1" applyFont="1" applyFill="1" applyBorder="1" applyAlignment="1">
      <alignment horizontal="center" vertical="top" wrapText="1"/>
    </xf>
    <xf numFmtId="187" fontId="5" fillId="5" borderId="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/>
    </xf>
    <xf numFmtId="187" fontId="5" fillId="0" borderId="5" xfId="1" applyNumberFormat="1" applyFont="1" applyFill="1" applyBorder="1" applyAlignment="1">
      <alignment horizontal="center" vertical="top" wrapText="1"/>
    </xf>
    <xf numFmtId="187" fontId="3" fillId="5" borderId="5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/>
    </xf>
    <xf numFmtId="187" fontId="8" fillId="0" borderId="0" xfId="0" applyNumberFormat="1" applyFont="1"/>
    <xf numFmtId="3" fontId="3" fillId="0" borderId="0" xfId="0" applyNumberFormat="1" applyFont="1"/>
    <xf numFmtId="0" fontId="3" fillId="6" borderId="5" xfId="0" applyFont="1" applyFill="1" applyBorder="1" applyAlignment="1">
      <alignment horizontal="left" vertical="top" wrapText="1"/>
    </xf>
    <xf numFmtId="187" fontId="6" fillId="0" borderId="0" xfId="0" applyNumberFormat="1" applyFont="1" applyAlignment="1">
      <alignment vertical="center"/>
    </xf>
    <xf numFmtId="187" fontId="5" fillId="5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3" fontId="2" fillId="8" borderId="2" xfId="0" applyNumberFormat="1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right" vertical="top" wrapText="1"/>
    </xf>
    <xf numFmtId="3" fontId="2" fillId="9" borderId="2" xfId="0" applyNumberFormat="1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top" wrapText="1"/>
    </xf>
    <xf numFmtId="0" fontId="5" fillId="11" borderId="4" xfId="0" applyFont="1" applyFill="1" applyBorder="1" applyAlignment="1">
      <alignment horizontal="left" vertical="top" wrapText="1"/>
    </xf>
    <xf numFmtId="3" fontId="5" fillId="11" borderId="4" xfId="0" applyNumberFormat="1" applyFont="1" applyFill="1" applyBorder="1" applyAlignment="1">
      <alignment horizontal="right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 wrapText="1"/>
    </xf>
    <xf numFmtId="187" fontId="3" fillId="11" borderId="5" xfId="1" applyNumberFormat="1" applyFont="1" applyFill="1" applyBorder="1" applyAlignment="1">
      <alignment horizontal="right" vertical="top" wrapText="1"/>
    </xf>
    <xf numFmtId="17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left" vertical="top" wrapText="1"/>
    </xf>
    <xf numFmtId="17" fontId="3" fillId="11" borderId="5" xfId="1" applyNumberFormat="1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center" vertical="top" wrapText="1"/>
    </xf>
    <xf numFmtId="0" fontId="5" fillId="11" borderId="5" xfId="0" applyFont="1" applyFill="1" applyBorder="1" applyAlignment="1">
      <alignment horizontal="left" vertical="top" wrapText="1"/>
    </xf>
    <xf numFmtId="187" fontId="5" fillId="11" borderId="5" xfId="1" applyNumberFormat="1" applyFont="1" applyFill="1" applyBorder="1" applyAlignment="1">
      <alignment horizontal="right" vertical="top" wrapText="1"/>
    </xf>
    <xf numFmtId="0" fontId="5" fillId="11" borderId="5" xfId="1" applyNumberFormat="1" applyFont="1" applyFill="1" applyBorder="1" applyAlignment="1">
      <alignment horizontal="center" vertical="top" wrapText="1"/>
    </xf>
    <xf numFmtId="0" fontId="5" fillId="11" borderId="5" xfId="1" applyNumberFormat="1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0" fontId="3" fillId="11" borderId="11" xfId="1" applyNumberFormat="1" applyFont="1" applyFill="1" applyBorder="1" applyAlignment="1">
      <alignment horizontal="center" vertical="top" wrapText="1"/>
    </xf>
    <xf numFmtId="0" fontId="3" fillId="11" borderId="4" xfId="1" applyNumberFormat="1" applyFont="1" applyFill="1" applyBorder="1" applyAlignment="1">
      <alignment horizontal="center" vertical="top" wrapText="1"/>
    </xf>
    <xf numFmtId="3" fontId="2" fillId="11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3" fontId="2" fillId="2" borderId="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/>
    </xf>
    <xf numFmtId="187" fontId="5" fillId="15" borderId="2" xfId="1" applyNumberFormat="1" applyFont="1" applyFill="1" applyBorder="1" applyAlignment="1">
      <alignment horizontal="center" vertical="center"/>
    </xf>
    <xf numFmtId="187" fontId="5" fillId="15" borderId="2" xfId="1" applyNumberFormat="1" applyFont="1" applyFill="1" applyBorder="1" applyAlignment="1">
      <alignment vertical="center"/>
    </xf>
    <xf numFmtId="188" fontId="5" fillId="15" borderId="2" xfId="0" applyNumberFormat="1" applyFont="1" applyFill="1" applyBorder="1" applyAlignment="1">
      <alignment horizontal="center" vertical="center"/>
    </xf>
    <xf numFmtId="187" fontId="5" fillId="15" borderId="2" xfId="0" applyNumberFormat="1" applyFont="1" applyFill="1" applyBorder="1" applyAlignment="1">
      <alignment vertical="center"/>
    </xf>
    <xf numFmtId="3" fontId="2" fillId="10" borderId="2" xfId="0" applyNumberFormat="1" applyFont="1" applyFill="1" applyBorder="1" applyAlignment="1">
      <alignment horizontal="center" vertical="center" wrapText="1"/>
    </xf>
    <xf numFmtId="3" fontId="2" fillId="14" borderId="2" xfId="0" applyNumberFormat="1" applyFont="1" applyFill="1" applyBorder="1" applyAlignment="1">
      <alignment horizontal="center" vertical="center" shrinkToFi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13" borderId="2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left" vertical="top" wrapText="1"/>
    </xf>
    <xf numFmtId="187" fontId="3" fillId="11" borderId="11" xfId="1" applyNumberFormat="1" applyFont="1" applyFill="1" applyBorder="1" applyAlignment="1">
      <alignment horizontal="right" vertical="top" wrapText="1"/>
    </xf>
    <xf numFmtId="17" fontId="3" fillId="11" borderId="11" xfId="1" applyNumberFormat="1" applyFont="1" applyFill="1" applyBorder="1" applyAlignment="1">
      <alignment horizontal="center" vertical="top" wrapText="1"/>
    </xf>
    <xf numFmtId="0" fontId="3" fillId="11" borderId="11" xfId="1" applyNumberFormat="1" applyFont="1" applyFill="1" applyBorder="1" applyAlignment="1">
      <alignment horizontal="left" vertical="top" wrapText="1"/>
    </xf>
    <xf numFmtId="187" fontId="3" fillId="8" borderId="2" xfId="1" applyNumberFormat="1" applyFont="1" applyFill="1" applyBorder="1" applyAlignment="1">
      <alignment horizontal="right" vertical="top" wrapText="1"/>
    </xf>
    <xf numFmtId="17" fontId="3" fillId="8" borderId="2" xfId="1" applyNumberFormat="1" applyFont="1" applyFill="1" applyBorder="1" applyAlignment="1">
      <alignment horizontal="center" vertical="top" wrapText="1"/>
    </xf>
    <xf numFmtId="0" fontId="3" fillId="8" borderId="2" xfId="1" applyNumberFormat="1" applyFont="1" applyFill="1" applyBorder="1" applyAlignment="1">
      <alignment horizontal="center" vertical="top" wrapText="1"/>
    </xf>
    <xf numFmtId="0" fontId="3" fillId="8" borderId="2" xfId="1" applyNumberFormat="1" applyFont="1" applyFill="1" applyBorder="1" applyAlignment="1">
      <alignment horizontal="left" vertical="top" wrapText="1"/>
    </xf>
    <xf numFmtId="187" fontId="3" fillId="9" borderId="2" xfId="1" applyNumberFormat="1" applyFont="1" applyFill="1" applyBorder="1" applyAlignment="1">
      <alignment horizontal="right" vertical="top" wrapText="1"/>
    </xf>
    <xf numFmtId="17" fontId="3" fillId="9" borderId="2" xfId="1" applyNumberFormat="1" applyFont="1" applyFill="1" applyBorder="1" applyAlignment="1">
      <alignment horizontal="center" vertical="top" wrapText="1"/>
    </xf>
    <xf numFmtId="0" fontId="3" fillId="9" borderId="2" xfId="1" applyNumberFormat="1" applyFont="1" applyFill="1" applyBorder="1" applyAlignment="1">
      <alignment horizontal="center" vertical="top" wrapText="1"/>
    </xf>
    <xf numFmtId="0" fontId="3" fillId="9" borderId="2" xfId="1" applyNumberFormat="1" applyFont="1" applyFill="1" applyBorder="1" applyAlignment="1">
      <alignment horizontal="left" vertical="top" wrapText="1"/>
    </xf>
    <xf numFmtId="3" fontId="2" fillId="17" borderId="2" xfId="0" applyNumberFormat="1" applyFont="1" applyFill="1" applyBorder="1" applyAlignment="1">
      <alignment horizontal="center" vertical="center" shrinkToFit="1"/>
    </xf>
    <xf numFmtId="0" fontId="13" fillId="0" borderId="0" xfId="3" applyFont="1"/>
    <xf numFmtId="0" fontId="14" fillId="0" borderId="0" xfId="3" applyFont="1"/>
    <xf numFmtId="0" fontId="4" fillId="5" borderId="2" xfId="3" applyFont="1" applyFill="1" applyBorder="1" applyAlignment="1">
      <alignment horizontal="center" vertical="center" wrapText="1"/>
    </xf>
    <xf numFmtId="0" fontId="15" fillId="5" borderId="2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/>
    </xf>
    <xf numFmtId="0" fontId="4" fillId="11" borderId="3" xfId="3" applyFont="1" applyFill="1" applyBorder="1" applyAlignment="1">
      <alignment horizontal="center" vertical="center" wrapText="1"/>
    </xf>
    <xf numFmtId="187" fontId="4" fillId="11" borderId="3" xfId="4" applyNumberFormat="1" applyFont="1" applyFill="1" applyBorder="1" applyAlignment="1">
      <alignment horizontal="center" vertical="center" wrapText="1"/>
    </xf>
    <xf numFmtId="0" fontId="4" fillId="11" borderId="2" xfId="3" applyFont="1" applyFill="1" applyBorder="1" applyAlignment="1">
      <alignment horizontal="center" vertical="center" wrapText="1"/>
    </xf>
    <xf numFmtId="0" fontId="15" fillId="11" borderId="2" xfId="3" applyFont="1" applyFill="1" applyBorder="1" applyAlignment="1">
      <alignment horizontal="center" vertical="center" wrapText="1"/>
    </xf>
    <xf numFmtId="0" fontId="4" fillId="11" borderId="3" xfId="3" applyFont="1" applyFill="1" applyBorder="1" applyAlignment="1">
      <alignment horizontal="center" vertical="center"/>
    </xf>
    <xf numFmtId="0" fontId="16" fillId="0" borderId="0" xfId="3" applyFont="1"/>
    <xf numFmtId="0" fontId="8" fillId="0" borderId="2" xfId="3" applyFont="1" applyBorder="1" applyAlignment="1">
      <alignment vertical="center" wrapText="1"/>
    </xf>
    <xf numFmtId="187" fontId="8" fillId="0" borderId="2" xfId="4" applyNumberFormat="1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189" fontId="17" fillId="0" borderId="2" xfId="3" applyNumberFormat="1" applyFont="1" applyBorder="1" applyAlignment="1">
      <alignment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/>
    <xf numFmtId="187" fontId="8" fillId="0" borderId="2" xfId="4" applyNumberFormat="1" applyFont="1" applyBorder="1" applyAlignment="1">
      <alignment vertical="center" wrapText="1"/>
    </xf>
    <xf numFmtId="0" fontId="17" fillId="0" borderId="2" xfId="3" applyFont="1" applyBorder="1" applyAlignment="1">
      <alignment vertical="center" wrapText="1"/>
    </xf>
    <xf numFmtId="0" fontId="14" fillId="0" borderId="2" xfId="3" applyFont="1" applyBorder="1"/>
    <xf numFmtId="187" fontId="8" fillId="5" borderId="2" xfId="4" applyNumberFormat="1" applyFont="1" applyFill="1" applyBorder="1" applyAlignment="1">
      <alignment vertical="center" wrapText="1"/>
    </xf>
    <xf numFmtId="187" fontId="14" fillId="0" borderId="0" xfId="4" applyNumberFormat="1" applyFont="1"/>
    <xf numFmtId="0" fontId="18" fillId="0" borderId="0" xfId="3" applyFont="1"/>
    <xf numFmtId="0" fontId="4" fillId="0" borderId="0" xfId="3" applyFont="1" applyAlignment="1">
      <alignment horizontal="left"/>
    </xf>
    <xf numFmtId="187" fontId="13" fillId="0" borderId="0" xfId="4" applyNumberFormat="1" applyFont="1"/>
    <xf numFmtId="0" fontId="20" fillId="0" borderId="0" xfId="3" applyFont="1"/>
    <xf numFmtId="0" fontId="8" fillId="5" borderId="9" xfId="3" applyFont="1" applyFill="1" applyBorder="1" applyAlignment="1">
      <alignment vertical="center" wrapText="1"/>
    </xf>
    <xf numFmtId="0" fontId="8" fillId="5" borderId="8" xfId="3" applyFont="1" applyFill="1" applyBorder="1" applyAlignment="1">
      <alignment vertical="center" wrapText="1"/>
    </xf>
    <xf numFmtId="0" fontId="18" fillId="0" borderId="0" xfId="3" applyFont="1" applyAlignment="1">
      <alignment horizontal="center"/>
    </xf>
    <xf numFmtId="0" fontId="4" fillId="0" borderId="0" xfId="3" applyFont="1"/>
    <xf numFmtId="0" fontId="19" fillId="0" borderId="0" xfId="3" applyFont="1"/>
    <xf numFmtId="3" fontId="2" fillId="17" borderId="15" xfId="0" applyNumberFormat="1" applyFont="1" applyFill="1" applyBorder="1" applyAlignment="1">
      <alignment horizontal="center" vertical="center" wrapText="1"/>
    </xf>
    <xf numFmtId="3" fontId="2" fillId="17" borderId="16" xfId="0" applyNumberFormat="1" applyFont="1" applyFill="1" applyBorder="1" applyAlignment="1">
      <alignment horizontal="center" vertical="center" wrapText="1"/>
    </xf>
    <xf numFmtId="3" fontId="2" fillId="17" borderId="17" xfId="0" applyNumberFormat="1" applyFont="1" applyFill="1" applyBorder="1" applyAlignment="1">
      <alignment horizontal="center" vertical="center" wrapText="1"/>
    </xf>
    <xf numFmtId="3" fontId="2" fillId="17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2" fillId="14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2" fillId="10" borderId="12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3" fontId="2" fillId="10" borderId="18" xfId="0" applyNumberFormat="1" applyFont="1" applyFill="1" applyBorder="1" applyAlignment="1">
      <alignment horizontal="center" vertical="center" wrapText="1"/>
    </xf>
    <xf numFmtId="3" fontId="2" fillId="18" borderId="7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3" fontId="2" fillId="10" borderId="3" xfId="0" applyNumberFormat="1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center" vertical="center" wrapText="1"/>
    </xf>
    <xf numFmtId="3" fontId="2" fillId="13" borderId="3" xfId="0" applyNumberFormat="1" applyFont="1" applyFill="1" applyBorder="1" applyAlignment="1">
      <alignment horizontal="center" vertical="center" wrapText="1"/>
    </xf>
    <xf numFmtId="3" fontId="2" fillId="14" borderId="1" xfId="0" applyNumberFormat="1" applyFont="1" applyFill="1" applyBorder="1" applyAlignment="1">
      <alignment horizontal="center" vertical="center" wrapText="1"/>
    </xf>
    <xf numFmtId="3" fontId="2" fillId="14" borderId="3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16" borderId="3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16" borderId="1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10" borderId="7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3" fontId="2" fillId="10" borderId="7" xfId="0" applyNumberFormat="1" applyFont="1" applyFill="1" applyBorder="1" applyAlignment="1">
      <alignment horizontal="center" vertical="center" wrapText="1"/>
    </xf>
    <xf numFmtId="3" fontId="2" fillId="10" borderId="9" xfId="0" applyNumberFormat="1" applyFont="1" applyFill="1" applyBorder="1" applyAlignment="1">
      <alignment horizontal="center" vertical="center" wrapText="1"/>
    </xf>
    <xf numFmtId="3" fontId="2" fillId="10" borderId="8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 wrapText="1"/>
    </xf>
    <xf numFmtId="3" fontId="2" fillId="12" borderId="13" xfId="0" applyNumberFormat="1" applyFont="1" applyFill="1" applyBorder="1" applyAlignment="1">
      <alignment horizontal="center" vertical="center" wrapText="1"/>
    </xf>
    <xf numFmtId="3" fontId="2" fillId="12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3" fontId="2" fillId="10" borderId="13" xfId="0" applyNumberFormat="1" applyFont="1" applyFill="1" applyBorder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3" fontId="5" fillId="12" borderId="3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4" fillId="5" borderId="1" xfId="3" applyFont="1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187" fontId="4" fillId="5" borderId="1" xfId="4" applyNumberFormat="1" applyFont="1" applyFill="1" applyBorder="1" applyAlignment="1">
      <alignment horizontal="center" vertical="center" wrapText="1"/>
    </xf>
    <xf numFmtId="187" fontId="4" fillId="5" borderId="3" xfId="4" applyNumberFormat="1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/>
    </xf>
    <xf numFmtId="0" fontId="4" fillId="5" borderId="9" xfId="3" applyFont="1" applyFill="1" applyBorder="1" applyAlignment="1">
      <alignment horizontal="center" vertical="center"/>
    </xf>
    <xf numFmtId="0" fontId="4" fillId="5" borderId="8" xfId="3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 wrapText="1"/>
    </xf>
    <xf numFmtId="0" fontId="8" fillId="5" borderId="9" xfId="3" applyFont="1" applyFill="1" applyBorder="1" applyAlignment="1">
      <alignment horizontal="center" vertical="center" wrapText="1"/>
    </xf>
    <xf numFmtId="0" fontId="8" fillId="5" borderId="8" xfId="3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">
    <cellStyle name="จุลภาค" xfId="1" builtinId="3"/>
    <cellStyle name="จุลภาค 2" xfId="4" xr:uid="{00000000-0005-0000-0000-000001000000}"/>
    <cellStyle name="ปกติ" xfId="0" builtinId="0"/>
    <cellStyle name="ปกติ 2" xfId="3" xr:uid="{00000000-0005-0000-0000-000003000000}"/>
    <cellStyle name="ปกติ 4" xfId="2" xr:uid="{00000000-0005-0000-0000-000004000000}"/>
  </cellStyles>
  <dxfs count="0"/>
  <tableStyles count="0" defaultTableStyle="TableStyleMedium9" defaultPivotStyle="PivotStyleLight16"/>
  <colors>
    <mruColors>
      <color rgb="FFF5F8EE"/>
      <color rgb="FFFFFFFF"/>
      <color rgb="FFFFFAF7"/>
      <color rgb="FFFFF8F3"/>
      <color rgb="FFFEF2E8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A35"/>
  <sheetViews>
    <sheetView tabSelected="1" view="pageBreakPreview" topLeftCell="B1" zoomScale="80" zoomScaleNormal="80" zoomScaleSheetLayoutView="80" workbookViewId="0">
      <selection activeCell="B4" sqref="B4"/>
    </sheetView>
  </sheetViews>
  <sheetFormatPr defaultColWidth="9" defaultRowHeight="18.75" x14ac:dyDescent="0.3"/>
  <cols>
    <col min="1" max="1" width="10.625" style="1" customWidth="1"/>
    <col min="2" max="2" width="12.625" style="1" customWidth="1"/>
    <col min="3" max="3" width="10.625" style="1" customWidth="1"/>
    <col min="4" max="8" width="12.625" style="1" customWidth="1"/>
    <col min="9" max="10" width="12.625" style="2" customWidth="1"/>
    <col min="11" max="12" width="10.625" style="1" customWidth="1"/>
    <col min="13" max="13" width="12.625" style="1" customWidth="1"/>
    <col min="14" max="15" width="10.625" style="1" customWidth="1"/>
    <col min="16" max="16" width="12.625" style="1" customWidth="1"/>
    <col min="17" max="18" width="10.625" style="1" customWidth="1"/>
    <col min="19" max="22" width="12.625" style="1" customWidth="1"/>
    <col min="23" max="27" width="10.625" style="1" customWidth="1"/>
    <col min="28" max="16384" width="9" style="1"/>
  </cols>
  <sheetData>
    <row r="1" spans="1:27" ht="32.25" customHeight="1" x14ac:dyDescent="0.3">
      <c r="A1" s="163" t="s">
        <v>241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32.25" customHeight="1" x14ac:dyDescent="0.3">
      <c r="A2" s="163" t="s">
        <v>242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32.25" customHeight="1" x14ac:dyDescent="0.3">
      <c r="A3" s="163" t="s">
        <v>215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7" ht="14.25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39.950000000000003" customHeight="1" x14ac:dyDescent="0.3">
      <c r="A5" s="176" t="s">
        <v>225</v>
      </c>
      <c r="B5" s="177"/>
      <c r="C5" s="177"/>
      <c r="D5" s="177"/>
      <c r="E5" s="177"/>
      <c r="F5" s="178"/>
      <c r="G5" s="164" t="s">
        <v>226</v>
      </c>
      <c r="H5" s="164"/>
      <c r="I5" s="165" t="s">
        <v>227</v>
      </c>
      <c r="J5" s="166"/>
      <c r="K5" s="167" t="s">
        <v>216</v>
      </c>
      <c r="L5" s="167"/>
      <c r="M5" s="167"/>
      <c r="N5" s="167"/>
      <c r="O5" s="167"/>
      <c r="P5" s="167"/>
      <c r="Q5" s="167"/>
      <c r="R5" s="167"/>
      <c r="S5" s="168" t="s">
        <v>231</v>
      </c>
      <c r="T5" s="168"/>
      <c r="U5" s="168"/>
      <c r="V5" s="168"/>
      <c r="W5" s="169" t="s">
        <v>217</v>
      </c>
      <c r="X5" s="169"/>
      <c r="Y5" s="169"/>
      <c r="Z5" s="169"/>
      <c r="AA5" s="169"/>
    </row>
    <row r="6" spans="1:27" ht="39.950000000000003" customHeight="1" x14ac:dyDescent="0.3">
      <c r="A6" s="159" t="s">
        <v>244</v>
      </c>
      <c r="B6" s="160"/>
      <c r="C6" s="159" t="s">
        <v>245</v>
      </c>
      <c r="D6" s="160"/>
      <c r="E6" s="159" t="s">
        <v>247</v>
      </c>
      <c r="F6" s="160"/>
      <c r="G6" s="186" t="s">
        <v>218</v>
      </c>
      <c r="H6" s="186" t="s">
        <v>219</v>
      </c>
      <c r="I6" s="188" t="s">
        <v>220</v>
      </c>
      <c r="J6" s="188" t="s">
        <v>221</v>
      </c>
      <c r="K6" s="170" t="s">
        <v>191</v>
      </c>
      <c r="L6" s="171"/>
      <c r="M6" s="172"/>
      <c r="N6" s="170" t="s">
        <v>192</v>
      </c>
      <c r="O6" s="171"/>
      <c r="P6" s="172"/>
      <c r="Q6" s="182" t="s">
        <v>229</v>
      </c>
      <c r="R6" s="182" t="s">
        <v>228</v>
      </c>
      <c r="S6" s="184" t="s">
        <v>170</v>
      </c>
      <c r="T6" s="184" t="s">
        <v>203</v>
      </c>
      <c r="U6" s="184" t="s">
        <v>246</v>
      </c>
      <c r="V6" s="184" t="s">
        <v>204</v>
      </c>
      <c r="W6" s="179" t="s">
        <v>232</v>
      </c>
      <c r="X6" s="179" t="s">
        <v>234</v>
      </c>
      <c r="Y6" s="179" t="s">
        <v>236</v>
      </c>
      <c r="Z6" s="179" t="s">
        <v>239</v>
      </c>
      <c r="AA6" s="179" t="s">
        <v>175</v>
      </c>
    </row>
    <row r="7" spans="1:27" ht="39.950000000000003" customHeight="1" x14ac:dyDescent="0.3">
      <c r="A7" s="161"/>
      <c r="B7" s="162"/>
      <c r="C7" s="161"/>
      <c r="D7" s="162"/>
      <c r="E7" s="161"/>
      <c r="F7" s="162"/>
      <c r="G7" s="187"/>
      <c r="H7" s="187"/>
      <c r="I7" s="189"/>
      <c r="J7" s="189"/>
      <c r="K7" s="173"/>
      <c r="L7" s="174"/>
      <c r="M7" s="175"/>
      <c r="N7" s="173"/>
      <c r="O7" s="174"/>
      <c r="P7" s="175"/>
      <c r="Q7" s="183"/>
      <c r="R7" s="183"/>
      <c r="S7" s="185"/>
      <c r="T7" s="185"/>
      <c r="U7" s="185"/>
      <c r="V7" s="185"/>
      <c r="W7" s="180"/>
      <c r="X7" s="180"/>
      <c r="Y7" s="180"/>
      <c r="Z7" s="180"/>
      <c r="AA7" s="180"/>
    </row>
    <row r="8" spans="1:27" x14ac:dyDescent="0.3">
      <c r="A8" s="127" t="s">
        <v>222</v>
      </c>
      <c r="B8" s="127" t="s">
        <v>224</v>
      </c>
      <c r="C8" s="127" t="s">
        <v>222</v>
      </c>
      <c r="D8" s="127" t="s">
        <v>224</v>
      </c>
      <c r="E8" s="127" t="s">
        <v>222</v>
      </c>
      <c r="F8" s="127" t="s">
        <v>224</v>
      </c>
      <c r="G8" s="111" t="s">
        <v>224</v>
      </c>
      <c r="H8" s="111" t="s">
        <v>224</v>
      </c>
      <c r="I8" s="112" t="s">
        <v>224</v>
      </c>
      <c r="J8" s="112" t="s">
        <v>224</v>
      </c>
      <c r="K8" s="110" t="s">
        <v>222</v>
      </c>
      <c r="L8" s="110" t="s">
        <v>223</v>
      </c>
      <c r="M8" s="110" t="s">
        <v>224</v>
      </c>
      <c r="N8" s="110" t="s">
        <v>222</v>
      </c>
      <c r="O8" s="110" t="s">
        <v>223</v>
      </c>
      <c r="P8" s="110" t="s">
        <v>224</v>
      </c>
      <c r="Q8" s="110" t="s">
        <v>222</v>
      </c>
      <c r="R8" s="110" t="s">
        <v>222</v>
      </c>
      <c r="S8" s="113" t="s">
        <v>224</v>
      </c>
      <c r="T8" s="113" t="s">
        <v>224</v>
      </c>
      <c r="U8" s="113" t="s">
        <v>224</v>
      </c>
      <c r="V8" s="113" t="s">
        <v>230</v>
      </c>
      <c r="W8" s="103" t="s">
        <v>233</v>
      </c>
      <c r="X8" s="103" t="s">
        <v>235</v>
      </c>
      <c r="Y8" s="103" t="s">
        <v>237</v>
      </c>
      <c r="Z8" s="103" t="s">
        <v>238</v>
      </c>
      <c r="AA8" s="103" t="s">
        <v>240</v>
      </c>
    </row>
    <row r="9" spans="1:27" ht="200.1" customHeight="1" x14ac:dyDescent="0.3">
      <c r="A9" s="105"/>
      <c r="B9" s="106"/>
      <c r="C9" s="105"/>
      <c r="D9" s="106"/>
      <c r="E9" s="107"/>
      <c r="F9" s="107"/>
      <c r="G9" s="107"/>
      <c r="H9" s="107"/>
      <c r="I9" s="107"/>
      <c r="J9" s="107"/>
      <c r="K9" s="108"/>
      <c r="L9" s="108"/>
      <c r="M9" s="108"/>
      <c r="N9" s="108"/>
      <c r="O9" s="108"/>
      <c r="P9" s="108"/>
      <c r="Q9" s="108"/>
      <c r="R9" s="108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21.75" customHeight="1" x14ac:dyDescent="0.3">
      <c r="A10" s="6"/>
      <c r="B10" s="6"/>
      <c r="C10" s="6"/>
      <c r="D10" s="6"/>
      <c r="I10" s="1"/>
      <c r="J10" s="1"/>
    </row>
    <row r="11" spans="1:27" ht="21.75" customHeight="1" x14ac:dyDescent="0.3">
      <c r="A11" s="6"/>
      <c r="B11" s="6"/>
      <c r="C11" s="6"/>
      <c r="D11" s="6"/>
      <c r="I11" s="1"/>
      <c r="J11" s="1"/>
    </row>
    <row r="12" spans="1:27" ht="21.75" customHeight="1" x14ac:dyDescent="0.3">
      <c r="A12" s="6"/>
      <c r="B12" s="6"/>
      <c r="C12" s="6"/>
      <c r="D12" s="6"/>
      <c r="I12" s="1"/>
      <c r="J12" s="1"/>
      <c r="R12" s="181" t="s">
        <v>243</v>
      </c>
      <c r="S12" s="181"/>
      <c r="T12" s="181"/>
      <c r="U12" s="181"/>
      <c r="V12" s="181"/>
      <c r="W12" s="181"/>
      <c r="X12" s="181"/>
    </row>
    <row r="13" spans="1:27" ht="21.75" customHeight="1" x14ac:dyDescent="0.3">
      <c r="A13" s="6"/>
      <c r="B13" s="6"/>
      <c r="C13" s="6"/>
      <c r="D13" s="6"/>
      <c r="R13" s="181"/>
      <c r="S13" s="181"/>
      <c r="T13" s="181"/>
      <c r="U13" s="181"/>
      <c r="V13" s="181"/>
      <c r="W13" s="181"/>
      <c r="X13" s="181"/>
    </row>
    <row r="14" spans="1:27" ht="21.75" customHeight="1" x14ac:dyDescent="0.3">
      <c r="A14" s="6"/>
      <c r="B14" s="6"/>
      <c r="C14" s="6"/>
      <c r="D14" s="6"/>
      <c r="R14" s="181"/>
      <c r="S14" s="181"/>
      <c r="T14" s="181"/>
      <c r="U14" s="181"/>
      <c r="V14" s="181"/>
      <c r="W14" s="181"/>
      <c r="X14" s="181"/>
    </row>
    <row r="15" spans="1:27" ht="21.75" customHeight="1" x14ac:dyDescent="0.3">
      <c r="A15" s="6"/>
      <c r="B15" s="6"/>
      <c r="C15" s="6"/>
      <c r="D15" s="6"/>
      <c r="R15" s="181"/>
      <c r="S15" s="181"/>
      <c r="T15" s="181"/>
      <c r="U15" s="181"/>
      <c r="V15" s="181"/>
      <c r="W15" s="181"/>
      <c r="X15" s="181"/>
    </row>
    <row r="16" spans="1:27" ht="21.75" customHeight="1" x14ac:dyDescent="0.3">
      <c r="A16" s="6"/>
      <c r="B16" s="6"/>
      <c r="C16" s="6"/>
      <c r="D16" s="6"/>
      <c r="R16" s="181"/>
      <c r="S16" s="181"/>
      <c r="T16" s="181"/>
      <c r="U16" s="181"/>
      <c r="V16" s="181"/>
      <c r="W16" s="181"/>
      <c r="X16" s="181"/>
    </row>
    <row r="17" spans="1:24" ht="21.75" customHeight="1" x14ac:dyDescent="0.3">
      <c r="A17" s="6"/>
      <c r="B17" s="6"/>
      <c r="C17" s="6"/>
      <c r="D17" s="6"/>
      <c r="R17" s="181"/>
      <c r="S17" s="181"/>
      <c r="T17" s="181"/>
      <c r="U17" s="181"/>
      <c r="V17" s="181"/>
      <c r="W17" s="181"/>
      <c r="X17" s="181"/>
    </row>
    <row r="18" spans="1:24" ht="21.75" customHeight="1" x14ac:dyDescent="0.3">
      <c r="A18" s="6"/>
      <c r="B18" s="6"/>
      <c r="C18" s="6"/>
      <c r="D18" s="6"/>
    </row>
    <row r="19" spans="1:24" ht="21.75" customHeight="1" x14ac:dyDescent="0.3">
      <c r="A19" s="65"/>
      <c r="B19" s="65"/>
      <c r="C19" s="65"/>
      <c r="D19" s="65"/>
    </row>
    <row r="20" spans="1:24" ht="21.75" customHeight="1" x14ac:dyDescent="0.3">
      <c r="A20" s="6"/>
      <c r="B20" s="6"/>
      <c r="C20" s="6"/>
      <c r="D20" s="6"/>
    </row>
    <row r="21" spans="1:24" ht="21.75" customHeight="1" x14ac:dyDescent="0.3">
      <c r="A21" s="20"/>
      <c r="B21" s="20"/>
      <c r="C21" s="20"/>
      <c r="D21" s="20"/>
    </row>
    <row r="22" spans="1:24" ht="21.75" customHeight="1" x14ac:dyDescent="0.3">
      <c r="A22" s="6"/>
      <c r="B22" s="6"/>
      <c r="C22" s="6"/>
      <c r="D22" s="6"/>
    </row>
    <row r="23" spans="1:24" x14ac:dyDescent="0.3">
      <c r="A23" s="4"/>
      <c r="B23" s="4"/>
      <c r="C23" s="4"/>
      <c r="D23" s="4"/>
      <c r="E23" s="4"/>
      <c r="G2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</sheetData>
  <mergeCells count="30">
    <mergeCell ref="AA6:AA7"/>
    <mergeCell ref="G6:G7"/>
    <mergeCell ref="H6:H7"/>
    <mergeCell ref="I6:I7"/>
    <mergeCell ref="J6:J7"/>
    <mergeCell ref="R12:X17"/>
    <mergeCell ref="Q6:Q7"/>
    <mergeCell ref="R6:R7"/>
    <mergeCell ref="V6:V7"/>
    <mergeCell ref="S6:S7"/>
    <mergeCell ref="T6:T7"/>
    <mergeCell ref="U6:U7"/>
    <mergeCell ref="W6:W7"/>
    <mergeCell ref="X6:X7"/>
    <mergeCell ref="A6:B7"/>
    <mergeCell ref="C6:D7"/>
    <mergeCell ref="A1:AA1"/>
    <mergeCell ref="A3:AA3"/>
    <mergeCell ref="G5:H5"/>
    <mergeCell ref="I5:J5"/>
    <mergeCell ref="K5:R5"/>
    <mergeCell ref="S5:V5"/>
    <mergeCell ref="W5:AA5"/>
    <mergeCell ref="A2:AA2"/>
    <mergeCell ref="K6:M7"/>
    <mergeCell ref="N6:P7"/>
    <mergeCell ref="A5:F5"/>
    <mergeCell ref="E6:F7"/>
    <mergeCell ref="Y6:Y7"/>
    <mergeCell ref="Z6:Z7"/>
  </mergeCells>
  <printOptions horizontalCentered="1"/>
  <pageMargins left="0.19685039370078741" right="0.19685039370078741" top="0.39370078740157483" bottom="0.39370078740157483" header="0.23622047244094491" footer="0.15748031496062992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AB80"/>
  <sheetViews>
    <sheetView view="pageBreakPreview" zoomScale="50" zoomScaleNormal="60" zoomScaleSheetLayoutView="50" workbookViewId="0">
      <selection activeCell="B4" sqref="B4"/>
    </sheetView>
  </sheetViews>
  <sheetFormatPr defaultColWidth="9" defaultRowHeight="18.75" x14ac:dyDescent="0.3"/>
  <cols>
    <col min="1" max="1" width="8.625" style="1" bestFit="1" customWidth="1"/>
    <col min="2" max="2" width="30.5" style="1" customWidth="1"/>
    <col min="3" max="3" width="13.25" style="1" bestFit="1" customWidth="1"/>
    <col min="4" max="4" width="15.625" style="1" customWidth="1"/>
    <col min="5" max="8" width="20.5" style="1" customWidth="1"/>
    <col min="9" max="9" width="17" style="2" customWidth="1"/>
    <col min="10" max="10" width="24" style="2" customWidth="1"/>
    <col min="11" max="12" width="11" style="1" customWidth="1"/>
    <col min="13" max="13" width="14.625" style="1" customWidth="1"/>
    <col min="14" max="15" width="11" style="1" customWidth="1"/>
    <col min="16" max="16" width="13.375" style="1" customWidth="1"/>
    <col min="17" max="18" width="13.75" style="1" customWidth="1"/>
    <col min="19" max="20" width="15.5" style="1" customWidth="1"/>
    <col min="21" max="21" width="18.625" style="1" customWidth="1"/>
    <col min="22" max="22" width="14.125" style="1" customWidth="1"/>
    <col min="23" max="26" width="12.625" style="1" customWidth="1"/>
    <col min="27" max="27" width="7.625" style="1" customWidth="1"/>
    <col min="28" max="16384" width="9" style="1"/>
  </cols>
  <sheetData>
    <row r="1" spans="1:27" ht="27.75" customHeight="1" x14ac:dyDescent="0.3">
      <c r="A1" s="163" t="s">
        <v>205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27.75" customHeight="1" x14ac:dyDescent="0.3">
      <c r="A2" s="163" t="s">
        <v>242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23.25" x14ac:dyDescent="0.3">
      <c r="A3" s="223" t="s">
        <v>215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1.75" customHeight="1" x14ac:dyDescent="0.3">
      <c r="A5" s="214" t="s">
        <v>166</v>
      </c>
      <c r="B5" s="201" t="s">
        <v>165</v>
      </c>
      <c r="C5" s="202"/>
      <c r="D5" s="202"/>
      <c r="E5" s="202"/>
      <c r="F5" s="202"/>
      <c r="G5" s="202"/>
      <c r="H5" s="203"/>
      <c r="I5" s="204" t="s">
        <v>171</v>
      </c>
      <c r="J5" s="205"/>
      <c r="K5" s="206" t="s">
        <v>172</v>
      </c>
      <c r="L5" s="207"/>
      <c r="M5" s="207"/>
      <c r="N5" s="207"/>
      <c r="O5" s="207"/>
      <c r="P5" s="207"/>
      <c r="Q5" s="207"/>
      <c r="R5" s="208"/>
      <c r="S5" s="225" t="s">
        <v>173</v>
      </c>
      <c r="T5" s="226"/>
      <c r="U5" s="226"/>
      <c r="V5" s="227"/>
      <c r="W5" s="169" t="s">
        <v>174</v>
      </c>
      <c r="X5" s="169"/>
      <c r="Y5" s="169"/>
      <c r="Z5" s="169"/>
      <c r="AA5" s="169"/>
    </row>
    <row r="6" spans="1:27" ht="38.25" customHeight="1" x14ac:dyDescent="0.3">
      <c r="A6" s="215"/>
      <c r="B6" s="234" t="s">
        <v>180</v>
      </c>
      <c r="C6" s="231" t="s">
        <v>167</v>
      </c>
      <c r="D6" s="217" t="s">
        <v>168</v>
      </c>
      <c r="E6" s="217" t="s">
        <v>195</v>
      </c>
      <c r="F6" s="220" t="s">
        <v>190</v>
      </c>
      <c r="G6" s="220" t="s">
        <v>188</v>
      </c>
      <c r="H6" s="220" t="s">
        <v>193</v>
      </c>
      <c r="I6" s="188" t="s">
        <v>189</v>
      </c>
      <c r="J6" s="188" t="s">
        <v>198</v>
      </c>
      <c r="K6" s="209" t="s">
        <v>191</v>
      </c>
      <c r="L6" s="210"/>
      <c r="M6" s="211"/>
      <c r="N6" s="209" t="s">
        <v>192</v>
      </c>
      <c r="O6" s="210"/>
      <c r="P6" s="210"/>
      <c r="Q6" s="182" t="s">
        <v>194</v>
      </c>
      <c r="R6" s="182" t="s">
        <v>169</v>
      </c>
      <c r="S6" s="184" t="s">
        <v>170</v>
      </c>
      <c r="T6" s="184" t="s">
        <v>203</v>
      </c>
      <c r="U6" s="184" t="s">
        <v>206</v>
      </c>
      <c r="V6" s="184" t="s">
        <v>204</v>
      </c>
      <c r="W6" s="179" t="s">
        <v>176</v>
      </c>
      <c r="X6" s="179" t="s">
        <v>177</v>
      </c>
      <c r="Y6" s="179" t="s">
        <v>178</v>
      </c>
      <c r="Z6" s="179" t="s">
        <v>179</v>
      </c>
      <c r="AA6" s="179" t="s">
        <v>175</v>
      </c>
    </row>
    <row r="7" spans="1:27" ht="18.75" customHeight="1" x14ac:dyDescent="0.3">
      <c r="A7" s="215"/>
      <c r="B7" s="235"/>
      <c r="C7" s="232"/>
      <c r="D7" s="218"/>
      <c r="E7" s="218"/>
      <c r="F7" s="221"/>
      <c r="G7" s="221"/>
      <c r="H7" s="221"/>
      <c r="I7" s="237"/>
      <c r="J7" s="237"/>
      <c r="K7" s="182" t="s">
        <v>199</v>
      </c>
      <c r="L7" s="182" t="s">
        <v>197</v>
      </c>
      <c r="M7" s="182" t="s">
        <v>196</v>
      </c>
      <c r="N7" s="182" t="s">
        <v>199</v>
      </c>
      <c r="O7" s="182" t="s">
        <v>197</v>
      </c>
      <c r="P7" s="182" t="s">
        <v>196</v>
      </c>
      <c r="Q7" s="230"/>
      <c r="R7" s="230"/>
      <c r="S7" s="229"/>
      <c r="T7" s="229"/>
      <c r="U7" s="229"/>
      <c r="V7" s="229"/>
      <c r="W7" s="228"/>
      <c r="X7" s="228"/>
      <c r="Y7" s="228"/>
      <c r="Z7" s="228"/>
      <c r="AA7" s="228"/>
    </row>
    <row r="8" spans="1:27" x14ac:dyDescent="0.3">
      <c r="A8" s="216"/>
      <c r="B8" s="236"/>
      <c r="C8" s="233"/>
      <c r="D8" s="219"/>
      <c r="E8" s="219"/>
      <c r="F8" s="222"/>
      <c r="G8" s="222"/>
      <c r="H8" s="222"/>
      <c r="I8" s="189"/>
      <c r="J8" s="189"/>
      <c r="K8" s="183"/>
      <c r="L8" s="183"/>
      <c r="M8" s="183"/>
      <c r="N8" s="183"/>
      <c r="O8" s="183"/>
      <c r="P8" s="183"/>
      <c r="Q8" s="183"/>
      <c r="R8" s="183"/>
      <c r="S8" s="185"/>
      <c r="T8" s="185"/>
      <c r="U8" s="185"/>
      <c r="V8" s="185"/>
      <c r="W8" s="180"/>
      <c r="X8" s="180"/>
      <c r="Y8" s="180"/>
      <c r="Z8" s="180"/>
      <c r="AA8" s="180"/>
    </row>
    <row r="9" spans="1:27" x14ac:dyDescent="0.3">
      <c r="A9" s="224" t="s">
        <v>207</v>
      </c>
      <c r="B9" s="224"/>
      <c r="C9" s="74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93"/>
      <c r="T9" s="93"/>
      <c r="U9" s="93"/>
      <c r="V9" s="93"/>
      <c r="W9" s="92"/>
      <c r="X9" s="69"/>
      <c r="Y9" s="69"/>
      <c r="Z9" s="69"/>
      <c r="AA9" s="69"/>
    </row>
    <row r="10" spans="1:27" x14ac:dyDescent="0.3">
      <c r="A10" s="76"/>
      <c r="B10" s="77"/>
      <c r="C10" s="77"/>
      <c r="D10" s="78"/>
      <c r="E10" s="78"/>
      <c r="F10" s="78"/>
      <c r="G10" s="78"/>
      <c r="H10" s="78"/>
      <c r="I10" s="76"/>
      <c r="J10" s="76"/>
      <c r="K10" s="76"/>
      <c r="L10" s="76"/>
      <c r="M10" s="76"/>
      <c r="N10" s="76"/>
      <c r="O10" s="76"/>
      <c r="P10" s="76"/>
      <c r="Q10" s="76"/>
      <c r="R10" s="78"/>
      <c r="S10" s="78"/>
      <c r="T10" s="78"/>
      <c r="U10" s="78"/>
      <c r="V10" s="78"/>
      <c r="W10" s="77"/>
      <c r="X10" s="91"/>
      <c r="Y10" s="91"/>
      <c r="Z10" s="91"/>
      <c r="AA10" s="91"/>
    </row>
    <row r="11" spans="1:27" x14ac:dyDescent="0.3">
      <c r="A11" s="76"/>
      <c r="B11" s="77"/>
      <c r="C11" s="77"/>
      <c r="D11" s="78"/>
      <c r="E11" s="78"/>
      <c r="F11" s="78"/>
      <c r="G11" s="78"/>
      <c r="H11" s="78"/>
      <c r="I11" s="76"/>
      <c r="J11" s="76"/>
      <c r="K11" s="76"/>
      <c r="L11" s="76"/>
      <c r="M11" s="76"/>
      <c r="N11" s="76"/>
      <c r="O11" s="76"/>
      <c r="P11" s="76"/>
      <c r="Q11" s="76"/>
      <c r="R11" s="78"/>
      <c r="S11" s="78"/>
      <c r="T11" s="78"/>
      <c r="U11" s="78"/>
      <c r="V11" s="78"/>
      <c r="W11" s="77"/>
      <c r="X11" s="77"/>
      <c r="Y11" s="77"/>
      <c r="Z11" s="77"/>
      <c r="AA11" s="77"/>
    </row>
    <row r="12" spans="1:27" x14ac:dyDescent="0.3">
      <c r="A12" s="76"/>
      <c r="B12" s="77"/>
      <c r="C12" s="77"/>
      <c r="D12" s="78"/>
      <c r="E12" s="78"/>
      <c r="F12" s="78"/>
      <c r="G12" s="78"/>
      <c r="H12" s="78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7"/>
      <c r="X12" s="77"/>
      <c r="Y12" s="77"/>
      <c r="Z12" s="77"/>
      <c r="AA12" s="77"/>
    </row>
    <row r="13" spans="1:27" x14ac:dyDescent="0.3">
      <c r="A13" s="76"/>
      <c r="B13" s="77"/>
      <c r="C13" s="77"/>
      <c r="D13" s="78"/>
      <c r="E13" s="78"/>
      <c r="F13" s="78"/>
      <c r="G13" s="78"/>
      <c r="H13" s="78"/>
      <c r="I13" s="76"/>
      <c r="J13" s="76"/>
      <c r="K13" s="76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7"/>
      <c r="X13" s="77"/>
      <c r="Y13" s="77"/>
      <c r="Z13" s="77"/>
      <c r="AA13" s="77"/>
    </row>
    <row r="14" spans="1:27" x14ac:dyDescent="0.3">
      <c r="A14" s="76"/>
      <c r="B14" s="77"/>
      <c r="C14" s="77"/>
      <c r="D14" s="78"/>
      <c r="E14" s="78"/>
      <c r="F14" s="78"/>
      <c r="G14" s="78"/>
      <c r="H14" s="78"/>
      <c r="I14" s="76"/>
      <c r="J14" s="76"/>
      <c r="K14" s="76"/>
      <c r="L14" s="76"/>
      <c r="M14" s="76"/>
      <c r="N14" s="76"/>
      <c r="O14" s="76"/>
      <c r="P14" s="76"/>
      <c r="Q14" s="76"/>
      <c r="R14" s="78"/>
      <c r="S14" s="78"/>
      <c r="T14" s="78"/>
      <c r="U14" s="78"/>
      <c r="V14" s="78"/>
      <c r="W14" s="77"/>
      <c r="X14" s="77"/>
      <c r="Y14" s="77"/>
      <c r="Z14" s="77"/>
      <c r="AA14" s="77"/>
    </row>
    <row r="15" spans="1:27" x14ac:dyDescent="0.3">
      <c r="A15" s="79"/>
      <c r="B15" s="80"/>
      <c r="C15" s="80"/>
      <c r="D15" s="81"/>
      <c r="E15" s="81"/>
      <c r="F15" s="81"/>
      <c r="G15" s="81"/>
      <c r="H15" s="81"/>
      <c r="I15" s="82"/>
      <c r="J15" s="82"/>
      <c r="K15" s="83"/>
      <c r="L15" s="97"/>
      <c r="M15" s="97"/>
      <c r="N15" s="97"/>
      <c r="O15" s="97"/>
      <c r="P15" s="97"/>
      <c r="Q15" s="97"/>
      <c r="R15" s="81"/>
      <c r="S15" s="81"/>
      <c r="T15" s="81"/>
      <c r="U15" s="81"/>
      <c r="V15" s="81"/>
      <c r="W15" s="84"/>
      <c r="X15" s="84"/>
      <c r="Y15" s="84"/>
      <c r="Z15" s="84"/>
      <c r="AA15" s="84"/>
    </row>
    <row r="16" spans="1:27" x14ac:dyDescent="0.3">
      <c r="A16" s="79"/>
      <c r="B16" s="80"/>
      <c r="C16" s="80"/>
      <c r="D16" s="81"/>
      <c r="E16" s="81"/>
      <c r="F16" s="81"/>
      <c r="G16" s="81"/>
      <c r="H16" s="81"/>
      <c r="I16" s="82"/>
      <c r="J16" s="82"/>
      <c r="K16" s="83"/>
      <c r="L16" s="83"/>
      <c r="M16" s="83"/>
      <c r="N16" s="83"/>
      <c r="O16" s="83"/>
      <c r="P16" s="83"/>
      <c r="Q16" s="99"/>
      <c r="R16" s="81"/>
      <c r="S16" s="81"/>
      <c r="T16" s="81"/>
      <c r="U16" s="81"/>
      <c r="V16" s="81"/>
      <c r="W16" s="85"/>
      <c r="X16" s="85"/>
      <c r="Y16" s="85"/>
      <c r="Z16" s="85"/>
      <c r="AA16" s="85"/>
    </row>
    <row r="17" spans="1:27" x14ac:dyDescent="0.3">
      <c r="A17" s="79"/>
      <c r="B17" s="80"/>
      <c r="C17" s="80"/>
      <c r="D17" s="81"/>
      <c r="E17" s="81"/>
      <c r="F17" s="81"/>
      <c r="G17" s="81"/>
      <c r="H17" s="81"/>
      <c r="I17" s="82"/>
      <c r="J17" s="82"/>
      <c r="K17" s="83"/>
      <c r="L17" s="98"/>
      <c r="M17" s="98"/>
      <c r="N17" s="98"/>
      <c r="O17" s="98"/>
      <c r="P17" s="98"/>
      <c r="Q17" s="98"/>
      <c r="R17" s="81"/>
      <c r="S17" s="81"/>
      <c r="T17" s="81"/>
      <c r="U17" s="81"/>
      <c r="V17" s="81"/>
      <c r="W17" s="84"/>
      <c r="X17" s="84"/>
      <c r="Y17" s="84"/>
      <c r="Z17" s="84"/>
      <c r="AA17" s="84"/>
    </row>
    <row r="18" spans="1:27" x14ac:dyDescent="0.3">
      <c r="A18" s="86"/>
      <c r="B18" s="87"/>
      <c r="C18" s="87"/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8"/>
      <c r="S18" s="88"/>
      <c r="T18" s="88"/>
      <c r="U18" s="88"/>
      <c r="V18" s="88"/>
      <c r="W18" s="90"/>
      <c r="X18" s="90"/>
      <c r="Y18" s="90"/>
      <c r="Z18" s="90"/>
      <c r="AA18" s="90"/>
    </row>
    <row r="19" spans="1:27" ht="24" customHeight="1" x14ac:dyDescent="0.3">
      <c r="A19" s="114"/>
      <c r="B19" s="115"/>
      <c r="C19" s="115"/>
      <c r="D19" s="116"/>
      <c r="E19" s="116"/>
      <c r="F19" s="116"/>
      <c r="G19" s="116"/>
      <c r="H19" s="116"/>
      <c r="I19" s="117"/>
      <c r="J19" s="117"/>
      <c r="K19" s="97"/>
      <c r="L19" s="97"/>
      <c r="M19" s="97"/>
      <c r="N19" s="97"/>
      <c r="O19" s="97"/>
      <c r="P19" s="97"/>
      <c r="Q19" s="97"/>
      <c r="R19" s="116"/>
      <c r="S19" s="116"/>
      <c r="T19" s="116"/>
      <c r="U19" s="116"/>
      <c r="V19" s="116"/>
      <c r="W19" s="118"/>
      <c r="X19" s="118"/>
      <c r="Y19" s="118"/>
      <c r="Z19" s="118"/>
      <c r="AA19" s="118"/>
    </row>
    <row r="20" spans="1:27" x14ac:dyDescent="0.3">
      <c r="A20" s="212" t="s">
        <v>209</v>
      </c>
      <c r="B20" s="212"/>
      <c r="C20" s="212"/>
      <c r="D20" s="212"/>
      <c r="E20" s="119"/>
      <c r="F20" s="119"/>
      <c r="G20" s="119"/>
      <c r="H20" s="119"/>
      <c r="I20" s="120"/>
      <c r="J20" s="120"/>
      <c r="K20" s="121"/>
      <c r="L20" s="121"/>
      <c r="M20" s="121"/>
      <c r="N20" s="121"/>
      <c r="O20" s="121"/>
      <c r="P20" s="121"/>
      <c r="Q20" s="121"/>
      <c r="R20" s="119"/>
      <c r="S20" s="119"/>
      <c r="T20" s="119"/>
      <c r="U20" s="119"/>
      <c r="V20" s="119"/>
      <c r="W20" s="122"/>
      <c r="X20" s="122"/>
      <c r="Y20" s="122"/>
      <c r="Z20" s="122"/>
      <c r="AA20" s="122"/>
    </row>
    <row r="21" spans="1:27" x14ac:dyDescent="0.3">
      <c r="A21" s="198" t="s">
        <v>208</v>
      </c>
      <c r="B21" s="198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0"/>
      <c r="X21" s="70"/>
      <c r="Y21" s="70"/>
      <c r="Z21" s="70"/>
      <c r="AA21" s="70"/>
    </row>
    <row r="22" spans="1:27" x14ac:dyDescent="0.3">
      <c r="A22" s="76"/>
      <c r="B22" s="77"/>
      <c r="C22" s="77"/>
      <c r="D22" s="78"/>
      <c r="E22" s="78"/>
      <c r="F22" s="78"/>
      <c r="G22" s="78"/>
      <c r="H22" s="78"/>
      <c r="I22" s="76"/>
      <c r="J22" s="76"/>
      <c r="K22" s="76"/>
      <c r="L22" s="76"/>
      <c r="M22" s="76"/>
      <c r="N22" s="76"/>
      <c r="O22" s="76"/>
      <c r="P22" s="76"/>
      <c r="Q22" s="76"/>
      <c r="R22" s="78"/>
      <c r="S22" s="78"/>
      <c r="T22" s="78"/>
      <c r="U22" s="78"/>
      <c r="V22" s="78"/>
      <c r="W22" s="77"/>
      <c r="X22" s="91"/>
      <c r="Y22" s="91"/>
      <c r="Z22" s="91"/>
      <c r="AA22" s="91"/>
    </row>
    <row r="23" spans="1:27" x14ac:dyDescent="0.3">
      <c r="A23" s="76"/>
      <c r="B23" s="77"/>
      <c r="C23" s="77"/>
      <c r="D23" s="78"/>
      <c r="E23" s="78"/>
      <c r="F23" s="78"/>
      <c r="G23" s="78"/>
      <c r="H23" s="78"/>
      <c r="I23" s="76"/>
      <c r="J23" s="76"/>
      <c r="K23" s="76"/>
      <c r="L23" s="76"/>
      <c r="M23" s="76"/>
      <c r="N23" s="76"/>
      <c r="O23" s="76"/>
      <c r="P23" s="76"/>
      <c r="Q23" s="76"/>
      <c r="R23" s="78"/>
      <c r="S23" s="78"/>
      <c r="T23" s="78"/>
      <c r="U23" s="78"/>
      <c r="V23" s="78"/>
      <c r="W23" s="77"/>
      <c r="X23" s="77"/>
      <c r="Y23" s="77"/>
      <c r="Z23" s="77"/>
      <c r="AA23" s="77"/>
    </row>
    <row r="24" spans="1:27" x14ac:dyDescent="0.3">
      <c r="A24" s="76"/>
      <c r="B24" s="77"/>
      <c r="C24" s="77"/>
      <c r="D24" s="78"/>
      <c r="E24" s="78"/>
      <c r="F24" s="78"/>
      <c r="G24" s="78"/>
      <c r="H24" s="78"/>
      <c r="I24" s="76"/>
      <c r="J24" s="76"/>
      <c r="K24" s="76"/>
      <c r="L24" s="76"/>
      <c r="M24" s="76"/>
      <c r="N24" s="76"/>
      <c r="O24" s="76"/>
      <c r="P24" s="76"/>
      <c r="Q24" s="76"/>
      <c r="R24" s="78"/>
      <c r="S24" s="78"/>
      <c r="T24" s="78"/>
      <c r="U24" s="78"/>
      <c r="V24" s="78"/>
      <c r="W24" s="77"/>
      <c r="X24" s="77"/>
      <c r="Y24" s="77"/>
      <c r="Z24" s="77"/>
      <c r="AA24" s="77"/>
    </row>
    <row r="25" spans="1:27" x14ac:dyDescent="0.3">
      <c r="A25" s="76"/>
      <c r="B25" s="77"/>
      <c r="C25" s="77"/>
      <c r="D25" s="78"/>
      <c r="E25" s="78"/>
      <c r="F25" s="78"/>
      <c r="G25" s="78"/>
      <c r="H25" s="78"/>
      <c r="I25" s="76"/>
      <c r="J25" s="76"/>
      <c r="K25" s="76"/>
      <c r="L25" s="76"/>
      <c r="M25" s="76"/>
      <c r="N25" s="76"/>
      <c r="O25" s="76"/>
      <c r="P25" s="76"/>
      <c r="Q25" s="76"/>
      <c r="R25" s="78"/>
      <c r="S25" s="78"/>
      <c r="T25" s="78"/>
      <c r="U25" s="78"/>
      <c r="V25" s="78"/>
      <c r="W25" s="77"/>
      <c r="X25" s="77"/>
      <c r="Y25" s="77"/>
      <c r="Z25" s="77"/>
      <c r="AA25" s="77"/>
    </row>
    <row r="26" spans="1:27" x14ac:dyDescent="0.3">
      <c r="A26" s="76"/>
      <c r="B26" s="77"/>
      <c r="C26" s="77"/>
      <c r="D26" s="78"/>
      <c r="E26" s="78"/>
      <c r="F26" s="78"/>
      <c r="G26" s="78"/>
      <c r="H26" s="78"/>
      <c r="I26" s="76"/>
      <c r="J26" s="76"/>
      <c r="K26" s="76"/>
      <c r="L26" s="76"/>
      <c r="M26" s="76"/>
      <c r="N26" s="76"/>
      <c r="O26" s="76"/>
      <c r="P26" s="76"/>
      <c r="Q26" s="76"/>
      <c r="R26" s="78"/>
      <c r="S26" s="78"/>
      <c r="T26" s="78"/>
      <c r="U26" s="78"/>
      <c r="V26" s="78"/>
      <c r="W26" s="77"/>
      <c r="X26" s="77"/>
      <c r="Y26" s="77"/>
      <c r="Z26" s="77"/>
      <c r="AA26" s="77"/>
    </row>
    <row r="27" spans="1:27" x14ac:dyDescent="0.3">
      <c r="A27" s="79"/>
      <c r="B27" s="80"/>
      <c r="C27" s="80"/>
      <c r="D27" s="81"/>
      <c r="E27" s="81"/>
      <c r="F27" s="81"/>
      <c r="G27" s="81"/>
      <c r="H27" s="81"/>
      <c r="I27" s="82"/>
      <c r="J27" s="82"/>
      <c r="K27" s="83"/>
      <c r="L27" s="83"/>
      <c r="M27" s="83"/>
      <c r="N27" s="83"/>
      <c r="O27" s="83"/>
      <c r="P27" s="83"/>
      <c r="Q27" s="83"/>
      <c r="R27" s="81"/>
      <c r="S27" s="81"/>
      <c r="T27" s="81"/>
      <c r="U27" s="81"/>
      <c r="V27" s="81"/>
      <c r="W27" s="84"/>
      <c r="X27" s="84"/>
      <c r="Y27" s="84"/>
      <c r="Z27" s="84"/>
      <c r="AA27" s="84"/>
    </row>
    <row r="28" spans="1:27" x14ac:dyDescent="0.3">
      <c r="A28" s="79"/>
      <c r="B28" s="80"/>
      <c r="C28" s="80"/>
      <c r="D28" s="81"/>
      <c r="E28" s="81"/>
      <c r="F28" s="81"/>
      <c r="G28" s="81"/>
      <c r="H28" s="81"/>
      <c r="I28" s="82"/>
      <c r="J28" s="82"/>
      <c r="K28" s="83"/>
      <c r="L28" s="83"/>
      <c r="M28" s="83"/>
      <c r="N28" s="83"/>
      <c r="O28" s="83"/>
      <c r="P28" s="83"/>
      <c r="Q28" s="83"/>
      <c r="R28" s="81"/>
      <c r="S28" s="81"/>
      <c r="T28" s="81"/>
      <c r="U28" s="81"/>
      <c r="V28" s="81"/>
      <c r="W28" s="85"/>
      <c r="X28" s="85"/>
      <c r="Y28" s="85"/>
      <c r="Z28" s="85"/>
      <c r="AA28" s="85"/>
    </row>
    <row r="29" spans="1:27" x14ac:dyDescent="0.3">
      <c r="A29" s="79"/>
      <c r="B29" s="80"/>
      <c r="C29" s="80"/>
      <c r="D29" s="81"/>
      <c r="E29" s="81"/>
      <c r="F29" s="81"/>
      <c r="G29" s="81"/>
      <c r="H29" s="81"/>
      <c r="I29" s="82"/>
      <c r="J29" s="82"/>
      <c r="K29" s="83"/>
      <c r="L29" s="83"/>
      <c r="M29" s="83"/>
      <c r="N29" s="83"/>
      <c r="O29" s="83"/>
      <c r="P29" s="83"/>
      <c r="Q29" s="83"/>
      <c r="R29" s="81"/>
      <c r="S29" s="81"/>
      <c r="T29" s="81"/>
      <c r="U29" s="81"/>
      <c r="V29" s="81"/>
      <c r="W29" s="84"/>
      <c r="X29" s="84"/>
      <c r="Y29" s="84"/>
      <c r="Z29" s="84"/>
      <c r="AA29" s="84"/>
    </row>
    <row r="30" spans="1:27" x14ac:dyDescent="0.3">
      <c r="A30" s="86"/>
      <c r="B30" s="87"/>
      <c r="C30" s="87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8"/>
      <c r="S30" s="88"/>
      <c r="T30" s="88"/>
      <c r="U30" s="88"/>
      <c r="V30" s="88"/>
      <c r="W30" s="90"/>
      <c r="X30" s="90"/>
      <c r="Y30" s="90"/>
      <c r="Z30" s="90"/>
      <c r="AA30" s="90"/>
    </row>
    <row r="31" spans="1:27" x14ac:dyDescent="0.3">
      <c r="A31" s="114"/>
      <c r="B31" s="115"/>
      <c r="C31" s="115"/>
      <c r="D31" s="116"/>
      <c r="E31" s="116"/>
      <c r="F31" s="116"/>
      <c r="G31" s="116"/>
      <c r="H31" s="116"/>
      <c r="I31" s="117"/>
      <c r="J31" s="117"/>
      <c r="K31" s="97"/>
      <c r="L31" s="97"/>
      <c r="M31" s="97"/>
      <c r="N31" s="97"/>
      <c r="O31" s="97"/>
      <c r="P31" s="97"/>
      <c r="Q31" s="97"/>
      <c r="R31" s="116"/>
      <c r="S31" s="116"/>
      <c r="T31" s="116"/>
      <c r="U31" s="116"/>
      <c r="V31" s="116"/>
      <c r="W31" s="118"/>
      <c r="X31" s="118"/>
      <c r="Y31" s="118"/>
      <c r="Z31" s="118"/>
      <c r="AA31" s="118"/>
    </row>
    <row r="32" spans="1:27" x14ac:dyDescent="0.3">
      <c r="A32" s="213" t="s">
        <v>210</v>
      </c>
      <c r="B32" s="213"/>
      <c r="C32" s="213"/>
      <c r="D32" s="213"/>
      <c r="E32" s="123"/>
      <c r="F32" s="123"/>
      <c r="G32" s="123"/>
      <c r="H32" s="123"/>
      <c r="I32" s="124"/>
      <c r="J32" s="124"/>
      <c r="K32" s="125"/>
      <c r="L32" s="125"/>
      <c r="M32" s="125"/>
      <c r="N32" s="125"/>
      <c r="O32" s="125"/>
      <c r="P32" s="125"/>
      <c r="Q32" s="125"/>
      <c r="R32" s="123"/>
      <c r="S32" s="123"/>
      <c r="T32" s="123"/>
      <c r="U32" s="123"/>
      <c r="V32" s="123"/>
      <c r="W32" s="126"/>
      <c r="X32" s="126"/>
      <c r="Y32" s="126"/>
      <c r="Z32" s="126"/>
      <c r="AA32" s="126"/>
    </row>
    <row r="33" spans="1:28" ht="22.5" customHeight="1" x14ac:dyDescent="0.3">
      <c r="A33" s="199" t="s">
        <v>164</v>
      </c>
      <c r="B33" s="200"/>
      <c r="C33" s="73"/>
      <c r="D33" s="64"/>
      <c r="E33" s="64"/>
      <c r="F33" s="64"/>
      <c r="G33" s="64"/>
      <c r="H33" s="64"/>
      <c r="I33" s="66"/>
      <c r="J33" s="66"/>
      <c r="K33" s="67"/>
      <c r="L33" s="67"/>
      <c r="M33" s="67"/>
      <c r="N33" s="67"/>
      <c r="O33" s="67"/>
      <c r="P33" s="67"/>
      <c r="Q33" s="66"/>
      <c r="R33" s="64"/>
      <c r="S33" s="64"/>
      <c r="T33" s="64"/>
      <c r="U33" s="64"/>
      <c r="V33" s="64"/>
      <c r="W33" s="68"/>
      <c r="X33" s="68"/>
      <c r="Y33" s="68"/>
      <c r="Z33" s="68"/>
      <c r="AA33" s="68"/>
    </row>
    <row r="34" spans="1:28" ht="22.5" customHeight="1" x14ac:dyDescent="0.3">
      <c r="B34" s="5"/>
      <c r="C34" s="5"/>
      <c r="T34" s="190" t="s">
        <v>213</v>
      </c>
      <c r="U34" s="190"/>
      <c r="V34" s="190"/>
      <c r="W34" s="190"/>
      <c r="X34" s="190"/>
      <c r="Y34" s="190"/>
      <c r="Z34" s="190"/>
    </row>
    <row r="35" spans="1:28" ht="22.5" customHeight="1" x14ac:dyDescent="0.3">
      <c r="B35" s="5"/>
      <c r="C35" s="5"/>
      <c r="T35" s="191"/>
      <c r="U35" s="191"/>
      <c r="V35" s="191"/>
      <c r="W35" s="191"/>
      <c r="X35" s="191"/>
      <c r="Y35" s="191"/>
      <c r="Z35" s="191"/>
    </row>
    <row r="36" spans="1:28" ht="22.5" customHeight="1" x14ac:dyDescent="0.3">
      <c r="B36" s="5"/>
      <c r="C36" s="5"/>
      <c r="T36" s="191"/>
      <c r="U36" s="191"/>
      <c r="V36" s="191"/>
      <c r="W36" s="191"/>
      <c r="X36" s="191"/>
      <c r="Y36" s="191"/>
      <c r="Z36" s="191"/>
    </row>
    <row r="37" spans="1:28" ht="22.5" customHeight="1" x14ac:dyDescent="0.3">
      <c r="B37" s="5"/>
      <c r="C37" s="5"/>
      <c r="T37" s="191"/>
      <c r="U37" s="191"/>
      <c r="V37" s="191"/>
      <c r="W37" s="191"/>
      <c r="X37" s="191"/>
      <c r="Y37" s="191"/>
      <c r="Z37" s="191"/>
    </row>
    <row r="38" spans="1:28" ht="22.5" customHeight="1" x14ac:dyDescent="0.3">
      <c r="B38" s="5"/>
      <c r="C38" s="5"/>
      <c r="T38" s="191"/>
      <c r="U38" s="191"/>
      <c r="V38" s="191"/>
      <c r="W38" s="191"/>
      <c r="X38" s="191"/>
      <c r="Y38" s="191"/>
      <c r="Z38" s="191"/>
    </row>
    <row r="39" spans="1:28" ht="22.5" customHeight="1" x14ac:dyDescent="0.3">
      <c r="B39" s="5" t="s">
        <v>15</v>
      </c>
      <c r="C39" s="5"/>
    </row>
    <row r="40" spans="1:28" ht="83.25" customHeight="1" x14ac:dyDescent="0.3">
      <c r="A40" s="94" t="s">
        <v>181</v>
      </c>
      <c r="B40" s="195" t="s">
        <v>214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2"/>
    </row>
    <row r="41" spans="1:28" ht="21.75" customHeight="1" x14ac:dyDescent="0.3">
      <c r="A41" s="94" t="s">
        <v>182</v>
      </c>
      <c r="B41" s="6" t="s">
        <v>183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"/>
    </row>
    <row r="42" spans="1:28" ht="21.75" customHeight="1" x14ac:dyDescent="0.3">
      <c r="A42" s="96" t="s">
        <v>184</v>
      </c>
      <c r="B42" s="193" t="s">
        <v>200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2"/>
    </row>
    <row r="43" spans="1:28" ht="21.75" customHeight="1" x14ac:dyDescent="0.3">
      <c r="A43" s="96"/>
      <c r="B43" s="102" t="s">
        <v>201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2"/>
    </row>
    <row r="44" spans="1:28" ht="21.75" customHeight="1" x14ac:dyDescent="0.3">
      <c r="A44" s="95" t="s">
        <v>185</v>
      </c>
      <c r="B44" s="194" t="s">
        <v>202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2"/>
    </row>
    <row r="45" spans="1:28" ht="21.75" customHeight="1" x14ac:dyDescent="0.3">
      <c r="A45" s="95" t="s">
        <v>186</v>
      </c>
      <c r="B45" s="194" t="s">
        <v>211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2"/>
    </row>
    <row r="46" spans="1:28" ht="21.75" customHeight="1" x14ac:dyDescent="0.3">
      <c r="A46" s="100" t="s">
        <v>187</v>
      </c>
      <c r="B46" s="196" t="s">
        <v>212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2"/>
    </row>
    <row r="47" spans="1:28" ht="21.75" customHeight="1" x14ac:dyDescent="0.3">
      <c r="A47" s="95"/>
      <c r="B47" s="6"/>
      <c r="C47" s="6"/>
      <c r="I47" s="8"/>
      <c r="J47" s="6"/>
      <c r="K47" s="6"/>
      <c r="L47" s="6"/>
      <c r="M47" s="6"/>
      <c r="N47" s="6"/>
      <c r="O47" s="6"/>
      <c r="P47" s="6"/>
      <c r="AB47" s="2"/>
    </row>
    <row r="48" spans="1:28" ht="21.75" customHeight="1" x14ac:dyDescent="0.3">
      <c r="A48" s="197" t="s">
        <v>248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2"/>
    </row>
    <row r="49" spans="1:28" ht="21.75" customHeight="1" x14ac:dyDescent="0.3">
      <c r="A49" s="192" t="s">
        <v>267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2"/>
    </row>
    <row r="50" spans="1:28" ht="21.75" customHeight="1" x14ac:dyDescent="0.3">
      <c r="A50" s="95"/>
      <c r="B50" s="6"/>
      <c r="C50" s="6"/>
    </row>
    <row r="51" spans="1:28" ht="21.75" customHeight="1" x14ac:dyDescent="0.3">
      <c r="A51" s="95"/>
      <c r="B51" s="6"/>
      <c r="C51" s="6"/>
    </row>
    <row r="52" spans="1:28" ht="21.75" customHeight="1" x14ac:dyDescent="0.3">
      <c r="A52" s="8"/>
      <c r="B52" s="6"/>
      <c r="C52" s="6"/>
    </row>
    <row r="53" spans="1:28" ht="21.75" customHeight="1" x14ac:dyDescent="0.3">
      <c r="A53" s="8"/>
      <c r="B53" s="6"/>
      <c r="C53" s="6"/>
    </row>
    <row r="54" spans="1:28" ht="21.75" customHeight="1" x14ac:dyDescent="0.3">
      <c r="A54" s="8"/>
      <c r="B54" s="6"/>
      <c r="C54" s="6"/>
    </row>
    <row r="55" spans="1:28" ht="21.75" customHeight="1" x14ac:dyDescent="0.3">
      <c r="A55" s="8"/>
      <c r="B55" s="6"/>
      <c r="C55" s="6"/>
    </row>
    <row r="56" spans="1:28" ht="21.75" customHeight="1" x14ac:dyDescent="0.3">
      <c r="A56" s="8"/>
      <c r="B56" s="6"/>
      <c r="C56" s="6"/>
    </row>
    <row r="57" spans="1:28" ht="21.75" customHeight="1" x14ac:dyDescent="0.3">
      <c r="A57" s="8"/>
      <c r="B57" s="6"/>
      <c r="C57" s="6"/>
    </row>
    <row r="58" spans="1:28" ht="21.75" customHeight="1" x14ac:dyDescent="0.3">
      <c r="A58" s="8"/>
      <c r="B58" s="6"/>
      <c r="C58" s="6"/>
    </row>
    <row r="59" spans="1:28" ht="21.75" customHeight="1" x14ac:dyDescent="0.3">
      <c r="A59" s="8"/>
      <c r="B59" s="6"/>
      <c r="C59" s="6"/>
    </row>
    <row r="60" spans="1:28" ht="21.75" customHeight="1" x14ac:dyDescent="0.3">
      <c r="A60" s="8"/>
      <c r="B60" s="6"/>
      <c r="C60" s="6"/>
    </row>
    <row r="61" spans="1:28" ht="21.75" customHeight="1" x14ac:dyDescent="0.3">
      <c r="A61" s="8"/>
      <c r="B61" s="6"/>
      <c r="C61" s="6"/>
    </row>
    <row r="62" spans="1:28" ht="21.75" customHeight="1" x14ac:dyDescent="0.3">
      <c r="A62" s="8"/>
      <c r="B62" s="6"/>
      <c r="C62" s="6"/>
    </row>
    <row r="63" spans="1:28" ht="21.75" customHeight="1" x14ac:dyDescent="0.3">
      <c r="A63" s="8"/>
      <c r="B63" s="65"/>
      <c r="C63" s="65"/>
    </row>
    <row r="64" spans="1:28" ht="21.75" customHeight="1" x14ac:dyDescent="0.3">
      <c r="A64" s="8"/>
      <c r="B64" s="6"/>
      <c r="C64" s="6"/>
    </row>
    <row r="65" spans="1:6" ht="21.75" customHeight="1" x14ac:dyDescent="0.3">
      <c r="A65" s="8"/>
      <c r="B65" s="20"/>
      <c r="C65" s="20"/>
    </row>
    <row r="66" spans="1:6" ht="21.75" customHeight="1" x14ac:dyDescent="0.3">
      <c r="A66" s="8"/>
      <c r="B66" s="6"/>
      <c r="C66" s="6"/>
    </row>
    <row r="67" spans="1:6" x14ac:dyDescent="0.3">
      <c r="A67" s="7"/>
      <c r="B67" s="4"/>
      <c r="C67" s="4"/>
      <c r="D67" s="4"/>
      <c r="E67" s="4"/>
      <c r="F67" s="4"/>
    </row>
    <row r="68" spans="1:6" x14ac:dyDescent="0.3">
      <c r="A68" s="2"/>
    </row>
    <row r="69" spans="1:6" x14ac:dyDescent="0.3">
      <c r="A69" s="2"/>
    </row>
    <row r="70" spans="1:6" x14ac:dyDescent="0.3">
      <c r="A70" s="2"/>
    </row>
    <row r="71" spans="1:6" x14ac:dyDescent="0.3">
      <c r="A71" s="2"/>
    </row>
    <row r="72" spans="1:6" x14ac:dyDescent="0.3">
      <c r="A72" s="2"/>
    </row>
    <row r="73" spans="1:6" x14ac:dyDescent="0.3">
      <c r="A73" s="2"/>
    </row>
    <row r="74" spans="1:6" x14ac:dyDescent="0.3">
      <c r="A74" s="2"/>
    </row>
    <row r="75" spans="1:6" x14ac:dyDescent="0.3">
      <c r="A75" s="2"/>
    </row>
    <row r="76" spans="1:6" x14ac:dyDescent="0.3">
      <c r="A76" s="2"/>
    </row>
    <row r="77" spans="1:6" x14ac:dyDescent="0.3">
      <c r="A77" s="2"/>
    </row>
    <row r="78" spans="1:6" x14ac:dyDescent="0.3">
      <c r="A78" s="7"/>
      <c r="B78" s="4"/>
      <c r="C78" s="4"/>
    </row>
    <row r="79" spans="1:6" x14ac:dyDescent="0.3">
      <c r="A79" s="7"/>
      <c r="B79" s="4"/>
      <c r="C79" s="4"/>
    </row>
    <row r="80" spans="1:6" x14ac:dyDescent="0.3">
      <c r="A80" s="7"/>
    </row>
  </sheetData>
  <mergeCells count="50">
    <mergeCell ref="V6:V8"/>
    <mergeCell ref="W6:W8"/>
    <mergeCell ref="N6:P6"/>
    <mergeCell ref="C6:C8"/>
    <mergeCell ref="B6:B8"/>
    <mergeCell ref="M7:M8"/>
    <mergeCell ref="K7:K8"/>
    <mergeCell ref="J6:J8"/>
    <mergeCell ref="I6:I8"/>
    <mergeCell ref="H6:H8"/>
    <mergeCell ref="A1:AA1"/>
    <mergeCell ref="A3:AA3"/>
    <mergeCell ref="A9:B9"/>
    <mergeCell ref="W5:AA5"/>
    <mergeCell ref="S5:V5"/>
    <mergeCell ref="Z6:Z8"/>
    <mergeCell ref="AA6:AA8"/>
    <mergeCell ref="U6:U8"/>
    <mergeCell ref="S6:S8"/>
    <mergeCell ref="P7:P8"/>
    <mergeCell ref="R6:R8"/>
    <mergeCell ref="Q6:Q8"/>
    <mergeCell ref="T6:T8"/>
    <mergeCell ref="A2:AA2"/>
    <mergeCell ref="X6:X8"/>
    <mergeCell ref="Y6:Y8"/>
    <mergeCell ref="A21:B21"/>
    <mergeCell ref="A33:B33"/>
    <mergeCell ref="B5:H5"/>
    <mergeCell ref="I5:J5"/>
    <mergeCell ref="K5:R5"/>
    <mergeCell ref="K6:M6"/>
    <mergeCell ref="L7:L8"/>
    <mergeCell ref="N7:N8"/>
    <mergeCell ref="O7:O8"/>
    <mergeCell ref="A20:D20"/>
    <mergeCell ref="A32:D32"/>
    <mergeCell ref="A5:A8"/>
    <mergeCell ref="E6:E8"/>
    <mergeCell ref="G6:G8"/>
    <mergeCell ref="F6:F8"/>
    <mergeCell ref="D6:D8"/>
    <mergeCell ref="T34:Z38"/>
    <mergeCell ref="A49:AA49"/>
    <mergeCell ref="B42:AA42"/>
    <mergeCell ref="B44:AA44"/>
    <mergeCell ref="B45:AA45"/>
    <mergeCell ref="B40:AA40"/>
    <mergeCell ref="B46:AA46"/>
    <mergeCell ref="A48:AA48"/>
  </mergeCells>
  <phoneticPr fontId="11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K17"/>
  <sheetViews>
    <sheetView view="pageBreakPreview" zoomScale="80" zoomScaleNormal="100" zoomScaleSheetLayoutView="80" workbookViewId="0">
      <selection activeCell="A15" sqref="A15:F15"/>
    </sheetView>
  </sheetViews>
  <sheetFormatPr defaultColWidth="9.125" defaultRowHeight="19.5" x14ac:dyDescent="0.3"/>
  <cols>
    <col min="1" max="1" width="4.125" style="128" customWidth="1"/>
    <col min="2" max="2" width="22.625" style="128" customWidth="1"/>
    <col min="3" max="3" width="14" style="152" customWidth="1"/>
    <col min="4" max="4" width="13" style="128" customWidth="1"/>
    <col min="5" max="5" width="13.625" style="128" customWidth="1"/>
    <col min="6" max="6" width="17.25" style="153" customWidth="1"/>
    <col min="7" max="7" width="19.875" style="128" customWidth="1"/>
    <col min="8" max="8" width="19.75" style="128" customWidth="1"/>
    <col min="9" max="9" width="20" style="128" customWidth="1"/>
    <col min="10" max="10" width="21.875" style="128" customWidth="1"/>
    <col min="11" max="11" width="20.25" style="128" customWidth="1"/>
    <col min="12" max="16384" width="9.125" style="128"/>
  </cols>
  <sheetData>
    <row r="1" spans="1:11" ht="23.25" x14ac:dyDescent="0.35">
      <c r="A1" s="242" t="s">
        <v>249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3.25" x14ac:dyDescent="0.35">
      <c r="A2" s="242" t="s">
        <v>250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3.25" x14ac:dyDescent="0.35">
      <c r="A3" s="242"/>
      <c r="B3" s="242"/>
      <c r="C3" s="242"/>
      <c r="D3" s="242"/>
      <c r="E3" s="242"/>
      <c r="F3" s="242"/>
      <c r="G3" s="242"/>
      <c r="H3" s="242"/>
      <c r="I3" s="242"/>
      <c r="J3" s="129"/>
      <c r="K3" s="129"/>
    </row>
    <row r="4" spans="1:11" ht="24.75" customHeight="1" x14ac:dyDescent="0.25">
      <c r="A4" s="243" t="s">
        <v>0</v>
      </c>
      <c r="B4" s="245" t="s">
        <v>251</v>
      </c>
      <c r="C4" s="245" t="s">
        <v>252</v>
      </c>
      <c r="D4" s="247" t="s">
        <v>167</v>
      </c>
      <c r="E4" s="247" t="s">
        <v>253</v>
      </c>
      <c r="F4" s="249" t="s">
        <v>254</v>
      </c>
      <c r="G4" s="250"/>
      <c r="H4" s="251"/>
      <c r="I4" s="245" t="s">
        <v>255</v>
      </c>
      <c r="J4" s="245" t="s">
        <v>256</v>
      </c>
      <c r="K4" s="243" t="s">
        <v>257</v>
      </c>
    </row>
    <row r="5" spans="1:11" ht="65.25" customHeight="1" x14ac:dyDescent="0.25">
      <c r="A5" s="244"/>
      <c r="B5" s="246"/>
      <c r="C5" s="246"/>
      <c r="D5" s="248"/>
      <c r="E5" s="248"/>
      <c r="F5" s="130" t="s">
        <v>258</v>
      </c>
      <c r="G5" s="130" t="s">
        <v>259</v>
      </c>
      <c r="H5" s="131" t="s">
        <v>260</v>
      </c>
      <c r="I5" s="246"/>
      <c r="J5" s="246"/>
      <c r="K5" s="244"/>
    </row>
    <row r="6" spans="1:11" ht="24.95" customHeight="1" x14ac:dyDescent="0.25">
      <c r="A6" s="132">
        <v>1</v>
      </c>
      <c r="B6" s="133"/>
      <c r="C6" s="133"/>
      <c r="D6" s="134"/>
      <c r="E6" s="134"/>
      <c r="F6" s="135"/>
      <c r="G6" s="135"/>
      <c r="H6" s="136"/>
      <c r="I6" s="133"/>
      <c r="J6" s="133"/>
      <c r="K6" s="137"/>
    </row>
    <row r="7" spans="1:11" s="138" customFormat="1" ht="24.95" customHeight="1" x14ac:dyDescent="0.3">
      <c r="A7" s="132">
        <v>2</v>
      </c>
      <c r="B7" s="133"/>
      <c r="C7" s="133"/>
      <c r="D7" s="134"/>
      <c r="E7" s="134"/>
      <c r="F7" s="135"/>
      <c r="G7" s="135"/>
      <c r="H7" s="136"/>
      <c r="I7" s="133"/>
      <c r="J7" s="133"/>
      <c r="K7" s="137"/>
    </row>
    <row r="8" spans="1:11" ht="24.95" customHeight="1" x14ac:dyDescent="0.25">
      <c r="A8" s="132">
        <v>3</v>
      </c>
      <c r="B8" s="133"/>
      <c r="C8" s="133"/>
      <c r="D8" s="134"/>
      <c r="E8" s="134"/>
      <c r="F8" s="135"/>
      <c r="G8" s="135"/>
      <c r="H8" s="136"/>
      <c r="I8" s="133"/>
      <c r="J8" s="133"/>
      <c r="K8" s="137"/>
    </row>
    <row r="9" spans="1:11" ht="24.95" customHeight="1" x14ac:dyDescent="0.35">
      <c r="A9" s="132">
        <v>4</v>
      </c>
      <c r="B9" s="139"/>
      <c r="C9" s="139"/>
      <c r="D9" s="139"/>
      <c r="E9" s="140"/>
      <c r="F9" s="141"/>
      <c r="G9" s="139"/>
      <c r="H9" s="142"/>
      <c r="I9" s="143"/>
      <c r="J9" s="143"/>
      <c r="K9" s="144"/>
    </row>
    <row r="10" spans="1:11" ht="24.95" customHeight="1" x14ac:dyDescent="0.25">
      <c r="A10" s="132">
        <v>5</v>
      </c>
      <c r="B10" s="139"/>
      <c r="C10" s="139"/>
      <c r="D10" s="139"/>
      <c r="E10" s="145"/>
      <c r="F10" s="143"/>
      <c r="G10" s="146"/>
      <c r="H10" s="142"/>
      <c r="I10" s="143"/>
      <c r="J10" s="143"/>
      <c r="K10" s="147"/>
    </row>
    <row r="11" spans="1:11" ht="24.95" customHeight="1" x14ac:dyDescent="0.25">
      <c r="A11" s="132">
        <v>6</v>
      </c>
      <c r="B11" s="139"/>
      <c r="C11" s="139"/>
      <c r="D11" s="139"/>
      <c r="E11" s="145"/>
      <c r="F11" s="143"/>
      <c r="G11" s="146"/>
      <c r="H11" s="142"/>
      <c r="I11" s="143"/>
      <c r="J11" s="143"/>
      <c r="K11" s="147"/>
    </row>
    <row r="12" spans="1:11" ht="21" x14ac:dyDescent="0.25">
      <c r="A12" s="249" t="s">
        <v>261</v>
      </c>
      <c r="B12" s="250"/>
      <c r="C12" s="250"/>
      <c r="D12" s="251"/>
      <c r="E12" s="148"/>
      <c r="F12" s="252"/>
      <c r="G12" s="253"/>
      <c r="H12" s="253"/>
      <c r="I12" s="253"/>
      <c r="J12" s="253"/>
      <c r="K12" s="254"/>
    </row>
    <row r="13" spans="1:11" ht="15.75" x14ac:dyDescent="0.25">
      <c r="A13" s="129"/>
      <c r="B13" s="129"/>
      <c r="C13" s="149"/>
      <c r="D13" s="129"/>
      <c r="E13" s="129"/>
      <c r="F13" s="150"/>
      <c r="G13" s="150"/>
      <c r="H13" s="255"/>
      <c r="I13" s="255"/>
      <c r="J13" s="255"/>
      <c r="K13" s="129"/>
    </row>
    <row r="14" spans="1:11" ht="21" x14ac:dyDescent="0.35">
      <c r="A14" s="129"/>
      <c r="B14" s="129"/>
      <c r="C14" s="149"/>
      <c r="D14" s="129"/>
      <c r="E14" s="129"/>
      <c r="F14" s="150"/>
      <c r="G14" s="150"/>
      <c r="H14" s="241" t="s">
        <v>262</v>
      </c>
      <c r="I14" s="241"/>
      <c r="J14" s="241"/>
      <c r="K14" s="241"/>
    </row>
    <row r="15" spans="1:11" ht="19.5" customHeight="1" x14ac:dyDescent="0.35">
      <c r="A15" s="238"/>
      <c r="B15" s="238"/>
      <c r="C15" s="238"/>
      <c r="D15" s="238"/>
      <c r="E15" s="238"/>
      <c r="F15" s="238"/>
      <c r="H15" s="239" t="s">
        <v>263</v>
      </c>
      <c r="I15" s="239"/>
      <c r="J15" s="239"/>
      <c r="K15" s="239"/>
    </row>
    <row r="16" spans="1:11" ht="21" x14ac:dyDescent="0.35">
      <c r="A16" s="151"/>
      <c r="B16" s="151"/>
      <c r="C16" s="151"/>
      <c r="D16" s="151"/>
      <c r="E16" s="151"/>
      <c r="F16" s="151"/>
      <c r="H16" s="239" t="s">
        <v>264</v>
      </c>
      <c r="I16" s="239"/>
      <c r="J16" s="239"/>
      <c r="K16" s="239"/>
    </row>
    <row r="17" spans="1:10" ht="20.25" x14ac:dyDescent="0.3">
      <c r="A17" s="240"/>
      <c r="B17" s="240"/>
      <c r="C17" s="240"/>
      <c r="D17" s="240"/>
      <c r="E17" s="240"/>
      <c r="F17" s="240"/>
      <c r="H17" s="239"/>
      <c r="I17" s="239"/>
      <c r="J17" s="239"/>
    </row>
  </sheetData>
  <mergeCells count="21">
    <mergeCell ref="H14:K14"/>
    <mergeCell ref="A1:K1"/>
    <mergeCell ref="A2:K2"/>
    <mergeCell ref="A3:I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A12:D12"/>
    <mergeCell ref="F12:K12"/>
    <mergeCell ref="H13:J13"/>
    <mergeCell ref="A15:F15"/>
    <mergeCell ref="H15:K15"/>
    <mergeCell ref="H16:K16"/>
    <mergeCell ref="A17:F17"/>
    <mergeCell ref="H17:J17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H17"/>
  <sheetViews>
    <sheetView view="pageBreakPreview" zoomScale="90" zoomScaleNormal="100" zoomScaleSheetLayoutView="90" workbookViewId="0">
      <selection activeCell="B14" sqref="B14"/>
    </sheetView>
  </sheetViews>
  <sheetFormatPr defaultColWidth="9.125" defaultRowHeight="15" x14ac:dyDescent="0.25"/>
  <cols>
    <col min="1" max="1" width="4.125" style="128" customWidth="1"/>
    <col min="2" max="2" width="34.25" style="128" customWidth="1"/>
    <col min="3" max="3" width="19.75" style="152" customWidth="1"/>
    <col min="4" max="4" width="19.125" style="128" customWidth="1"/>
    <col min="5" max="5" width="18" style="128" customWidth="1"/>
    <col min="6" max="6" width="36.125" style="128" customWidth="1"/>
    <col min="7" max="7" width="21.875" style="128" customWidth="1"/>
    <col min="8" max="16384" width="9.125" style="128"/>
  </cols>
  <sheetData>
    <row r="1" spans="1:8" ht="23.25" x14ac:dyDescent="0.35">
      <c r="A1" s="242" t="s">
        <v>265</v>
      </c>
      <c r="B1" s="242"/>
      <c r="C1" s="242"/>
      <c r="D1" s="242"/>
      <c r="E1" s="242"/>
      <c r="F1" s="242"/>
      <c r="G1" s="242"/>
    </row>
    <row r="2" spans="1:8" ht="23.25" x14ac:dyDescent="0.35">
      <c r="A2" s="242" t="s">
        <v>250</v>
      </c>
      <c r="B2" s="242"/>
      <c r="C2" s="242"/>
      <c r="D2" s="242"/>
      <c r="E2" s="242"/>
      <c r="F2" s="242"/>
      <c r="G2" s="242"/>
    </row>
    <row r="3" spans="1:8" ht="23.25" x14ac:dyDescent="0.35">
      <c r="A3" s="242"/>
      <c r="B3" s="242"/>
      <c r="C3" s="242"/>
      <c r="D3" s="242"/>
      <c r="E3" s="242"/>
      <c r="F3" s="129"/>
      <c r="G3" s="129"/>
    </row>
    <row r="4" spans="1:8" ht="24.75" customHeight="1" x14ac:dyDescent="0.25">
      <c r="A4" s="243" t="s">
        <v>0</v>
      </c>
      <c r="B4" s="245" t="s">
        <v>251</v>
      </c>
      <c r="C4" s="245" t="s">
        <v>252</v>
      </c>
      <c r="D4" s="247" t="s">
        <v>167</v>
      </c>
      <c r="E4" s="247" t="s">
        <v>253</v>
      </c>
      <c r="F4" s="245" t="s">
        <v>266</v>
      </c>
      <c r="G4" s="243" t="s">
        <v>257</v>
      </c>
    </row>
    <row r="5" spans="1:8" ht="65.25" customHeight="1" x14ac:dyDescent="0.25">
      <c r="A5" s="244"/>
      <c r="B5" s="246"/>
      <c r="C5" s="246"/>
      <c r="D5" s="248"/>
      <c r="E5" s="248"/>
      <c r="F5" s="246"/>
      <c r="G5" s="244"/>
    </row>
    <row r="6" spans="1:8" ht="24.95" customHeight="1" x14ac:dyDescent="0.25">
      <c r="A6" s="132">
        <v>1</v>
      </c>
      <c r="B6" s="133"/>
      <c r="C6" s="133"/>
      <c r="D6" s="134"/>
      <c r="E6" s="134"/>
      <c r="F6" s="133"/>
      <c r="G6" s="137"/>
    </row>
    <row r="7" spans="1:8" s="138" customFormat="1" ht="24.95" customHeight="1" x14ac:dyDescent="0.3">
      <c r="A7" s="132">
        <v>2</v>
      </c>
      <c r="B7" s="133"/>
      <c r="C7" s="133"/>
      <c r="D7" s="134"/>
      <c r="E7" s="134"/>
      <c r="F7" s="133"/>
      <c r="G7" s="137"/>
    </row>
    <row r="8" spans="1:8" ht="24.95" customHeight="1" x14ac:dyDescent="0.25">
      <c r="A8" s="132">
        <v>3</v>
      </c>
      <c r="B8" s="133"/>
      <c r="C8" s="133"/>
      <c r="D8" s="134"/>
      <c r="E8" s="134"/>
      <c r="F8" s="133"/>
      <c r="G8" s="137"/>
    </row>
    <row r="9" spans="1:8" ht="24.95" customHeight="1" x14ac:dyDescent="0.35">
      <c r="A9" s="132">
        <v>4</v>
      </c>
      <c r="B9" s="139"/>
      <c r="C9" s="139"/>
      <c r="D9" s="139"/>
      <c r="E9" s="140"/>
      <c r="F9" s="143"/>
      <c r="G9" s="144"/>
    </row>
    <row r="10" spans="1:8" ht="24.95" customHeight="1" x14ac:dyDescent="0.25">
      <c r="A10" s="132">
        <v>5</v>
      </c>
      <c r="B10" s="139"/>
      <c r="C10" s="139"/>
      <c r="D10" s="139"/>
      <c r="E10" s="145"/>
      <c r="F10" s="143"/>
      <c r="G10" s="147"/>
    </row>
    <row r="11" spans="1:8" ht="24.95" customHeight="1" x14ac:dyDescent="0.25">
      <c r="A11" s="132">
        <v>6</v>
      </c>
      <c r="B11" s="139"/>
      <c r="C11" s="139"/>
      <c r="D11" s="139"/>
      <c r="E11" s="145"/>
      <c r="F11" s="143"/>
      <c r="G11" s="147"/>
    </row>
    <row r="12" spans="1:8" ht="21" x14ac:dyDescent="0.25">
      <c r="A12" s="249" t="s">
        <v>261</v>
      </c>
      <c r="B12" s="250"/>
      <c r="C12" s="250"/>
      <c r="D12" s="251"/>
      <c r="E12" s="148"/>
      <c r="F12" s="154"/>
      <c r="G12" s="155"/>
    </row>
    <row r="13" spans="1:8" ht="15.75" x14ac:dyDescent="0.25">
      <c r="A13" s="129"/>
      <c r="B13" s="129"/>
      <c r="C13" s="149"/>
      <c r="D13" s="129"/>
      <c r="E13" s="129"/>
      <c r="F13" s="156"/>
      <c r="G13" s="129"/>
    </row>
    <row r="14" spans="1:8" ht="21" customHeight="1" x14ac:dyDescent="0.35">
      <c r="A14" s="129"/>
      <c r="B14" s="129"/>
      <c r="C14" s="149"/>
      <c r="D14" s="129"/>
      <c r="E14" s="129"/>
      <c r="F14" s="241"/>
      <c r="G14" s="241"/>
    </row>
    <row r="15" spans="1:8" ht="19.5" customHeight="1" x14ac:dyDescent="0.35">
      <c r="A15" s="157"/>
      <c r="B15" s="157"/>
      <c r="C15" s="157"/>
      <c r="D15" s="241" t="s">
        <v>262</v>
      </c>
      <c r="E15" s="241"/>
      <c r="F15" s="241"/>
      <c r="G15" s="157"/>
      <c r="H15" s="157"/>
    </row>
    <row r="16" spans="1:8" ht="21" x14ac:dyDescent="0.35">
      <c r="A16" s="151"/>
      <c r="B16" s="151"/>
      <c r="C16" s="151"/>
      <c r="D16" s="239" t="s">
        <v>263</v>
      </c>
      <c r="E16" s="239"/>
      <c r="F16" s="239"/>
      <c r="G16" s="158"/>
      <c r="H16" s="158"/>
    </row>
    <row r="17" spans="3:8" ht="20.25" customHeight="1" x14ac:dyDescent="0.3">
      <c r="C17" s="128"/>
      <c r="D17" s="239" t="s">
        <v>264</v>
      </c>
      <c r="E17" s="239"/>
      <c r="F17" s="239"/>
      <c r="G17" s="158"/>
      <c r="H17" s="158"/>
    </row>
  </sheetData>
  <mergeCells count="15"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  <mergeCell ref="A12:D12"/>
    <mergeCell ref="F14:G14"/>
    <mergeCell ref="D15:F15"/>
    <mergeCell ref="D16:F16"/>
    <mergeCell ref="D17:F17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19"/>
  <sheetViews>
    <sheetView topLeftCell="A91" zoomScale="60" zoomScaleNormal="60" workbookViewId="0">
      <selection activeCell="M6" sqref="M6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9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223" t="s">
        <v>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5" ht="23.25" x14ac:dyDescent="0.3">
      <c r="A2" s="223" t="s">
        <v>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5" ht="18" customHeight="1" x14ac:dyDescent="0.3">
      <c r="A3" s="223" t="s">
        <v>153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258" t="s">
        <v>0</v>
      </c>
      <c r="B5" s="260" t="s">
        <v>1</v>
      </c>
      <c r="C5" s="179" t="s">
        <v>14</v>
      </c>
      <c r="D5" s="179" t="s">
        <v>11</v>
      </c>
      <c r="E5" s="169" t="s">
        <v>2</v>
      </c>
      <c r="F5" s="169" t="s">
        <v>3</v>
      </c>
      <c r="G5" s="169" t="s">
        <v>8</v>
      </c>
      <c r="H5" s="261" t="s">
        <v>18</v>
      </c>
      <c r="I5" s="261"/>
      <c r="J5" s="261"/>
      <c r="K5" s="261"/>
      <c r="L5" s="261"/>
      <c r="M5" s="260" t="s">
        <v>10</v>
      </c>
      <c r="N5" s="260"/>
      <c r="O5" s="260"/>
      <c r="P5" s="260"/>
      <c r="Q5" s="260"/>
      <c r="R5" s="260"/>
      <c r="S5" s="260"/>
      <c r="T5" s="260"/>
      <c r="U5" s="260"/>
      <c r="V5" s="260"/>
      <c r="W5" s="169" t="s">
        <v>12</v>
      </c>
      <c r="X5" s="262" t="s">
        <v>24</v>
      </c>
    </row>
    <row r="6" spans="1:25" ht="102" customHeight="1" x14ac:dyDescent="0.3">
      <c r="A6" s="259"/>
      <c r="B6" s="260"/>
      <c r="C6" s="180"/>
      <c r="D6" s="180"/>
      <c r="E6" s="169"/>
      <c r="F6" s="169"/>
      <c r="G6" s="169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69"/>
      <c r="X6" s="263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5</v>
      </c>
      <c r="I9" s="51">
        <f t="shared" ref="I9:W9" si="3">SUM(I10:I14)</f>
        <v>23479000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0</v>
      </c>
      <c r="O9" s="42">
        <f t="shared" si="3"/>
        <v>0</v>
      </c>
      <c r="P9" s="42">
        <f t="shared" si="3"/>
        <v>0</v>
      </c>
      <c r="Q9" s="51">
        <f t="shared" si="3"/>
        <v>3110000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488000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>
        <v>1</v>
      </c>
      <c r="I10" s="25"/>
      <c r="J10" s="26" t="s">
        <v>4</v>
      </c>
      <c r="K10" s="26"/>
      <c r="L10" s="24" t="s">
        <v>142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>
        <v>1</v>
      </c>
      <c r="I11" s="25">
        <f>E11</f>
        <v>12000000</v>
      </c>
      <c r="J11" s="26">
        <v>1</v>
      </c>
      <c r="K11" s="26">
        <v>5</v>
      </c>
      <c r="L11" s="24" t="s">
        <v>138</v>
      </c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4"/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30">
        <v>1</v>
      </c>
      <c r="I12" s="25">
        <f>E12</f>
        <v>2379000</v>
      </c>
      <c r="J12" s="26">
        <v>1</v>
      </c>
      <c r="K12" s="26">
        <v>5</v>
      </c>
      <c r="L12" s="24" t="s">
        <v>147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1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>
        <v>1</v>
      </c>
      <c r="I14" s="25">
        <f>E14</f>
        <v>1900000</v>
      </c>
      <c r="J14" s="26">
        <v>1</v>
      </c>
      <c r="K14" s="26">
        <v>5</v>
      </c>
      <c r="L14" s="24" t="s">
        <v>138</v>
      </c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4"/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1945505.81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1945505.81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304400</v>
      </c>
      <c r="G17" s="42"/>
      <c r="H17" s="42">
        <f>SUM(H18:H21)</f>
        <v>1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30">
        <v>0</v>
      </c>
      <c r="I18" s="29">
        <f>E18</f>
        <v>9930000</v>
      </c>
      <c r="J18" s="30">
        <v>2</v>
      </c>
      <c r="K18" s="30">
        <v>5</v>
      </c>
      <c r="L18" s="24" t="s">
        <v>150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149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304400</v>
      </c>
      <c r="G20" s="26"/>
      <c r="H20" s="26">
        <v>0</v>
      </c>
      <c r="I20" s="25"/>
      <c r="J20" s="26"/>
      <c r="K20" s="26"/>
      <c r="L20" s="24" t="s">
        <v>151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0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3</v>
      </c>
      <c r="I22" s="41">
        <f>SUM(I23:I25)</f>
        <v>44347000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1</v>
      </c>
      <c r="K23" s="26">
        <v>5</v>
      </c>
      <c r="L23" s="24" t="s">
        <v>137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>
        <v>1</v>
      </c>
      <c r="I24" s="25">
        <f>E24</f>
        <v>1347000</v>
      </c>
      <c r="J24" s="26">
        <v>1</v>
      </c>
      <c r="K24" s="26">
        <v>5</v>
      </c>
      <c r="L24" s="24" t="s">
        <v>142</v>
      </c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4"/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9">
        <f>E25</f>
        <v>20000000</v>
      </c>
      <c r="J25" s="30">
        <v>1</v>
      </c>
      <c r="K25" s="30">
        <v>5</v>
      </c>
      <c r="L25" s="24" t="s">
        <v>138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1</v>
      </c>
      <c r="K27" s="26">
        <v>5</v>
      </c>
      <c r="L27" s="24" t="s">
        <v>137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1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1</v>
      </c>
      <c r="K30" s="26">
        <v>5</v>
      </c>
      <c r="L30" s="24" t="s">
        <v>137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1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1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0</v>
      </c>
      <c r="G33" s="42"/>
      <c r="H33" s="51">
        <f>SUM(H34:H83)</f>
        <v>50</v>
      </c>
      <c r="I33" s="51">
        <f t="shared" ref="I33:W33" si="14">SUM(I34:I83)</f>
        <v>244386600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0</v>
      </c>
      <c r="O33" s="51">
        <f t="shared" si="14"/>
        <v>7295000</v>
      </c>
      <c r="P33" s="51">
        <f t="shared" si="14"/>
        <v>0</v>
      </c>
      <c r="Q33" s="51">
        <f t="shared" si="14"/>
        <v>0</v>
      </c>
      <c r="R33" s="51">
        <f t="shared" si="14"/>
        <v>0</v>
      </c>
      <c r="S33" s="51">
        <f t="shared" si="14"/>
        <v>0</v>
      </c>
      <c r="T33" s="51">
        <f t="shared" si="14"/>
        <v>0</v>
      </c>
      <c r="U33" s="51">
        <f t="shared" si="14"/>
        <v>0</v>
      </c>
      <c r="V33" s="51">
        <f t="shared" si="14"/>
        <v>0</v>
      </c>
      <c r="W33" s="51">
        <f t="shared" si="14"/>
        <v>522000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51" si="15">E34</f>
        <v>11500000</v>
      </c>
      <c r="J34" s="26">
        <v>2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2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9">
        <f t="shared" si="15"/>
        <v>2400000</v>
      </c>
      <c r="J36" s="30">
        <v>2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138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>
        <v>1</v>
      </c>
      <c r="I38" s="25">
        <f t="shared" si="15"/>
        <v>5751000</v>
      </c>
      <c r="J38" s="26">
        <v>1</v>
      </c>
      <c r="K38" s="26">
        <v>5</v>
      </c>
      <c r="L38" s="24" t="s">
        <v>137</v>
      </c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4"/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>
        <v>1</v>
      </c>
      <c r="I39" s="29">
        <f t="shared" si="15"/>
        <v>4091000</v>
      </c>
      <c r="J39" s="30">
        <v>1</v>
      </c>
      <c r="K39" s="30">
        <v>5</v>
      </c>
      <c r="L39" s="24" t="s">
        <v>137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>
        <v>1</v>
      </c>
      <c r="I40" s="25">
        <f t="shared" si="15"/>
        <v>3400000</v>
      </c>
      <c r="J40" s="26">
        <v>1</v>
      </c>
      <c r="K40" s="26">
        <v>5</v>
      </c>
      <c r="L40" s="24" t="s">
        <v>137</v>
      </c>
      <c r="M40" s="54"/>
      <c r="N40" s="54"/>
      <c r="O40" s="54"/>
      <c r="P40" s="54"/>
      <c r="Q40" s="54"/>
      <c r="R40" s="54"/>
      <c r="S40" s="54"/>
      <c r="T40" s="54"/>
      <c r="U40" s="55"/>
      <c r="V40" s="55"/>
      <c r="W40" s="54"/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1</v>
      </c>
      <c r="K41" s="26">
        <v>5</v>
      </c>
      <c r="L41" s="24" t="s">
        <v>152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si="15"/>
        <v>5980000</v>
      </c>
      <c r="J42" s="26">
        <v>1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24" t="s">
        <v>68</v>
      </c>
      <c r="C43" s="25"/>
      <c r="D43" s="25">
        <v>5000000</v>
      </c>
      <c r="E43" s="35">
        <v>5000000</v>
      </c>
      <c r="F43" s="29"/>
      <c r="G43" s="30"/>
      <c r="H43" s="26">
        <v>1</v>
      </c>
      <c r="I43" s="25">
        <f t="shared" si="15"/>
        <v>5000000</v>
      </c>
      <c r="J43" s="26">
        <v>1</v>
      </c>
      <c r="K43" s="26">
        <v>5</v>
      </c>
      <c r="L43" s="24" t="s">
        <v>137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61">
        <f t="shared" si="1"/>
        <v>0</v>
      </c>
    </row>
    <row r="44" spans="1:25" ht="66.75" customHeight="1" x14ac:dyDescent="0.3">
      <c r="A44" s="23"/>
      <c r="B44" s="24" t="s">
        <v>69</v>
      </c>
      <c r="C44" s="25"/>
      <c r="D44" s="25">
        <v>1999800</v>
      </c>
      <c r="E44" s="35">
        <v>1999800</v>
      </c>
      <c r="F44" s="25"/>
      <c r="G44" s="26"/>
      <c r="H44" s="26">
        <v>1</v>
      </c>
      <c r="I44" s="25">
        <f t="shared" si="15"/>
        <v>1999800</v>
      </c>
      <c r="J44" s="26">
        <v>1</v>
      </c>
      <c r="K44" s="26">
        <v>5</v>
      </c>
      <c r="L44" s="24" t="s">
        <v>137</v>
      </c>
      <c r="M44" s="54"/>
      <c r="N44" s="54"/>
      <c r="O44" s="54"/>
      <c r="P44" s="54"/>
      <c r="Q44" s="54"/>
      <c r="R44" s="54"/>
      <c r="S44" s="54"/>
      <c r="T44" s="54"/>
      <c r="U44" s="55"/>
      <c r="V44" s="55"/>
      <c r="W44" s="54"/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>
        <v>1</v>
      </c>
      <c r="I45" s="25">
        <f t="shared" si="15"/>
        <v>1984800</v>
      </c>
      <c r="J45" s="26">
        <v>1</v>
      </c>
      <c r="K45" s="26">
        <v>5</v>
      </c>
      <c r="L45" s="24" t="s">
        <v>137</v>
      </c>
      <c r="M45" s="54"/>
      <c r="N45" s="54"/>
      <c r="O45" s="54"/>
      <c r="P45" s="54"/>
      <c r="Q45" s="54"/>
      <c r="R45" s="54"/>
      <c r="S45" s="54"/>
      <c r="T45" s="54"/>
      <c r="U45" s="55"/>
      <c r="V45" s="55"/>
      <c r="W45" s="54"/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5"/>
        <v>1992000</v>
      </c>
      <c r="J46" s="30">
        <v>2</v>
      </c>
      <c r="K46" s="30">
        <v>5</v>
      </c>
      <c r="L46" s="24" t="s">
        <v>147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5"/>
        <v>1965000</v>
      </c>
      <c r="J47" s="26">
        <v>2</v>
      </c>
      <c r="K47" s="26">
        <v>5</v>
      </c>
      <c r="L47" s="24" t="s">
        <v>147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5"/>
        <v>1262000</v>
      </c>
      <c r="J48" s="26">
        <v>2</v>
      </c>
      <c r="K48" s="26">
        <v>5</v>
      </c>
      <c r="L48" s="24" t="s">
        <v>147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>
        <v>1</v>
      </c>
      <c r="I49" s="25">
        <f t="shared" si="15"/>
        <v>14186000</v>
      </c>
      <c r="J49" s="26">
        <v>1</v>
      </c>
      <c r="K49" s="26">
        <v>5</v>
      </c>
      <c r="L49" s="24" t="s">
        <v>137</v>
      </c>
      <c r="M49" s="54"/>
      <c r="N49" s="54"/>
      <c r="O49" s="54"/>
      <c r="P49" s="54"/>
      <c r="Q49" s="54"/>
      <c r="R49" s="54"/>
      <c r="S49" s="54"/>
      <c r="T49" s="54"/>
      <c r="U49" s="55"/>
      <c r="V49" s="55"/>
      <c r="W49" s="54"/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>
        <v>1</v>
      </c>
      <c r="I50" s="25">
        <f t="shared" si="15"/>
        <v>6964000</v>
      </c>
      <c r="J50" s="30">
        <v>1</v>
      </c>
      <c r="K50" s="30">
        <v>5</v>
      </c>
      <c r="L50" s="24" t="s">
        <v>137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5"/>
        <v>4504000</v>
      </c>
      <c r="J51" s="26">
        <v>2</v>
      </c>
      <c r="K51" s="26">
        <v>2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>
        <v>1</v>
      </c>
      <c r="I52" s="25">
        <f>E52</f>
        <v>8749000</v>
      </c>
      <c r="J52" s="26">
        <v>1</v>
      </c>
      <c r="K52" s="26">
        <v>5</v>
      </c>
      <c r="L52" s="24" t="s">
        <v>137</v>
      </c>
      <c r="M52" s="54"/>
      <c r="N52" s="54"/>
      <c r="O52" s="54"/>
      <c r="P52" s="54"/>
      <c r="Q52" s="54"/>
      <c r="R52" s="54"/>
      <c r="S52" s="54"/>
      <c r="T52" s="54"/>
      <c r="U52" s="55"/>
      <c r="V52" s="55"/>
      <c r="W52" s="54"/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>
        <v>1</v>
      </c>
      <c r="I53" s="29">
        <f>E53</f>
        <v>3080000</v>
      </c>
      <c r="J53" s="30">
        <v>1</v>
      </c>
      <c r="K53" s="30">
        <v>5</v>
      </c>
      <c r="L53" s="24" t="s">
        <v>143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>
        <v>1</v>
      </c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>
        <v>1</v>
      </c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9"/>
      <c r="G57" s="30"/>
      <c r="H57" s="26">
        <v>1</v>
      </c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>
        <v>1</v>
      </c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>
        <v>1</v>
      </c>
      <c r="I59" s="25">
        <f t="shared" ref="I59:I82" si="16">E59</f>
        <v>1310000</v>
      </c>
      <c r="J59" s="26">
        <v>1</v>
      </c>
      <c r="K59" s="26">
        <v>5</v>
      </c>
      <c r="L59" s="24" t="s">
        <v>143</v>
      </c>
      <c r="M59" s="54"/>
      <c r="N59" s="54"/>
      <c r="O59" s="54"/>
      <c r="P59" s="54"/>
      <c r="Q59" s="54"/>
      <c r="R59" s="54"/>
      <c r="S59" s="54"/>
      <c r="T59" s="54"/>
      <c r="U59" s="55"/>
      <c r="V59" s="55"/>
      <c r="W59" s="54"/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9">
        <f t="shared" si="16"/>
        <v>4549000</v>
      </c>
      <c r="J60" s="30">
        <v>1</v>
      </c>
      <c r="K60" s="30">
        <v>5</v>
      </c>
      <c r="L60" s="28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6"/>
        <v>2160000</v>
      </c>
      <c r="J61" s="26">
        <v>1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6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24" t="s">
        <v>86</v>
      </c>
      <c r="C63" s="25"/>
      <c r="D63" s="25">
        <v>1442000</v>
      </c>
      <c r="E63" s="35">
        <v>1442000</v>
      </c>
      <c r="F63" s="25"/>
      <c r="G63" s="26"/>
      <c r="H63" s="26">
        <v>1</v>
      </c>
      <c r="I63" s="25">
        <f t="shared" si="16"/>
        <v>1442000</v>
      </c>
      <c r="J63" s="26">
        <v>1</v>
      </c>
      <c r="K63" s="26">
        <v>5</v>
      </c>
      <c r="L63" s="24" t="s">
        <v>137</v>
      </c>
      <c r="M63" s="54"/>
      <c r="N63" s="54"/>
      <c r="O63" s="54"/>
      <c r="P63" s="54"/>
      <c r="Q63" s="54"/>
      <c r="R63" s="54"/>
      <c r="S63" s="54"/>
      <c r="T63" s="54"/>
      <c r="U63" s="55"/>
      <c r="V63" s="55"/>
      <c r="W63" s="54"/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6"/>
        <v>7012000</v>
      </c>
      <c r="J64" s="26">
        <v>2</v>
      </c>
      <c r="K64" s="26">
        <v>5</v>
      </c>
      <c r="L64" s="24" t="s">
        <v>147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9">
        <f t="shared" si="16"/>
        <v>1612000</v>
      </c>
      <c r="J65" s="30">
        <v>2</v>
      </c>
      <c r="K65" s="30">
        <v>5</v>
      </c>
      <c r="L65" s="24" t="s">
        <v>147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24" t="s">
        <v>89</v>
      </c>
      <c r="C66" s="25"/>
      <c r="D66" s="25">
        <v>13000000</v>
      </c>
      <c r="E66" s="35">
        <v>13000000</v>
      </c>
      <c r="F66" s="25"/>
      <c r="G66" s="26"/>
      <c r="H66" s="26">
        <v>1</v>
      </c>
      <c r="I66" s="25">
        <f t="shared" si="16"/>
        <v>13000000</v>
      </c>
      <c r="J66" s="26">
        <v>1</v>
      </c>
      <c r="K66" s="26">
        <v>5</v>
      </c>
      <c r="L66" s="24" t="s">
        <v>137</v>
      </c>
      <c r="M66" s="54"/>
      <c r="N66" s="54"/>
      <c r="O66" s="54"/>
      <c r="P66" s="54"/>
      <c r="Q66" s="54"/>
      <c r="R66" s="54"/>
      <c r="S66" s="54"/>
      <c r="T66" s="54"/>
      <c r="U66" s="55"/>
      <c r="V66" s="55"/>
      <c r="W66" s="54"/>
      <c r="X66" s="54"/>
      <c r="Y66" s="61">
        <f t="shared" si="1"/>
        <v>0</v>
      </c>
    </row>
    <row r="67" spans="1:25" ht="75" x14ac:dyDescent="0.3">
      <c r="A67" s="23"/>
      <c r="B67" s="24" t="s">
        <v>90</v>
      </c>
      <c r="C67" s="25"/>
      <c r="D67" s="25">
        <v>7148000</v>
      </c>
      <c r="E67" s="35">
        <v>7148000</v>
      </c>
      <c r="F67" s="25"/>
      <c r="G67" s="26"/>
      <c r="H67" s="26">
        <v>1</v>
      </c>
      <c r="I67" s="25">
        <f t="shared" si="16"/>
        <v>7148000</v>
      </c>
      <c r="J67" s="26">
        <v>1</v>
      </c>
      <c r="K67" s="26">
        <v>5</v>
      </c>
      <c r="L67" s="24" t="s">
        <v>137</v>
      </c>
      <c r="M67" s="54"/>
      <c r="N67" s="54"/>
      <c r="O67" s="54"/>
      <c r="P67" s="54"/>
      <c r="Q67" s="54"/>
      <c r="R67" s="54"/>
      <c r="S67" s="54"/>
      <c r="T67" s="54"/>
      <c r="U67" s="55"/>
      <c r="V67" s="55"/>
      <c r="W67" s="54"/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>
        <v>1</v>
      </c>
      <c r="I68" s="29">
        <f t="shared" si="16"/>
        <v>7210000</v>
      </c>
      <c r="J68" s="30">
        <v>1</v>
      </c>
      <c r="K68" s="30">
        <v>5</v>
      </c>
      <c r="L68" s="24" t="s">
        <v>137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6"/>
        <v>1530000</v>
      </c>
      <c r="J69" s="26">
        <v>1</v>
      </c>
      <c r="K69" s="26">
        <v>5</v>
      </c>
      <c r="L69" s="24" t="s">
        <v>147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6"/>
        <v>5556000</v>
      </c>
      <c r="J70" s="26">
        <v>1</v>
      </c>
      <c r="K70" s="26">
        <v>5</v>
      </c>
      <c r="L70" s="24" t="s">
        <v>147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>
        <v>1</v>
      </c>
      <c r="I71" s="25">
        <f t="shared" si="16"/>
        <v>1859000</v>
      </c>
      <c r="J71" s="26">
        <v>1</v>
      </c>
      <c r="K71" s="26">
        <v>5</v>
      </c>
      <c r="L71" s="24" t="s">
        <v>137</v>
      </c>
      <c r="M71" s="54"/>
      <c r="N71" s="54"/>
      <c r="O71" s="54"/>
      <c r="P71" s="54"/>
      <c r="Q71" s="54"/>
      <c r="R71" s="54"/>
      <c r="S71" s="54"/>
      <c r="T71" s="54"/>
      <c r="U71" s="55"/>
      <c r="V71" s="55"/>
      <c r="W71" s="54"/>
      <c r="X71" s="54"/>
      <c r="Y71" s="61">
        <f t="shared" si="1"/>
        <v>0</v>
      </c>
    </row>
    <row r="72" spans="1:25" ht="71.25" customHeight="1" x14ac:dyDescent="0.3">
      <c r="A72" s="27"/>
      <c r="B72" s="24" t="s">
        <v>95</v>
      </c>
      <c r="C72" s="25"/>
      <c r="D72" s="25">
        <v>5121000</v>
      </c>
      <c r="E72" s="35">
        <v>5121000</v>
      </c>
      <c r="F72" s="29"/>
      <c r="G72" s="30"/>
      <c r="H72" s="26">
        <v>1</v>
      </c>
      <c r="I72" s="29">
        <f t="shared" si="16"/>
        <v>5121000</v>
      </c>
      <c r="J72" s="30">
        <v>1</v>
      </c>
      <c r="K72" s="30">
        <v>5</v>
      </c>
      <c r="L72" s="24" t="s">
        <v>145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61">
        <f t="shared" ref="Y72:Y98" si="17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6"/>
        <v>7077000</v>
      </c>
      <c r="J73" s="26">
        <v>2</v>
      </c>
      <c r="K73" s="26">
        <v>5</v>
      </c>
      <c r="L73" s="24" t="s">
        <v>138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7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>
        <v>1</v>
      </c>
      <c r="I74" s="25">
        <f t="shared" si="16"/>
        <v>6758000</v>
      </c>
      <c r="J74" s="26">
        <v>2</v>
      </c>
      <c r="K74" s="26">
        <v>5</v>
      </c>
      <c r="L74" s="24" t="s">
        <v>138</v>
      </c>
      <c r="M74" s="54"/>
      <c r="N74" s="54"/>
      <c r="O74" s="54"/>
      <c r="P74" s="54"/>
      <c r="Q74" s="54"/>
      <c r="R74" s="54"/>
      <c r="S74" s="54"/>
      <c r="T74" s="54"/>
      <c r="U74" s="55"/>
      <c r="V74" s="55"/>
      <c r="W74" s="54"/>
      <c r="X74" s="54"/>
      <c r="Y74" s="61">
        <f t="shared" si="17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>
        <v>1</v>
      </c>
      <c r="I75" s="29">
        <f t="shared" si="16"/>
        <v>8608000</v>
      </c>
      <c r="J75" s="30">
        <v>1</v>
      </c>
      <c r="K75" s="30">
        <v>5</v>
      </c>
      <c r="L75" s="24" t="s">
        <v>137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61">
        <f t="shared" si="17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>
        <v>1</v>
      </c>
      <c r="I76" s="25">
        <f t="shared" si="16"/>
        <v>3466000</v>
      </c>
      <c r="J76" s="26">
        <v>1</v>
      </c>
      <c r="K76" s="26">
        <v>5</v>
      </c>
      <c r="L76" s="24" t="s">
        <v>141</v>
      </c>
      <c r="M76" s="54"/>
      <c r="N76" s="54"/>
      <c r="O76" s="54"/>
      <c r="P76" s="54"/>
      <c r="Q76" s="54"/>
      <c r="R76" s="54"/>
      <c r="S76" s="54"/>
      <c r="T76" s="54"/>
      <c r="U76" s="55"/>
      <c r="V76" s="55"/>
      <c r="W76" s="54"/>
      <c r="X76" s="54"/>
      <c r="Y76" s="61">
        <f t="shared" si="17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>
        <v>1</v>
      </c>
      <c r="I77" s="25">
        <f t="shared" si="16"/>
        <v>7419000</v>
      </c>
      <c r="J77" s="26">
        <v>1</v>
      </c>
      <c r="K77" s="26">
        <v>5</v>
      </c>
      <c r="L77" s="24" t="s">
        <v>143</v>
      </c>
      <c r="M77" s="54"/>
      <c r="N77" s="54"/>
      <c r="O77" s="54"/>
      <c r="P77" s="54"/>
      <c r="Q77" s="54"/>
      <c r="R77" s="54"/>
      <c r="S77" s="54"/>
      <c r="T77" s="54"/>
      <c r="U77" s="55"/>
      <c r="V77" s="55"/>
      <c r="W77" s="54"/>
      <c r="X77" s="54"/>
      <c r="Y77" s="61">
        <f t="shared" si="17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si="16"/>
        <v>2110000</v>
      </c>
      <c r="J78" s="26">
        <v>1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7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6"/>
        <v>7290000</v>
      </c>
      <c r="J79" s="26">
        <v>1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7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6"/>
        <v>6400000</v>
      </c>
      <c r="J80" s="26">
        <v>1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7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si="16"/>
        <v>1899000</v>
      </c>
      <c r="J81" s="26">
        <v>1</v>
      </c>
      <c r="K81" s="26">
        <v>5</v>
      </c>
      <c r="L81" s="24" t="s">
        <v>147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7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>
        <v>1</v>
      </c>
      <c r="I82" s="25">
        <f t="shared" si="16"/>
        <v>3563000</v>
      </c>
      <c r="J82" s="26">
        <v>1</v>
      </c>
      <c r="K82" s="26">
        <v>5</v>
      </c>
      <c r="L82" s="24" t="s">
        <v>138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61">
        <f t="shared" si="17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1</v>
      </c>
      <c r="K83" s="26">
        <v>5</v>
      </c>
      <c r="L83" s="24" t="s">
        <v>139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7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18">SUM(D85:D90)</f>
        <v>0</v>
      </c>
      <c r="E84" s="41">
        <f t="shared" si="18"/>
        <v>2636400</v>
      </c>
      <c r="F84" s="41">
        <f t="shared" si="18"/>
        <v>324640</v>
      </c>
      <c r="G84" s="42"/>
      <c r="H84" s="51">
        <f>SUM(H85:H90)</f>
        <v>0</v>
      </c>
      <c r="I84" s="51">
        <f t="shared" ref="I84:W84" si="19">SUM(I85:I90)</f>
        <v>0</v>
      </c>
      <c r="J84" s="51">
        <f t="shared" si="19"/>
        <v>0</v>
      </c>
      <c r="K84" s="51">
        <f t="shared" si="19"/>
        <v>0</v>
      </c>
      <c r="L84" s="51">
        <f t="shared" si="19"/>
        <v>0</v>
      </c>
      <c r="M84" s="51">
        <f t="shared" si="19"/>
        <v>0</v>
      </c>
      <c r="N84" s="51">
        <f t="shared" si="19"/>
        <v>0</v>
      </c>
      <c r="O84" s="51">
        <f t="shared" si="19"/>
        <v>152600</v>
      </c>
      <c r="P84" s="51">
        <f t="shared" si="19"/>
        <v>0</v>
      </c>
      <c r="Q84" s="51">
        <f t="shared" si="19"/>
        <v>0</v>
      </c>
      <c r="R84" s="51">
        <f t="shared" si="19"/>
        <v>2483800</v>
      </c>
      <c r="S84" s="51">
        <f t="shared" si="19"/>
        <v>0</v>
      </c>
      <c r="T84" s="51">
        <f t="shared" si="19"/>
        <v>0</v>
      </c>
      <c r="U84" s="51">
        <f t="shared" si="19"/>
        <v>0</v>
      </c>
      <c r="V84" s="51">
        <f t="shared" si="19"/>
        <v>0</v>
      </c>
      <c r="W84" s="51">
        <f t="shared" si="19"/>
        <v>0</v>
      </c>
      <c r="X84" s="57"/>
      <c r="Y84" s="61">
        <f t="shared" si="17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9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7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7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157100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7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9"/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7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7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21200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7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0">SUM(F92:F97)</f>
        <v>0</v>
      </c>
      <c r="G91" s="49">
        <f t="shared" si="20"/>
        <v>0</v>
      </c>
      <c r="H91" s="49">
        <f t="shared" si="20"/>
        <v>0</v>
      </c>
      <c r="I91" s="49">
        <f t="shared" si="20"/>
        <v>0</v>
      </c>
      <c r="J91" s="49">
        <f t="shared" si="20"/>
        <v>0</v>
      </c>
      <c r="K91" s="38">
        <f t="shared" si="20"/>
        <v>0</v>
      </c>
      <c r="L91" s="38">
        <f t="shared" si="20"/>
        <v>0</v>
      </c>
      <c r="M91" s="49">
        <f t="shared" si="20"/>
        <v>2880000</v>
      </c>
      <c r="N91" s="49">
        <f t="shared" si="20"/>
        <v>0</v>
      </c>
      <c r="O91" s="49">
        <f t="shared" si="20"/>
        <v>984000</v>
      </c>
      <c r="P91" s="49">
        <f t="shared" si="20"/>
        <v>0</v>
      </c>
      <c r="Q91" s="49">
        <f t="shared" si="20"/>
        <v>0</v>
      </c>
      <c r="R91" s="49">
        <f t="shared" si="20"/>
        <v>12935800</v>
      </c>
      <c r="S91" s="49">
        <f t="shared" si="20"/>
        <v>0</v>
      </c>
      <c r="T91" s="49">
        <f t="shared" si="20"/>
        <v>0</v>
      </c>
      <c r="U91" s="49">
        <f t="shared" si="20"/>
        <v>0</v>
      </c>
      <c r="V91" s="49">
        <f t="shared" si="20"/>
        <v>0</v>
      </c>
      <c r="W91" s="49">
        <f t="shared" si="20"/>
        <v>136000</v>
      </c>
      <c r="X91" s="57"/>
      <c r="Y91" s="61">
        <f t="shared" si="17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7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7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7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9"/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7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/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7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7"/>
        <v>0</v>
      </c>
    </row>
    <row r="98" spans="1:25" ht="75" x14ac:dyDescent="0.3">
      <c r="A98" s="45">
        <v>10</v>
      </c>
      <c r="B98" s="43" t="s">
        <v>113</v>
      </c>
      <c r="C98" s="44">
        <v>350000</v>
      </c>
      <c r="D98" s="44"/>
      <c r="E98" s="46">
        <v>350000</v>
      </c>
      <c r="F98" s="46">
        <v>45000</v>
      </c>
      <c r="G98" s="47"/>
      <c r="H98" s="47"/>
      <c r="I98" s="44"/>
      <c r="J98" s="47"/>
      <c r="K98" s="47"/>
      <c r="L98" s="43" t="s">
        <v>140</v>
      </c>
      <c r="M98" s="57">
        <v>25000</v>
      </c>
      <c r="N98" s="57">
        <v>25000</v>
      </c>
      <c r="O98" s="57">
        <v>25000</v>
      </c>
      <c r="P98" s="57">
        <v>25000</v>
      </c>
      <c r="Q98" s="57">
        <v>25000</v>
      </c>
      <c r="R98" s="57">
        <v>15000</v>
      </c>
      <c r="S98" s="57">
        <v>15000</v>
      </c>
      <c r="T98" s="57">
        <v>15000</v>
      </c>
      <c r="U98" s="57">
        <v>30000</v>
      </c>
      <c r="V98" s="57">
        <v>150000</v>
      </c>
      <c r="W98" s="57"/>
      <c r="X98" s="57"/>
      <c r="Y98" s="61">
        <f t="shared" si="17"/>
        <v>0</v>
      </c>
    </row>
    <row r="99" spans="1:25" ht="4.5" customHeight="1" x14ac:dyDescent="0.3">
      <c r="A99" s="31"/>
      <c r="B99" s="32"/>
      <c r="C99" s="33"/>
      <c r="D99" s="33"/>
      <c r="E99" s="22">
        <f t="shared" ref="E99" si="21">C99+D99</f>
        <v>0</v>
      </c>
      <c r="F99" s="33"/>
      <c r="G99" s="34"/>
      <c r="H99" s="34"/>
      <c r="I99" s="33"/>
      <c r="J99" s="34"/>
      <c r="K99" s="34"/>
      <c r="L99" s="32"/>
      <c r="M99" s="58"/>
      <c r="N99" s="58"/>
      <c r="O99" s="58"/>
      <c r="P99" s="58"/>
      <c r="Q99" s="58"/>
      <c r="R99" s="58"/>
      <c r="S99" s="58"/>
      <c r="T99" s="58"/>
      <c r="U99" s="59"/>
      <c r="V99" s="59"/>
      <c r="W99" s="58"/>
      <c r="X99" s="58"/>
    </row>
    <row r="100" spans="1:25" ht="22.5" customHeight="1" x14ac:dyDescent="0.3">
      <c r="A100" s="256" t="s">
        <v>17</v>
      </c>
      <c r="B100" s="257"/>
      <c r="C100" s="9">
        <f>C7+C9+C15+C17+C22+C26+C28+C33+C84+C91+C98</f>
        <v>52333600</v>
      </c>
      <c r="D100" s="9">
        <f t="shared" ref="D100:W100" si="22">D7+D9+D15+D17+D22+D26+D28+D33+D84+D91+D98</f>
        <v>374333600</v>
      </c>
      <c r="E100" s="9">
        <f>E7+E9+E15+E17+E22+E26+E28+E33+E84+E91+E98</f>
        <v>426667200</v>
      </c>
      <c r="F100" s="9">
        <f t="shared" si="22"/>
        <v>2619545.81</v>
      </c>
      <c r="G100" s="9">
        <f t="shared" si="22"/>
        <v>0</v>
      </c>
      <c r="H100" s="9">
        <f t="shared" si="22"/>
        <v>64</v>
      </c>
      <c r="I100" s="9">
        <f t="shared" si="22"/>
        <v>382598600</v>
      </c>
      <c r="J100" s="9">
        <f t="shared" si="22"/>
        <v>4</v>
      </c>
      <c r="K100" s="9">
        <f t="shared" si="22"/>
        <v>0</v>
      </c>
      <c r="L100" s="9"/>
      <c r="M100" s="9">
        <f>M7+M9+M15+M17+M22+M26+M28+M33+M84+M91+M98</f>
        <v>4905000</v>
      </c>
      <c r="N100" s="9">
        <f t="shared" si="22"/>
        <v>1025000</v>
      </c>
      <c r="O100" s="9">
        <f t="shared" si="22"/>
        <v>9456600</v>
      </c>
      <c r="P100" s="9">
        <f t="shared" si="22"/>
        <v>2440500</v>
      </c>
      <c r="Q100" s="9">
        <f t="shared" si="22"/>
        <v>5450900</v>
      </c>
      <c r="R100" s="9">
        <f t="shared" si="22"/>
        <v>16434600</v>
      </c>
      <c r="S100" s="9">
        <f t="shared" si="22"/>
        <v>1015000</v>
      </c>
      <c r="T100" s="9">
        <f t="shared" si="22"/>
        <v>1015000</v>
      </c>
      <c r="U100" s="9">
        <f t="shared" si="22"/>
        <v>1030000</v>
      </c>
      <c r="V100" s="9">
        <f t="shared" si="22"/>
        <v>150000</v>
      </c>
      <c r="W100" s="9">
        <f t="shared" si="22"/>
        <v>1146000</v>
      </c>
      <c r="X100" s="50"/>
    </row>
    <row r="101" spans="1:25" ht="22.5" customHeight="1" x14ac:dyDescent="0.3">
      <c r="A101" s="13"/>
      <c r="B101" s="13"/>
      <c r="C101" s="19"/>
      <c r="D101" s="19"/>
      <c r="E101" s="19"/>
      <c r="F101" s="19"/>
      <c r="G101" s="13"/>
      <c r="H101" s="13"/>
      <c r="I101" s="21"/>
      <c r="J101" s="13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13"/>
      <c r="B102" s="13"/>
      <c r="C102" s="19"/>
      <c r="D102" s="19"/>
      <c r="E102" s="19"/>
      <c r="F102" s="19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13"/>
      <c r="B103" s="13"/>
      <c r="C103" s="19"/>
      <c r="D103" s="19"/>
      <c r="E103" s="19"/>
      <c r="F103" s="19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mergeCells count="15">
    <mergeCell ref="A100:B100"/>
    <mergeCell ref="A1:X1"/>
    <mergeCell ref="A2:X2"/>
    <mergeCell ref="A3:X3"/>
    <mergeCell ref="A5:A6"/>
    <mergeCell ref="B5:B6"/>
    <mergeCell ref="C5:C6"/>
    <mergeCell ref="D5:D6"/>
    <mergeCell ref="E5:E6"/>
    <mergeCell ref="F5:F6"/>
    <mergeCell ref="G5:G6"/>
    <mergeCell ref="H5:L5"/>
    <mergeCell ref="M5:V5"/>
    <mergeCell ref="W5:W6"/>
    <mergeCell ref="X5:X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9"/>
  <sheetViews>
    <sheetView topLeftCell="A96" zoomScaleNormal="100" workbookViewId="0">
      <selection activeCell="E110" sqref="E110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10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223" t="s">
        <v>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5" ht="23.25" x14ac:dyDescent="0.3">
      <c r="A2" s="223" t="s">
        <v>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5" ht="18" customHeight="1" x14ac:dyDescent="0.3">
      <c r="A3" s="223" t="s">
        <v>157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258" t="s">
        <v>0</v>
      </c>
      <c r="B5" s="260" t="s">
        <v>1</v>
      </c>
      <c r="C5" s="179" t="s">
        <v>14</v>
      </c>
      <c r="D5" s="179" t="s">
        <v>11</v>
      </c>
      <c r="E5" s="169" t="s">
        <v>2</v>
      </c>
      <c r="F5" s="169" t="s">
        <v>3</v>
      </c>
      <c r="G5" s="169" t="s">
        <v>8</v>
      </c>
      <c r="H5" s="261" t="s">
        <v>18</v>
      </c>
      <c r="I5" s="261"/>
      <c r="J5" s="261"/>
      <c r="K5" s="261"/>
      <c r="L5" s="261"/>
      <c r="M5" s="260" t="s">
        <v>10</v>
      </c>
      <c r="N5" s="260"/>
      <c r="O5" s="260"/>
      <c r="P5" s="260"/>
      <c r="Q5" s="260"/>
      <c r="R5" s="260"/>
      <c r="S5" s="260"/>
      <c r="T5" s="260"/>
      <c r="U5" s="260"/>
      <c r="V5" s="260"/>
      <c r="W5" s="169" t="s">
        <v>12</v>
      </c>
      <c r="X5" s="262" t="s">
        <v>24</v>
      </c>
    </row>
    <row r="6" spans="1:25" ht="102" customHeight="1" x14ac:dyDescent="0.3">
      <c r="A6" s="259"/>
      <c r="B6" s="260"/>
      <c r="C6" s="180"/>
      <c r="D6" s="180"/>
      <c r="E6" s="169"/>
      <c r="F6" s="169"/>
      <c r="G6" s="169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69"/>
      <c r="X6" s="263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2</v>
      </c>
      <c r="I9" s="51">
        <f t="shared" ref="I9:W9" si="3">SUM(I10:I14)</f>
        <v>9579000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658000</v>
      </c>
      <c r="O9" s="42">
        <f t="shared" si="3"/>
        <v>0</v>
      </c>
      <c r="P9" s="42">
        <f t="shared" si="3"/>
        <v>658000</v>
      </c>
      <c r="Q9" s="51">
        <f t="shared" si="3"/>
        <v>14263000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1919000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/>
      <c r="I10" s="25"/>
      <c r="J10" s="26" t="s">
        <v>4</v>
      </c>
      <c r="K10" s="26"/>
      <c r="L10" s="24" t="s">
        <v>144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/>
      <c r="I11" s="25"/>
      <c r="J11" s="26" t="s">
        <v>4</v>
      </c>
      <c r="K11" s="26"/>
      <c r="L11" s="24" t="s">
        <v>144</v>
      </c>
      <c r="M11" s="54"/>
      <c r="N11" s="54"/>
      <c r="O11" s="54"/>
      <c r="P11" s="54"/>
      <c r="Q11" s="54">
        <v>10589000</v>
      </c>
      <c r="R11" s="54"/>
      <c r="S11" s="54"/>
      <c r="T11" s="54"/>
      <c r="U11" s="55"/>
      <c r="V11" s="55"/>
      <c r="W11" s="54">
        <v>1411000</v>
      </c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26">
        <v>1</v>
      </c>
      <c r="I12" s="25">
        <f>E12</f>
        <v>2379000</v>
      </c>
      <c r="J12" s="26">
        <v>2</v>
      </c>
      <c r="K12" s="26">
        <v>5</v>
      </c>
      <c r="L12" s="24" t="s">
        <v>152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2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/>
      <c r="I14" s="25"/>
      <c r="J14" s="26" t="s">
        <v>4</v>
      </c>
      <c r="K14" s="26"/>
      <c r="L14" s="24" t="s">
        <v>144</v>
      </c>
      <c r="M14" s="54"/>
      <c r="N14" s="54">
        <v>658000</v>
      </c>
      <c r="O14" s="54"/>
      <c r="P14" s="54">
        <v>658000</v>
      </c>
      <c r="Q14" s="54">
        <v>564000</v>
      </c>
      <c r="R14" s="54"/>
      <c r="S14" s="54"/>
      <c r="T14" s="54"/>
      <c r="U14" s="55"/>
      <c r="V14" s="55"/>
      <c r="W14" s="54">
        <f>E14-N14-P14-Q14</f>
        <v>20000</v>
      </c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2932652.27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2932652.27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672100</v>
      </c>
      <c r="G17" s="42"/>
      <c r="H17" s="42">
        <f>SUM(H18:H21)</f>
        <v>3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26">
        <v>1</v>
      </c>
      <c r="I18" s="25">
        <f>E18</f>
        <v>9930000</v>
      </c>
      <c r="J18" s="30">
        <v>2</v>
      </c>
      <c r="K18" s="30">
        <v>5</v>
      </c>
      <c r="L18" s="24" t="s">
        <v>154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155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672100</v>
      </c>
      <c r="G20" s="26"/>
      <c r="H20" s="26">
        <v>0</v>
      </c>
      <c r="I20" s="25"/>
      <c r="J20" s="26"/>
      <c r="K20" s="26"/>
      <c r="L20" s="24" t="s">
        <v>140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1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2</v>
      </c>
      <c r="I22" s="41">
        <f>SUM(I23:I25)</f>
        <v>43000000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1098000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249000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2</v>
      </c>
      <c r="K23" s="26">
        <v>5</v>
      </c>
      <c r="L23" s="24" t="s">
        <v>145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/>
      <c r="I24" s="25"/>
      <c r="J24" s="26" t="s">
        <v>4</v>
      </c>
      <c r="K24" s="26"/>
      <c r="L24" s="24" t="s">
        <v>144</v>
      </c>
      <c r="M24" s="54"/>
      <c r="N24" s="54"/>
      <c r="O24" s="54"/>
      <c r="P24" s="54">
        <v>1098000</v>
      </c>
      <c r="Q24" s="54"/>
      <c r="R24" s="54"/>
      <c r="S24" s="54"/>
      <c r="T24" s="54"/>
      <c r="U24" s="55"/>
      <c r="V24" s="55"/>
      <c r="W24" s="54">
        <f>E24-P24</f>
        <v>249000</v>
      </c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5">
        <f>E25</f>
        <v>20000000</v>
      </c>
      <c r="J25" s="30">
        <v>2</v>
      </c>
      <c r="K25" s="30">
        <v>5</v>
      </c>
      <c r="L25" s="24" t="s">
        <v>159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4</v>
      </c>
      <c r="K27" s="26">
        <v>1</v>
      </c>
      <c r="L27" s="24" t="s">
        <v>158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2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3</v>
      </c>
      <c r="K30" s="26">
        <v>5</v>
      </c>
      <c r="L30" s="24" t="s">
        <v>156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2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2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2476000</v>
      </c>
      <c r="G33" s="42"/>
      <c r="H33" s="51">
        <f>SUM(H34:H83)</f>
        <v>24</v>
      </c>
      <c r="I33" s="51">
        <f t="shared" ref="I33:W33" si="14">SUM(I34:I83)</f>
        <v>122277000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5741000</v>
      </c>
      <c r="O33" s="51">
        <f t="shared" si="14"/>
        <v>25002000</v>
      </c>
      <c r="P33" s="51">
        <f t="shared" si="14"/>
        <v>12156900</v>
      </c>
      <c r="Q33" s="51">
        <f t="shared" si="14"/>
        <v>38051000</v>
      </c>
      <c r="R33" s="51">
        <f t="shared" si="14"/>
        <v>9148000</v>
      </c>
      <c r="S33" s="51">
        <f t="shared" si="14"/>
        <v>9127000</v>
      </c>
      <c r="T33" s="51">
        <f t="shared" si="14"/>
        <v>0</v>
      </c>
      <c r="U33" s="51">
        <f t="shared" si="14"/>
        <v>0</v>
      </c>
      <c r="V33" s="51">
        <f t="shared" si="14"/>
        <v>8839000</v>
      </c>
      <c r="W33" s="51">
        <f t="shared" si="14"/>
        <v>21861700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41" si="15">E34</f>
        <v>11500000</v>
      </c>
      <c r="J34" s="26">
        <v>3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3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5">
        <f t="shared" si="15"/>
        <v>2400000</v>
      </c>
      <c r="J36" s="30">
        <v>3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137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/>
      <c r="I38" s="25"/>
      <c r="J38" s="26" t="s">
        <v>4</v>
      </c>
      <c r="K38" s="26"/>
      <c r="L38" s="24"/>
      <c r="M38" s="54"/>
      <c r="N38" s="54"/>
      <c r="O38" s="54"/>
      <c r="P38" s="54"/>
      <c r="Q38" s="54"/>
      <c r="R38" s="54">
        <v>4168000</v>
      </c>
      <c r="S38" s="54"/>
      <c r="T38" s="54"/>
      <c r="U38" s="55"/>
      <c r="V38" s="55"/>
      <c r="W38" s="54">
        <v>1583000</v>
      </c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/>
      <c r="I39" s="29"/>
      <c r="J39" s="26" t="s">
        <v>4</v>
      </c>
      <c r="K39" s="30"/>
      <c r="L39" s="24" t="s">
        <v>144</v>
      </c>
      <c r="M39" s="56"/>
      <c r="N39" s="56"/>
      <c r="O39" s="56"/>
      <c r="P39" s="56"/>
      <c r="Q39" s="54">
        <v>3250000</v>
      </c>
      <c r="R39" s="56"/>
      <c r="S39" s="56"/>
      <c r="T39" s="56"/>
      <c r="U39" s="56"/>
      <c r="V39" s="56"/>
      <c r="W39" s="54">
        <f>E39-Q39</f>
        <v>841000</v>
      </c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/>
      <c r="I40" s="25"/>
      <c r="J40" s="26" t="s">
        <v>4</v>
      </c>
      <c r="K40" s="26"/>
      <c r="L40" s="24"/>
      <c r="M40" s="54"/>
      <c r="N40" s="54"/>
      <c r="O40" s="54"/>
      <c r="P40" s="54"/>
      <c r="Q40" s="54">
        <v>2842000</v>
      </c>
      <c r="R40" s="54"/>
      <c r="S40" s="54"/>
      <c r="T40" s="54"/>
      <c r="U40" s="55"/>
      <c r="V40" s="55"/>
      <c r="W40" s="54">
        <v>558000</v>
      </c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2</v>
      </c>
      <c r="K41" s="26">
        <v>5</v>
      </c>
      <c r="L41" s="24" t="s">
        <v>161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ref="I42:I51" si="16">E42</f>
        <v>5980000</v>
      </c>
      <c r="J42" s="26">
        <v>2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62" t="s">
        <v>68</v>
      </c>
      <c r="C43" s="25"/>
      <c r="D43" s="25">
        <v>5000000</v>
      </c>
      <c r="E43" s="35">
        <v>5000000</v>
      </c>
      <c r="F43" s="29"/>
      <c r="G43" s="30"/>
      <c r="H43" s="26"/>
      <c r="I43" s="25"/>
      <c r="J43" s="26" t="s">
        <v>4</v>
      </c>
      <c r="K43" s="26"/>
      <c r="L43" s="24" t="s">
        <v>145</v>
      </c>
      <c r="M43" s="56"/>
      <c r="N43" s="56"/>
      <c r="O43" s="56"/>
      <c r="P43" s="56"/>
      <c r="Q43" s="54">
        <v>3740000</v>
      </c>
      <c r="R43" s="56"/>
      <c r="S43" s="56"/>
      <c r="T43" s="56"/>
      <c r="U43" s="56"/>
      <c r="V43" s="56"/>
      <c r="W43" s="56">
        <v>1260000</v>
      </c>
      <c r="X43" s="56"/>
      <c r="Y43" s="61">
        <f t="shared" si="1"/>
        <v>0</v>
      </c>
    </row>
    <row r="44" spans="1:25" ht="66.75" customHeight="1" x14ac:dyDescent="0.3">
      <c r="A44" s="23"/>
      <c r="B44" s="62" t="s">
        <v>69</v>
      </c>
      <c r="C44" s="25"/>
      <c r="D44" s="25">
        <v>1999800</v>
      </c>
      <c r="E44" s="35">
        <v>1999800</v>
      </c>
      <c r="F44" s="25"/>
      <c r="G44" s="26"/>
      <c r="H44" s="26"/>
      <c r="I44" s="25"/>
      <c r="J44" s="26" t="s">
        <v>4</v>
      </c>
      <c r="K44" s="26"/>
      <c r="L44" s="24" t="s">
        <v>145</v>
      </c>
      <c r="M44" s="54"/>
      <c r="N44" s="54"/>
      <c r="O44" s="54"/>
      <c r="P44" s="54">
        <v>1360000</v>
      </c>
      <c r="Q44" s="54"/>
      <c r="R44" s="54"/>
      <c r="S44" s="54"/>
      <c r="T44" s="54"/>
      <c r="U44" s="55"/>
      <c r="V44" s="55"/>
      <c r="W44" s="54">
        <v>639800</v>
      </c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/>
      <c r="I45" s="25"/>
      <c r="J45" s="26" t="s">
        <v>4</v>
      </c>
      <c r="K45" s="26"/>
      <c r="L45" s="24" t="s">
        <v>144</v>
      </c>
      <c r="M45" s="54"/>
      <c r="N45" s="54"/>
      <c r="O45" s="54"/>
      <c r="P45" s="54">
        <v>1345000</v>
      </c>
      <c r="Q45" s="54"/>
      <c r="R45" s="54"/>
      <c r="S45" s="54"/>
      <c r="T45" s="54"/>
      <c r="U45" s="55"/>
      <c r="V45" s="55"/>
      <c r="W45" s="54">
        <f>E45-P45</f>
        <v>639800</v>
      </c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6"/>
        <v>1992000</v>
      </c>
      <c r="J46" s="30">
        <v>2</v>
      </c>
      <c r="K46" s="30">
        <v>5</v>
      </c>
      <c r="L46" s="24" t="s">
        <v>160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6"/>
        <v>1965000</v>
      </c>
      <c r="J47" s="26">
        <v>2</v>
      </c>
      <c r="K47" s="26">
        <v>5</v>
      </c>
      <c r="L47" s="24" t="s">
        <v>160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6"/>
        <v>1262000</v>
      </c>
      <c r="J48" s="26">
        <v>2</v>
      </c>
      <c r="K48" s="26">
        <v>5</v>
      </c>
      <c r="L48" s="24" t="s">
        <v>160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/>
      <c r="I49" s="25"/>
      <c r="J49" s="26" t="s">
        <v>4</v>
      </c>
      <c r="K49" s="26"/>
      <c r="L49" s="24" t="s">
        <v>144</v>
      </c>
      <c r="M49" s="54"/>
      <c r="N49" s="54">
        <v>1396000</v>
      </c>
      <c r="O49" s="54">
        <v>2792000</v>
      </c>
      <c r="P49" s="54">
        <v>2792000</v>
      </c>
      <c r="Q49" s="54">
        <v>2792000</v>
      </c>
      <c r="R49" s="54"/>
      <c r="S49" s="54">
        <v>4188000</v>
      </c>
      <c r="T49" s="54"/>
      <c r="U49" s="55"/>
      <c r="V49" s="55"/>
      <c r="W49" s="54">
        <f>E49-N49-O49-P49-Q49-S49</f>
        <v>226000</v>
      </c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/>
      <c r="I50" s="25"/>
      <c r="J50" s="26" t="s">
        <v>4</v>
      </c>
      <c r="K50" s="26"/>
      <c r="L50" s="24" t="s">
        <v>144</v>
      </c>
      <c r="M50" s="56"/>
      <c r="N50" s="54">
        <v>1989000</v>
      </c>
      <c r="O50" s="54">
        <v>1989000</v>
      </c>
      <c r="P50" s="54"/>
      <c r="Q50" s="54">
        <v>2652000</v>
      </c>
      <c r="R50" s="56"/>
      <c r="S50" s="56"/>
      <c r="T50" s="56"/>
      <c r="U50" s="56"/>
      <c r="V50" s="56"/>
      <c r="W50" s="54">
        <f>E50-N50-O50-Q50</f>
        <v>334000</v>
      </c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6"/>
        <v>4504000</v>
      </c>
      <c r="J51" s="26">
        <v>2</v>
      </c>
      <c r="K51" s="26">
        <v>5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/>
      <c r="I52" s="25"/>
      <c r="J52" s="26" t="s">
        <v>4</v>
      </c>
      <c r="K52" s="26"/>
      <c r="L52" s="24" t="s">
        <v>144</v>
      </c>
      <c r="M52" s="54"/>
      <c r="N52" s="54"/>
      <c r="O52" s="54"/>
      <c r="P52" s="54"/>
      <c r="Q52" s="54">
        <v>8720000</v>
      </c>
      <c r="R52" s="54"/>
      <c r="S52" s="54"/>
      <c r="T52" s="54"/>
      <c r="U52" s="55"/>
      <c r="V52" s="55"/>
      <c r="W52" s="54">
        <f>E52-Q52</f>
        <v>29000</v>
      </c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/>
      <c r="I53" s="29"/>
      <c r="J53" s="26" t="s">
        <v>4</v>
      </c>
      <c r="K53" s="30"/>
      <c r="L53" s="24" t="s">
        <v>144</v>
      </c>
      <c r="M53" s="56"/>
      <c r="N53" s="56"/>
      <c r="O53" s="56"/>
      <c r="P53" s="56"/>
      <c r="Q53" s="54">
        <v>2598000</v>
      </c>
      <c r="R53" s="56"/>
      <c r="S53" s="56"/>
      <c r="T53" s="56"/>
      <c r="U53" s="56"/>
      <c r="V53" s="56"/>
      <c r="W53" s="54">
        <f>E53-Q53</f>
        <v>482000</v>
      </c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/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/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5">
        <v>2476000</v>
      </c>
      <c r="G57" s="30"/>
      <c r="H57" s="26"/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/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/>
      <c r="I59" s="25"/>
      <c r="J59" s="26" t="s">
        <v>4</v>
      </c>
      <c r="K59" s="26"/>
      <c r="L59" s="24" t="s">
        <v>144</v>
      </c>
      <c r="M59" s="54"/>
      <c r="N59" s="54"/>
      <c r="O59" s="54">
        <v>1310000</v>
      </c>
      <c r="P59" s="54"/>
      <c r="Q59" s="54"/>
      <c r="R59" s="54"/>
      <c r="S59" s="54"/>
      <c r="T59" s="54"/>
      <c r="U59" s="55"/>
      <c r="V59" s="55"/>
      <c r="W59" s="54">
        <f>E59-O59</f>
        <v>0</v>
      </c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5">
        <f t="shared" ref="I60:I73" si="17">E60</f>
        <v>4549000</v>
      </c>
      <c r="J60" s="26">
        <v>2</v>
      </c>
      <c r="K60" s="26">
        <v>5</v>
      </c>
      <c r="L60" s="24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7"/>
        <v>2160000</v>
      </c>
      <c r="J61" s="26">
        <v>2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7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62" t="s">
        <v>86</v>
      </c>
      <c r="C63" s="25"/>
      <c r="D63" s="25">
        <v>1442000</v>
      </c>
      <c r="E63" s="35">
        <v>1442000</v>
      </c>
      <c r="F63" s="25"/>
      <c r="G63" s="26"/>
      <c r="H63" s="26"/>
      <c r="I63" s="25"/>
      <c r="J63" s="26" t="s">
        <v>4</v>
      </c>
      <c r="K63" s="26"/>
      <c r="L63" s="24" t="s">
        <v>145</v>
      </c>
      <c r="M63" s="54"/>
      <c r="N63" s="54"/>
      <c r="O63" s="54"/>
      <c r="P63" s="54">
        <v>1355000</v>
      </c>
      <c r="Q63" s="54"/>
      <c r="R63" s="54"/>
      <c r="S63" s="54"/>
      <c r="T63" s="54"/>
      <c r="U63" s="55"/>
      <c r="V63" s="55"/>
      <c r="W63" s="54">
        <v>87000</v>
      </c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7"/>
        <v>7012000</v>
      </c>
      <c r="J64" s="26">
        <v>2</v>
      </c>
      <c r="K64" s="26">
        <v>5</v>
      </c>
      <c r="L64" s="24" t="s">
        <v>148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5">
        <f t="shared" si="17"/>
        <v>1612000</v>
      </c>
      <c r="J65" s="26">
        <v>2</v>
      </c>
      <c r="K65" s="26">
        <v>5</v>
      </c>
      <c r="L65" s="24" t="s">
        <v>138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62" t="s">
        <v>89</v>
      </c>
      <c r="C66" s="25"/>
      <c r="D66" s="25">
        <v>13000000</v>
      </c>
      <c r="E66" s="35">
        <v>13000000</v>
      </c>
      <c r="F66" s="25"/>
      <c r="G66" s="26"/>
      <c r="H66" s="26"/>
      <c r="I66" s="25"/>
      <c r="J66" s="26" t="s">
        <v>4</v>
      </c>
      <c r="K66" s="26"/>
      <c r="L66" s="24"/>
      <c r="M66" s="54"/>
      <c r="N66" s="54"/>
      <c r="O66" s="54"/>
      <c r="P66" s="54"/>
      <c r="Q66" s="54"/>
      <c r="R66" s="54"/>
      <c r="S66" s="54"/>
      <c r="T66" s="54"/>
      <c r="U66" s="55"/>
      <c r="V66" s="55">
        <v>8839000</v>
      </c>
      <c r="W66" s="54">
        <v>4161000</v>
      </c>
      <c r="X66" s="54"/>
      <c r="Y66" s="61">
        <f t="shared" si="1"/>
        <v>0</v>
      </c>
    </row>
    <row r="67" spans="1:25" ht="75" x14ac:dyDescent="0.3">
      <c r="A67" s="23"/>
      <c r="B67" s="62" t="s">
        <v>90</v>
      </c>
      <c r="C67" s="25"/>
      <c r="D67" s="25">
        <v>7148000</v>
      </c>
      <c r="E67" s="35">
        <v>7148000</v>
      </c>
      <c r="F67" s="25"/>
      <c r="G67" s="26"/>
      <c r="H67" s="26"/>
      <c r="I67" s="25"/>
      <c r="J67" s="26" t="s">
        <v>4</v>
      </c>
      <c r="K67" s="26"/>
      <c r="L67" s="24"/>
      <c r="M67" s="54"/>
      <c r="N67" s="54"/>
      <c r="O67" s="54"/>
      <c r="P67" s="54"/>
      <c r="Q67" s="54"/>
      <c r="R67" s="54"/>
      <c r="S67" s="54">
        <v>4939000</v>
      </c>
      <c r="T67" s="54"/>
      <c r="U67" s="55"/>
      <c r="V67" s="55"/>
      <c r="W67" s="54">
        <v>2209000</v>
      </c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/>
      <c r="I68" s="29"/>
      <c r="J68" s="26" t="s">
        <v>4</v>
      </c>
      <c r="K68" s="30"/>
      <c r="L68" s="24"/>
      <c r="M68" s="56"/>
      <c r="N68" s="56"/>
      <c r="O68" s="54">
        <v>1647000</v>
      </c>
      <c r="P68" s="56"/>
      <c r="Q68" s="54">
        <v>3843000</v>
      </c>
      <c r="R68" s="56"/>
      <c r="S68" s="56"/>
      <c r="T68" s="56"/>
      <c r="U68" s="56"/>
      <c r="V68" s="56"/>
      <c r="W68" s="56">
        <f>E68-O68-Q68</f>
        <v>1720000</v>
      </c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7"/>
        <v>1530000</v>
      </c>
      <c r="J69" s="26">
        <v>2</v>
      </c>
      <c r="K69" s="26">
        <v>5</v>
      </c>
      <c r="L69" s="24" t="s">
        <v>148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7"/>
        <v>5556000</v>
      </c>
      <c r="J70" s="26">
        <v>2</v>
      </c>
      <c r="K70" s="26">
        <v>5</v>
      </c>
      <c r="L70" s="24" t="s">
        <v>138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/>
      <c r="I71" s="25"/>
      <c r="J71" s="26" t="s">
        <v>4</v>
      </c>
      <c r="K71" s="26"/>
      <c r="L71" s="24"/>
      <c r="M71" s="54"/>
      <c r="N71" s="54"/>
      <c r="O71" s="54"/>
      <c r="P71" s="54">
        <v>1750000</v>
      </c>
      <c r="Q71" s="54"/>
      <c r="R71" s="54"/>
      <c r="S71" s="54"/>
      <c r="T71" s="54"/>
      <c r="U71" s="55"/>
      <c r="V71" s="55"/>
      <c r="W71" s="54">
        <v>109000</v>
      </c>
      <c r="X71" s="54"/>
      <c r="Y71" s="61">
        <f t="shared" si="1"/>
        <v>0</v>
      </c>
    </row>
    <row r="72" spans="1:25" ht="71.25" customHeight="1" x14ac:dyDescent="0.3">
      <c r="A72" s="27"/>
      <c r="B72" s="62" t="s">
        <v>95</v>
      </c>
      <c r="C72" s="25"/>
      <c r="D72" s="25">
        <v>5121000</v>
      </c>
      <c r="E72" s="35">
        <v>5121000</v>
      </c>
      <c r="F72" s="29"/>
      <c r="G72" s="30"/>
      <c r="H72" s="26"/>
      <c r="I72" s="25"/>
      <c r="J72" s="26" t="s">
        <v>4</v>
      </c>
      <c r="K72" s="30"/>
      <c r="L72" s="24"/>
      <c r="M72" s="56"/>
      <c r="N72" s="56"/>
      <c r="O72" s="56"/>
      <c r="P72" s="56"/>
      <c r="Q72" s="54">
        <v>4080000</v>
      </c>
      <c r="R72" s="56"/>
      <c r="S72" s="56"/>
      <c r="T72" s="56"/>
      <c r="U72" s="56"/>
      <c r="V72" s="56"/>
      <c r="W72" s="54">
        <v>1041000</v>
      </c>
      <c r="X72" s="56"/>
      <c r="Y72" s="61">
        <f t="shared" ref="Y72:Y97" si="18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7"/>
        <v>7077000</v>
      </c>
      <c r="J73" s="26">
        <v>2</v>
      </c>
      <c r="K73" s="26">
        <v>5</v>
      </c>
      <c r="L73" s="24" t="s">
        <v>145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8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/>
      <c r="I74" s="25"/>
      <c r="J74" s="26" t="s">
        <v>4</v>
      </c>
      <c r="K74" s="26"/>
      <c r="L74" s="24" t="s">
        <v>144</v>
      </c>
      <c r="M74" s="54"/>
      <c r="N74" s="54"/>
      <c r="O74" s="54"/>
      <c r="P74" s="54"/>
      <c r="Q74" s="54"/>
      <c r="R74" s="54">
        <v>4980000</v>
      </c>
      <c r="S74" s="54"/>
      <c r="T74" s="54"/>
      <c r="U74" s="55"/>
      <c r="V74" s="55"/>
      <c r="W74" s="54">
        <v>1778000</v>
      </c>
      <c r="X74" s="54"/>
      <c r="Y74" s="61">
        <f t="shared" si="18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/>
      <c r="I75" s="25"/>
      <c r="J75" s="26" t="s">
        <v>4</v>
      </c>
      <c r="K75" s="30"/>
      <c r="L75" s="24" t="s">
        <v>144</v>
      </c>
      <c r="M75" s="56"/>
      <c r="N75" s="54">
        <v>2356000</v>
      </c>
      <c r="O75" s="56"/>
      <c r="P75" s="56"/>
      <c r="Q75" s="54">
        <v>3534000</v>
      </c>
      <c r="R75" s="56"/>
      <c r="S75" s="56"/>
      <c r="T75" s="56"/>
      <c r="U75" s="56"/>
      <c r="V75" s="56"/>
      <c r="W75" s="54">
        <f>E75-N75-Q75</f>
        <v>2718000</v>
      </c>
      <c r="X75" s="56"/>
      <c r="Y75" s="61">
        <f t="shared" si="18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/>
      <c r="I76" s="25"/>
      <c r="J76" s="26" t="s">
        <v>4</v>
      </c>
      <c r="K76" s="26"/>
      <c r="L76" s="24" t="s">
        <v>144</v>
      </c>
      <c r="M76" s="54"/>
      <c r="N76" s="54"/>
      <c r="O76" s="54">
        <v>2550000</v>
      </c>
      <c r="P76" s="54"/>
      <c r="Q76" s="54"/>
      <c r="R76" s="54"/>
      <c r="S76" s="54"/>
      <c r="T76" s="54"/>
      <c r="U76" s="55"/>
      <c r="V76" s="55"/>
      <c r="W76" s="54">
        <f>E76-O76</f>
        <v>916000</v>
      </c>
      <c r="X76" s="54"/>
      <c r="Y76" s="61">
        <f t="shared" si="18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/>
      <c r="I77" s="25"/>
      <c r="J77" s="26" t="s">
        <v>4</v>
      </c>
      <c r="K77" s="26"/>
      <c r="L77" s="24" t="s">
        <v>144</v>
      </c>
      <c r="M77" s="54"/>
      <c r="N77" s="54"/>
      <c r="O77" s="54">
        <v>7419000</v>
      </c>
      <c r="P77" s="54"/>
      <c r="Q77" s="54"/>
      <c r="R77" s="54"/>
      <c r="S77" s="54"/>
      <c r="T77" s="54"/>
      <c r="U77" s="55"/>
      <c r="V77" s="55"/>
      <c r="W77" s="54">
        <f>E77-O77</f>
        <v>0</v>
      </c>
      <c r="X77" s="54"/>
      <c r="Y77" s="61">
        <f t="shared" si="18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ref="I78:I80" si="19">E78</f>
        <v>2110000</v>
      </c>
      <c r="J78" s="26">
        <v>2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8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9"/>
        <v>7290000</v>
      </c>
      <c r="J79" s="26">
        <v>2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8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9"/>
        <v>6400000</v>
      </c>
      <c r="J80" s="26">
        <v>2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8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ref="I81" si="20">E81</f>
        <v>1899000</v>
      </c>
      <c r="J81" s="26">
        <v>2</v>
      </c>
      <c r="K81" s="26">
        <v>5</v>
      </c>
      <c r="L81" s="24" t="s">
        <v>137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8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/>
      <c r="I82" s="25"/>
      <c r="J82" s="26" t="s">
        <v>4</v>
      </c>
      <c r="K82" s="26"/>
      <c r="L82" s="24"/>
      <c r="M82" s="56"/>
      <c r="N82" s="56"/>
      <c r="O82" s="56"/>
      <c r="P82" s="54">
        <v>3554900</v>
      </c>
      <c r="Q82" s="56"/>
      <c r="R82" s="56"/>
      <c r="S82" s="56"/>
      <c r="T82" s="56"/>
      <c r="U82" s="56"/>
      <c r="V82" s="56"/>
      <c r="W82" s="54">
        <v>8100</v>
      </c>
      <c r="X82" s="56"/>
      <c r="Y82" s="61">
        <f t="shared" si="18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3</v>
      </c>
      <c r="K83" s="26">
        <v>5</v>
      </c>
      <c r="L83" s="24" t="s">
        <v>148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8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21">SUM(D85:D90)</f>
        <v>0</v>
      </c>
      <c r="E84" s="41">
        <f t="shared" si="21"/>
        <v>2636400</v>
      </c>
      <c r="F84" s="41">
        <f t="shared" si="21"/>
        <v>639140</v>
      </c>
      <c r="G84" s="42"/>
      <c r="H84" s="51">
        <f>SUM(H85:H90)</f>
        <v>0</v>
      </c>
      <c r="I84" s="51">
        <f t="shared" ref="I84:W84" si="22">SUM(I85:I90)</f>
        <v>0</v>
      </c>
      <c r="J84" s="51">
        <f t="shared" si="22"/>
        <v>0</v>
      </c>
      <c r="K84" s="51">
        <f t="shared" si="22"/>
        <v>0</v>
      </c>
      <c r="L84" s="51">
        <f t="shared" si="22"/>
        <v>0</v>
      </c>
      <c r="M84" s="51">
        <f t="shared" si="22"/>
        <v>0</v>
      </c>
      <c r="N84" s="51">
        <f t="shared" si="22"/>
        <v>0</v>
      </c>
      <c r="O84" s="51">
        <f t="shared" si="22"/>
        <v>152600</v>
      </c>
      <c r="P84" s="51">
        <f t="shared" si="22"/>
        <v>0</v>
      </c>
      <c r="Q84" s="51">
        <f t="shared" si="22"/>
        <v>0</v>
      </c>
      <c r="R84" s="51">
        <f t="shared" si="22"/>
        <v>2483800</v>
      </c>
      <c r="S84" s="51">
        <f t="shared" si="22"/>
        <v>0</v>
      </c>
      <c r="T84" s="51">
        <f t="shared" si="22"/>
        <v>0</v>
      </c>
      <c r="U84" s="51">
        <f t="shared" si="22"/>
        <v>0</v>
      </c>
      <c r="V84" s="51">
        <f t="shared" si="22"/>
        <v>0</v>
      </c>
      <c r="W84" s="51">
        <f t="shared" si="22"/>
        <v>0</v>
      </c>
      <c r="X84" s="57"/>
      <c r="Y84" s="61">
        <f t="shared" si="18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5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8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8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172100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8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5">
        <v>118000</v>
      </c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8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8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202700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8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3">SUM(F92:F97)</f>
        <v>3478640</v>
      </c>
      <c r="G91" s="49">
        <f t="shared" si="23"/>
        <v>0</v>
      </c>
      <c r="H91" s="49">
        <f t="shared" si="23"/>
        <v>0</v>
      </c>
      <c r="I91" s="49">
        <f t="shared" si="23"/>
        <v>0</v>
      </c>
      <c r="J91" s="49">
        <f t="shared" si="23"/>
        <v>0</v>
      </c>
      <c r="K91" s="38">
        <f t="shared" si="23"/>
        <v>0</v>
      </c>
      <c r="L91" s="38">
        <f t="shared" si="23"/>
        <v>0</v>
      </c>
      <c r="M91" s="49">
        <f t="shared" si="23"/>
        <v>2880000</v>
      </c>
      <c r="N91" s="49">
        <f t="shared" si="23"/>
        <v>0</v>
      </c>
      <c r="O91" s="49">
        <f t="shared" si="23"/>
        <v>984000</v>
      </c>
      <c r="P91" s="49">
        <f t="shared" si="23"/>
        <v>0</v>
      </c>
      <c r="Q91" s="49">
        <f t="shared" si="23"/>
        <v>0</v>
      </c>
      <c r="R91" s="49">
        <f t="shared" si="23"/>
        <v>12935800</v>
      </c>
      <c r="S91" s="49">
        <f t="shared" si="23"/>
        <v>0</v>
      </c>
      <c r="T91" s="49">
        <f t="shared" si="23"/>
        <v>0</v>
      </c>
      <c r="U91" s="49">
        <f t="shared" si="23"/>
        <v>0</v>
      </c>
      <c r="V91" s="49">
        <f t="shared" si="23"/>
        <v>0</v>
      </c>
      <c r="W91" s="49">
        <f t="shared" si="23"/>
        <v>136000</v>
      </c>
      <c r="X91" s="57"/>
      <c r="Y91" s="61">
        <f t="shared" si="18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8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8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8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5">
        <v>590640</v>
      </c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8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>
        <v>2888000</v>
      </c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8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8"/>
        <v>0</v>
      </c>
    </row>
    <row r="98" spans="1:25" ht="4.5" customHeight="1" x14ac:dyDescent="0.3">
      <c r="A98" s="31"/>
      <c r="B98" s="32"/>
      <c r="C98" s="33"/>
      <c r="D98" s="33"/>
      <c r="E98" s="22">
        <f t="shared" ref="E98" si="24">C98+D98</f>
        <v>0</v>
      </c>
      <c r="F98" s="33"/>
      <c r="G98" s="34"/>
      <c r="H98" s="34"/>
      <c r="I98" s="33"/>
      <c r="J98" s="34"/>
      <c r="K98" s="34"/>
      <c r="L98" s="32"/>
      <c r="M98" s="58"/>
      <c r="N98" s="58"/>
      <c r="O98" s="58"/>
      <c r="P98" s="58"/>
      <c r="Q98" s="58"/>
      <c r="R98" s="58"/>
      <c r="S98" s="58"/>
      <c r="T98" s="58"/>
      <c r="U98" s="59"/>
      <c r="V98" s="59"/>
      <c r="W98" s="58"/>
      <c r="X98" s="58"/>
    </row>
    <row r="99" spans="1:25" ht="22.5" customHeight="1" x14ac:dyDescent="0.3">
      <c r="A99" s="256" t="s">
        <v>17</v>
      </c>
      <c r="B99" s="257"/>
      <c r="C99" s="9">
        <f>C7+C9+C15+C17+C22+C26+C28+C33+C84+C91</f>
        <v>51983600</v>
      </c>
      <c r="D99" s="9">
        <f t="shared" ref="D99:W99" si="25">D7+D9+D15+D17+D22+D26+D28+D33+D84+D91</f>
        <v>374333600</v>
      </c>
      <c r="E99" s="9">
        <f t="shared" si="25"/>
        <v>426317200</v>
      </c>
      <c r="F99" s="9">
        <f t="shared" si="25"/>
        <v>10198532.27</v>
      </c>
      <c r="G99" s="9">
        <f t="shared" si="25"/>
        <v>0</v>
      </c>
      <c r="H99" s="50">
        <f t="shared" si="25"/>
        <v>36</v>
      </c>
      <c r="I99" s="9">
        <f t="shared" si="25"/>
        <v>245242000</v>
      </c>
      <c r="J99" s="9">
        <f t="shared" si="25"/>
        <v>4</v>
      </c>
      <c r="K99" s="9">
        <f t="shared" si="25"/>
        <v>0</v>
      </c>
      <c r="L99" s="9">
        <f t="shared" si="25"/>
        <v>0</v>
      </c>
      <c r="M99" s="9">
        <f t="shared" si="25"/>
        <v>4880000</v>
      </c>
      <c r="N99" s="9">
        <f t="shared" si="25"/>
        <v>7399000</v>
      </c>
      <c r="O99" s="9">
        <f t="shared" si="25"/>
        <v>27138600</v>
      </c>
      <c r="P99" s="9">
        <f t="shared" si="25"/>
        <v>16328400</v>
      </c>
      <c r="Q99" s="9">
        <f t="shared" si="25"/>
        <v>54629900</v>
      </c>
      <c r="R99" s="9">
        <f t="shared" si="25"/>
        <v>25567600</v>
      </c>
      <c r="S99" s="9">
        <f t="shared" si="25"/>
        <v>10127000</v>
      </c>
      <c r="T99" s="9">
        <f t="shared" si="25"/>
        <v>1000000</v>
      </c>
      <c r="U99" s="9">
        <f t="shared" si="25"/>
        <v>1000000</v>
      </c>
      <c r="V99" s="9">
        <f t="shared" si="25"/>
        <v>8839000</v>
      </c>
      <c r="W99" s="9">
        <f t="shared" si="25"/>
        <v>24165700</v>
      </c>
      <c r="X99" s="50"/>
    </row>
    <row r="100" spans="1:25" ht="22.5" customHeight="1" x14ac:dyDescent="0.3">
      <c r="A100" s="13"/>
      <c r="B100" s="13"/>
      <c r="C100" s="19"/>
      <c r="D100" s="19"/>
      <c r="E100" s="19"/>
      <c r="F100" s="63"/>
      <c r="G100" s="13"/>
      <c r="H100" s="13"/>
      <c r="I100" s="21"/>
      <c r="J100" s="13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5" ht="22.5" customHeight="1" x14ac:dyDescent="0.3">
      <c r="A101" s="264" t="s">
        <v>162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20" t="s">
        <v>163</v>
      </c>
      <c r="B102" s="20"/>
      <c r="C102" s="20"/>
      <c r="D102" s="20"/>
      <c r="E102" s="20"/>
      <c r="F102" s="20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264"/>
      <c r="B103" s="264"/>
      <c r="C103" s="264"/>
      <c r="D103" s="264"/>
      <c r="E103" s="264"/>
      <c r="F103" s="264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autoFilter ref="J1:J119" xr:uid="{00000000-0009-0000-0000-000005000000}"/>
  <mergeCells count="17">
    <mergeCell ref="A101:J101"/>
    <mergeCell ref="A103:F103"/>
    <mergeCell ref="A99:B99"/>
    <mergeCell ref="F5:F6"/>
    <mergeCell ref="G5:G6"/>
    <mergeCell ref="A1:X1"/>
    <mergeCell ref="A2:X2"/>
    <mergeCell ref="A3:X3"/>
    <mergeCell ref="X5:X6"/>
    <mergeCell ref="H5:L5"/>
    <mergeCell ref="M5:V5"/>
    <mergeCell ref="W5:W6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แบบสรุป</vt:lpstr>
      <vt:lpstr>รายงานความก้าวหน้า</vt:lpstr>
      <vt:lpstr>ขอเปลี่ยนแปลงฯ คก.</vt:lpstr>
      <vt:lpstr>ขอยกเลิก คก.</vt:lpstr>
      <vt:lpstr>แบบปรับใหม่ 62.1 (2)</vt:lpstr>
      <vt:lpstr>แบบปรับใหม่ 62.1</vt:lpstr>
      <vt:lpstr>'ขอเปลี่ยนแปลงฯ คก.'!Print_Area</vt:lpstr>
      <vt:lpstr>'ขอยกเลิก คก.'!Print_Area</vt:lpstr>
      <vt:lpstr>รายงานความก้าวหน้า!Print_Area</vt:lpstr>
      <vt:lpstr>'แบบปรับใหม่ 62.1'!Print_Titles</vt:lpstr>
      <vt:lpstr>'แบบปรับใหม่ 62.1 (2)'!Print_Titles</vt:lpstr>
      <vt:lpstr>แบบสรุป!Print_Titles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2022-12-13T15:08:12Z</cp:lastPrinted>
  <dcterms:created xsi:type="dcterms:W3CDTF">2018-05-02T06:23:16Z</dcterms:created>
  <dcterms:modified xsi:type="dcterms:W3CDTF">2022-12-15T04:19:21Z</dcterms:modified>
</cp:coreProperties>
</file>