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22พ.ย. 65\กพส(1655)\"/>
    </mc:Choice>
  </mc:AlternateContent>
  <xr:revisionPtr revIDLastSave="0" documentId="8_{86593EE2-F063-4172-92DD-E99BDF6D0B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ายโครงการ" sheetId="17" r:id="rId1"/>
    <sheet name="แบบปรับใหม่ 62.1 (2)" sheetId="10" state="hidden" r:id="rId2"/>
    <sheet name="แบบปรับใหม่ 62.1" sheetId="7" state="hidden" r:id="rId3"/>
  </sheets>
  <definedNames>
    <definedName name="_xlnm._FilterDatabase" localSheetId="2" hidden="1">'แบบปรับใหม่ 62.1'!$J$1:$J$119</definedName>
    <definedName name="_xlnm.Print_Area" localSheetId="0">รายโครงการ!$A$1:$AA$48</definedName>
    <definedName name="_xlnm.Print_Titles" localSheetId="2">'แบบปรับใหม่ 62.1'!$5:$6</definedName>
    <definedName name="_xlnm.Print_Titles" localSheetId="1">'แบบปรับใหม่ 62.1 (2)'!$5:$6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4" i="7" l="1"/>
  <c r="W14" i="7" l="1"/>
  <c r="W39" i="7"/>
  <c r="W50" i="7"/>
  <c r="W49" i="7"/>
  <c r="W76" i="7"/>
  <c r="W45" i="7"/>
  <c r="W59" i="7"/>
  <c r="W77" i="7"/>
  <c r="W75" i="7"/>
  <c r="W68" i="7"/>
  <c r="W53" i="7"/>
  <c r="W52" i="7"/>
  <c r="E99" i="10" l="1"/>
  <c r="Y98" i="10"/>
  <c r="R97" i="10"/>
  <c r="Y97" i="10" s="1"/>
  <c r="W96" i="10"/>
  <c r="W95" i="10"/>
  <c r="Y95" i="10" s="1"/>
  <c r="R94" i="10"/>
  <c r="Y94" i="10" s="1"/>
  <c r="R93" i="10"/>
  <c r="R92" i="10"/>
  <c r="Y92" i="10" s="1"/>
  <c r="V91" i="10"/>
  <c r="U91" i="10"/>
  <c r="T91" i="10"/>
  <c r="S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C91" i="10"/>
  <c r="R90" i="10"/>
  <c r="Y90" i="10" s="1"/>
  <c r="R89" i="10"/>
  <c r="Y89" i="10" s="1"/>
  <c r="R88" i="10"/>
  <c r="Y88" i="10" s="1"/>
  <c r="R87" i="10"/>
  <c r="Y87" i="10" s="1"/>
  <c r="O86" i="10"/>
  <c r="Y86" i="10" s="1"/>
  <c r="O85" i="10"/>
  <c r="Y85" i="10" s="1"/>
  <c r="W84" i="10"/>
  <c r="V84" i="10"/>
  <c r="U84" i="10"/>
  <c r="T84" i="10"/>
  <c r="S84" i="10"/>
  <c r="Q84" i="10"/>
  <c r="P84" i="10"/>
  <c r="N84" i="10"/>
  <c r="M84" i="10"/>
  <c r="L84" i="10"/>
  <c r="K84" i="10"/>
  <c r="J84" i="10"/>
  <c r="I84" i="10"/>
  <c r="H84" i="10"/>
  <c r="F84" i="10"/>
  <c r="E84" i="10"/>
  <c r="D84" i="10"/>
  <c r="C84" i="10"/>
  <c r="I83" i="10"/>
  <c r="Y83" i="10" s="1"/>
  <c r="I82" i="10"/>
  <c r="Y82" i="10" s="1"/>
  <c r="I81" i="10"/>
  <c r="Y81" i="10" s="1"/>
  <c r="I80" i="10"/>
  <c r="Y80" i="10" s="1"/>
  <c r="I79" i="10"/>
  <c r="Y79" i="10" s="1"/>
  <c r="I78" i="10"/>
  <c r="Y78" i="10" s="1"/>
  <c r="I77" i="10"/>
  <c r="Y77" i="10" s="1"/>
  <c r="I76" i="10"/>
  <c r="Y76" i="10" s="1"/>
  <c r="I75" i="10"/>
  <c r="Y75" i="10" s="1"/>
  <c r="I74" i="10"/>
  <c r="Y74" i="10" s="1"/>
  <c r="I73" i="10"/>
  <c r="Y73" i="10" s="1"/>
  <c r="I72" i="10"/>
  <c r="Y72" i="10" s="1"/>
  <c r="I71" i="10"/>
  <c r="Y71" i="10" s="1"/>
  <c r="I70" i="10"/>
  <c r="Y70" i="10" s="1"/>
  <c r="I69" i="10"/>
  <c r="Y69" i="10" s="1"/>
  <c r="I68" i="10"/>
  <c r="Y68" i="10" s="1"/>
  <c r="I67" i="10"/>
  <c r="Y67" i="10" s="1"/>
  <c r="I66" i="10"/>
  <c r="Y66" i="10" s="1"/>
  <c r="I65" i="10"/>
  <c r="Y65" i="10" s="1"/>
  <c r="I64" i="10"/>
  <c r="Y64" i="10" s="1"/>
  <c r="I63" i="10"/>
  <c r="Y63" i="10" s="1"/>
  <c r="I62" i="10"/>
  <c r="Y62" i="10" s="1"/>
  <c r="I61" i="10"/>
  <c r="Y61" i="10" s="1"/>
  <c r="I60" i="10"/>
  <c r="Y60" i="10" s="1"/>
  <c r="I59" i="10"/>
  <c r="Y59" i="10" s="1"/>
  <c r="W58" i="10"/>
  <c r="Y58" i="10" s="1"/>
  <c r="W57" i="10"/>
  <c r="Y57" i="10" s="1"/>
  <c r="I56" i="10"/>
  <c r="Y56" i="10" s="1"/>
  <c r="W55" i="10"/>
  <c r="Y55" i="10" s="1"/>
  <c r="W54" i="10"/>
  <c r="Y54" i="10" s="1"/>
  <c r="I53" i="10"/>
  <c r="Y53" i="10" s="1"/>
  <c r="I52" i="10"/>
  <c r="Y52" i="10" s="1"/>
  <c r="I51" i="10"/>
  <c r="Y51" i="10" s="1"/>
  <c r="I50" i="10"/>
  <c r="Y50" i="10" s="1"/>
  <c r="I49" i="10"/>
  <c r="Y49" i="10" s="1"/>
  <c r="I48" i="10"/>
  <c r="Y48" i="10" s="1"/>
  <c r="I47" i="10"/>
  <c r="Y47" i="10" s="1"/>
  <c r="I46" i="10"/>
  <c r="Y46" i="10" s="1"/>
  <c r="I45" i="10"/>
  <c r="Y45" i="10" s="1"/>
  <c r="I44" i="10"/>
  <c r="Y44" i="10" s="1"/>
  <c r="I43" i="10"/>
  <c r="Y43" i="10" s="1"/>
  <c r="I42" i="10"/>
  <c r="Y42" i="10" s="1"/>
  <c r="I41" i="10"/>
  <c r="Y41" i="10" s="1"/>
  <c r="I40" i="10"/>
  <c r="Y40" i="10" s="1"/>
  <c r="I39" i="10"/>
  <c r="Y39" i="10" s="1"/>
  <c r="I38" i="10"/>
  <c r="Y38" i="10" s="1"/>
  <c r="I37" i="10"/>
  <c r="Y37" i="10" s="1"/>
  <c r="I36" i="10"/>
  <c r="Y36" i="10" s="1"/>
  <c r="I35" i="10"/>
  <c r="Y35" i="10" s="1"/>
  <c r="I34" i="10"/>
  <c r="Y34" i="10" s="1"/>
  <c r="V33" i="10"/>
  <c r="U33" i="10"/>
  <c r="T33" i="10"/>
  <c r="S33" i="10"/>
  <c r="R33" i="10"/>
  <c r="Q33" i="10"/>
  <c r="P33" i="10"/>
  <c r="O33" i="10"/>
  <c r="N33" i="10"/>
  <c r="M33" i="10"/>
  <c r="L33" i="10"/>
  <c r="H33" i="10"/>
  <c r="F33" i="10"/>
  <c r="E33" i="10"/>
  <c r="D33" i="10"/>
  <c r="C33" i="10"/>
  <c r="I32" i="10"/>
  <c r="Y32" i="10" s="1"/>
  <c r="I31" i="10"/>
  <c r="Y31" i="10" s="1"/>
  <c r="I30" i="10"/>
  <c r="Y30" i="10" s="1"/>
  <c r="I29" i="10"/>
  <c r="Y29" i="10" s="1"/>
  <c r="W28" i="10"/>
  <c r="V28" i="10"/>
  <c r="U28" i="10"/>
  <c r="T28" i="10"/>
  <c r="S28" i="10"/>
  <c r="R28" i="10"/>
  <c r="Q28" i="10"/>
  <c r="P28" i="10"/>
  <c r="O28" i="10"/>
  <c r="N28" i="10"/>
  <c r="M28" i="10"/>
  <c r="L28" i="10"/>
  <c r="H28" i="10"/>
  <c r="F28" i="10"/>
  <c r="E28" i="10"/>
  <c r="D28" i="10"/>
  <c r="C28" i="10"/>
  <c r="Y27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I26" i="10"/>
  <c r="H26" i="10"/>
  <c r="G26" i="10"/>
  <c r="F26" i="10"/>
  <c r="E26" i="10"/>
  <c r="D26" i="10"/>
  <c r="C26" i="10"/>
  <c r="I25" i="10"/>
  <c r="Y25" i="10" s="1"/>
  <c r="I24" i="10"/>
  <c r="Y24" i="10" s="1"/>
  <c r="I23" i="10"/>
  <c r="Y23" i="10" s="1"/>
  <c r="W22" i="10"/>
  <c r="V22" i="10"/>
  <c r="U22" i="10"/>
  <c r="T22" i="10"/>
  <c r="S22" i="10"/>
  <c r="R22" i="10"/>
  <c r="Q22" i="10"/>
  <c r="P22" i="10"/>
  <c r="O22" i="10"/>
  <c r="N22" i="10"/>
  <c r="M22" i="10"/>
  <c r="L22" i="10"/>
  <c r="H22" i="10"/>
  <c r="F22" i="10"/>
  <c r="E22" i="10"/>
  <c r="D22" i="10"/>
  <c r="C22" i="10"/>
  <c r="I21" i="10"/>
  <c r="Y21" i="10" s="1"/>
  <c r="P20" i="10"/>
  <c r="P17" i="10" s="1"/>
  <c r="I19" i="10"/>
  <c r="Y19" i="10" s="1"/>
  <c r="I18" i="10"/>
  <c r="W17" i="10"/>
  <c r="V17" i="10"/>
  <c r="U17" i="10"/>
  <c r="T17" i="10"/>
  <c r="S17" i="10"/>
  <c r="R17" i="10"/>
  <c r="Q17" i="10"/>
  <c r="O17" i="10"/>
  <c r="N17" i="10"/>
  <c r="M17" i="10"/>
  <c r="L17" i="10"/>
  <c r="H17" i="10"/>
  <c r="F17" i="10"/>
  <c r="E17" i="10"/>
  <c r="D17" i="10"/>
  <c r="C17" i="10"/>
  <c r="Y16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F15" i="10"/>
  <c r="E15" i="10"/>
  <c r="D15" i="10"/>
  <c r="C15" i="10"/>
  <c r="I14" i="10"/>
  <c r="Y14" i="10" s="1"/>
  <c r="I13" i="10"/>
  <c r="Y13" i="10" s="1"/>
  <c r="I12" i="10"/>
  <c r="Y12" i="10" s="1"/>
  <c r="I11" i="10"/>
  <c r="Y11" i="10" s="1"/>
  <c r="Y10" i="10"/>
  <c r="W9" i="10"/>
  <c r="V9" i="10"/>
  <c r="U9" i="10"/>
  <c r="T9" i="10"/>
  <c r="S9" i="10"/>
  <c r="R9" i="10"/>
  <c r="Q9" i="10"/>
  <c r="P9" i="10"/>
  <c r="O9" i="10"/>
  <c r="N9" i="10"/>
  <c r="M9" i="10"/>
  <c r="J9" i="10"/>
  <c r="H9" i="10"/>
  <c r="F9" i="10"/>
  <c r="E9" i="10"/>
  <c r="D9" i="10"/>
  <c r="C9" i="10"/>
  <c r="Q8" i="10"/>
  <c r="Y8" i="10" s="1"/>
  <c r="C8" i="10"/>
  <c r="C7" i="10" s="1"/>
  <c r="C100" i="10" s="1"/>
  <c r="W7" i="10"/>
  <c r="V7" i="10"/>
  <c r="U7" i="10"/>
  <c r="T7" i="10"/>
  <c r="S7" i="10"/>
  <c r="R7" i="10"/>
  <c r="P7" i="10"/>
  <c r="O7" i="10"/>
  <c r="N7" i="10"/>
  <c r="M7" i="10"/>
  <c r="K7" i="10"/>
  <c r="J7" i="10"/>
  <c r="I7" i="10"/>
  <c r="H7" i="10"/>
  <c r="G7" i="10"/>
  <c r="F7" i="10"/>
  <c r="E7" i="10"/>
  <c r="D7" i="10"/>
  <c r="I17" i="10" l="1"/>
  <c r="G100" i="10"/>
  <c r="O84" i="10"/>
  <c r="O100" i="10" s="1"/>
  <c r="Y20" i="10"/>
  <c r="I28" i="10"/>
  <c r="Y28" i="10" s="1"/>
  <c r="R91" i="10"/>
  <c r="W91" i="10"/>
  <c r="N100" i="10"/>
  <c r="I33" i="10"/>
  <c r="W33" i="10"/>
  <c r="U100" i="10"/>
  <c r="I22" i="10"/>
  <c r="Y22" i="10" s="1"/>
  <c r="V100" i="10"/>
  <c r="Y18" i="10"/>
  <c r="F100" i="10"/>
  <c r="M100" i="10"/>
  <c r="T100" i="10"/>
  <c r="Y15" i="10"/>
  <c r="Y93" i="10"/>
  <c r="Y96" i="10"/>
  <c r="P100" i="10"/>
  <c r="Y17" i="10"/>
  <c r="R84" i="10"/>
  <c r="Y26" i="10"/>
  <c r="H100" i="10"/>
  <c r="D100" i="10"/>
  <c r="J100" i="10"/>
  <c r="E100" i="10"/>
  <c r="K100" i="10"/>
  <c r="S100" i="10"/>
  <c r="Q7" i="10"/>
  <c r="Q100" i="10" s="1"/>
  <c r="I9" i="10"/>
  <c r="Y9" i="10" s="1"/>
  <c r="Y16" i="7"/>
  <c r="Y10" i="7"/>
  <c r="Y24" i="7"/>
  <c r="Y27" i="7"/>
  <c r="I84" i="7"/>
  <c r="J84" i="7"/>
  <c r="K84" i="7"/>
  <c r="L84" i="7"/>
  <c r="M84" i="7"/>
  <c r="N84" i="7"/>
  <c r="P84" i="7"/>
  <c r="Q84" i="7"/>
  <c r="S84" i="7"/>
  <c r="T84" i="7"/>
  <c r="U84" i="7"/>
  <c r="V84" i="7"/>
  <c r="W84" i="7"/>
  <c r="L33" i="7"/>
  <c r="M33" i="7"/>
  <c r="N33" i="7"/>
  <c r="O33" i="7"/>
  <c r="P33" i="7"/>
  <c r="Q33" i="7"/>
  <c r="R33" i="7"/>
  <c r="S33" i="7"/>
  <c r="T33" i="7"/>
  <c r="U33" i="7"/>
  <c r="V33" i="7"/>
  <c r="W58" i="7"/>
  <c r="Y58" i="7" s="1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S91" i="7"/>
  <c r="T91" i="7"/>
  <c r="U91" i="7"/>
  <c r="V91" i="7"/>
  <c r="L17" i="7"/>
  <c r="M17" i="7"/>
  <c r="N17" i="7"/>
  <c r="O17" i="7"/>
  <c r="Q17" i="7"/>
  <c r="R17" i="7"/>
  <c r="S17" i="7"/>
  <c r="T17" i="7"/>
  <c r="U17" i="7"/>
  <c r="V17" i="7"/>
  <c r="W17" i="7"/>
  <c r="L28" i="7"/>
  <c r="M28" i="7"/>
  <c r="N28" i="7"/>
  <c r="O28" i="7"/>
  <c r="P28" i="7"/>
  <c r="Q28" i="7"/>
  <c r="R28" i="7"/>
  <c r="S28" i="7"/>
  <c r="T28" i="7"/>
  <c r="U28" i="7"/>
  <c r="V28" i="7"/>
  <c r="W28" i="7"/>
  <c r="L22" i="7"/>
  <c r="M22" i="7"/>
  <c r="N22" i="7"/>
  <c r="O22" i="7"/>
  <c r="P22" i="7"/>
  <c r="Q22" i="7"/>
  <c r="R22" i="7"/>
  <c r="S22" i="7"/>
  <c r="T22" i="7"/>
  <c r="U22" i="7"/>
  <c r="V22" i="7"/>
  <c r="W22" i="7"/>
  <c r="G26" i="7"/>
  <c r="H26" i="7"/>
  <c r="I26" i="7"/>
  <c r="L26" i="7"/>
  <c r="M26" i="7"/>
  <c r="N26" i="7"/>
  <c r="O26" i="7"/>
  <c r="P26" i="7"/>
  <c r="Q26" i="7"/>
  <c r="R26" i="7"/>
  <c r="S26" i="7"/>
  <c r="T26" i="7"/>
  <c r="U26" i="7"/>
  <c r="V26" i="7"/>
  <c r="W26" i="7"/>
  <c r="I42" i="7"/>
  <c r="Y42" i="7" s="1"/>
  <c r="Y43" i="7"/>
  <c r="Y44" i="7"/>
  <c r="Y45" i="7"/>
  <c r="I46" i="7"/>
  <c r="Y46" i="7" s="1"/>
  <c r="I47" i="7"/>
  <c r="Y47" i="7" s="1"/>
  <c r="I48" i="7"/>
  <c r="Y48" i="7" s="1"/>
  <c r="Y49" i="7"/>
  <c r="Y50" i="7"/>
  <c r="I51" i="7"/>
  <c r="Y51" i="7" s="1"/>
  <c r="I41" i="7"/>
  <c r="Y41" i="7" s="1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J9" i="7"/>
  <c r="M9" i="7"/>
  <c r="N9" i="7"/>
  <c r="O9" i="7"/>
  <c r="P9" i="7"/>
  <c r="Q9" i="7"/>
  <c r="R9" i="7"/>
  <c r="S9" i="7"/>
  <c r="T9" i="7"/>
  <c r="U9" i="7"/>
  <c r="V9" i="7"/>
  <c r="W9" i="7"/>
  <c r="F7" i="7"/>
  <c r="G7" i="7"/>
  <c r="H7" i="7"/>
  <c r="I7" i="7"/>
  <c r="J7" i="7"/>
  <c r="K7" i="7"/>
  <c r="M7" i="7"/>
  <c r="N7" i="7"/>
  <c r="O7" i="7"/>
  <c r="P7" i="7"/>
  <c r="R7" i="7"/>
  <c r="S7" i="7"/>
  <c r="T7" i="7"/>
  <c r="U7" i="7"/>
  <c r="V7" i="7"/>
  <c r="W7" i="7"/>
  <c r="I21" i="7"/>
  <c r="Y21" i="7" s="1"/>
  <c r="I18" i="7"/>
  <c r="Y18" i="7" s="1"/>
  <c r="I19" i="7"/>
  <c r="Y19" i="7" s="1"/>
  <c r="I13" i="7"/>
  <c r="Y13" i="7" s="1"/>
  <c r="I12" i="7"/>
  <c r="Y12" i="7" s="1"/>
  <c r="Y82" i="7"/>
  <c r="I81" i="7"/>
  <c r="Y81" i="7" s="1"/>
  <c r="I78" i="7"/>
  <c r="Y78" i="7" s="1"/>
  <c r="I79" i="7"/>
  <c r="Y79" i="7" s="1"/>
  <c r="I80" i="7"/>
  <c r="Y80" i="7" s="1"/>
  <c r="Y71" i="7"/>
  <c r="I70" i="7"/>
  <c r="Y70" i="7" s="1"/>
  <c r="I69" i="7"/>
  <c r="Y69" i="7" s="1"/>
  <c r="I65" i="7"/>
  <c r="Y65" i="7" s="1"/>
  <c r="I64" i="7"/>
  <c r="Y64" i="7" s="1"/>
  <c r="Y63" i="7"/>
  <c r="I62" i="7"/>
  <c r="Y62" i="7" s="1"/>
  <c r="I61" i="7"/>
  <c r="Y61" i="7" s="1"/>
  <c r="I60" i="7"/>
  <c r="Y60" i="7" s="1"/>
  <c r="I30" i="7"/>
  <c r="Y30" i="7" s="1"/>
  <c r="I31" i="7"/>
  <c r="Y31" i="7" s="1"/>
  <c r="I32" i="7"/>
  <c r="Y32" i="7" s="1"/>
  <c r="I29" i="7"/>
  <c r="Y29" i="7" s="1"/>
  <c r="Y59" i="7"/>
  <c r="R97" i="7"/>
  <c r="Y97" i="7" s="1"/>
  <c r="R94" i="7"/>
  <c r="Y94" i="7" s="1"/>
  <c r="R93" i="7"/>
  <c r="Y93" i="7" s="1"/>
  <c r="R92" i="7"/>
  <c r="I56" i="7"/>
  <c r="Y56" i="7" s="1"/>
  <c r="Y77" i="7"/>
  <c r="Y74" i="7"/>
  <c r="Y40" i="7"/>
  <c r="Y39" i="7"/>
  <c r="Y38" i="7"/>
  <c r="I37" i="7"/>
  <c r="Y37" i="7" s="1"/>
  <c r="Y72" i="7"/>
  <c r="Y76" i="7"/>
  <c r="W57" i="7"/>
  <c r="Y57" i="7" s="1"/>
  <c r="W55" i="7"/>
  <c r="Y55" i="7" s="1"/>
  <c r="W54" i="7"/>
  <c r="Y54" i="7" s="1"/>
  <c r="W100" i="10" l="1"/>
  <c r="Y91" i="10"/>
  <c r="Y33" i="10"/>
  <c r="Y84" i="10"/>
  <c r="R100" i="10"/>
  <c r="M99" i="7"/>
  <c r="R91" i="7"/>
  <c r="U99" i="7"/>
  <c r="G99" i="7"/>
  <c r="K99" i="7"/>
  <c r="T99" i="7"/>
  <c r="V99" i="7"/>
  <c r="J99" i="7"/>
  <c r="S99" i="7"/>
  <c r="L99" i="7"/>
  <c r="N99" i="7"/>
  <c r="I28" i="7"/>
  <c r="W33" i="7"/>
  <c r="Y92" i="7"/>
  <c r="I17" i="7"/>
  <c r="I100" i="10"/>
  <c r="Y7" i="10"/>
  <c r="Y75" i="7" l="1"/>
  <c r="Y68" i="7"/>
  <c r="Y53" i="7"/>
  <c r="Y52" i="7"/>
  <c r="I83" i="7"/>
  <c r="Y83" i="7" s="1"/>
  <c r="I36" i="7"/>
  <c r="Y36" i="7" s="1"/>
  <c r="I35" i="7"/>
  <c r="Y35" i="7" s="1"/>
  <c r="I34" i="7"/>
  <c r="W96" i="7"/>
  <c r="Y96" i="7" s="1"/>
  <c r="P20" i="7"/>
  <c r="Q8" i="7"/>
  <c r="R90" i="7"/>
  <c r="Y90" i="7" s="1"/>
  <c r="R89" i="7"/>
  <c r="Y89" i="7" s="1"/>
  <c r="R88" i="7"/>
  <c r="Y88" i="7" s="1"/>
  <c r="R87" i="7"/>
  <c r="O86" i="7"/>
  <c r="Y86" i="7" s="1"/>
  <c r="O85" i="7"/>
  <c r="I73" i="7"/>
  <c r="Y73" i="7" s="1"/>
  <c r="I25" i="7"/>
  <c r="Y25" i="7" s="1"/>
  <c r="I23" i="7"/>
  <c r="Y14" i="7"/>
  <c r="W95" i="7"/>
  <c r="Y67" i="7"/>
  <c r="Y66" i="7"/>
  <c r="Y23" i="7" l="1"/>
  <c r="I22" i="7"/>
  <c r="Y20" i="7"/>
  <c r="P17" i="7"/>
  <c r="P99" i="7" s="1"/>
  <c r="Y34" i="7"/>
  <c r="I33" i="7"/>
  <c r="Y95" i="7"/>
  <c r="W91" i="7"/>
  <c r="W99" i="7" s="1"/>
  <c r="Y11" i="7"/>
  <c r="I9" i="7"/>
  <c r="Y85" i="7"/>
  <c r="O84" i="7"/>
  <c r="O99" i="7" s="1"/>
  <c r="Y87" i="7"/>
  <c r="R84" i="7"/>
  <c r="R99" i="7" s="1"/>
  <c r="Y8" i="7"/>
  <c r="Q7" i="7"/>
  <c r="Q99" i="7" s="1"/>
  <c r="H22" i="7"/>
  <c r="H84" i="7"/>
  <c r="H33" i="7"/>
  <c r="H28" i="7"/>
  <c r="H17" i="7"/>
  <c r="H15" i="7"/>
  <c r="H9" i="7"/>
  <c r="F84" i="7"/>
  <c r="F33" i="7"/>
  <c r="F28" i="7"/>
  <c r="F26" i="7"/>
  <c r="F22" i="7"/>
  <c r="F17" i="7"/>
  <c r="F15" i="7"/>
  <c r="F9" i="7"/>
  <c r="C91" i="7"/>
  <c r="D84" i="7"/>
  <c r="E84" i="7"/>
  <c r="C84" i="7"/>
  <c r="D33" i="7"/>
  <c r="E33" i="7"/>
  <c r="C33" i="7"/>
  <c r="D28" i="7"/>
  <c r="E28" i="7"/>
  <c r="Y28" i="7" s="1"/>
  <c r="C28" i="7"/>
  <c r="D26" i="7"/>
  <c r="E26" i="7"/>
  <c r="C26" i="7"/>
  <c r="D22" i="7"/>
  <c r="E22" i="7"/>
  <c r="C22" i="7"/>
  <c r="D17" i="7"/>
  <c r="E17" i="7"/>
  <c r="C17" i="7"/>
  <c r="E15" i="7"/>
  <c r="Y15" i="7" s="1"/>
  <c r="D15" i="7"/>
  <c r="C15" i="7"/>
  <c r="D9" i="7"/>
  <c r="E9" i="7"/>
  <c r="C9" i="7"/>
  <c r="D7" i="7"/>
  <c r="C8" i="7"/>
  <c r="C7" i="7" s="1"/>
  <c r="E7" i="7"/>
  <c r="E98" i="7"/>
  <c r="Y22" i="7" l="1"/>
  <c r="Y84" i="7"/>
  <c r="Y17" i="7"/>
  <c r="D99" i="7"/>
  <c r="Y7" i="7"/>
  <c r="E99" i="7"/>
  <c r="C99" i="7"/>
  <c r="F99" i="7"/>
  <c r="I99" i="7"/>
  <c r="Y9" i="7"/>
  <c r="H99" i="7"/>
  <c r="Y33" i="7"/>
  <c r="Y91" i="7"/>
  <c r="Y26" i="7"/>
</calcChain>
</file>

<file path=xl/sharedStrings.xml><?xml version="1.0" encoding="utf-8"?>
<sst xmlns="http://schemas.openxmlformats.org/spreadsheetml/2006/main" count="525" uniqueCount="218">
  <si>
    <t>ที่</t>
  </si>
  <si>
    <t xml:space="preserve">(1)
โครงการ/กิจกรรม
</t>
  </si>
  <si>
    <t>(4) = (2)+(3)
รวมงบประมาณที่ได้รับจัดสรร 
(ตาม พรบ.)</t>
  </si>
  <si>
    <t>(5)
ผลการเบิกจ่าย</t>
  </si>
  <si>
    <t>ก่อหนี้แล้ว</t>
  </si>
  <si>
    <t>(7.1)
จำนวน (รายการ)</t>
  </si>
  <si>
    <t>(7.2)
วงเงิน</t>
  </si>
  <si>
    <t>(7.4)
ปัญหา
(ระบุหมายเลข)</t>
  </si>
  <si>
    <t>(6) ปัญหากรณีงบดำเนินงานเบิกจ่ายล่าช้า
(ระบุหมายเลข)</t>
  </si>
  <si>
    <t xml:space="preserve">(7.5)
*โปรดระบุเหตุผลเพิ่มเติมตามปัญหาข้อ (7.4)* </t>
  </si>
  <si>
    <t>(8)  กรณีโครงการ/กิจกรรมอยู่ระหว่างดำเนินการ ระบุแผนการเบิกจ่าย (บาท)</t>
  </si>
  <si>
    <t>(3)
งบลงทุน
(บาท)</t>
  </si>
  <si>
    <t xml:space="preserve">(9) 
เงินเหลือจ่ายกรณีโครงการเสร็จสิ้นแล้ว (บาท) </t>
  </si>
  <si>
    <t>(7.3)
คาดว่าก่อหนี้
(ระบุเดือนเป็นตัวเลข)</t>
  </si>
  <si>
    <t>(2)
งบดำเนินงาน/
งบรายจ่ายอื่น (บาท)</t>
  </si>
  <si>
    <t>คำอธิบายเพิ่มเติม</t>
  </si>
  <si>
    <t>ข้อ (6) และ (7.4) ปัญหาการดำเนินกิจกรรม ให้ระบุสาเหตุเป็นหมายเลข ดังนี้</t>
  </si>
  <si>
    <t>รวม</t>
  </si>
  <si>
    <r>
      <t xml:space="preserve">(7) กรณีงบลงทุน (ลงงบฯ ข้อมูลเฉพาะรายการที่ยังไม่ก่อหนี้/หากก่อหนี้แล้วให้ระบุคำว่า </t>
    </r>
    <r>
      <rPr>
        <b/>
        <sz val="14"/>
        <color rgb="FFFF0000"/>
        <rFont val="TH SarabunPSK"/>
        <family val="2"/>
      </rPr>
      <t>"ก่อหนี้แล้ว"</t>
    </r>
    <r>
      <rPr>
        <b/>
        <sz val="14"/>
        <rFont val="TH SarabunPSK"/>
        <family val="2"/>
      </rPr>
      <t>ในข้อ (7.3))</t>
    </r>
  </si>
  <si>
    <t>แบบรายงานผลการดำเนินงานตามแผนปฏิบัติราชการประจำปีงบประมาณ พ.ศ. 2562</t>
  </si>
  <si>
    <t>ม.ค. 62</t>
  </si>
  <si>
    <t>ก.ย.62</t>
  </si>
  <si>
    <t>หลัง ก.ย.62</t>
  </si>
  <si>
    <t xml:space="preserve">มาตรา 58 แผนงานบูรณาการส่งเสริมการพัฒนาจังหวัดและกลุ่มจังหวัดแบบบูรณาการ </t>
  </si>
  <si>
    <t>(10)
หมายเหตุ</t>
  </si>
  <si>
    <t xml:space="preserve">รายงานผลภายในวันที่ 5 ของทุกเดือน เป็นไฟล์ Microsoft Excel ที่ E - Mail : reportpad62@gmail.com  // โทร 02 222 7821 มท. 50436  </t>
  </si>
  <si>
    <r>
      <rPr>
        <b/>
        <sz val="16"/>
        <color theme="1"/>
        <rFont val="TH SarabunPSK"/>
        <family val="2"/>
      </rPr>
      <t>หมายเลข 1</t>
    </r>
    <r>
      <rPr>
        <sz val="16"/>
        <color theme="1"/>
        <rFont val="TH SarabunPSK"/>
        <family val="2"/>
      </rPr>
      <t xml:space="preserve">  คือ สถานที่ไม่ได้รับอนุญาต      </t>
    </r>
  </si>
  <si>
    <r>
      <rPr>
        <b/>
        <sz val="16"/>
        <color theme="1"/>
        <rFont val="TH SarabunPSK"/>
        <family val="2"/>
      </rPr>
      <t xml:space="preserve">หมายเลข 2 </t>
    </r>
    <r>
      <rPr>
        <sz val="16"/>
        <color theme="1"/>
        <rFont val="TH SarabunPSK"/>
        <family val="2"/>
      </rPr>
      <t xml:space="preserve"> คือ เปลี่ยนสถานที่ดำเนินการ       </t>
    </r>
  </si>
  <si>
    <r>
      <rPr>
        <b/>
        <sz val="16"/>
        <color theme="1"/>
        <rFont val="TH SarabunPSK"/>
        <family val="2"/>
      </rPr>
      <t>หมายเลข 3</t>
    </r>
    <r>
      <rPr>
        <sz val="16"/>
        <color theme="1"/>
        <rFont val="TH SarabunPSK"/>
        <family val="2"/>
      </rPr>
      <t xml:space="preserve">  คือ  หน่วยงานตรวจสอบภายในทักท้วง            </t>
    </r>
  </si>
  <si>
    <r>
      <rPr>
        <b/>
        <sz val="16"/>
        <color theme="1"/>
        <rFont val="TH SarabunPSK"/>
        <family val="2"/>
      </rPr>
      <t>หมายเลข 4</t>
    </r>
    <r>
      <rPr>
        <sz val="16"/>
        <color theme="1"/>
        <rFont val="TH SarabunPSK"/>
        <family val="2"/>
      </rPr>
      <t xml:space="preserve"> คือ งบประมาณซ้ำซ้อน                 </t>
    </r>
  </si>
  <si>
    <r>
      <rPr>
        <b/>
        <sz val="16"/>
        <color theme="1"/>
        <rFont val="TH SarabunPSK"/>
        <family val="2"/>
      </rPr>
      <t>หมายเลข 5</t>
    </r>
    <r>
      <rPr>
        <sz val="16"/>
        <color theme="1"/>
        <rFont val="TH SarabunPSK"/>
        <family val="2"/>
      </rPr>
      <t xml:space="preserve"> คือ ไม่มีผู้รับจ้าง/อยู่ระหว่างจัดซื้อจัดจ้าง</t>
    </r>
  </si>
  <si>
    <r>
      <rPr>
        <b/>
        <sz val="16"/>
        <color theme="1"/>
        <rFont val="TH SarabunPSK"/>
        <family val="2"/>
      </rPr>
      <t>หมายเลข 6</t>
    </r>
    <r>
      <rPr>
        <sz val="16"/>
        <color theme="1"/>
        <rFont val="TH SarabunPSK"/>
        <family val="2"/>
      </rPr>
      <t xml:space="preserve"> คือ เปลี่ยนรูปแบบกิจกรรม/ประเภทงบประมาณ/สิ่งก่อสร้าง          </t>
    </r>
  </si>
  <si>
    <r>
      <rPr>
        <b/>
        <sz val="16"/>
        <color theme="1"/>
        <rFont val="TH SarabunPSK"/>
        <family val="2"/>
      </rPr>
      <t>หมายเลข 7</t>
    </r>
    <r>
      <rPr>
        <sz val="16"/>
        <color theme="1"/>
        <rFont val="TH SarabunPSK"/>
        <family val="2"/>
      </rPr>
      <t xml:space="preserve"> คือ ยกเลิกเพื่อทำโครงการอื่น           </t>
    </r>
  </si>
  <si>
    <r>
      <rPr>
        <b/>
        <sz val="16"/>
        <color theme="1"/>
        <rFont val="TH SarabunPSK"/>
        <family val="2"/>
      </rPr>
      <t xml:space="preserve">หมายเลข 8 </t>
    </r>
    <r>
      <rPr>
        <sz val="16"/>
        <color theme="1"/>
        <rFont val="TH SarabunPSK"/>
        <family val="2"/>
      </rPr>
      <t xml:space="preserve">คือ ยกเลิกโครงการ คืนงบประมาณ           </t>
    </r>
  </si>
  <si>
    <r>
      <rPr>
        <b/>
        <sz val="16"/>
        <color theme="1"/>
        <rFont val="TH SarabunPSK"/>
        <family val="2"/>
      </rPr>
      <t>หมายเลข 9</t>
    </r>
    <r>
      <rPr>
        <sz val="16"/>
        <color theme="1"/>
        <rFont val="TH SarabunPSK"/>
        <family val="2"/>
      </rPr>
      <t xml:space="preserve"> คือ ดำเนินการตามห้วงเวลา ฤดูกาล เทศกาล วันสำคัญ เป็นต้น   </t>
    </r>
  </si>
  <si>
    <r>
      <rPr>
        <b/>
        <sz val="16"/>
        <color theme="1"/>
        <rFont val="TH SarabunPSK"/>
        <family val="2"/>
      </rPr>
      <t xml:space="preserve">หมายเลข 10 </t>
    </r>
    <r>
      <rPr>
        <sz val="16"/>
        <color theme="1"/>
        <rFont val="TH SarabunPSK"/>
        <family val="2"/>
      </rPr>
      <t xml:space="preserve">คือ เหตุผลอื่นๆ ให้ระบุในช่องเหตุผลเพิ่มเติม   </t>
    </r>
  </si>
  <si>
    <r>
      <t>ข้อ (7.3) เดือนที่คาดว่าก่อหนี้ของงบลงทุน ให้ระบุเป็นตัวเลข เช่น เดือน ม.ค.. = 1, เดือน ก.พ. = 2, เดือน มี.ค. = 3 เป็นต้น //กรณี ก่อหนี้แล้ว ให้ระบุคำว่า "</t>
    </r>
    <r>
      <rPr>
        <b/>
        <sz val="16"/>
        <color rgb="FFFF0000"/>
        <rFont val="TH SarabunPSK"/>
        <family val="2"/>
      </rPr>
      <t>ก่อหนี้แล้ว</t>
    </r>
    <r>
      <rPr>
        <b/>
        <sz val="16"/>
        <color theme="1"/>
        <rFont val="TH SarabunPSK"/>
        <family val="2"/>
      </rPr>
      <t>"</t>
    </r>
  </si>
  <si>
    <r>
      <t xml:space="preserve">ข้อ (7.5) ให้ระบุเหตุผลเพิ่มเติมเพื่ออธิบายข้อ (7.4) </t>
    </r>
    <r>
      <rPr>
        <b/>
        <sz val="16"/>
        <color rgb="FFFF0000"/>
        <rFont val="TH SarabunPSK"/>
        <family val="2"/>
      </rPr>
      <t>และกรณีที่โครงการ/กิจกรรมที่ "ก่อหนี้แล้ว" ไม่สามารถเบิกจ่ายได้ตามแผนหรือเบิกจ่ายล่าช้าให้ระบุเหตุผลการเบิกจ่ายล่าช้าด้วย</t>
    </r>
  </si>
  <si>
    <t>โครงการพัฒนาระบบสาธารณูปโภคเพื่อรองรับการขยายตัวของชุมชน</t>
  </si>
  <si>
    <t>โครงการบริหารจัดการสาธารณภัยจังหวัดชลบุรีแบบบูรณาการ</t>
  </si>
  <si>
    <t xml:space="preserve"> พัฒนาศักยภาพด้านการป้องกันและลดอุบัติภัยทางน้ำ</t>
  </si>
  <si>
    <t xml:space="preserve"> ก่อสร้างระบบประปาหมู่บ้านแบบผิวดินขนาดใหญ่บ้านหนองหญ้าปล้อง หมู่ที่ 3 ตำบลหนองเสือช้าง อำเภอหนองใหญ่ จังหวัดชลบุรี</t>
  </si>
  <si>
    <t xml:space="preserve"> ก่อสร้างทุ่นผูกเรือทุ่นผูกเรือ 2 จุด อำเภอเกาะสีชัง จังหวัดชลบุรี</t>
  </si>
  <si>
    <t xml:space="preserve"> ก่อสร้างระบบผลิตน้ำประปาหมู่บ้านแบบผิวดินขนาดใหญ่ หมู่ที่ 7  ตำบลวัดหลวง อำเภอพนัสนิคม  จังหวัดชลบุรี</t>
  </si>
  <si>
    <t xml:space="preserve"> ก่อสร้างพัฒนาแหล่งกักเก็บน้ำดิบเขตพื้นที่เทศบาลตำบลหัวกุญแจ หมู่ที่ 1 ตำบลคลองกิ่ว อำเภอบ้านบึง จังหวัดชลบุรี</t>
  </si>
  <si>
    <t xml:space="preserve"> ขยายท่อเมนประปา บริเวณถนนเอกชัย 1 , เอกชัย 2 เทศบาลตำบลเกาะสีชัง</t>
  </si>
  <si>
    <t xml:space="preserve"> ค่าใช้จ่ายในการบริหารงานจังหวัดแบบบูรณาการ</t>
  </si>
  <si>
    <t xml:space="preserve"> จัดทำปะการังเทียมคอนกรีตเสริมเหล็กเพื่อฟื้นฟูระบบนิเวศน์ทางทะเลของเกาะสีชัง  บริเวณแหลมงู และบริเวณแหลมตุ๊กตา (จุดทิ้งตำแหน่งเดิม) </t>
  </si>
  <si>
    <t xml:space="preserve"> ปักไม้ไผ่ชะลอคลื่นเพื่อแก้ไขปัญหาการกัดเซาะชายฝั่งจังหวัดชลบุรี</t>
  </si>
  <si>
    <t xml:space="preserve"> ฟื้นฟูระบบนิเวศน์แนวปะการังธรรมชาติ เสริมสร้างความอุดม สมบูรณ์ให้กับระบบนิเวศทางทะเลและชายฝั่ง</t>
  </si>
  <si>
    <t xml:space="preserve"> บ้านปลาปะการังเทียม</t>
  </si>
  <si>
    <t xml:space="preserve"> ปรับปรุงห้วยสุครีพ ตำบลบางพระ อำเภอศรีราชา จังหวัดชลบุรี</t>
  </si>
  <si>
    <t xml:space="preserve"> พัฒนาแหล่งน้ำเพื่อการเกษตรและบรรเทาสาธารณภัยขุดสระน้ำชุมชนมาบยาง หมู่ที่ 6 ตำบลหนองใหญ่ อำเภอหนองใหญ่ จังหวัดชลบุรี</t>
  </si>
  <si>
    <t xml:space="preserve"> พัฒนาแหล่งน้ำตื้นเขินอำเภอศรีราชา จังหวัดชลบุรี</t>
  </si>
  <si>
    <t xml:space="preserve"> ก่อสร้างอาคารคัดแยกขยะมูลฝอย บริเวณหมวดศิลา (การรถไฟ) หมู่ที่ 6 บ้านท่าภาณุรังษี ตำบลท่าเทววงษ์ อำเภอเกาะสีชัง จังหวัดชลบุรี</t>
  </si>
  <si>
    <t xml:space="preserve"> ก่อสร้างถนนสายแยก ทางหลวงหมายเลข 331 – บ้านมะขามคู่ อำเภอบางละมุง จังหวัดชลบุรี</t>
  </si>
  <si>
    <t>ก่อสร้างถนนสายแยกอ่างเก็บน้ำมาบประชัน-ถนนพรประภานิมิต 23 อำเภอบางละมุง จังหวัดชลบุรี</t>
  </si>
  <si>
    <t>ก่อสร้างถนนสาย บ.แปลง-บ.กระบกคู่ อำเภอเกาะจันทร์ จังหวัดชลบุรี</t>
  </si>
  <si>
    <t>ก่อสร้างถนนสายแยก ทช.ชบ.4094-บ.โป่งสะเก็ด อำเภอบางละมุง จังหวัดชลบุรี</t>
  </si>
  <si>
    <t xml:space="preserve"> ก่อสร้างถนนคอนกรีตเสริมเหล็กพร้อมวางท่อระบายน้ำ ซอยองค์การบริหารส่วนตำบล ถึง เขาพงพานถึงจุดสิ้นสุดถนนแอสฟัลท์ติกคอนกรีต หมู่ที่ 1,3 ตำบลหนองข้างคอก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</si>
  <si>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พร้อมวางท่อระบายน้ำสายวัดเขาบ่อยาง หมู่ที่ 1 ตำบลเหมือง 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</si>
  <si>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 สายมากทรัพย์ หมู่ที่ 4  ตำบลสำนักบก เชื่อมหมู่ที่ 6 ตำบลนาป่า อำเภอเมืองชลบุรี จังหวัดชลบุรี</t>
  </si>
  <si>
    <t xml:space="preserve"> ก่อสร้างถนนคอนกรีตเสริมเหล็กพร้อมระบบระบายน้ำ สายบ้านเนินทรายถึงแยกสนามบิน หมู่ที่ 9 ตำบลห้วยใหญ่ อำเภอบางละมุง จังหวัดชลบุรี</t>
  </si>
  <si>
    <t xml:space="preserve"> ก่อสร้างถนนคอนกรีตเสริมเหล็ก พร้อมวางท่อระบายน้ำสายตะเคียนเตี้ย ซอย 19 (ข้าง บ.เคไลน์) หมู่ที่ 2 ตำบลตะเคียนเตี้ย อำเภอบางละมุง จังหวัดชลบุรี</t>
  </si>
  <si>
    <t xml:space="preserve"> ก่อสร้างแอสฟัลท์ติกคอนกรีตสายบ้านนายไปล่ ถึง ถนนตะเคียนเตี้ย (ตอนที่ 2) หมู่ที่ 4 ตำบลหนองปลาไหล อำเภอบางลุะมุง จังหวัดชลบุรี</t>
  </si>
  <si>
    <t xml:space="preserve"> ก่อสร้างท่ออุโมงค์ระบายน้ำคอนกรีตเสริมเหล็ก ช่วงซอยหนองหิน 2 เชื่อมทางรถไฟ (ระยะที่ 2 จากอู่ต่อเรือถึงบ้านเรือนไม้ ตำบลหนองปรือ อำเภอบางละมุง จังหวัดชลบุรี</t>
  </si>
  <si>
    <t xml:space="preserve"> ก่อสร้างถนนคอนกรีตเสริมเหล็กสายหนองสำราญถึงห้วยเตย (ช่วงที่ 2) หมู่ที่ 4 ตำบลหนองชาก อำเภอบ้านบึง จังหวัดชลบุรี</t>
  </si>
  <si>
    <t xml:space="preserve"> ก่อสร้างถนนคอนกรีตเสริมเหล็กสายบ่อเป้าถึงเขาห้วยยอ หมู่ที่ 5  ตำบลหนองซ้ำซาก (แยกขวา) อำเภอบ้านบึง จังหวัดชลบุรี</t>
  </si>
  <si>
    <t xml:space="preserve"> ก่อสร้างถนนคอนกรีตเสริมเหล็กสายวัดพระธรรมจักร หมู่ที่ 1 ตำบลคลองกิ่ว อำเภอบ้านบึง จังหวัดชลบุรี</t>
  </si>
  <si>
    <t xml:space="preserve"> ก่อสร้างถนนคอนกรีตเสริมเหล็กสายบ้านหนองปรือถึงสมาคมบึงทอง หมู่ที่ 1 ตำบลหนองไผ่แก้ว อำเภอบ้านบึง จังหวัดชลบุรี</t>
  </si>
  <si>
    <t xml:space="preserve"> ก่อสร้างถนนคอนกรีตเสริมเหล็กสายหนองโกศลถึงบ้านอ้อมแก้ว หมู่ที่ 3 ตำบลหนองไผ่แก้ว อำเภอบ้านบึง จังหวัดชลบุรี</t>
  </si>
  <si>
    <t xml:space="preserve"> ก่อสร้างถนนคอนกรีตเสริมเหล็ก สายเกาะลอย ถึงบางนาง หมู่ที่ 1  ตำบลเกาะลอย อำเภอพานทอง จังหวัดชลบุรี</t>
  </si>
  <si>
    <t xml:space="preserve"> ก่อสร้างถนนคอนกรีตเสริมเหล็ก สายบ้านคลองบางข้าว (ตอนที่ 2) หมู่ที่ 1 ตำบลบางหัก อำเภอพานทอง จังหวัดชลบุรี</t>
  </si>
  <si>
    <t xml:space="preserve"> ก่อสร้างถนนคอนกรีตเสริมเหล็กบริเวณถนนตัดใหม่หนองตารางถึงเนินเขมร หมู่ที่ 1 ตำบลมาบโป่ง อำเภอพานทอง จังหวัดชลบุรี</t>
  </si>
  <si>
    <t xml:space="preserve"> ก่อสร้างถนนคอนกรีตเสริมเหล็กสายธรรมรัตน์ถึง บ้านเขามะกรูด หมู่ที่ 1 ตำบลเกษตรสุวรรณ อำเภอบ่อทอง จังหวัดชลบุรี</t>
  </si>
  <si>
    <t xml:space="preserve"> ก่อสร้างถนนคอนกรีตเสริมเหล็ก สายธรรมรัตน์ ถึง ทุ่งปืนแตก หมู่ที่ 1 ตำบลเกษตรสุวรรณ อำเภอบ่อทอง จังหวัดชลบุรี</t>
  </si>
  <si>
    <t xml:space="preserve"> ก่อสร้างถนนคอนกรีตเสริมเหล็กซอยเทศบาลซอย 9 (ซอยข้างอู่ช่างหนึ่ง) หมู่ที่ 1  ตำบลบ่อทอง อำเภอบ่อทอง จังหวัดชลบุรี</t>
  </si>
  <si>
    <t xml:space="preserve"> ก่อสร้างถนนคอนกรีตเสริมเหล็ก สายเฉลิมพระเกียรติถึงเขาตะแบก ซอย 2 หมู่ที่ 1 ตำบลหนองเสือช้าง อำเภอหนองใหญ่ จังหวัดชลบุรี</t>
  </si>
  <si>
    <t xml:space="preserve"> ก่อสร้างถนนคอนกรีตเสริมเหล็กสายหมู่บ้านใหม่ ชุมชนหนองตะเคียนทอง (หมู่ที่ 5) ตำบลหนองใหญ่ อำเภอหนองใหญ่ จังหวัดชลบุรี</t>
  </si>
  <si>
    <t xml:space="preserve"> ก่อสร้างถนนคอนกรีตเสริมเหล็กสายบ้านกฤษฎา ทองคำบรรจง หมู่ที่ 1 ตำบลท่าบุญมี อำเภอเกาะจันทร์ จังหวัดชลบุรี</t>
  </si>
  <si>
    <t xml:space="preserve"> ก่อสร้างถนนคอนกรีตเสริมเหล็ก(บริเวณถนนสายคอกม้าถึงศาลาประชาคม) หมู่ที่ 8 เทศบาลเมืองปรกฟ้า ตำบลเกาะจันทร์ อำเภอเกาะจันทร์ จังหวัดชลบุรี</t>
  </si>
  <si>
    <t xml:space="preserve"> ก่อสร้างถนนคอนกรีตเสริมเหล็กเทศบาล ซอย 7 หมู่ที่ 14  เทศบาลเกาะจันทร์  อำเภอเกาะจันทร์ จังหวัดชลบุรี</t>
  </si>
  <si>
    <t xml:space="preserve"> ก่อสร้างถนนคอนกรีตเสริมเหล็ก บริเวณถนนสายปรกฟ้า ซอย 4 ชุมชนย่อยที่ 7 หมู่ที่ 7 ตำบลเกาะจันทร์ อำเภอเกาะจันทร์ จังหวัดชลบุรี</t>
  </si>
  <si>
    <t xml:space="preserve"> ก่อสร้างถนนคอนกรีตเสริมเหล็กสายบ้านหนองขยาด หมู่ 7 (บริเวณหน้าบ้าน อบต.วัชระ – หน้าบ้านทิดดำ) ตำบลหนองขยาด อำเภอพนัสนิคม จังหวัดชลบุรี</t>
  </si>
  <si>
    <t xml:space="preserve"> ก่อสร้างถนนคอนกรีตเสริมเหล็ก หมู่ที่ 11  บ้านคลองแบ่ง ถนนสายเข้าหมู่บ้านหน้า สำนักงานที่ดิน ตำบลไร่หลักทอง อำเภอพนัสนิคม จังหวัดชลบุรี</t>
  </si>
  <si>
    <t xml:space="preserve"> ก่อสร้างถนนคอนกรีตเสริมเหล็กสายแยกจากถนนนาคถึงศาลเจ้าแปะกง (เชื่อมต่อตำบลหนองอิรุณ อำเภอบ้านบึง) หมู่ที่ 4 ตำบลหมอนนาง อำเภอพนัสนิคม  จังหวัดชลบุรี</t>
  </si>
  <si>
    <t xml:space="preserve"> วางท่อระบายน้ำคอนกรีตเสริมเหล็ก บริเวณข้างอาคารเอนกประสงค์  หมู่ที่ 4,1 เชื่อมคลองเซิด  ตำบลบ้านเซิด  อำเภอพนัสนิคม  จังหวัดชลบุรี</t>
  </si>
  <si>
    <t xml:space="preserve"> ก่อสร้างถนนคอนกรีตเสริมเหล็กสายบ้านนายสุบิน หมู่ 5 ถึง โรงงาน 4 ส. หมู่ที่ 4 ตำบลนาวังหิน อำเภอพนัสนิคม จังหวัดชลบุรี</t>
  </si>
  <si>
    <t xml:space="preserve"> ก่อสร้างถนนแอสฟัลท์ติกคอนกรีตสาย331 ถึง ม่วงหวาน หมู่ที่ 15  ตำบลหนองเหียง อำเภอพนัสนิคม  จังหวัดชลบุรี</t>
  </si>
  <si>
    <t xml:space="preserve"> ก่อสร้างผิวจราจรคอนกรีตเสริมเหล็ก พร้อมวางท่อระบายน้ำ ถนนบุญเลิศ หมู่ที่ 7 ตำบลนาจอมเทียน อำเภอสัตหีบ จังหวัดชลบุรี</t>
  </si>
  <si>
    <t xml:space="preserve"> ก่อสร้างถนนผิวจราจรคอนกรีตเสริมเหล็ก พร้อมวางท่อระบายน้ำ สาย ชบ 1003 ถึง เขาตะแบก ตอนที่ 2 หมู่ที่ 7 ตำบลนาจอมเทียน อำเภอสัตหีบ จังหวัดชลบุรี</t>
  </si>
  <si>
    <t xml:space="preserve"> ปรับปรุงถนนแอสฟัลท์ติกคอนกรีตเป็นถนนคอนกรีตเสริมเหล็กสายหนองใหญ่ – ห้างสูง  ชุมชนมาบยาง (หมู่ที่ 6) ตำบลหนองใหญ่ อำเภอหนองใหญ่ จังหวัดชลบุรี</t>
  </si>
  <si>
    <t xml:space="preserve"> ก่อสร้างถนนคอนกรีตเสริมเหล็ก หมู่ที่ 2 ถึง 7 ตำบลทุ่งขวาง อำเภอพนัสนิคม จังหวัดชลบุรี</t>
  </si>
  <si>
    <t xml:space="preserve"> ก่อสร้างถนนคอนกรีตเสริมเหล็ก สายเกาะสะเดา หมู่ที่ 1 ตำบลนามะตูม อำเภอพนัสนิคม จังหวัดชลบุรี</t>
  </si>
  <si>
    <t xml:space="preserve"> ก่อสร้างถนนคอนกรีตเสริมเหล็ก จากรอยต่อคอนกรีตเดิมบริเวณบ้านนางอุไรวรรณ  แซ่ตั้นถึงบ่อปลานายสายหยุด  เจริญดี  หมู่ที่  2  ตำบลท่าข้าม อำเภอพนัสนิคม  จังหวัดชลบุรี</t>
  </si>
  <si>
    <t xml:space="preserve"> ก่อสร้างถนนคอนกรีตเสริมเหล็กสายไร่กลาง-โคกช้าง (ช่วงที่ 1) หมู่ที่ 4 ตำบลมาบไผ่ อำเภอบ้านบึง จังหวัดชลบุรี</t>
  </si>
  <si>
    <t xml:space="preserve"> ปรับปรุงถนนคอนกรีตเสริมเหล็กสายเจียมเจริญ หมู่ที่ 8 ตำบลบางพระ อำเภอศรีราชา จังหวัดชลบุรี</t>
  </si>
  <si>
    <t xml:space="preserve"> ก่อสร้างถนนคอนกรีตเสริมเหล็กพร้อมระบบระบายน้ำ สายวิเศษนิยม-บ้านยางใหญ่ หมู่ที่ 12 ตำบลห้วยใหญ่ อำเภอบางละมุง จังหวัดชลบุรี</t>
  </si>
  <si>
    <t xml:space="preserve"> ก่อสร้างถนนคอนกรีตเสริมเหล็กถนนสายมาบไข่เน่า หมู่ที่ 5 ตำบลหนองเสือช้าง อำเภอหนองใหญ่ จังหวัดชลบุรี</t>
  </si>
  <si>
    <t xml:space="preserve"> ปรับปรุงถนนแอสฟัลท์ติกคอนกรีต สายเซิดน้อย (ช่วงไฟแดงเซิดน้อย ถึงเซิดน้อย ซอย 12) หมู่ที่ 2 ตำบลบ้านบึง อำเภอบ้านบึง จังหวัดชลบุรีดชลบุรี</t>
  </si>
  <si>
    <t xml:space="preserve"> ก่อสร้างถนนแอสฟัลท์ติกคอนกรีต ถนนสายปรกฟ้าถึงแยกหนองหอย -3245 ตำบลเกาะจันทร์ อำเภอเกาะจันทร์ จังหวัดชลบุรี</t>
  </si>
  <si>
    <t xml:space="preserve"> ก่อสร้างถนนคอนกรีตเสริมเหล็ก สายบ้านเนินตั้ว (บ้านนายประชุม เหลืองอ่อนถึงสะพานข้ามคลอง) </t>
  </si>
  <si>
    <t xml:space="preserve"> ก่อสร้างถนนคอนกรีตเสริมเหล็กถนนสายคลองสามง่ามถีงบ้านหัวสนาม(บริเวณบ้านนายน้อมถึงนางประจวบจิต)</t>
  </si>
  <si>
    <t xml:space="preserve"> ก่อสร้างถนนคอนกรีตเสริมเหล็ก ถนนสายวัดอุทกเขปสีมารามถึงสะพานข้ามคลอง หมู่ที่9 ตำบลวัดโบสถ์ อำเภอพนัสนิคม จังหวัดชลบุรี</t>
  </si>
  <si>
    <t xml:space="preserve"> ก่อสร้างถนนคอนกรีตเสริมเหล็ก หมู่ที่ 8 ถึง 7  ตำบลทุ่งขวาง อำเภอพนัสนิคม จังหวัดชลบุรี</t>
  </si>
  <si>
    <t xml:space="preserve"> ก่อสร้างปรับปรุงผิวจราจรคอนกรีตเสริมเหล็กพร้อมวางท่อระบายน้ำคอนกรีตเสริมเหล็กสายมากุลวงษ์ หมู่ 5 (ตั้งแต่จุดเชื่อมต่อท่อระบายน้ำเทศบาลเมืองพนัสนิคมจรดลำรางสาธารณะ)</t>
  </si>
  <si>
    <t xml:space="preserve"> ก่อสร้างถนนคอนกรีตเสริมเหล็ก พร้อมวางท่อระบายน้ำบริเวณหน้าโรงงานไอศกรีม (ช่วงที่2) หมู่ที่ 1 ตำบลหนองข้างคอก อำเภอเมืองชลบุรี จังหวัดชลบุรี</t>
  </si>
  <si>
    <t xml:space="preserve"> ฝึกอบรมเชิงปฏิบัติการแปรรูปและพัฒนาผลิตภัณฑ์ปลานิล</t>
  </si>
  <si>
    <t xml:space="preserve"> พัฒนาศักยภาพบุคลากรและเกษตรกรผู้นำกลุ่ม</t>
  </si>
  <si>
    <t xml:space="preserve"> ส่งเสริมการทำกิจกรรมการเกษตรตามหลักปรัชญาเศรษฐกิจพอเพียง</t>
  </si>
  <si>
    <t xml:space="preserve"> ถ่ายทอดเทคโนโลยีการผลิตพืชมีคุณภาพและได้มาตรฐาน</t>
  </si>
  <si>
    <t xml:space="preserve"> ส่งเสริมการจัดการด้านการตลาดและการประชาสัมพันธ์</t>
  </si>
  <si>
    <t xml:space="preserve"> ส่งเสริมการรวมกลุ่มแบบแปลงใหญ่เพื่อพัฒนาศักยภาพการผลิต</t>
  </si>
  <si>
    <t>โครงการเพิ่มประสิทธิภาพการบริหารโครงการจังหวัดชลบุรี ภายใต้แผนปฏิบัติราชการกลุ่มจังหวัดภาคตะวันออก ประจำปีงบประมาณ พ.ศ.2562</t>
  </si>
  <si>
    <t>อนุรักษ์และฟื้นฟูระบบนิเวศทรัพยากรทางทะเลและชายฝั่ง</t>
  </si>
  <si>
    <t>โครงการส่งเสริมกิจกรรมการท่องเที่ยว สินค้าและบริการด้านการท่องเที่ยวให้มีความหลากหลาย</t>
  </si>
  <si>
    <t xml:space="preserve"> กิจกรรมแข่งขันวิ่งมินิมาราธอนเพื่อส่งเสริมการท่องเที่ยว (Pattaya Night Run)</t>
  </si>
  <si>
    <t xml:space="preserve"> กิจกรรมจัดมหกรรมมหัศจรรย์อาหารทะเล</t>
  </si>
  <si>
    <t xml:space="preserve"> กิจกรรมจัดกิจกรรมปั่นปันรักที่สวนป่าสิริเจริญวรรษอันเนื่องมาจากพระราชดำริ</t>
  </si>
  <si>
    <t>กิจกรรมจัดทำสื่อประชาสัมพันธ์การท่องเที่ยวจังหวัดชลบุรี</t>
  </si>
  <si>
    <t xml:space="preserve"> กิจกรรมจัดเทศกาลแห่โคมชมพระฉาย สืบสานศิลป์ ถิ่นหนองจับเต่า เขาชีจรรย์</t>
  </si>
  <si>
    <t xml:space="preserve"> กิจกรรมจัดงานอาหารและเครื่องดื่มนานาชาติเมืองพัทยา</t>
  </si>
  <si>
    <t>โครงการฟื้นฟูแหล่งน้ำจังหวัดชลบุรี</t>
  </si>
  <si>
    <t>โครงการบริหารจัดการคุณภาพสิ่งแวดล้อมแบบบูรณาการ</t>
  </si>
  <si>
    <t>โครงการพัฒนาเส้นทางคมนาคมสายรองเชื่อมโยงเส้นทางคมนาคมสายหลักจังหวัดชลบุรี</t>
  </si>
  <si>
    <t>โครงการพัฒนาเส้นทางคมนาคมสายย่อยเชื่อมโยงเส้นทางคมนาคมสายหลักจังหวัดชลบุรี</t>
  </si>
  <si>
    <t>ค่าใช้จ่ายในการบริหารงานจังหวัดแบบบูรณาการ</t>
  </si>
  <si>
    <t>โครงการส่งเสริมสินค้าเกษตรปลอดภัยตลอดโซ่อุปทานจังหวัดชลบุรี</t>
  </si>
  <si>
    <t xml:space="preserve">ก่อสร้างถนนคอนกรีตเสริมเหล็กพร้อมบ่อระบายน้ำและบ่อพัก คสล.พร้อมรางระบายน้ำ (รางวี) คอนกรีตเสริมเหล็ก ถนนเทศบาลซอย 4 เชื่อมซอย 6 ตำบลท่าบุญมี อำเภอเกาะจันทร์ จังหวัดชลบุรี </t>
  </si>
  <si>
    <t>ก่อสร้างถนนคอนกรีตเสริมเหล็กทางเข้าที่ดินสาธารณประโยชน์ (ที่ 9 ไร่) ตำบลท่าบุญมี อำเภอเกาะจันทร์ จังหวัดชลบุรี</t>
  </si>
  <si>
    <t>ก.พ.62</t>
  </si>
  <si>
    <t>มี.ค. 62</t>
  </si>
  <si>
    <t>เม.ย.62</t>
  </si>
  <si>
    <t>พ.ค.62</t>
  </si>
  <si>
    <t>ก.ค.62</t>
  </si>
  <si>
    <t>ส.ค.62</t>
  </si>
  <si>
    <t>มิ.ย.62</t>
  </si>
  <si>
    <t>รอลงนาม</t>
  </si>
  <si>
    <t>ประกาศเชิญชวน</t>
  </si>
  <si>
    <t>ราคากลาง</t>
  </si>
  <si>
    <t>อยู่ระหว่างดำเนินงาน</t>
  </si>
  <si>
    <t>ทำสัญญาแล้ว</t>
  </si>
  <si>
    <t>ทำสัญญาแล้ว รอ Po</t>
  </si>
  <si>
    <t>ทำสัญญาแล้ว รอทำ PO</t>
  </si>
  <si>
    <t>ทำ PO แล้ว</t>
  </si>
  <si>
    <t>ทำสัญญารอทำ Po</t>
  </si>
  <si>
    <t>อยู่รหว่างดำเนินการ</t>
  </si>
  <si>
    <t>รายงานขอซื้อขอจ้าง</t>
  </si>
  <si>
    <t>จัดทำราคากลาง</t>
  </si>
  <si>
    <t>ประการร่างฯ</t>
  </si>
  <si>
    <t>ประกาศร่างพิจาร</t>
  </si>
  <si>
    <t>อยู่ระหว่างดำเนินการ</t>
  </si>
  <si>
    <t>พิจารณาผล</t>
  </si>
  <si>
    <t>จังหวัดชลบุรี (ข้อมูล ณ วันที่ .7 ธันวาคม 2562)</t>
  </si>
  <si>
    <t>ประกาศร่าง</t>
  </si>
  <si>
    <t>ประกาศจัดซื้อจัดจ้างใหม่เนื่องจากไม่มีผู้ยื่น</t>
  </si>
  <si>
    <t>ยกเลิกประกาศใหม่</t>
  </si>
  <si>
    <t>จังหวัดชลบุรี (ข้อมูล ณ วันที่ 4 กุมภาพันธ์ 2562)</t>
  </si>
  <si>
    <t>ขออนุญาติใช้พื้นที่อยู่</t>
  </si>
  <si>
    <t>ประกาศใหม่เนื่องจากไม่มีผู้รับจ้างมายื่น</t>
  </si>
  <si>
    <t>ประกาศ</t>
  </si>
  <si>
    <t>ที่สัญญาแล้วรอทำ PO</t>
  </si>
  <si>
    <t>หมายเหตุ 1. คาดว่าจาก 36 กิจกรรม เดือนกุมภาพันธ์สามารถก่อหนี้ 30 กิจกรรม และหลักเดือนกุมภาพันธ์ 6 กิจกรรม</t>
  </si>
  <si>
    <t xml:space="preserve">             2. ปัญหาอุปสรรค การจัดหาวิศวกรสามัญรับรองแบบ ตาม พรบ.จัดซื้ดจ้าง 2560 และหัวหน้าส่วนราชการ บุคคลากรด้านพัสดุของหน่วยงานรับผิดชอบโครงการมีการโยกย้าย </t>
  </si>
  <si>
    <t>รวมโครงการทั้งหมด</t>
  </si>
  <si>
    <t>(1) งบประมาณที่ได้รับจัดสรรภายใต้โครงการพัฒนาและเสริมสร้างความเข้มแข็งของเศรษฐกิจฐานราก (บาท)</t>
  </si>
  <si>
    <t>จังหวัด.................................................................</t>
  </si>
  <si>
    <t>ลำดับ</t>
  </si>
  <si>
    <t>หน่วยดำเนินการ</t>
  </si>
  <si>
    <t>วันที่ ครม. อนุมัติ</t>
  </si>
  <si>
    <t>ดำเนินการ
แล้วเสร็จ
(0/1)</t>
  </si>
  <si>
    <t>เบิกจ่ายแล้ว</t>
  </si>
  <si>
    <t xml:space="preserve">(2) การก่อหนี้ผูกพันงบลงทุน (บาท) </t>
  </si>
  <si>
    <t>(3) สถานะการดำเนินโครงการ</t>
  </si>
  <si>
    <t>(4) ผลการเบิกจ่าย (บาท)</t>
  </si>
  <si>
    <t>(5) ประโยชน์ที่ได้รับ</t>
  </si>
  <si>
    <t>อื่นๆ</t>
  </si>
  <si>
    <t>ประชาชน 
(คน)</t>
  </si>
  <si>
    <t>ครัวเรือน 
(ครัวเรือน)</t>
  </si>
  <si>
    <t>หมู่บ้าน/ชุมชน
 (แห่ง)</t>
  </si>
  <si>
    <t>พื้นที่ทางการเกษตร 
(ไร่)</t>
  </si>
  <si>
    <t xml:space="preserve">โครงการ/กิจกรรม </t>
  </si>
  <si>
    <t>(1)</t>
  </si>
  <si>
    <t>(2)</t>
  </si>
  <si>
    <t>ให้รายงานผลการก่อหนี้ผูกพันในงบลงทุน โดยระบุวงเงินก่อหนี้ตามสัญญาจ้าง พร้อมทั้งเงินเหลือจ่ายจากการก่อหนี้ตามสัญญาดังกล่าว</t>
  </si>
  <si>
    <t>(3)</t>
  </si>
  <si>
    <t>(4)</t>
  </si>
  <si>
    <t>(5)</t>
  </si>
  <si>
    <t>(6)</t>
  </si>
  <si>
    <t>จำแนก
งบลงทุน
(บาท)</t>
  </si>
  <si>
    <t>วงเงินก่อหนี้
ตามสัญญา
(บาท)</t>
  </si>
  <si>
    <t>งบประมาณที่ได้รับการจัดสรร
(ตามใบจัดสรรจาก สงป.)
(บาท)</t>
  </si>
  <si>
    <t>ขอยกเลิกโครงการ/กิจกรรม
(หลังจากได้รับการจัดสรร)</t>
  </si>
  <si>
    <t>ขอเปลี่ยนแปลงรายละเอียดโครงการ
(หลังจากได้รับการจัดสรร)</t>
  </si>
  <si>
    <t>จำแนก
งบดำเนินงาน/งบรายจ่ายอื่น 
(บาท)</t>
  </si>
  <si>
    <t>อยู่ระหว่าง
ดำเนินการ
(0/1)</t>
  </si>
  <si>
    <t>งบประมาณ
ที่ได้รับอนุมัติจาก ครม.
(บาท)</t>
  </si>
  <si>
    <t>งบประมาณ
(บาท)</t>
  </si>
  <si>
    <t>กิจกรรม
(1/0)</t>
  </si>
  <si>
    <t>เงินเหลือจ่ายส่งคืน
จากการจัดซื้อจัดจ้าง
(บาท)</t>
  </si>
  <si>
    <t>โครงการ
(1/0)</t>
  </si>
  <si>
    <t xml:space="preserve">ให้รายงานสถานะการดำเนินโครงการ โดยจำแนกเป็น 3 สถานะ คือ 1. ขอยกเลิกโครงการ/ขอยกเลิกกิจกรรม (หลังจากได้รับการจัดสรร) และงบประมาณที่ขอยกเลิก  2. ขอเปลี่ยนแปลงรายละเอียดโครงการ (หลังจากได้รับการจัดสรร) และงบประมาณที่ขอเปลี่ยนแปลงรายละเอียด </t>
  </si>
  <si>
    <t>3. อยู่ระหว่างดำเนินการ และ 4. ดำเนินการแล้วเสร็จ ทั้งนี้ ตามข้อ 1 2 3 และ 4 ให้ระบุตัวเลขแสดงสถานะ "0" คือ ไม่ใช่  และ "1" คือ ใช่</t>
  </si>
  <si>
    <t>ให้รายงานผลการเบิกจ่าย ที่ตรงตามระบบการเบิกจ่ายของการเงินจังหวัด เพื่อให้สอดคล้องกับรายงานการเบิกจ่ายของกรมบัญชีกลาง (ระบบ GFMIS) / สำนักงานบริหารหนี้สาธารณะ</t>
  </si>
  <si>
    <t xml:space="preserve">โดยให้ใช้จ่ายจากเงินกู้ภายใต้พระราชกำหนดให้อำนาจกระทรวงการคลังกู้เงินเพื่อแก้ไขปัญหาเศรษฐกิจและสังคมจากการระบาดของโรคติดเชื้อไวรัสโคโรนา 2019 เพิ่มเติม พ.ศ. 2564 </t>
  </si>
  <si>
    <t>ยังไม่เบิกจ่าย</t>
  </si>
  <si>
    <t>ร้อยละ
การเบิกจ่าย</t>
  </si>
  <si>
    <t>แบบรายงานความก้าวหน้าในการดำเนินงานโครงการพัฒนาและเสริมสร้างความเข้มแข็งของเศรษฐกิจฐานราก ปี 2565</t>
  </si>
  <si>
    <t>เงินส่งคืนทั้งหมด
(รวมเงินเหลือจ่ายส่งคืนจากการจัดซื้อจัดจ้าง)</t>
  </si>
  <si>
    <t>โครงการที่ อปท. เป็นหน่วยรับงบประมาณโดยตรง</t>
  </si>
  <si>
    <t>โครงการที่ อปท. รับงบประมาณผ่าน สถ.</t>
  </si>
  <si>
    <t>รวมโครงการที่ อปท. เป็นหน่วยรับงบประมาณโดยตรง</t>
  </si>
  <si>
    <t>รวมโครงการที่ อปท. รับงบประมาณผ่าน สถ.</t>
  </si>
  <si>
    <t>ให้รายงานประโยชน์ที่ได้รับ จำแนกเป็นจำนวนประชาชน จำนวนครัวเรือน จำนวนหมู่บ้าน/ชุมชน จำนวนพื้นที่ทางเกษตร และอื่น ๆ</t>
  </si>
  <si>
    <t>ให้ สถจ. รวบรวมและตรวจสอบผลการดำเนินโครงการและการเบิกจ่ายงบประมาณ ทั้งกรณี อปท. เป็นหน่วยรับงบประมาณโดยตรง และกรณี อปท. ที่ สถ. เป็นหน่วยรับงบประมาณ รายงานให้จังหวัดทราบทุกเดือน</t>
  </si>
  <si>
    <t>ให้รายงานความก้าวหน้าในการดำเนินงานให้จังหวัดทราบทุกเดือน (เริ่มต้นในเดือนตุลาคม 2565)</t>
  </si>
  <si>
    <t>(........................................................)
ท้องถิ่นจังหวัด …………………………………………………………....
ผู้รับรองรายงานข้อมูล
โทร ................................................</t>
  </si>
  <si>
    <t>แบบรายงานนี้ให้กรอกข้อมูลงบประมาณที่ได้รับจัดสรรภายใต้โครงการพัฒนาและเสริมสร้างความเข้มแข็งของเศรษฐกิจฐานราก โดยให้จำแนกเป็น
- หน่วยดำเนินการของโครงการ (ไม่ใช่หน่วยรับงบประมาณ)
- วันที่ ครม. มีมติ อนุมัติเห็นชอบโครงการ (ครั้งที่ 1 (47 จังหวัด) วันที่ 21 มิถุนายน 2565 หรือ ครั้งที่ 2 (29 จังหวัด) วันที่ 12 กรกฎาคม 2565)
- รวมงบประมาณที่ได้รับการจัดสรรในแต่ละโครงการตามมติ ครม. งบประมาณที่ได้รับการจัดสรร (ตามใบจัดสรรจาก สงป.) พร้อมจำแนกงบลงทุน และงบดำเนินงาน/งบรายจ่ายอื่น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</si>
</sst>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name val="AngsanaUPC"/>
      <family val="1"/>
    </font>
    <font>
      <sz val="8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87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87" fontId="5" fillId="3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/>
    <xf numFmtId="18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7" fontId="5" fillId="0" borderId="0" xfId="1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87" fontId="3" fillId="0" borderId="5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187" fontId="5" fillId="0" borderId="5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87" fontId="3" fillId="0" borderId="6" xfId="1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3" fontId="5" fillId="5" borderId="4" xfId="0" applyNumberFormat="1" applyFont="1" applyFill="1" applyBorder="1" applyAlignment="1">
      <alignment horizontal="righ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top" wrapText="1"/>
    </xf>
    <xf numFmtId="187" fontId="5" fillId="5" borderId="5" xfId="1" applyNumberFormat="1" applyFont="1" applyFill="1" applyBorder="1" applyAlignment="1">
      <alignment horizontal="right" vertical="top" wrapText="1"/>
    </xf>
    <xf numFmtId="0" fontId="5" fillId="5" borderId="5" xfId="1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187" fontId="3" fillId="5" borderId="5" xfId="1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right" vertical="top" wrapText="1"/>
    </xf>
    <xf numFmtId="0" fontId="3" fillId="5" borderId="5" xfId="1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top" wrapText="1"/>
    </xf>
    <xf numFmtId="187" fontId="5" fillId="3" borderId="2" xfId="0" applyNumberFormat="1" applyFont="1" applyFill="1" applyBorder="1" applyAlignment="1">
      <alignment horizontal="center" vertical="center"/>
    </xf>
    <xf numFmtId="187" fontId="5" fillId="5" borderId="5" xfId="1" applyNumberFormat="1" applyFont="1" applyFill="1" applyBorder="1" applyAlignment="1">
      <alignment horizontal="center" vertical="top" wrapText="1"/>
    </xf>
    <xf numFmtId="1" fontId="5" fillId="5" borderId="5" xfId="1" applyNumberFormat="1" applyFont="1" applyFill="1" applyBorder="1" applyAlignment="1">
      <alignment horizontal="center" vertical="top" wrapText="1"/>
    </xf>
    <xf numFmtId="187" fontId="5" fillId="5" borderId="4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/>
    </xf>
    <xf numFmtId="187" fontId="5" fillId="0" borderId="5" xfId="1" applyNumberFormat="1" applyFont="1" applyFill="1" applyBorder="1" applyAlignment="1">
      <alignment horizontal="center" vertical="top" wrapText="1"/>
    </xf>
    <xf numFmtId="187" fontId="3" fillId="5" borderId="5" xfId="1" applyNumberFormat="1" applyFont="1" applyFill="1" applyBorder="1" applyAlignment="1">
      <alignment horizontal="center" vertical="top" wrapText="1"/>
    </xf>
    <xf numFmtId="187" fontId="3" fillId="0" borderId="6" xfId="1" applyNumberFormat="1" applyFont="1" applyFill="1" applyBorder="1" applyAlignment="1">
      <alignment horizontal="center" vertical="top" wrapText="1"/>
    </xf>
    <xf numFmtId="187" fontId="3" fillId="0" borderId="6" xfId="1" applyNumberFormat="1" applyFont="1" applyFill="1" applyBorder="1" applyAlignment="1">
      <alignment horizontal="center" vertical="top"/>
    </xf>
    <xf numFmtId="187" fontId="8" fillId="0" borderId="0" xfId="0" applyNumberFormat="1" applyFont="1"/>
    <xf numFmtId="3" fontId="3" fillId="0" borderId="0" xfId="0" applyNumberFormat="1" applyFont="1"/>
    <xf numFmtId="0" fontId="3" fillId="6" borderId="5" xfId="0" applyFont="1" applyFill="1" applyBorder="1" applyAlignment="1">
      <alignment horizontal="left" vertical="top" wrapText="1"/>
    </xf>
    <xf numFmtId="187" fontId="6" fillId="0" borderId="0" xfId="0" applyNumberFormat="1" applyFont="1" applyAlignment="1">
      <alignment vertical="center"/>
    </xf>
    <xf numFmtId="187" fontId="5" fillId="5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3" fontId="2" fillId="8" borderId="2" xfId="0" applyNumberFormat="1" applyFont="1" applyFill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 horizontal="right" vertical="top" wrapText="1"/>
    </xf>
    <xf numFmtId="3" fontId="2" fillId="9" borderId="2" xfId="0" applyNumberFormat="1" applyFont="1" applyFill="1" applyBorder="1" applyAlignment="1">
      <alignment horizontal="right" vertical="top" wrapText="1"/>
    </xf>
    <xf numFmtId="0" fontId="5" fillId="5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vertical="top" wrapText="1"/>
    </xf>
    <xf numFmtId="0" fontId="5" fillId="11" borderId="4" xfId="0" applyFont="1" applyFill="1" applyBorder="1" applyAlignment="1">
      <alignment horizontal="left" vertical="top" wrapText="1"/>
    </xf>
    <xf numFmtId="3" fontId="5" fillId="11" borderId="4" xfId="0" applyNumberFormat="1" applyFont="1" applyFill="1" applyBorder="1" applyAlignment="1">
      <alignment horizontal="right" vertical="top" wrapText="1"/>
    </xf>
    <xf numFmtId="0" fontId="3" fillId="11" borderId="5" xfId="0" applyFont="1" applyFill="1" applyBorder="1" applyAlignment="1">
      <alignment horizontal="center" vertical="top" wrapText="1"/>
    </xf>
    <xf numFmtId="0" fontId="3" fillId="11" borderId="5" xfId="0" applyFont="1" applyFill="1" applyBorder="1" applyAlignment="1">
      <alignment horizontal="left" vertical="top" wrapText="1"/>
    </xf>
    <xf numFmtId="187" fontId="3" fillId="11" borderId="5" xfId="1" applyNumberFormat="1" applyFont="1" applyFill="1" applyBorder="1" applyAlignment="1">
      <alignment horizontal="right" vertical="top" wrapText="1"/>
    </xf>
    <xf numFmtId="17" fontId="3" fillId="11" borderId="5" xfId="1" applyNumberFormat="1" applyFont="1" applyFill="1" applyBorder="1" applyAlignment="1">
      <alignment horizontal="center" vertical="top" wrapText="1"/>
    </xf>
    <xf numFmtId="0" fontId="3" fillId="11" borderId="5" xfId="1" applyNumberFormat="1" applyFont="1" applyFill="1" applyBorder="1" applyAlignment="1">
      <alignment horizontal="center" vertical="top" wrapText="1"/>
    </xf>
    <xf numFmtId="0" fontId="3" fillId="11" borderId="5" xfId="1" applyNumberFormat="1" applyFont="1" applyFill="1" applyBorder="1" applyAlignment="1">
      <alignment horizontal="left" vertical="top" wrapText="1"/>
    </xf>
    <xf numFmtId="17" fontId="3" fillId="11" borderId="5" xfId="1" applyNumberFormat="1" applyFont="1" applyFill="1" applyBorder="1" applyAlignment="1">
      <alignment horizontal="left" vertical="top" wrapText="1"/>
    </xf>
    <xf numFmtId="0" fontId="5" fillId="11" borderId="5" xfId="0" applyFont="1" applyFill="1" applyBorder="1" applyAlignment="1">
      <alignment horizontal="center" vertical="top" wrapText="1"/>
    </xf>
    <xf numFmtId="0" fontId="5" fillId="11" borderId="5" xfId="0" applyFont="1" applyFill="1" applyBorder="1" applyAlignment="1">
      <alignment horizontal="left" vertical="top" wrapText="1"/>
    </xf>
    <xf numFmtId="187" fontId="5" fillId="11" borderId="5" xfId="1" applyNumberFormat="1" applyFont="1" applyFill="1" applyBorder="1" applyAlignment="1">
      <alignment horizontal="right" vertical="top" wrapText="1"/>
    </xf>
    <xf numFmtId="0" fontId="5" fillId="11" borderId="5" xfId="1" applyNumberFormat="1" applyFont="1" applyFill="1" applyBorder="1" applyAlignment="1">
      <alignment horizontal="center" vertical="top" wrapText="1"/>
    </xf>
    <xf numFmtId="0" fontId="5" fillId="11" borderId="5" xfId="1" applyNumberFormat="1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 wrapText="1"/>
    </xf>
    <xf numFmtId="3" fontId="2" fillId="8" borderId="3" xfId="0" applyNumberFormat="1" applyFont="1" applyFill="1" applyBorder="1" applyAlignment="1">
      <alignment horizontal="center" vertical="center" wrapText="1"/>
    </xf>
    <xf numFmtId="3" fontId="2" fillId="8" borderId="3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center" wrapText="1"/>
    </xf>
    <xf numFmtId="0" fontId="3" fillId="11" borderId="11" xfId="1" applyNumberFormat="1" applyFont="1" applyFill="1" applyBorder="1" applyAlignment="1">
      <alignment horizontal="center" vertical="top" wrapText="1"/>
    </xf>
    <xf numFmtId="0" fontId="3" fillId="11" borderId="4" xfId="1" applyNumberFormat="1" applyFont="1" applyFill="1" applyBorder="1" applyAlignment="1">
      <alignment horizontal="center" vertical="top" wrapText="1"/>
    </xf>
    <xf numFmtId="3" fontId="2" fillId="11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187" fontId="3" fillId="8" borderId="5" xfId="1" applyNumberFormat="1" applyFont="1" applyFill="1" applyBorder="1" applyAlignment="1">
      <alignment horizontal="right" vertical="top" wrapText="1"/>
    </xf>
    <xf numFmtId="17" fontId="3" fillId="8" borderId="5" xfId="1" applyNumberFormat="1" applyFont="1" applyFill="1" applyBorder="1" applyAlignment="1">
      <alignment horizontal="center" vertical="top" wrapText="1"/>
    </xf>
    <xf numFmtId="0" fontId="3" fillId="8" borderId="5" xfId="1" applyNumberFormat="1" applyFont="1" applyFill="1" applyBorder="1" applyAlignment="1">
      <alignment horizontal="center" vertical="top" wrapText="1"/>
    </xf>
    <xf numFmtId="0" fontId="3" fillId="8" borderId="5" xfId="1" applyNumberFormat="1" applyFont="1" applyFill="1" applyBorder="1" applyAlignment="1">
      <alignment horizontal="left" vertical="top" wrapText="1"/>
    </xf>
    <xf numFmtId="0" fontId="3" fillId="8" borderId="6" xfId="1" applyNumberFormat="1" applyFont="1" applyFill="1" applyBorder="1" applyAlignment="1">
      <alignment horizontal="left" vertical="top" wrapText="1"/>
    </xf>
    <xf numFmtId="187" fontId="3" fillId="9" borderId="5" xfId="1" applyNumberFormat="1" applyFont="1" applyFill="1" applyBorder="1" applyAlignment="1">
      <alignment horizontal="right" vertical="top" wrapText="1"/>
    </xf>
    <xf numFmtId="17" fontId="3" fillId="9" borderId="5" xfId="1" applyNumberFormat="1" applyFont="1" applyFill="1" applyBorder="1" applyAlignment="1">
      <alignment horizontal="center" vertical="top" wrapText="1"/>
    </xf>
    <xf numFmtId="0" fontId="3" fillId="9" borderId="5" xfId="1" applyNumberFormat="1" applyFont="1" applyFill="1" applyBorder="1" applyAlignment="1">
      <alignment horizontal="center" vertical="top" wrapText="1"/>
    </xf>
    <xf numFmtId="0" fontId="3" fillId="9" borderId="5" xfId="1" applyNumberFormat="1" applyFont="1" applyFill="1" applyBorder="1" applyAlignment="1">
      <alignment horizontal="left" vertical="top" wrapText="1"/>
    </xf>
    <xf numFmtId="0" fontId="3" fillId="9" borderId="6" xfId="1" applyNumberFormat="1" applyFont="1" applyFill="1" applyBorder="1" applyAlignment="1">
      <alignment horizontal="left" vertical="top" wrapText="1"/>
    </xf>
    <xf numFmtId="0" fontId="3" fillId="9" borderId="0" xfId="0" applyFont="1" applyFill="1"/>
    <xf numFmtId="49" fontId="5" fillId="0" borderId="0" xfId="0" applyNumberFormat="1" applyFont="1" applyAlignment="1">
      <alignment horizontal="left" vertical="top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9" borderId="2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center" vertical="center" shrinkToFit="1"/>
    </xf>
    <xf numFmtId="0" fontId="5" fillId="10" borderId="7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3" fontId="2" fillId="10" borderId="7" xfId="0" applyNumberFormat="1" applyFont="1" applyFill="1" applyBorder="1" applyAlignment="1">
      <alignment horizontal="center" vertical="center" wrapText="1"/>
    </xf>
    <xf numFmtId="3" fontId="2" fillId="10" borderId="9" xfId="0" applyNumberFormat="1" applyFont="1" applyFill="1" applyBorder="1" applyAlignment="1">
      <alignment horizontal="center" vertical="center" wrapText="1"/>
    </xf>
    <xf numFmtId="3" fontId="2" fillId="10" borderId="8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 wrapText="1"/>
    </xf>
    <xf numFmtId="3" fontId="2" fillId="10" borderId="3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16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5" fillId="9" borderId="14" xfId="0" applyFont="1" applyFill="1" applyBorder="1" applyAlignment="1">
      <alignment horizontal="center" vertical="top" wrapText="1"/>
    </xf>
    <xf numFmtId="0" fontId="5" fillId="9" borderId="16" xfId="0" applyFont="1" applyFill="1" applyBorder="1" applyAlignment="1">
      <alignment horizontal="center" vertical="top" wrapText="1"/>
    </xf>
    <xf numFmtId="0" fontId="5" fillId="9" borderId="15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3" fontId="2" fillId="12" borderId="1" xfId="0" applyNumberFormat="1" applyFont="1" applyFill="1" applyBorder="1" applyAlignment="1">
      <alignment horizontal="center" vertical="center" wrapText="1"/>
    </xf>
    <xf numFmtId="3" fontId="2" fillId="12" borderId="13" xfId="0" applyNumberFormat="1" applyFont="1" applyFill="1" applyBorder="1" applyAlignment="1">
      <alignment horizontal="center" vertical="center" wrapText="1"/>
    </xf>
    <xf numFmtId="3" fontId="2" fillId="12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13" borderId="1" xfId="0" applyNumberFormat="1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3" fontId="2" fillId="13" borderId="3" xfId="0" applyNumberFormat="1" applyFont="1" applyFill="1" applyBorder="1" applyAlignment="1">
      <alignment horizontal="center" vertical="center" wrapText="1"/>
    </xf>
    <xf numFmtId="3" fontId="2" fillId="10" borderId="13" xfId="0" applyNumberFormat="1" applyFont="1" applyFill="1" applyBorder="1" applyAlignment="1">
      <alignment horizontal="center" vertical="center" wrapText="1"/>
    </xf>
    <xf numFmtId="3" fontId="5" fillId="12" borderId="1" xfId="0" applyNumberFormat="1" applyFont="1" applyFill="1" applyBorder="1" applyAlignment="1">
      <alignment horizontal="center" vertical="center" wrapText="1"/>
    </xf>
    <xf numFmtId="3" fontId="5" fillId="12" borderId="13" xfId="0" applyNumberFormat="1" applyFont="1" applyFill="1" applyBorder="1" applyAlignment="1">
      <alignment horizontal="center" vertical="center" wrapText="1"/>
    </xf>
    <xf numFmtId="3" fontId="5" fillId="12" borderId="3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7" borderId="13" xfId="0" applyNumberFormat="1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จุลภาค" xfId="1" builtinId="3"/>
    <cellStyle name="ปกติ" xfId="0" builtinId="0"/>
    <cellStyle name="ปกติ 4" xfId="2" xr:uid="{00000000-0005-0000-0000-000002000000}"/>
  </cellStyles>
  <dxfs count="0"/>
  <tableStyles count="0" defaultTableStyle="TableStyleMedium9" defaultPivotStyle="PivotStyleLight16"/>
  <colors>
    <mruColors>
      <color rgb="FFF5F8EE"/>
      <color rgb="FFFFFFFF"/>
      <color rgb="FFFFFAF7"/>
      <color rgb="FFFFF8F3"/>
      <color rgb="FFFEF2E8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AB79"/>
  <sheetViews>
    <sheetView tabSelected="1" topLeftCell="B1" zoomScale="60" zoomScaleNormal="60" zoomScaleSheetLayoutView="50" workbookViewId="0">
      <selection activeCell="C4" sqref="C4"/>
    </sheetView>
  </sheetViews>
  <sheetFormatPr defaultColWidth="9" defaultRowHeight="18.75" x14ac:dyDescent="0.3"/>
  <cols>
    <col min="1" max="1" width="8.625" style="1" bestFit="1" customWidth="1"/>
    <col min="2" max="2" width="30.5" style="1" customWidth="1"/>
    <col min="3" max="3" width="13.25" style="1" bestFit="1" customWidth="1"/>
    <col min="4" max="4" width="15.625" style="1" customWidth="1"/>
    <col min="5" max="8" width="20.5" style="1" customWidth="1"/>
    <col min="9" max="9" width="17" style="2" customWidth="1"/>
    <col min="10" max="10" width="24" style="2" customWidth="1"/>
    <col min="11" max="12" width="11" style="1" customWidth="1"/>
    <col min="13" max="13" width="14.625" style="1" customWidth="1"/>
    <col min="14" max="15" width="11" style="1" customWidth="1"/>
    <col min="16" max="16" width="13.375" style="1" customWidth="1"/>
    <col min="17" max="18" width="13.75" style="1" customWidth="1"/>
    <col min="19" max="20" width="15.5" style="1" customWidth="1"/>
    <col min="21" max="21" width="18.625" style="1" customWidth="1"/>
    <col min="22" max="22" width="14.125" style="1" customWidth="1"/>
    <col min="23" max="26" width="12.625" style="1" customWidth="1"/>
    <col min="27" max="27" width="7.625" style="1" customWidth="1"/>
    <col min="28" max="16384" width="9" style="1"/>
  </cols>
  <sheetData>
    <row r="1" spans="1:27" ht="27.75" customHeight="1" x14ac:dyDescent="0.3">
      <c r="A1" s="152" t="s">
        <v>207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27.75" customHeight="1" x14ac:dyDescent="0.3">
      <c r="A2" s="152" t="s">
        <v>204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ht="23.25" x14ac:dyDescent="0.3">
      <c r="A3" s="153" t="s">
        <v>166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1.75" customHeight="1" x14ac:dyDescent="0.3">
      <c r="A5" s="143" t="s">
        <v>167</v>
      </c>
      <c r="B5" s="124" t="s">
        <v>165</v>
      </c>
      <c r="C5" s="125"/>
      <c r="D5" s="125"/>
      <c r="E5" s="125"/>
      <c r="F5" s="125"/>
      <c r="G5" s="125"/>
      <c r="H5" s="126"/>
      <c r="I5" s="127" t="s">
        <v>172</v>
      </c>
      <c r="J5" s="128"/>
      <c r="K5" s="129" t="s">
        <v>173</v>
      </c>
      <c r="L5" s="130"/>
      <c r="M5" s="130"/>
      <c r="N5" s="130"/>
      <c r="O5" s="130"/>
      <c r="P5" s="130"/>
      <c r="Q5" s="130"/>
      <c r="R5" s="131"/>
      <c r="S5" s="156" t="s">
        <v>174</v>
      </c>
      <c r="T5" s="157"/>
      <c r="U5" s="157"/>
      <c r="V5" s="158"/>
      <c r="W5" s="155" t="s">
        <v>175</v>
      </c>
      <c r="X5" s="155"/>
      <c r="Y5" s="155"/>
      <c r="Z5" s="155"/>
      <c r="AA5" s="155"/>
    </row>
    <row r="6" spans="1:27" ht="38.25" customHeight="1" x14ac:dyDescent="0.3">
      <c r="A6" s="144"/>
      <c r="B6" s="169" t="s">
        <v>181</v>
      </c>
      <c r="C6" s="166" t="s">
        <v>168</v>
      </c>
      <c r="D6" s="146" t="s">
        <v>169</v>
      </c>
      <c r="E6" s="146" t="s">
        <v>196</v>
      </c>
      <c r="F6" s="149" t="s">
        <v>191</v>
      </c>
      <c r="G6" s="149" t="s">
        <v>189</v>
      </c>
      <c r="H6" s="149" t="s">
        <v>194</v>
      </c>
      <c r="I6" s="172" t="s">
        <v>190</v>
      </c>
      <c r="J6" s="172" t="s">
        <v>199</v>
      </c>
      <c r="K6" s="132" t="s">
        <v>192</v>
      </c>
      <c r="L6" s="133"/>
      <c r="M6" s="134"/>
      <c r="N6" s="132" t="s">
        <v>193</v>
      </c>
      <c r="O6" s="133"/>
      <c r="P6" s="133"/>
      <c r="Q6" s="135" t="s">
        <v>195</v>
      </c>
      <c r="R6" s="135" t="s">
        <v>170</v>
      </c>
      <c r="S6" s="162" t="s">
        <v>171</v>
      </c>
      <c r="T6" s="162" t="s">
        <v>205</v>
      </c>
      <c r="U6" s="162" t="s">
        <v>208</v>
      </c>
      <c r="V6" s="162" t="s">
        <v>206</v>
      </c>
      <c r="W6" s="159" t="s">
        <v>177</v>
      </c>
      <c r="X6" s="159" t="s">
        <v>178</v>
      </c>
      <c r="Y6" s="159" t="s">
        <v>179</v>
      </c>
      <c r="Z6" s="159" t="s">
        <v>180</v>
      </c>
      <c r="AA6" s="159" t="s">
        <v>176</v>
      </c>
    </row>
    <row r="7" spans="1:27" ht="18.75" customHeight="1" x14ac:dyDescent="0.3">
      <c r="A7" s="144"/>
      <c r="B7" s="170"/>
      <c r="C7" s="167"/>
      <c r="D7" s="147"/>
      <c r="E7" s="147"/>
      <c r="F7" s="150"/>
      <c r="G7" s="150"/>
      <c r="H7" s="150"/>
      <c r="I7" s="173"/>
      <c r="J7" s="173"/>
      <c r="K7" s="135" t="s">
        <v>200</v>
      </c>
      <c r="L7" s="135" t="s">
        <v>198</v>
      </c>
      <c r="M7" s="135" t="s">
        <v>197</v>
      </c>
      <c r="N7" s="135" t="s">
        <v>200</v>
      </c>
      <c r="O7" s="135" t="s">
        <v>198</v>
      </c>
      <c r="P7" s="135" t="s">
        <v>197</v>
      </c>
      <c r="Q7" s="165"/>
      <c r="R7" s="165"/>
      <c r="S7" s="163"/>
      <c r="T7" s="163"/>
      <c r="U7" s="163"/>
      <c r="V7" s="163"/>
      <c r="W7" s="160"/>
      <c r="X7" s="160"/>
      <c r="Y7" s="160"/>
      <c r="Z7" s="160"/>
      <c r="AA7" s="160"/>
    </row>
    <row r="8" spans="1:27" x14ac:dyDescent="0.3">
      <c r="A8" s="145"/>
      <c r="B8" s="171"/>
      <c r="C8" s="168"/>
      <c r="D8" s="148"/>
      <c r="E8" s="148"/>
      <c r="F8" s="151"/>
      <c r="G8" s="151"/>
      <c r="H8" s="151"/>
      <c r="I8" s="174"/>
      <c r="J8" s="174"/>
      <c r="K8" s="136"/>
      <c r="L8" s="136"/>
      <c r="M8" s="136"/>
      <c r="N8" s="136"/>
      <c r="O8" s="136"/>
      <c r="P8" s="136"/>
      <c r="Q8" s="136"/>
      <c r="R8" s="136"/>
      <c r="S8" s="164"/>
      <c r="T8" s="164"/>
      <c r="U8" s="164"/>
      <c r="V8" s="164"/>
      <c r="W8" s="161"/>
      <c r="X8" s="161"/>
      <c r="Y8" s="161"/>
      <c r="Z8" s="161"/>
      <c r="AA8" s="161"/>
    </row>
    <row r="9" spans="1:27" x14ac:dyDescent="0.3">
      <c r="A9" s="154" t="s">
        <v>209</v>
      </c>
      <c r="B9" s="154"/>
      <c r="C9" s="74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93"/>
      <c r="T9" s="93"/>
      <c r="U9" s="93"/>
      <c r="V9" s="93"/>
      <c r="W9" s="92"/>
      <c r="X9" s="69"/>
      <c r="Y9" s="69"/>
      <c r="Z9" s="69"/>
      <c r="AA9" s="69"/>
    </row>
    <row r="10" spans="1:27" x14ac:dyDescent="0.3">
      <c r="A10" s="76"/>
      <c r="B10" s="77"/>
      <c r="C10" s="77"/>
      <c r="D10" s="78"/>
      <c r="E10" s="78"/>
      <c r="F10" s="78"/>
      <c r="G10" s="78"/>
      <c r="H10" s="78"/>
      <c r="I10" s="76"/>
      <c r="J10" s="76"/>
      <c r="K10" s="76"/>
      <c r="L10" s="76"/>
      <c r="M10" s="76"/>
      <c r="N10" s="76"/>
      <c r="O10" s="76"/>
      <c r="P10" s="76"/>
      <c r="Q10" s="76"/>
      <c r="R10" s="78"/>
      <c r="S10" s="78"/>
      <c r="T10" s="78"/>
      <c r="U10" s="78"/>
      <c r="V10" s="78"/>
      <c r="W10" s="77"/>
      <c r="X10" s="91"/>
      <c r="Y10" s="91"/>
      <c r="Z10" s="91"/>
      <c r="AA10" s="91"/>
    </row>
    <row r="11" spans="1:27" x14ac:dyDescent="0.3">
      <c r="A11" s="76"/>
      <c r="B11" s="77"/>
      <c r="C11" s="77"/>
      <c r="D11" s="78"/>
      <c r="E11" s="78"/>
      <c r="F11" s="78"/>
      <c r="G11" s="78"/>
      <c r="H11" s="78"/>
      <c r="I11" s="76"/>
      <c r="J11" s="76"/>
      <c r="K11" s="76"/>
      <c r="L11" s="76"/>
      <c r="M11" s="76"/>
      <c r="N11" s="76"/>
      <c r="O11" s="76"/>
      <c r="P11" s="76"/>
      <c r="Q11" s="76"/>
      <c r="R11" s="78"/>
      <c r="S11" s="78"/>
      <c r="T11" s="78"/>
      <c r="U11" s="78"/>
      <c r="V11" s="78"/>
      <c r="W11" s="77"/>
      <c r="X11" s="77"/>
      <c r="Y11" s="77"/>
      <c r="Z11" s="77"/>
      <c r="AA11" s="77"/>
    </row>
    <row r="12" spans="1:27" x14ac:dyDescent="0.3">
      <c r="A12" s="76"/>
      <c r="B12" s="77"/>
      <c r="C12" s="77"/>
      <c r="D12" s="78"/>
      <c r="E12" s="78"/>
      <c r="F12" s="78"/>
      <c r="G12" s="78"/>
      <c r="H12" s="78"/>
      <c r="I12" s="76"/>
      <c r="J12" s="76"/>
      <c r="K12" s="76"/>
      <c r="L12" s="76"/>
      <c r="M12" s="76"/>
      <c r="N12" s="76"/>
      <c r="O12" s="76"/>
      <c r="P12" s="76"/>
      <c r="Q12" s="76"/>
      <c r="R12" s="78"/>
      <c r="S12" s="78"/>
      <c r="T12" s="78"/>
      <c r="U12" s="78"/>
      <c r="V12" s="78"/>
      <c r="W12" s="77"/>
      <c r="X12" s="77"/>
      <c r="Y12" s="77"/>
      <c r="Z12" s="77"/>
      <c r="AA12" s="77"/>
    </row>
    <row r="13" spans="1:27" x14ac:dyDescent="0.3">
      <c r="A13" s="76"/>
      <c r="B13" s="77"/>
      <c r="C13" s="77"/>
      <c r="D13" s="78"/>
      <c r="E13" s="78"/>
      <c r="F13" s="78"/>
      <c r="G13" s="78"/>
      <c r="H13" s="78"/>
      <c r="I13" s="76"/>
      <c r="J13" s="76"/>
      <c r="K13" s="76"/>
      <c r="L13" s="76"/>
      <c r="M13" s="76"/>
      <c r="N13" s="76"/>
      <c r="O13" s="76"/>
      <c r="P13" s="76"/>
      <c r="Q13" s="76"/>
      <c r="R13" s="78"/>
      <c r="S13" s="78"/>
      <c r="T13" s="78"/>
      <c r="U13" s="78"/>
      <c r="V13" s="78"/>
      <c r="W13" s="77"/>
      <c r="X13" s="77"/>
      <c r="Y13" s="77"/>
      <c r="Z13" s="77"/>
      <c r="AA13" s="77"/>
    </row>
    <row r="14" spans="1:27" x14ac:dyDescent="0.3">
      <c r="A14" s="76"/>
      <c r="B14" s="77"/>
      <c r="C14" s="77"/>
      <c r="D14" s="78"/>
      <c r="E14" s="78"/>
      <c r="F14" s="78"/>
      <c r="G14" s="78"/>
      <c r="H14" s="78"/>
      <c r="I14" s="76"/>
      <c r="J14" s="76"/>
      <c r="K14" s="76"/>
      <c r="L14" s="76"/>
      <c r="M14" s="76"/>
      <c r="N14" s="76"/>
      <c r="O14" s="76"/>
      <c r="P14" s="76"/>
      <c r="Q14" s="76"/>
      <c r="R14" s="78"/>
      <c r="S14" s="78"/>
      <c r="T14" s="78"/>
      <c r="U14" s="78"/>
      <c r="V14" s="78"/>
      <c r="W14" s="77"/>
      <c r="X14" s="77"/>
      <c r="Y14" s="77"/>
      <c r="Z14" s="77"/>
      <c r="AA14" s="77"/>
    </row>
    <row r="15" spans="1:27" x14ac:dyDescent="0.3">
      <c r="A15" s="79"/>
      <c r="B15" s="80"/>
      <c r="C15" s="80"/>
      <c r="D15" s="81"/>
      <c r="E15" s="81"/>
      <c r="F15" s="81"/>
      <c r="G15" s="81"/>
      <c r="H15" s="81"/>
      <c r="I15" s="82"/>
      <c r="J15" s="82"/>
      <c r="K15" s="83"/>
      <c r="L15" s="97"/>
      <c r="M15" s="97"/>
      <c r="N15" s="97"/>
      <c r="O15" s="97"/>
      <c r="P15" s="97"/>
      <c r="Q15" s="97"/>
      <c r="R15" s="81"/>
      <c r="S15" s="81"/>
      <c r="T15" s="81"/>
      <c r="U15" s="81"/>
      <c r="V15" s="81"/>
      <c r="W15" s="84"/>
      <c r="X15" s="84"/>
      <c r="Y15" s="84"/>
      <c r="Z15" s="84"/>
      <c r="AA15" s="84"/>
    </row>
    <row r="16" spans="1:27" x14ac:dyDescent="0.3">
      <c r="A16" s="79"/>
      <c r="B16" s="80"/>
      <c r="C16" s="80"/>
      <c r="D16" s="81"/>
      <c r="E16" s="81"/>
      <c r="F16" s="81"/>
      <c r="G16" s="81"/>
      <c r="H16" s="81"/>
      <c r="I16" s="82"/>
      <c r="J16" s="82"/>
      <c r="K16" s="83"/>
      <c r="L16" s="83"/>
      <c r="M16" s="83"/>
      <c r="N16" s="83"/>
      <c r="O16" s="83"/>
      <c r="P16" s="83"/>
      <c r="Q16" s="99"/>
      <c r="R16" s="81"/>
      <c r="S16" s="81"/>
      <c r="T16" s="81"/>
      <c r="U16" s="81"/>
      <c r="V16" s="81"/>
      <c r="W16" s="85"/>
      <c r="X16" s="85"/>
      <c r="Y16" s="85"/>
      <c r="Z16" s="85"/>
      <c r="AA16" s="85"/>
    </row>
    <row r="17" spans="1:27" x14ac:dyDescent="0.3">
      <c r="A17" s="79"/>
      <c r="B17" s="80"/>
      <c r="C17" s="80"/>
      <c r="D17" s="81"/>
      <c r="E17" s="81"/>
      <c r="F17" s="81"/>
      <c r="G17" s="81"/>
      <c r="H17" s="81"/>
      <c r="I17" s="82"/>
      <c r="J17" s="82"/>
      <c r="K17" s="83"/>
      <c r="L17" s="98"/>
      <c r="M17" s="98"/>
      <c r="N17" s="98"/>
      <c r="O17" s="98"/>
      <c r="P17" s="98"/>
      <c r="Q17" s="98"/>
      <c r="R17" s="81"/>
      <c r="S17" s="81"/>
      <c r="T17" s="81"/>
      <c r="U17" s="81"/>
      <c r="V17" s="81"/>
      <c r="W17" s="84"/>
      <c r="X17" s="84"/>
      <c r="Y17" s="84"/>
      <c r="Z17" s="84"/>
      <c r="AA17" s="84"/>
    </row>
    <row r="18" spans="1:27" x14ac:dyDescent="0.3">
      <c r="A18" s="86"/>
      <c r="B18" s="87"/>
      <c r="C18" s="87"/>
      <c r="D18" s="88"/>
      <c r="E18" s="88"/>
      <c r="F18" s="88"/>
      <c r="G18" s="88"/>
      <c r="H18" s="88"/>
      <c r="I18" s="89"/>
      <c r="J18" s="89"/>
      <c r="K18" s="89"/>
      <c r="L18" s="89"/>
      <c r="M18" s="89"/>
      <c r="N18" s="89"/>
      <c r="O18" s="89"/>
      <c r="P18" s="89"/>
      <c r="Q18" s="89"/>
      <c r="R18" s="88"/>
      <c r="S18" s="88"/>
      <c r="T18" s="88"/>
      <c r="U18" s="88"/>
      <c r="V18" s="88"/>
      <c r="W18" s="90"/>
      <c r="X18" s="90"/>
      <c r="Y18" s="90"/>
      <c r="Z18" s="90"/>
      <c r="AA18" s="90"/>
    </row>
    <row r="19" spans="1:27" ht="24" customHeight="1" x14ac:dyDescent="0.3">
      <c r="A19" s="79"/>
      <c r="B19" s="80"/>
      <c r="C19" s="80"/>
      <c r="D19" s="81"/>
      <c r="E19" s="81"/>
      <c r="F19" s="81"/>
      <c r="G19" s="81"/>
      <c r="H19" s="81"/>
      <c r="I19" s="82"/>
      <c r="J19" s="82"/>
      <c r="K19" s="83"/>
      <c r="L19" s="83"/>
      <c r="M19" s="83"/>
      <c r="N19" s="83"/>
      <c r="O19" s="83"/>
      <c r="P19" s="83"/>
      <c r="Q19" s="83"/>
      <c r="R19" s="81"/>
      <c r="S19" s="81"/>
      <c r="T19" s="81"/>
      <c r="U19" s="81"/>
      <c r="V19" s="81"/>
      <c r="W19" s="84"/>
      <c r="X19" s="84"/>
      <c r="Y19" s="84"/>
      <c r="Z19" s="84"/>
      <c r="AA19" s="84"/>
    </row>
    <row r="20" spans="1:27" x14ac:dyDescent="0.3">
      <c r="A20" s="137" t="s">
        <v>211</v>
      </c>
      <c r="B20" s="138"/>
      <c r="C20" s="138"/>
      <c r="D20" s="139"/>
      <c r="E20" s="102"/>
      <c r="F20" s="102"/>
      <c r="G20" s="102"/>
      <c r="H20" s="102"/>
      <c r="I20" s="103"/>
      <c r="J20" s="103"/>
      <c r="K20" s="104"/>
      <c r="L20" s="104"/>
      <c r="M20" s="104"/>
      <c r="N20" s="104"/>
      <c r="O20" s="104"/>
      <c r="P20" s="104"/>
      <c r="Q20" s="104"/>
      <c r="R20" s="102"/>
      <c r="S20" s="102"/>
      <c r="T20" s="102"/>
      <c r="U20" s="102"/>
      <c r="V20" s="102"/>
      <c r="W20" s="105"/>
      <c r="X20" s="106"/>
      <c r="Y20" s="106"/>
      <c r="Z20" s="106"/>
      <c r="AA20" s="106"/>
    </row>
    <row r="21" spans="1:27" x14ac:dyDescent="0.3">
      <c r="A21" s="121" t="s">
        <v>210</v>
      </c>
      <c r="B21" s="121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0"/>
      <c r="X21" s="70"/>
      <c r="Y21" s="70"/>
      <c r="Z21" s="70"/>
      <c r="AA21" s="70"/>
    </row>
    <row r="22" spans="1:27" x14ac:dyDescent="0.3">
      <c r="A22" s="76"/>
      <c r="B22" s="77"/>
      <c r="C22" s="77"/>
      <c r="D22" s="78"/>
      <c r="E22" s="78"/>
      <c r="F22" s="78"/>
      <c r="G22" s="78"/>
      <c r="H22" s="78"/>
      <c r="I22" s="76"/>
      <c r="J22" s="76"/>
      <c r="K22" s="76"/>
      <c r="L22" s="76"/>
      <c r="M22" s="76"/>
      <c r="N22" s="76"/>
      <c r="O22" s="76"/>
      <c r="P22" s="76"/>
      <c r="Q22" s="76"/>
      <c r="R22" s="78"/>
      <c r="S22" s="78"/>
      <c r="T22" s="78"/>
      <c r="U22" s="78"/>
      <c r="V22" s="78"/>
      <c r="W22" s="77"/>
      <c r="X22" s="91"/>
      <c r="Y22" s="91"/>
      <c r="Z22" s="91"/>
      <c r="AA22" s="91"/>
    </row>
    <row r="23" spans="1:27" x14ac:dyDescent="0.3">
      <c r="A23" s="76"/>
      <c r="B23" s="77"/>
      <c r="C23" s="77"/>
      <c r="D23" s="78"/>
      <c r="E23" s="78"/>
      <c r="F23" s="78"/>
      <c r="G23" s="78"/>
      <c r="H23" s="78"/>
      <c r="I23" s="76"/>
      <c r="J23" s="76"/>
      <c r="K23" s="76"/>
      <c r="L23" s="76"/>
      <c r="M23" s="76"/>
      <c r="N23" s="76"/>
      <c r="O23" s="76"/>
      <c r="P23" s="76"/>
      <c r="Q23" s="76"/>
      <c r="R23" s="78"/>
      <c r="S23" s="78"/>
      <c r="T23" s="78"/>
      <c r="U23" s="78"/>
      <c r="V23" s="78"/>
      <c r="W23" s="77"/>
      <c r="X23" s="77"/>
      <c r="Y23" s="77"/>
      <c r="Z23" s="77"/>
      <c r="AA23" s="77"/>
    </row>
    <row r="24" spans="1:27" x14ac:dyDescent="0.3">
      <c r="A24" s="76"/>
      <c r="B24" s="77"/>
      <c r="C24" s="77"/>
      <c r="D24" s="78"/>
      <c r="E24" s="78"/>
      <c r="F24" s="78"/>
      <c r="G24" s="78"/>
      <c r="H24" s="78"/>
      <c r="I24" s="76"/>
      <c r="J24" s="76"/>
      <c r="K24" s="76"/>
      <c r="L24" s="76"/>
      <c r="M24" s="76"/>
      <c r="N24" s="76"/>
      <c r="O24" s="76"/>
      <c r="P24" s="76"/>
      <c r="Q24" s="76"/>
      <c r="R24" s="78"/>
      <c r="S24" s="78"/>
      <c r="T24" s="78"/>
      <c r="U24" s="78"/>
      <c r="V24" s="78"/>
      <c r="W24" s="77"/>
      <c r="X24" s="77"/>
      <c r="Y24" s="77"/>
      <c r="Z24" s="77"/>
      <c r="AA24" s="77"/>
    </row>
    <row r="25" spans="1:27" x14ac:dyDescent="0.3">
      <c r="A25" s="76"/>
      <c r="B25" s="77"/>
      <c r="C25" s="77"/>
      <c r="D25" s="78"/>
      <c r="E25" s="78"/>
      <c r="F25" s="78"/>
      <c r="G25" s="78"/>
      <c r="H25" s="78"/>
      <c r="I25" s="76"/>
      <c r="J25" s="76"/>
      <c r="K25" s="76"/>
      <c r="L25" s="76"/>
      <c r="M25" s="76"/>
      <c r="N25" s="76"/>
      <c r="O25" s="76"/>
      <c r="P25" s="76"/>
      <c r="Q25" s="76"/>
      <c r="R25" s="78"/>
      <c r="S25" s="78"/>
      <c r="T25" s="78"/>
      <c r="U25" s="78"/>
      <c r="V25" s="78"/>
      <c r="W25" s="77"/>
      <c r="X25" s="77"/>
      <c r="Y25" s="77"/>
      <c r="Z25" s="77"/>
      <c r="AA25" s="77"/>
    </row>
    <row r="26" spans="1:27" x14ac:dyDescent="0.3">
      <c r="A26" s="76"/>
      <c r="B26" s="77"/>
      <c r="C26" s="77"/>
      <c r="D26" s="78"/>
      <c r="E26" s="78"/>
      <c r="F26" s="78"/>
      <c r="G26" s="78"/>
      <c r="H26" s="78"/>
      <c r="I26" s="76"/>
      <c r="J26" s="76"/>
      <c r="K26" s="76"/>
      <c r="L26" s="76"/>
      <c r="M26" s="76"/>
      <c r="N26" s="76"/>
      <c r="O26" s="76"/>
      <c r="P26" s="76"/>
      <c r="Q26" s="76"/>
      <c r="R26" s="78"/>
      <c r="S26" s="78"/>
      <c r="T26" s="78"/>
      <c r="U26" s="78"/>
      <c r="V26" s="78"/>
      <c r="W26" s="77"/>
      <c r="X26" s="77"/>
      <c r="Y26" s="77"/>
      <c r="Z26" s="77"/>
      <c r="AA26" s="77"/>
    </row>
    <row r="27" spans="1:27" x14ac:dyDescent="0.3">
      <c r="A27" s="79"/>
      <c r="B27" s="80"/>
      <c r="C27" s="80"/>
      <c r="D27" s="81"/>
      <c r="E27" s="81"/>
      <c r="F27" s="81"/>
      <c r="G27" s="81"/>
      <c r="H27" s="81"/>
      <c r="I27" s="82"/>
      <c r="J27" s="82"/>
      <c r="K27" s="83"/>
      <c r="L27" s="83"/>
      <c r="M27" s="83"/>
      <c r="N27" s="83"/>
      <c r="O27" s="83"/>
      <c r="P27" s="83"/>
      <c r="Q27" s="83"/>
      <c r="R27" s="81"/>
      <c r="S27" s="81"/>
      <c r="T27" s="81"/>
      <c r="U27" s="81"/>
      <c r="V27" s="81"/>
      <c r="W27" s="84"/>
      <c r="X27" s="84"/>
      <c r="Y27" s="84"/>
      <c r="Z27" s="84"/>
      <c r="AA27" s="84"/>
    </row>
    <row r="28" spans="1:27" x14ac:dyDescent="0.3">
      <c r="A28" s="79"/>
      <c r="B28" s="80"/>
      <c r="C28" s="80"/>
      <c r="D28" s="81"/>
      <c r="E28" s="81"/>
      <c r="F28" s="81"/>
      <c r="G28" s="81"/>
      <c r="H28" s="81"/>
      <c r="I28" s="82"/>
      <c r="J28" s="82"/>
      <c r="K28" s="83"/>
      <c r="L28" s="83"/>
      <c r="M28" s="83"/>
      <c r="N28" s="83"/>
      <c r="O28" s="83"/>
      <c r="P28" s="83"/>
      <c r="Q28" s="83"/>
      <c r="R28" s="81"/>
      <c r="S28" s="81"/>
      <c r="T28" s="81"/>
      <c r="U28" s="81"/>
      <c r="V28" s="81"/>
      <c r="W28" s="85"/>
      <c r="X28" s="85"/>
      <c r="Y28" s="85"/>
      <c r="Z28" s="85"/>
      <c r="AA28" s="85"/>
    </row>
    <row r="29" spans="1:27" x14ac:dyDescent="0.3">
      <c r="A29" s="79"/>
      <c r="B29" s="80"/>
      <c r="C29" s="80"/>
      <c r="D29" s="81"/>
      <c r="E29" s="81"/>
      <c r="F29" s="81"/>
      <c r="G29" s="81"/>
      <c r="H29" s="81"/>
      <c r="I29" s="82"/>
      <c r="J29" s="82"/>
      <c r="K29" s="83"/>
      <c r="L29" s="83"/>
      <c r="M29" s="83"/>
      <c r="N29" s="83"/>
      <c r="O29" s="83"/>
      <c r="P29" s="83"/>
      <c r="Q29" s="83"/>
      <c r="R29" s="81"/>
      <c r="S29" s="81"/>
      <c r="T29" s="81"/>
      <c r="U29" s="81"/>
      <c r="V29" s="81"/>
      <c r="W29" s="84"/>
      <c r="X29" s="84"/>
      <c r="Y29" s="84"/>
      <c r="Z29" s="84"/>
      <c r="AA29" s="84"/>
    </row>
    <row r="30" spans="1:27" x14ac:dyDescent="0.3">
      <c r="A30" s="86"/>
      <c r="B30" s="87"/>
      <c r="C30" s="87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8"/>
      <c r="S30" s="88"/>
      <c r="T30" s="88"/>
      <c r="U30" s="88"/>
      <c r="V30" s="88"/>
      <c r="W30" s="90"/>
      <c r="X30" s="90"/>
      <c r="Y30" s="90"/>
      <c r="Z30" s="90"/>
      <c r="AA30" s="90"/>
    </row>
    <row r="31" spans="1:27" x14ac:dyDescent="0.3">
      <c r="A31" s="79"/>
      <c r="B31" s="80"/>
      <c r="C31" s="80"/>
      <c r="D31" s="81"/>
      <c r="E31" s="81"/>
      <c r="F31" s="81"/>
      <c r="G31" s="81"/>
      <c r="H31" s="81"/>
      <c r="I31" s="82"/>
      <c r="J31" s="82"/>
      <c r="K31" s="83"/>
      <c r="L31" s="83"/>
      <c r="M31" s="83"/>
      <c r="N31" s="83"/>
      <c r="O31" s="83"/>
      <c r="P31" s="83"/>
      <c r="Q31" s="83"/>
      <c r="R31" s="81"/>
      <c r="S31" s="81"/>
      <c r="T31" s="81"/>
      <c r="U31" s="81"/>
      <c r="V31" s="81"/>
      <c r="W31" s="84"/>
      <c r="X31" s="84"/>
      <c r="Y31" s="84"/>
      <c r="Z31" s="84"/>
      <c r="AA31" s="84"/>
    </row>
    <row r="32" spans="1:27" s="112" customFormat="1" x14ac:dyDescent="0.3">
      <c r="A32" s="140" t="s">
        <v>212</v>
      </c>
      <c r="B32" s="141"/>
      <c r="C32" s="141"/>
      <c r="D32" s="142"/>
      <c r="E32" s="107"/>
      <c r="F32" s="107"/>
      <c r="G32" s="107"/>
      <c r="H32" s="107"/>
      <c r="I32" s="108"/>
      <c r="J32" s="108"/>
      <c r="K32" s="109"/>
      <c r="L32" s="109"/>
      <c r="M32" s="109"/>
      <c r="N32" s="109"/>
      <c r="O32" s="109"/>
      <c r="P32" s="109"/>
      <c r="Q32" s="109"/>
      <c r="R32" s="107"/>
      <c r="S32" s="107"/>
      <c r="T32" s="107"/>
      <c r="U32" s="107"/>
      <c r="V32" s="107"/>
      <c r="W32" s="110"/>
      <c r="X32" s="111"/>
      <c r="Y32" s="111"/>
      <c r="Z32" s="111"/>
      <c r="AA32" s="111"/>
    </row>
    <row r="33" spans="1:28" ht="22.5" customHeight="1" x14ac:dyDescent="0.3">
      <c r="A33" s="122" t="s">
        <v>164</v>
      </c>
      <c r="B33" s="123"/>
      <c r="C33" s="73"/>
      <c r="D33" s="64"/>
      <c r="E33" s="64"/>
      <c r="F33" s="64"/>
      <c r="G33" s="64"/>
      <c r="H33" s="64"/>
      <c r="I33" s="66"/>
      <c r="J33" s="66"/>
      <c r="K33" s="67"/>
      <c r="L33" s="67"/>
      <c r="M33" s="67"/>
      <c r="N33" s="67"/>
      <c r="O33" s="67"/>
      <c r="P33" s="67"/>
      <c r="Q33" s="66"/>
      <c r="R33" s="64"/>
      <c r="S33" s="64"/>
      <c r="T33" s="64"/>
      <c r="U33" s="64"/>
      <c r="V33" s="64"/>
      <c r="W33" s="68"/>
      <c r="X33" s="68"/>
      <c r="Y33" s="68"/>
      <c r="Z33" s="68"/>
      <c r="AA33" s="68"/>
    </row>
    <row r="34" spans="1:28" ht="22.5" customHeight="1" x14ac:dyDescent="0.3">
      <c r="B34" s="5"/>
      <c r="C34" s="5"/>
      <c r="T34" s="114" t="s">
        <v>216</v>
      </c>
      <c r="U34" s="114"/>
      <c r="V34" s="114"/>
      <c r="W34" s="114"/>
      <c r="X34" s="114"/>
      <c r="Y34" s="114"/>
      <c r="Z34" s="114"/>
    </row>
    <row r="35" spans="1:28" ht="22.5" customHeight="1" x14ac:dyDescent="0.3">
      <c r="B35" s="5"/>
      <c r="C35" s="5"/>
      <c r="T35" s="115"/>
      <c r="U35" s="115"/>
      <c r="V35" s="115"/>
      <c r="W35" s="115"/>
      <c r="X35" s="115"/>
      <c r="Y35" s="115"/>
      <c r="Z35" s="115"/>
    </row>
    <row r="36" spans="1:28" ht="22.5" customHeight="1" x14ac:dyDescent="0.3">
      <c r="B36" s="5"/>
      <c r="C36" s="5"/>
      <c r="T36" s="115"/>
      <c r="U36" s="115"/>
      <c r="V36" s="115"/>
      <c r="W36" s="115"/>
      <c r="X36" s="115"/>
      <c r="Y36" s="115"/>
      <c r="Z36" s="115"/>
    </row>
    <row r="37" spans="1:28" ht="22.5" customHeight="1" x14ac:dyDescent="0.3">
      <c r="B37" s="5"/>
      <c r="C37" s="5"/>
      <c r="T37" s="115"/>
      <c r="U37" s="115"/>
      <c r="V37" s="115"/>
      <c r="W37" s="115"/>
      <c r="X37" s="115"/>
      <c r="Y37" s="115"/>
      <c r="Z37" s="115"/>
    </row>
    <row r="38" spans="1:28" ht="22.5" customHeight="1" x14ac:dyDescent="0.3">
      <c r="B38" s="5"/>
      <c r="C38" s="5"/>
      <c r="T38" s="115"/>
      <c r="U38" s="115"/>
      <c r="V38" s="115"/>
      <c r="W38" s="115"/>
      <c r="X38" s="115"/>
      <c r="Y38" s="115"/>
      <c r="Z38" s="115"/>
    </row>
    <row r="39" spans="1:28" ht="22.5" customHeight="1" x14ac:dyDescent="0.3">
      <c r="B39" s="5" t="s">
        <v>15</v>
      </c>
      <c r="C39" s="5"/>
    </row>
    <row r="40" spans="1:28" ht="83.25" customHeight="1" x14ac:dyDescent="0.3">
      <c r="A40" s="94" t="s">
        <v>182</v>
      </c>
      <c r="B40" s="119" t="s">
        <v>217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2"/>
    </row>
    <row r="41" spans="1:28" ht="21.75" customHeight="1" x14ac:dyDescent="0.3">
      <c r="A41" s="94" t="s">
        <v>183</v>
      </c>
      <c r="B41" s="6" t="s">
        <v>184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2"/>
    </row>
    <row r="42" spans="1:28" ht="21.75" customHeight="1" x14ac:dyDescent="0.3">
      <c r="A42" s="96" t="s">
        <v>185</v>
      </c>
      <c r="B42" s="117" t="s">
        <v>201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2"/>
    </row>
    <row r="43" spans="1:28" ht="21.75" customHeight="1" x14ac:dyDescent="0.3">
      <c r="A43" s="96"/>
      <c r="B43" s="113" t="s">
        <v>202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2"/>
    </row>
    <row r="44" spans="1:28" ht="21.75" customHeight="1" x14ac:dyDescent="0.3">
      <c r="A44" s="95" t="s">
        <v>186</v>
      </c>
      <c r="B44" s="118" t="s">
        <v>203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2"/>
    </row>
    <row r="45" spans="1:28" ht="21.75" customHeight="1" x14ac:dyDescent="0.3">
      <c r="A45" s="95" t="s">
        <v>187</v>
      </c>
      <c r="B45" s="118" t="s">
        <v>213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2"/>
    </row>
    <row r="46" spans="1:28" ht="21.75" customHeight="1" x14ac:dyDescent="0.3">
      <c r="A46" s="100" t="s">
        <v>188</v>
      </c>
      <c r="B46" s="120" t="s">
        <v>214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2"/>
    </row>
    <row r="47" spans="1:28" ht="21.75" customHeight="1" x14ac:dyDescent="0.3">
      <c r="A47" s="95"/>
      <c r="B47" s="6"/>
      <c r="C47" s="6"/>
      <c r="I47" s="8"/>
      <c r="J47" s="6"/>
      <c r="K47" s="6"/>
      <c r="L47" s="6"/>
      <c r="M47" s="6"/>
      <c r="N47" s="6"/>
      <c r="O47" s="6"/>
      <c r="P47" s="6"/>
      <c r="AB47" s="2"/>
    </row>
    <row r="48" spans="1:28" ht="21.75" customHeight="1" x14ac:dyDescent="0.3">
      <c r="A48" s="116" t="s">
        <v>215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2"/>
    </row>
    <row r="49" spans="1:3" ht="21.75" customHeight="1" x14ac:dyDescent="0.3">
      <c r="A49" s="95"/>
      <c r="B49" s="6"/>
      <c r="C49" s="6"/>
    </row>
    <row r="50" spans="1:3" ht="21.75" customHeight="1" x14ac:dyDescent="0.3">
      <c r="A50" s="95"/>
      <c r="B50" s="6"/>
      <c r="C50" s="6"/>
    </row>
    <row r="51" spans="1:3" ht="21.75" customHeight="1" x14ac:dyDescent="0.3">
      <c r="A51" s="8"/>
      <c r="B51" s="6"/>
      <c r="C51" s="6"/>
    </row>
    <row r="52" spans="1:3" ht="21.75" customHeight="1" x14ac:dyDescent="0.3">
      <c r="A52" s="8"/>
      <c r="B52" s="6"/>
      <c r="C52" s="6"/>
    </row>
    <row r="53" spans="1:3" ht="21.75" customHeight="1" x14ac:dyDescent="0.3">
      <c r="A53" s="8"/>
      <c r="B53" s="6"/>
      <c r="C53" s="6"/>
    </row>
    <row r="54" spans="1:3" ht="21.75" customHeight="1" x14ac:dyDescent="0.3">
      <c r="A54" s="8"/>
      <c r="B54" s="6"/>
      <c r="C54" s="6"/>
    </row>
    <row r="55" spans="1:3" ht="21.75" customHeight="1" x14ac:dyDescent="0.3">
      <c r="A55" s="8"/>
      <c r="B55" s="6"/>
      <c r="C55" s="6"/>
    </row>
    <row r="56" spans="1:3" ht="21.75" customHeight="1" x14ac:dyDescent="0.3">
      <c r="A56" s="8"/>
      <c r="B56" s="6"/>
      <c r="C56" s="6"/>
    </row>
    <row r="57" spans="1:3" ht="21.75" customHeight="1" x14ac:dyDescent="0.3">
      <c r="A57" s="8"/>
      <c r="B57" s="6"/>
      <c r="C57" s="6"/>
    </row>
    <row r="58" spans="1:3" ht="21.75" customHeight="1" x14ac:dyDescent="0.3">
      <c r="A58" s="8"/>
      <c r="B58" s="6"/>
      <c r="C58" s="6"/>
    </row>
    <row r="59" spans="1:3" ht="21.75" customHeight="1" x14ac:dyDescent="0.3">
      <c r="A59" s="8"/>
      <c r="B59" s="6"/>
      <c r="C59" s="6"/>
    </row>
    <row r="60" spans="1:3" ht="21.75" customHeight="1" x14ac:dyDescent="0.3">
      <c r="A60" s="8"/>
      <c r="B60" s="6"/>
      <c r="C60" s="6"/>
    </row>
    <row r="61" spans="1:3" ht="21.75" customHeight="1" x14ac:dyDescent="0.3">
      <c r="A61" s="8"/>
      <c r="B61" s="6"/>
      <c r="C61" s="6"/>
    </row>
    <row r="62" spans="1:3" ht="21.75" customHeight="1" x14ac:dyDescent="0.3">
      <c r="A62" s="8"/>
      <c r="B62" s="65"/>
      <c r="C62" s="65"/>
    </row>
    <row r="63" spans="1:3" ht="21.75" customHeight="1" x14ac:dyDescent="0.3">
      <c r="A63" s="8"/>
      <c r="B63" s="6"/>
      <c r="C63" s="6"/>
    </row>
    <row r="64" spans="1:3" ht="21.75" customHeight="1" x14ac:dyDescent="0.3">
      <c r="A64" s="8"/>
      <c r="B64" s="20"/>
      <c r="C64" s="20"/>
    </row>
    <row r="65" spans="1:6" ht="21.75" customHeight="1" x14ac:dyDescent="0.3">
      <c r="A65" s="8"/>
      <c r="B65" s="6"/>
      <c r="C65" s="6"/>
    </row>
    <row r="66" spans="1:6" x14ac:dyDescent="0.3">
      <c r="A66" s="7"/>
      <c r="B66" s="4"/>
      <c r="C66" s="4"/>
      <c r="D66" s="4"/>
      <c r="E66" s="4"/>
      <c r="F66" s="4"/>
    </row>
    <row r="67" spans="1:6" x14ac:dyDescent="0.3">
      <c r="A67" s="2"/>
    </row>
    <row r="68" spans="1:6" x14ac:dyDescent="0.3">
      <c r="A68" s="2"/>
    </row>
    <row r="69" spans="1:6" x14ac:dyDescent="0.3">
      <c r="A69" s="2"/>
    </row>
    <row r="70" spans="1:6" x14ac:dyDescent="0.3">
      <c r="A70" s="2"/>
    </row>
    <row r="71" spans="1:6" x14ac:dyDescent="0.3">
      <c r="A71" s="2"/>
    </row>
    <row r="72" spans="1:6" x14ac:dyDescent="0.3">
      <c r="A72" s="2"/>
    </row>
    <row r="73" spans="1:6" x14ac:dyDescent="0.3">
      <c r="A73" s="2"/>
    </row>
    <row r="74" spans="1:6" x14ac:dyDescent="0.3">
      <c r="A74" s="2"/>
    </row>
    <row r="75" spans="1:6" x14ac:dyDescent="0.3">
      <c r="A75" s="2"/>
    </row>
    <row r="76" spans="1:6" x14ac:dyDescent="0.3">
      <c r="A76" s="2"/>
    </row>
    <row r="77" spans="1:6" x14ac:dyDescent="0.3">
      <c r="A77" s="7"/>
      <c r="B77" s="4"/>
      <c r="C77" s="4"/>
    </row>
    <row r="78" spans="1:6" x14ac:dyDescent="0.3">
      <c r="A78" s="7"/>
      <c r="B78" s="4"/>
      <c r="C78" s="4"/>
    </row>
    <row r="79" spans="1:6" x14ac:dyDescent="0.3">
      <c r="A79" s="7"/>
    </row>
  </sheetData>
  <mergeCells count="49">
    <mergeCell ref="V6:V8"/>
    <mergeCell ref="W6:W8"/>
    <mergeCell ref="N6:P6"/>
    <mergeCell ref="C6:C8"/>
    <mergeCell ref="B6:B8"/>
    <mergeCell ref="M7:M8"/>
    <mergeCell ref="K7:K8"/>
    <mergeCell ref="J6:J8"/>
    <mergeCell ref="I6:I8"/>
    <mergeCell ref="H6:H8"/>
    <mergeCell ref="A1:AA1"/>
    <mergeCell ref="A3:AA3"/>
    <mergeCell ref="A9:B9"/>
    <mergeCell ref="W5:AA5"/>
    <mergeCell ref="S5:V5"/>
    <mergeCell ref="Z6:Z8"/>
    <mergeCell ref="AA6:AA8"/>
    <mergeCell ref="U6:U8"/>
    <mergeCell ref="S6:S8"/>
    <mergeCell ref="P7:P8"/>
    <mergeCell ref="R6:R8"/>
    <mergeCell ref="Q6:Q8"/>
    <mergeCell ref="T6:T8"/>
    <mergeCell ref="A2:AA2"/>
    <mergeCell ref="X6:X8"/>
    <mergeCell ref="Y6:Y8"/>
    <mergeCell ref="A21:B21"/>
    <mergeCell ref="A33:B33"/>
    <mergeCell ref="B5:H5"/>
    <mergeCell ref="I5:J5"/>
    <mergeCell ref="K5:R5"/>
    <mergeCell ref="K6:M6"/>
    <mergeCell ref="L7:L8"/>
    <mergeCell ref="N7:N8"/>
    <mergeCell ref="O7:O8"/>
    <mergeCell ref="A20:D20"/>
    <mergeCell ref="A32:D32"/>
    <mergeCell ref="A5:A8"/>
    <mergeCell ref="E6:E8"/>
    <mergeCell ref="G6:G8"/>
    <mergeCell ref="F6:F8"/>
    <mergeCell ref="D6:D8"/>
    <mergeCell ref="T34:Z38"/>
    <mergeCell ref="A48:AA48"/>
    <mergeCell ref="B42:AA42"/>
    <mergeCell ref="B44:AA44"/>
    <mergeCell ref="B45:AA45"/>
    <mergeCell ref="B40:AA40"/>
    <mergeCell ref="B46:AA46"/>
  </mergeCells>
  <phoneticPr fontId="11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3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9"/>
  <sheetViews>
    <sheetView topLeftCell="A91" zoomScale="60" zoomScaleNormal="60" workbookViewId="0">
      <selection activeCell="M6" sqref="M6"/>
    </sheetView>
  </sheetViews>
  <sheetFormatPr defaultColWidth="9" defaultRowHeight="18.75" x14ac:dyDescent="0.3"/>
  <cols>
    <col min="1" max="1" width="4.125" style="1" customWidth="1"/>
    <col min="2" max="2" width="28.75" style="1" customWidth="1"/>
    <col min="3" max="3" width="9.375" style="1" customWidth="1"/>
    <col min="4" max="4" width="11.125" style="1" customWidth="1"/>
    <col min="5" max="5" width="13" style="1" customWidth="1"/>
    <col min="6" max="6" width="12.375" style="1" customWidth="1"/>
    <col min="7" max="7" width="10.875" style="2" customWidth="1"/>
    <col min="8" max="8" width="7.625" style="2" customWidth="1"/>
    <col min="9" max="9" width="12.625" style="1" customWidth="1"/>
    <col min="10" max="10" width="10.375" style="2" customWidth="1"/>
    <col min="11" max="11" width="11.375" style="1" customWidth="1"/>
    <col min="12" max="12" width="22.375" style="1" customWidth="1"/>
    <col min="13" max="23" width="10.375" style="1" customWidth="1"/>
    <col min="24" max="24" width="10" style="1" customWidth="1"/>
    <col min="25" max="25" width="13.75" style="1" customWidth="1"/>
    <col min="26" max="16384" width="9" style="1"/>
  </cols>
  <sheetData>
    <row r="1" spans="1:25" ht="23.25" x14ac:dyDescent="0.3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ht="23.25" x14ac:dyDescent="0.3">
      <c r="A2" s="153" t="s">
        <v>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5" ht="18" customHeight="1" x14ac:dyDescent="0.3">
      <c r="A3" s="153" t="s">
        <v>153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5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1:25" ht="33" customHeight="1" x14ac:dyDescent="0.3">
      <c r="A5" s="177" t="s">
        <v>0</v>
      </c>
      <c r="B5" s="179" t="s">
        <v>1</v>
      </c>
      <c r="C5" s="159" t="s">
        <v>14</v>
      </c>
      <c r="D5" s="159" t="s">
        <v>11</v>
      </c>
      <c r="E5" s="155" t="s">
        <v>2</v>
      </c>
      <c r="F5" s="155" t="s">
        <v>3</v>
      </c>
      <c r="G5" s="155" t="s">
        <v>8</v>
      </c>
      <c r="H5" s="180" t="s">
        <v>18</v>
      </c>
      <c r="I5" s="180"/>
      <c r="J5" s="180"/>
      <c r="K5" s="180"/>
      <c r="L5" s="180"/>
      <c r="M5" s="179" t="s">
        <v>10</v>
      </c>
      <c r="N5" s="179"/>
      <c r="O5" s="179"/>
      <c r="P5" s="179"/>
      <c r="Q5" s="179"/>
      <c r="R5" s="179"/>
      <c r="S5" s="179"/>
      <c r="T5" s="179"/>
      <c r="U5" s="179"/>
      <c r="V5" s="179"/>
      <c r="W5" s="155" t="s">
        <v>12</v>
      </c>
      <c r="X5" s="181" t="s">
        <v>24</v>
      </c>
    </row>
    <row r="6" spans="1:25" ht="102" customHeight="1" x14ac:dyDescent="0.3">
      <c r="A6" s="178"/>
      <c r="B6" s="179"/>
      <c r="C6" s="161"/>
      <c r="D6" s="161"/>
      <c r="E6" s="155"/>
      <c r="F6" s="155"/>
      <c r="G6" s="155"/>
      <c r="H6" s="10" t="s">
        <v>5</v>
      </c>
      <c r="I6" s="11" t="s">
        <v>6</v>
      </c>
      <c r="J6" s="11" t="s">
        <v>13</v>
      </c>
      <c r="K6" s="11" t="s">
        <v>7</v>
      </c>
      <c r="L6" s="10" t="s">
        <v>9</v>
      </c>
      <c r="M6" s="48" t="s">
        <v>20</v>
      </c>
      <c r="N6" s="48" t="s">
        <v>130</v>
      </c>
      <c r="O6" s="48" t="s">
        <v>131</v>
      </c>
      <c r="P6" s="48" t="s">
        <v>132</v>
      </c>
      <c r="Q6" s="48" t="s">
        <v>133</v>
      </c>
      <c r="R6" s="48" t="s">
        <v>136</v>
      </c>
      <c r="S6" s="48" t="s">
        <v>134</v>
      </c>
      <c r="T6" s="48" t="s">
        <v>135</v>
      </c>
      <c r="U6" s="48" t="s">
        <v>21</v>
      </c>
      <c r="V6" s="48" t="s">
        <v>22</v>
      </c>
      <c r="W6" s="155"/>
      <c r="X6" s="182"/>
    </row>
    <row r="7" spans="1:25" ht="43.5" customHeight="1" x14ac:dyDescent="0.3">
      <c r="A7" s="36">
        <v>1</v>
      </c>
      <c r="B7" s="37" t="s">
        <v>39</v>
      </c>
      <c r="C7" s="38">
        <f>SUM(C8)</f>
        <v>1315900</v>
      </c>
      <c r="D7" s="38">
        <f>SUM(D8)</f>
        <v>0</v>
      </c>
      <c r="E7" s="38">
        <f>E8</f>
        <v>1315900</v>
      </c>
      <c r="F7" s="49">
        <f t="shared" ref="F7:W7" si="0">F8</f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38"/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1315900</v>
      </c>
      <c r="R7" s="49">
        <f t="shared" si="0"/>
        <v>0</v>
      </c>
      <c r="S7" s="49">
        <f t="shared" si="0"/>
        <v>0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53"/>
      <c r="Y7" s="61">
        <f>E7-I7-M7-N7-O7-P7-Q7-R7-S7-T7-U7-V7-W7</f>
        <v>0</v>
      </c>
    </row>
    <row r="8" spans="1:25" ht="37.5" x14ac:dyDescent="0.3">
      <c r="A8" s="23"/>
      <c r="B8" s="24" t="s">
        <v>40</v>
      </c>
      <c r="C8" s="25">
        <f>E8</f>
        <v>1315900</v>
      </c>
      <c r="D8" s="25"/>
      <c r="E8" s="35">
        <v>1315900</v>
      </c>
      <c r="F8" s="25"/>
      <c r="G8" s="26"/>
      <c r="H8" s="26">
        <v>0</v>
      </c>
      <c r="I8" s="25"/>
      <c r="J8" s="26"/>
      <c r="K8" s="26"/>
      <c r="L8" s="24" t="s">
        <v>151</v>
      </c>
      <c r="M8" s="54"/>
      <c r="N8" s="54"/>
      <c r="O8" s="54"/>
      <c r="P8" s="54"/>
      <c r="Q8" s="54">
        <f>E8</f>
        <v>1315900</v>
      </c>
      <c r="R8" s="54"/>
      <c r="S8" s="54"/>
      <c r="T8" s="54"/>
      <c r="U8" s="55"/>
      <c r="V8" s="55"/>
      <c r="W8" s="54"/>
      <c r="X8" s="54"/>
      <c r="Y8" s="61">
        <f t="shared" ref="Y8:Y71" si="1">E8-I8-M8-N8-O8-P8-Q8-R8-S8-T8-U8-V8-W8</f>
        <v>0</v>
      </c>
    </row>
    <row r="9" spans="1:25" ht="46.5" customHeight="1" x14ac:dyDescent="0.3">
      <c r="A9" s="39">
        <v>2</v>
      </c>
      <c r="B9" s="40" t="s">
        <v>38</v>
      </c>
      <c r="C9" s="41">
        <f>SUM(C10:C14)</f>
        <v>0</v>
      </c>
      <c r="D9" s="41">
        <f t="shared" ref="D9:F9" si="2">SUM(D10:D14)</f>
        <v>27077000</v>
      </c>
      <c r="E9" s="41">
        <f t="shared" si="2"/>
        <v>27077000</v>
      </c>
      <c r="F9" s="41">
        <f t="shared" si="2"/>
        <v>0</v>
      </c>
      <c r="G9" s="42"/>
      <c r="H9" s="42">
        <f>SUM(H10:H14)</f>
        <v>5</v>
      </c>
      <c r="I9" s="51">
        <f t="shared" ref="I9:W9" si="3">SUM(I10:I14)</f>
        <v>23479000</v>
      </c>
      <c r="J9" s="42">
        <f t="shared" si="3"/>
        <v>4</v>
      </c>
      <c r="K9" s="42"/>
      <c r="L9" s="42"/>
      <c r="M9" s="42">
        <f t="shared" si="3"/>
        <v>0</v>
      </c>
      <c r="N9" s="42">
        <f t="shared" si="3"/>
        <v>0</v>
      </c>
      <c r="O9" s="42">
        <f t="shared" si="3"/>
        <v>0</v>
      </c>
      <c r="P9" s="42">
        <f t="shared" si="3"/>
        <v>0</v>
      </c>
      <c r="Q9" s="51">
        <f t="shared" si="3"/>
        <v>3110000</v>
      </c>
      <c r="R9" s="42">
        <f t="shared" si="3"/>
        <v>0</v>
      </c>
      <c r="S9" s="42">
        <f t="shared" si="3"/>
        <v>0</v>
      </c>
      <c r="T9" s="42">
        <f t="shared" si="3"/>
        <v>0</v>
      </c>
      <c r="U9" s="42">
        <f t="shared" si="3"/>
        <v>0</v>
      </c>
      <c r="V9" s="42">
        <f t="shared" si="3"/>
        <v>0</v>
      </c>
      <c r="W9" s="51">
        <f t="shared" si="3"/>
        <v>488000</v>
      </c>
      <c r="X9" s="51"/>
      <c r="Y9" s="61">
        <f t="shared" si="1"/>
        <v>0</v>
      </c>
    </row>
    <row r="10" spans="1:25" ht="63.75" customHeight="1" x14ac:dyDescent="0.3">
      <c r="A10" s="23"/>
      <c r="B10" s="24" t="s">
        <v>41</v>
      </c>
      <c r="C10" s="25"/>
      <c r="D10" s="25">
        <v>3598000</v>
      </c>
      <c r="E10" s="35">
        <v>3598000</v>
      </c>
      <c r="F10" s="25"/>
      <c r="G10" s="26"/>
      <c r="H10" s="26">
        <v>1</v>
      </c>
      <c r="I10" s="25"/>
      <c r="J10" s="26" t="s">
        <v>4</v>
      </c>
      <c r="K10" s="26"/>
      <c r="L10" s="24" t="s">
        <v>142</v>
      </c>
      <c r="M10" s="54"/>
      <c r="N10" s="54"/>
      <c r="O10" s="54"/>
      <c r="P10" s="54"/>
      <c r="Q10" s="54">
        <v>3110000</v>
      </c>
      <c r="R10" s="54"/>
      <c r="S10" s="54"/>
      <c r="T10" s="54"/>
      <c r="U10" s="55"/>
      <c r="V10" s="55"/>
      <c r="W10" s="54">
        <v>488000</v>
      </c>
      <c r="X10" s="54"/>
      <c r="Y10" s="61">
        <f t="shared" si="1"/>
        <v>0</v>
      </c>
    </row>
    <row r="11" spans="1:25" ht="37.5" x14ac:dyDescent="0.3">
      <c r="A11" s="23"/>
      <c r="B11" s="24" t="s">
        <v>42</v>
      </c>
      <c r="C11" s="25"/>
      <c r="D11" s="25">
        <v>12000000</v>
      </c>
      <c r="E11" s="35">
        <v>12000000</v>
      </c>
      <c r="F11" s="25"/>
      <c r="G11" s="26"/>
      <c r="H11" s="26">
        <v>1</v>
      </c>
      <c r="I11" s="25">
        <f>E11</f>
        <v>12000000</v>
      </c>
      <c r="J11" s="26">
        <v>1</v>
      </c>
      <c r="K11" s="26">
        <v>5</v>
      </c>
      <c r="L11" s="24" t="s">
        <v>138</v>
      </c>
      <c r="M11" s="54"/>
      <c r="N11" s="54"/>
      <c r="O11" s="54"/>
      <c r="P11" s="54"/>
      <c r="Q11" s="54"/>
      <c r="R11" s="54"/>
      <c r="S11" s="54"/>
      <c r="T11" s="54"/>
      <c r="U11" s="55"/>
      <c r="V11" s="55"/>
      <c r="W11" s="54"/>
      <c r="X11" s="54"/>
      <c r="Y11" s="61">
        <f t="shared" si="1"/>
        <v>0</v>
      </c>
    </row>
    <row r="12" spans="1:25" ht="70.5" customHeight="1" x14ac:dyDescent="0.3">
      <c r="A12" s="27"/>
      <c r="B12" s="24" t="s">
        <v>43</v>
      </c>
      <c r="C12" s="25"/>
      <c r="D12" s="25">
        <v>2379000</v>
      </c>
      <c r="E12" s="35">
        <v>2379000</v>
      </c>
      <c r="F12" s="29"/>
      <c r="G12" s="30"/>
      <c r="H12" s="30">
        <v>1</v>
      </c>
      <c r="I12" s="25">
        <f>E12</f>
        <v>2379000</v>
      </c>
      <c r="J12" s="26">
        <v>1</v>
      </c>
      <c r="K12" s="26">
        <v>5</v>
      </c>
      <c r="L12" s="24" t="s">
        <v>147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1">
        <f t="shared" si="1"/>
        <v>0</v>
      </c>
    </row>
    <row r="13" spans="1:25" ht="56.25" x14ac:dyDescent="0.3">
      <c r="A13" s="23"/>
      <c r="B13" s="24" t="s">
        <v>44</v>
      </c>
      <c r="C13" s="25"/>
      <c r="D13" s="25">
        <v>7200000</v>
      </c>
      <c r="E13" s="35">
        <v>7200000</v>
      </c>
      <c r="F13" s="25"/>
      <c r="G13" s="26"/>
      <c r="H13" s="26">
        <v>1</v>
      </c>
      <c r="I13" s="25">
        <f>E13</f>
        <v>7200000</v>
      </c>
      <c r="J13" s="26">
        <v>1</v>
      </c>
      <c r="K13" s="26">
        <v>5</v>
      </c>
      <c r="L13" s="24" t="s">
        <v>148</v>
      </c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4"/>
      <c r="X13" s="54"/>
      <c r="Y13" s="61">
        <f t="shared" si="1"/>
        <v>0</v>
      </c>
    </row>
    <row r="14" spans="1:25" ht="42" customHeight="1" x14ac:dyDescent="0.3">
      <c r="A14" s="23"/>
      <c r="B14" s="24" t="s">
        <v>45</v>
      </c>
      <c r="C14" s="25"/>
      <c r="D14" s="25">
        <v>1900000</v>
      </c>
      <c r="E14" s="35">
        <v>1900000</v>
      </c>
      <c r="F14" s="25"/>
      <c r="G14" s="26"/>
      <c r="H14" s="26">
        <v>1</v>
      </c>
      <c r="I14" s="25">
        <f>E14</f>
        <v>1900000</v>
      </c>
      <c r="J14" s="26">
        <v>1</v>
      </c>
      <c r="K14" s="26">
        <v>5</v>
      </c>
      <c r="L14" s="24" t="s">
        <v>138</v>
      </c>
      <c r="M14" s="54"/>
      <c r="N14" s="54"/>
      <c r="O14" s="54"/>
      <c r="P14" s="54"/>
      <c r="Q14" s="54"/>
      <c r="R14" s="54"/>
      <c r="S14" s="54"/>
      <c r="T14" s="54"/>
      <c r="U14" s="55"/>
      <c r="V14" s="55"/>
      <c r="W14" s="54"/>
      <c r="X14" s="54"/>
      <c r="Y14" s="61">
        <f t="shared" si="1"/>
        <v>0</v>
      </c>
    </row>
    <row r="15" spans="1:25" ht="37.5" x14ac:dyDescent="0.3">
      <c r="A15" s="39">
        <v>3</v>
      </c>
      <c r="B15" s="40" t="s">
        <v>126</v>
      </c>
      <c r="C15" s="41">
        <f>SUM(C16)</f>
        <v>10000000</v>
      </c>
      <c r="D15" s="41">
        <f>SUM(D16)</f>
        <v>0</v>
      </c>
      <c r="E15" s="41">
        <f>SUM(E16)</f>
        <v>10000000</v>
      </c>
      <c r="F15" s="41">
        <f>SUM(F16)</f>
        <v>1945505.81</v>
      </c>
      <c r="G15" s="42"/>
      <c r="H15" s="51">
        <f>SUM(H16)</f>
        <v>0</v>
      </c>
      <c r="I15" s="51">
        <f t="shared" ref="I15:W15" si="4">SUM(I16)</f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2000000</v>
      </c>
      <c r="N15" s="51">
        <f t="shared" si="4"/>
        <v>1000000</v>
      </c>
      <c r="O15" s="51">
        <f t="shared" si="4"/>
        <v>1000000</v>
      </c>
      <c r="P15" s="51">
        <f t="shared" si="4"/>
        <v>1000000</v>
      </c>
      <c r="Q15" s="51">
        <f t="shared" si="4"/>
        <v>1000000</v>
      </c>
      <c r="R15" s="51">
        <f t="shared" si="4"/>
        <v>1000000</v>
      </c>
      <c r="S15" s="51">
        <f t="shared" si="4"/>
        <v>1000000</v>
      </c>
      <c r="T15" s="51">
        <f t="shared" si="4"/>
        <v>1000000</v>
      </c>
      <c r="U15" s="51">
        <f t="shared" si="4"/>
        <v>1000000</v>
      </c>
      <c r="V15" s="51">
        <f t="shared" si="4"/>
        <v>0</v>
      </c>
      <c r="W15" s="51">
        <f t="shared" si="4"/>
        <v>0</v>
      </c>
      <c r="X15" s="57"/>
      <c r="Y15" s="61">
        <f t="shared" si="1"/>
        <v>0</v>
      </c>
    </row>
    <row r="16" spans="1:25" ht="46.5" customHeight="1" x14ac:dyDescent="0.3">
      <c r="A16" s="27"/>
      <c r="B16" s="24" t="s">
        <v>46</v>
      </c>
      <c r="C16" s="25">
        <v>10000000</v>
      </c>
      <c r="D16" s="25"/>
      <c r="E16" s="35">
        <v>10000000</v>
      </c>
      <c r="F16" s="29">
        <v>1945505.81</v>
      </c>
      <c r="G16" s="30"/>
      <c r="H16" s="30">
        <v>0</v>
      </c>
      <c r="I16" s="29"/>
      <c r="J16" s="30"/>
      <c r="K16" s="30"/>
      <c r="L16" s="24" t="s">
        <v>146</v>
      </c>
      <c r="M16" s="54">
        <v>2000000</v>
      </c>
      <c r="N16" s="54">
        <v>1000000</v>
      </c>
      <c r="O16" s="54">
        <v>1000000</v>
      </c>
      <c r="P16" s="54">
        <v>1000000</v>
      </c>
      <c r="Q16" s="54">
        <v>1000000</v>
      </c>
      <c r="R16" s="54">
        <v>1000000</v>
      </c>
      <c r="S16" s="54">
        <v>1000000</v>
      </c>
      <c r="T16" s="54">
        <v>1000000</v>
      </c>
      <c r="U16" s="54">
        <v>1000000</v>
      </c>
      <c r="V16" s="56"/>
      <c r="W16" s="56"/>
      <c r="X16" s="56"/>
      <c r="Y16" s="61">
        <f>E16-I16-M16-N16-O16-P16-Q16-R16-S16-T16-U16-V16-W16</f>
        <v>0</v>
      </c>
    </row>
    <row r="17" spans="1:25" ht="37.5" x14ac:dyDescent="0.3">
      <c r="A17" s="39">
        <v>4</v>
      </c>
      <c r="B17" s="40" t="s">
        <v>114</v>
      </c>
      <c r="C17" s="41">
        <f>SUM(C18:C21)</f>
        <v>21095500</v>
      </c>
      <c r="D17" s="41">
        <f t="shared" ref="D17:F17" si="5">SUM(D18:D21)</f>
        <v>10000000</v>
      </c>
      <c r="E17" s="41">
        <f t="shared" si="5"/>
        <v>31095500</v>
      </c>
      <c r="F17" s="41">
        <f t="shared" si="5"/>
        <v>304400</v>
      </c>
      <c r="G17" s="42"/>
      <c r="H17" s="42">
        <f>SUM(H18:H21)</f>
        <v>1</v>
      </c>
      <c r="I17" s="41">
        <f>SUM(I18:I21)</f>
        <v>29680000</v>
      </c>
      <c r="J17" s="52"/>
      <c r="K17" s="52"/>
      <c r="L17" s="41">
        <f t="shared" ref="L17:W17" si="6">SUM(L18:L21)</f>
        <v>0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51">
        <f t="shared" si="6"/>
        <v>1415500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51">
        <f t="shared" si="6"/>
        <v>0</v>
      </c>
      <c r="U17" s="51">
        <f t="shared" si="6"/>
        <v>0</v>
      </c>
      <c r="V17" s="51">
        <f t="shared" si="6"/>
        <v>0</v>
      </c>
      <c r="W17" s="51">
        <f t="shared" si="6"/>
        <v>0</v>
      </c>
      <c r="X17" s="51"/>
      <c r="Y17" s="61">
        <f t="shared" si="1"/>
        <v>0</v>
      </c>
    </row>
    <row r="18" spans="1:25" ht="87.75" customHeight="1" x14ac:dyDescent="0.3">
      <c r="A18" s="27"/>
      <c r="B18" s="24" t="s">
        <v>47</v>
      </c>
      <c r="C18" s="25">
        <v>9930000</v>
      </c>
      <c r="D18" s="25"/>
      <c r="E18" s="35">
        <v>9930000</v>
      </c>
      <c r="F18" s="29"/>
      <c r="G18" s="30"/>
      <c r="H18" s="30">
        <v>0</v>
      </c>
      <c r="I18" s="29">
        <f>E18</f>
        <v>9930000</v>
      </c>
      <c r="J18" s="30">
        <v>2</v>
      </c>
      <c r="K18" s="30">
        <v>5</v>
      </c>
      <c r="L18" s="24" t="s">
        <v>150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61">
        <f t="shared" si="1"/>
        <v>0</v>
      </c>
    </row>
    <row r="19" spans="1:25" ht="44.25" customHeight="1" x14ac:dyDescent="0.3">
      <c r="A19" s="23"/>
      <c r="B19" s="24" t="s">
        <v>48</v>
      </c>
      <c r="C19" s="25"/>
      <c r="D19" s="25">
        <v>10000000</v>
      </c>
      <c r="E19" s="35">
        <v>10000000</v>
      </c>
      <c r="F19" s="25"/>
      <c r="G19" s="26"/>
      <c r="H19" s="26">
        <v>1</v>
      </c>
      <c r="I19" s="25">
        <f>E19</f>
        <v>10000000</v>
      </c>
      <c r="J19" s="26">
        <v>2</v>
      </c>
      <c r="K19" s="26">
        <v>5</v>
      </c>
      <c r="L19" s="24" t="s">
        <v>149</v>
      </c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4"/>
      <c r="X19" s="54"/>
      <c r="Y19" s="61">
        <f t="shared" si="1"/>
        <v>0</v>
      </c>
    </row>
    <row r="20" spans="1:25" ht="66" customHeight="1" x14ac:dyDescent="0.3">
      <c r="A20" s="23"/>
      <c r="B20" s="24" t="s">
        <v>49</v>
      </c>
      <c r="C20" s="25">
        <v>1415500</v>
      </c>
      <c r="D20" s="25"/>
      <c r="E20" s="35">
        <v>1415500</v>
      </c>
      <c r="F20" s="25">
        <v>304400</v>
      </c>
      <c r="G20" s="26"/>
      <c r="H20" s="26">
        <v>0</v>
      </c>
      <c r="I20" s="25"/>
      <c r="J20" s="26"/>
      <c r="K20" s="26"/>
      <c r="L20" s="24" t="s">
        <v>151</v>
      </c>
      <c r="M20" s="54"/>
      <c r="N20" s="54"/>
      <c r="O20" s="54"/>
      <c r="P20" s="54">
        <f>E20</f>
        <v>1415500</v>
      </c>
      <c r="Q20" s="54"/>
      <c r="R20" s="54"/>
      <c r="S20" s="54"/>
      <c r="T20" s="54"/>
      <c r="U20" s="55"/>
      <c r="V20" s="55"/>
      <c r="W20" s="54"/>
      <c r="X20" s="54"/>
      <c r="Y20" s="61">
        <f t="shared" si="1"/>
        <v>0</v>
      </c>
    </row>
    <row r="21" spans="1:25" ht="39" customHeight="1" x14ac:dyDescent="0.3">
      <c r="A21" s="23"/>
      <c r="B21" s="24" t="s">
        <v>50</v>
      </c>
      <c r="C21" s="25">
        <v>9750000</v>
      </c>
      <c r="D21" s="25"/>
      <c r="E21" s="35">
        <v>9750000</v>
      </c>
      <c r="F21" s="25"/>
      <c r="G21" s="26"/>
      <c r="H21" s="26">
        <v>0</v>
      </c>
      <c r="I21" s="25">
        <f>E21</f>
        <v>9750000</v>
      </c>
      <c r="J21" s="26">
        <v>2</v>
      </c>
      <c r="K21" s="26">
        <v>5</v>
      </c>
      <c r="L21" s="24" t="s">
        <v>150</v>
      </c>
      <c r="M21" s="54"/>
      <c r="N21" s="54"/>
      <c r="O21" s="54"/>
      <c r="P21" s="54"/>
      <c r="Q21" s="54"/>
      <c r="R21" s="54"/>
      <c r="S21" s="54"/>
      <c r="T21" s="54"/>
      <c r="U21" s="55"/>
      <c r="V21" s="55"/>
      <c r="W21" s="54"/>
      <c r="X21" s="54"/>
      <c r="Y21" s="61">
        <f t="shared" si="1"/>
        <v>0</v>
      </c>
    </row>
    <row r="22" spans="1:25" ht="38.25" customHeight="1" x14ac:dyDescent="0.3">
      <c r="A22" s="39">
        <v>4</v>
      </c>
      <c r="B22" s="40" t="s">
        <v>122</v>
      </c>
      <c r="C22" s="41">
        <f>SUM(C23:C25)</f>
        <v>0</v>
      </c>
      <c r="D22" s="41">
        <f t="shared" ref="D22:F22" si="7">SUM(D23:D25)</f>
        <v>44347000</v>
      </c>
      <c r="E22" s="41">
        <f t="shared" si="7"/>
        <v>44347000</v>
      </c>
      <c r="F22" s="41">
        <f t="shared" si="7"/>
        <v>0</v>
      </c>
      <c r="G22" s="42"/>
      <c r="H22" s="42">
        <f>SUM(H23:H25)</f>
        <v>3</v>
      </c>
      <c r="I22" s="41">
        <f>SUM(I23:I25)</f>
        <v>44347000</v>
      </c>
      <c r="J22" s="52"/>
      <c r="K22" s="52"/>
      <c r="L22" s="41">
        <f t="shared" ref="L22:W22" si="8">SUM(L23:L25)</f>
        <v>0</v>
      </c>
      <c r="M22" s="51">
        <f t="shared" si="8"/>
        <v>0</v>
      </c>
      <c r="N22" s="51">
        <f t="shared" si="8"/>
        <v>0</v>
      </c>
      <c r="O22" s="51">
        <f t="shared" si="8"/>
        <v>0</v>
      </c>
      <c r="P22" s="51">
        <f t="shared" si="8"/>
        <v>0</v>
      </c>
      <c r="Q22" s="51">
        <f t="shared" si="8"/>
        <v>0</v>
      </c>
      <c r="R22" s="51">
        <f t="shared" si="8"/>
        <v>0</v>
      </c>
      <c r="S22" s="51">
        <f t="shared" si="8"/>
        <v>0</v>
      </c>
      <c r="T22" s="51">
        <f t="shared" si="8"/>
        <v>0</v>
      </c>
      <c r="U22" s="51">
        <f t="shared" si="8"/>
        <v>0</v>
      </c>
      <c r="V22" s="51">
        <f t="shared" si="8"/>
        <v>0</v>
      </c>
      <c r="W22" s="51">
        <f t="shared" si="8"/>
        <v>0</v>
      </c>
      <c r="X22" s="51"/>
      <c r="Y22" s="61">
        <f t="shared" si="1"/>
        <v>0</v>
      </c>
    </row>
    <row r="23" spans="1:25" ht="42.75" customHeight="1" x14ac:dyDescent="0.3">
      <c r="A23" s="23"/>
      <c r="B23" s="24" t="s">
        <v>51</v>
      </c>
      <c r="C23" s="25"/>
      <c r="D23" s="25">
        <v>23000000</v>
      </c>
      <c r="E23" s="35">
        <v>23000000</v>
      </c>
      <c r="F23" s="25"/>
      <c r="G23" s="26"/>
      <c r="H23" s="26">
        <v>1</v>
      </c>
      <c r="I23" s="25">
        <f>E23</f>
        <v>23000000</v>
      </c>
      <c r="J23" s="26">
        <v>1</v>
      </c>
      <c r="K23" s="26">
        <v>5</v>
      </c>
      <c r="L23" s="24" t="s">
        <v>137</v>
      </c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4"/>
      <c r="X23" s="54"/>
      <c r="Y23" s="61">
        <f t="shared" si="1"/>
        <v>0</v>
      </c>
    </row>
    <row r="24" spans="1:25" ht="75" x14ac:dyDescent="0.3">
      <c r="A24" s="23"/>
      <c r="B24" s="24" t="s">
        <v>52</v>
      </c>
      <c r="C24" s="25"/>
      <c r="D24" s="25">
        <v>1347000</v>
      </c>
      <c r="E24" s="35">
        <v>1347000</v>
      </c>
      <c r="F24" s="25"/>
      <c r="G24" s="26"/>
      <c r="H24" s="26">
        <v>1</v>
      </c>
      <c r="I24" s="25">
        <f>E24</f>
        <v>1347000</v>
      </c>
      <c r="J24" s="26">
        <v>1</v>
      </c>
      <c r="K24" s="26">
        <v>5</v>
      </c>
      <c r="L24" s="24" t="s">
        <v>142</v>
      </c>
      <c r="M24" s="54"/>
      <c r="N24" s="54"/>
      <c r="O24" s="54"/>
      <c r="P24" s="54"/>
      <c r="Q24" s="54"/>
      <c r="R24" s="54"/>
      <c r="S24" s="54"/>
      <c r="T24" s="54"/>
      <c r="U24" s="55"/>
      <c r="V24" s="55"/>
      <c r="W24" s="54"/>
      <c r="X24" s="54"/>
      <c r="Y24" s="61">
        <f t="shared" si="1"/>
        <v>0</v>
      </c>
    </row>
    <row r="25" spans="1:25" ht="42.75" customHeight="1" x14ac:dyDescent="0.3">
      <c r="A25" s="27"/>
      <c r="B25" s="24" t="s">
        <v>53</v>
      </c>
      <c r="C25" s="25"/>
      <c r="D25" s="25">
        <v>20000000</v>
      </c>
      <c r="E25" s="35">
        <v>20000000</v>
      </c>
      <c r="F25" s="29"/>
      <c r="G25" s="30"/>
      <c r="H25" s="30">
        <v>1</v>
      </c>
      <c r="I25" s="29">
        <f>E25</f>
        <v>20000000</v>
      </c>
      <c r="J25" s="30">
        <v>1</v>
      </c>
      <c r="K25" s="30">
        <v>5</v>
      </c>
      <c r="L25" s="24" t="s">
        <v>138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61">
        <f t="shared" si="1"/>
        <v>0</v>
      </c>
    </row>
    <row r="26" spans="1:25" ht="37.5" x14ac:dyDescent="0.3">
      <c r="A26" s="39">
        <v>5</v>
      </c>
      <c r="B26" s="40" t="s">
        <v>123</v>
      </c>
      <c r="C26" s="41">
        <f>SUM(C27)</f>
        <v>0</v>
      </c>
      <c r="D26" s="41">
        <f t="shared" ref="D26:W26" si="9">SUM(D27)</f>
        <v>5000000</v>
      </c>
      <c r="E26" s="41">
        <f t="shared" si="9"/>
        <v>5000000</v>
      </c>
      <c r="F26" s="51">
        <f t="shared" si="9"/>
        <v>0</v>
      </c>
      <c r="G26" s="51">
        <f t="shared" si="9"/>
        <v>0</v>
      </c>
      <c r="H26" s="52">
        <f t="shared" si="9"/>
        <v>1</v>
      </c>
      <c r="I26" s="51">
        <f t="shared" si="9"/>
        <v>5000000</v>
      </c>
      <c r="J26" s="52"/>
      <c r="K26" s="52"/>
      <c r="L26" s="4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9"/>
        <v>0</v>
      </c>
      <c r="Q26" s="51">
        <f t="shared" si="9"/>
        <v>0</v>
      </c>
      <c r="R26" s="51">
        <f t="shared" si="9"/>
        <v>0</v>
      </c>
      <c r="S26" s="51">
        <f t="shared" si="9"/>
        <v>0</v>
      </c>
      <c r="T26" s="51">
        <f t="shared" si="9"/>
        <v>0</v>
      </c>
      <c r="U26" s="51">
        <f t="shared" si="9"/>
        <v>0</v>
      </c>
      <c r="V26" s="51">
        <f t="shared" si="9"/>
        <v>0</v>
      </c>
      <c r="W26" s="51">
        <f t="shared" si="9"/>
        <v>0</v>
      </c>
      <c r="X26" s="57"/>
      <c r="Y26" s="61">
        <f t="shared" si="1"/>
        <v>0</v>
      </c>
    </row>
    <row r="27" spans="1:25" ht="85.5" customHeight="1" x14ac:dyDescent="0.3">
      <c r="A27" s="23"/>
      <c r="B27" s="24" t="s">
        <v>54</v>
      </c>
      <c r="C27" s="25"/>
      <c r="D27" s="25">
        <v>5000000</v>
      </c>
      <c r="E27" s="35">
        <v>5000000</v>
      </c>
      <c r="F27" s="25"/>
      <c r="G27" s="26"/>
      <c r="H27" s="26">
        <v>1</v>
      </c>
      <c r="I27" s="25">
        <v>5000000</v>
      </c>
      <c r="J27" s="26">
        <v>1</v>
      </c>
      <c r="K27" s="26">
        <v>5</v>
      </c>
      <c r="L27" s="24" t="s">
        <v>137</v>
      </c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4"/>
      <c r="X27" s="54"/>
      <c r="Y27" s="61">
        <f t="shared" si="1"/>
        <v>0</v>
      </c>
    </row>
    <row r="28" spans="1:25" ht="67.5" customHeight="1" x14ac:dyDescent="0.3">
      <c r="A28" s="39">
        <v>6</v>
      </c>
      <c r="B28" s="40" t="s">
        <v>124</v>
      </c>
      <c r="C28" s="41">
        <f>SUM(C29:C32)</f>
        <v>0</v>
      </c>
      <c r="D28" s="41">
        <f t="shared" ref="D28:F28" si="10">SUM(D29:D32)</f>
        <v>35706000</v>
      </c>
      <c r="E28" s="41">
        <f t="shared" si="10"/>
        <v>35706000</v>
      </c>
      <c r="F28" s="41">
        <f t="shared" si="10"/>
        <v>0</v>
      </c>
      <c r="G28" s="42"/>
      <c r="H28" s="42">
        <f>SUM(H29:H32)</f>
        <v>4</v>
      </c>
      <c r="I28" s="41">
        <f>SUM(I29:I32)</f>
        <v>35706000</v>
      </c>
      <c r="J28" s="52"/>
      <c r="K28" s="52"/>
      <c r="L28" s="41">
        <f t="shared" ref="L28:W28" si="11">SUM(L29:L32)</f>
        <v>0</v>
      </c>
      <c r="M28" s="51">
        <f t="shared" si="11"/>
        <v>0</v>
      </c>
      <c r="N28" s="51">
        <f t="shared" si="11"/>
        <v>0</v>
      </c>
      <c r="O28" s="51">
        <f t="shared" si="11"/>
        <v>0</v>
      </c>
      <c r="P28" s="51">
        <f t="shared" si="11"/>
        <v>0</v>
      </c>
      <c r="Q28" s="51">
        <f t="shared" si="11"/>
        <v>0</v>
      </c>
      <c r="R28" s="51">
        <f t="shared" si="11"/>
        <v>0</v>
      </c>
      <c r="S28" s="51">
        <f t="shared" si="11"/>
        <v>0</v>
      </c>
      <c r="T28" s="51">
        <f t="shared" si="11"/>
        <v>0</v>
      </c>
      <c r="U28" s="51">
        <f t="shared" si="11"/>
        <v>0</v>
      </c>
      <c r="V28" s="51">
        <f t="shared" si="11"/>
        <v>0</v>
      </c>
      <c r="W28" s="51">
        <f t="shared" si="11"/>
        <v>0</v>
      </c>
      <c r="X28" s="51"/>
      <c r="Y28" s="61">
        <f t="shared" si="1"/>
        <v>0</v>
      </c>
    </row>
    <row r="29" spans="1:25" ht="63" customHeight="1" x14ac:dyDescent="0.3">
      <c r="A29" s="23"/>
      <c r="B29" s="24" t="s">
        <v>55</v>
      </c>
      <c r="C29" s="25"/>
      <c r="D29" s="25">
        <v>9900000</v>
      </c>
      <c r="E29" s="35">
        <v>9900000</v>
      </c>
      <c r="F29" s="25"/>
      <c r="G29" s="26"/>
      <c r="H29" s="26">
        <v>1</v>
      </c>
      <c r="I29" s="25">
        <f>E29</f>
        <v>9900000</v>
      </c>
      <c r="J29" s="26">
        <v>1</v>
      </c>
      <c r="K29" s="26">
        <v>5</v>
      </c>
      <c r="L29" s="24" t="s">
        <v>137</v>
      </c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4"/>
      <c r="X29" s="54"/>
      <c r="Y29" s="61">
        <f t="shared" si="1"/>
        <v>0</v>
      </c>
    </row>
    <row r="30" spans="1:25" ht="56.25" x14ac:dyDescent="0.3">
      <c r="A30" s="23"/>
      <c r="B30" s="24" t="s">
        <v>56</v>
      </c>
      <c r="C30" s="25"/>
      <c r="D30" s="25">
        <v>9950000</v>
      </c>
      <c r="E30" s="35">
        <v>9950000</v>
      </c>
      <c r="F30" s="25"/>
      <c r="G30" s="26"/>
      <c r="H30" s="26">
        <v>1</v>
      </c>
      <c r="I30" s="25">
        <f t="shared" ref="I30:I32" si="12">E30</f>
        <v>9950000</v>
      </c>
      <c r="J30" s="26">
        <v>1</v>
      </c>
      <c r="K30" s="26">
        <v>5</v>
      </c>
      <c r="L30" s="24" t="s">
        <v>137</v>
      </c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4"/>
      <c r="X30" s="54"/>
      <c r="Y30" s="61">
        <f t="shared" si="1"/>
        <v>0</v>
      </c>
    </row>
    <row r="31" spans="1:25" ht="45" customHeight="1" x14ac:dyDescent="0.3">
      <c r="A31" s="27"/>
      <c r="B31" s="24" t="s">
        <v>57</v>
      </c>
      <c r="C31" s="25"/>
      <c r="D31" s="25">
        <v>9900000</v>
      </c>
      <c r="E31" s="35">
        <v>9900000</v>
      </c>
      <c r="F31" s="29"/>
      <c r="G31" s="30"/>
      <c r="H31" s="30">
        <v>1</v>
      </c>
      <c r="I31" s="25">
        <f t="shared" si="12"/>
        <v>9900000</v>
      </c>
      <c r="J31" s="26">
        <v>1</v>
      </c>
      <c r="K31" s="26">
        <v>5</v>
      </c>
      <c r="L31" s="24" t="s">
        <v>137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61">
        <f t="shared" si="1"/>
        <v>0</v>
      </c>
    </row>
    <row r="32" spans="1:25" ht="37.5" x14ac:dyDescent="0.3">
      <c r="A32" s="23"/>
      <c r="B32" s="24" t="s">
        <v>58</v>
      </c>
      <c r="C32" s="25"/>
      <c r="D32" s="25">
        <v>5956000</v>
      </c>
      <c r="E32" s="35">
        <v>5956000</v>
      </c>
      <c r="F32" s="25"/>
      <c r="G32" s="26"/>
      <c r="H32" s="26">
        <v>1</v>
      </c>
      <c r="I32" s="25">
        <f t="shared" si="12"/>
        <v>5956000</v>
      </c>
      <c r="J32" s="26">
        <v>1</v>
      </c>
      <c r="K32" s="26">
        <v>5</v>
      </c>
      <c r="L32" s="24" t="s">
        <v>137</v>
      </c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4"/>
      <c r="X32" s="54"/>
      <c r="Y32" s="61">
        <f t="shared" si="1"/>
        <v>0</v>
      </c>
    </row>
    <row r="33" spans="1:25" ht="72" customHeight="1" x14ac:dyDescent="0.3">
      <c r="A33" s="39">
        <v>7</v>
      </c>
      <c r="B33" s="40" t="s">
        <v>125</v>
      </c>
      <c r="C33" s="41">
        <f>SUM(C34:C83)</f>
        <v>0</v>
      </c>
      <c r="D33" s="41">
        <f t="shared" ref="D33:F33" si="13">SUM(D34:D83)</f>
        <v>252203600</v>
      </c>
      <c r="E33" s="41">
        <f t="shared" si="13"/>
        <v>252203600</v>
      </c>
      <c r="F33" s="41">
        <f t="shared" si="13"/>
        <v>0</v>
      </c>
      <c r="G33" s="42"/>
      <c r="H33" s="51">
        <f>SUM(H34:H83)</f>
        <v>50</v>
      </c>
      <c r="I33" s="51">
        <f t="shared" ref="I33:W33" si="14">SUM(I34:I83)</f>
        <v>244386600</v>
      </c>
      <c r="J33" s="51"/>
      <c r="K33" s="51"/>
      <c r="L33" s="51">
        <f t="shared" si="14"/>
        <v>0</v>
      </c>
      <c r="M33" s="51">
        <f t="shared" si="14"/>
        <v>0</v>
      </c>
      <c r="N33" s="51">
        <f t="shared" si="14"/>
        <v>0</v>
      </c>
      <c r="O33" s="51">
        <f t="shared" si="14"/>
        <v>7295000</v>
      </c>
      <c r="P33" s="51">
        <f t="shared" si="14"/>
        <v>0</v>
      </c>
      <c r="Q33" s="51">
        <f t="shared" si="14"/>
        <v>0</v>
      </c>
      <c r="R33" s="51">
        <f t="shared" si="14"/>
        <v>0</v>
      </c>
      <c r="S33" s="51">
        <f t="shared" si="14"/>
        <v>0</v>
      </c>
      <c r="T33" s="51">
        <f t="shared" si="14"/>
        <v>0</v>
      </c>
      <c r="U33" s="51">
        <f t="shared" si="14"/>
        <v>0</v>
      </c>
      <c r="V33" s="51">
        <f t="shared" si="14"/>
        <v>0</v>
      </c>
      <c r="W33" s="51">
        <f t="shared" si="14"/>
        <v>522000</v>
      </c>
      <c r="X33" s="57"/>
      <c r="Y33" s="61">
        <f t="shared" si="1"/>
        <v>0</v>
      </c>
    </row>
    <row r="34" spans="1:25" ht="93.75" x14ac:dyDescent="0.3">
      <c r="A34" s="23"/>
      <c r="B34" s="24" t="s">
        <v>59</v>
      </c>
      <c r="C34" s="25"/>
      <c r="D34" s="25">
        <v>11500000</v>
      </c>
      <c r="E34" s="35">
        <v>11500000</v>
      </c>
      <c r="F34" s="25"/>
      <c r="G34" s="26"/>
      <c r="H34" s="26">
        <v>1</v>
      </c>
      <c r="I34" s="25">
        <f t="shared" ref="I34:I51" si="15">E34</f>
        <v>11500000</v>
      </c>
      <c r="J34" s="26">
        <v>2</v>
      </c>
      <c r="K34" s="26">
        <v>5</v>
      </c>
      <c r="L34" s="24" t="s">
        <v>139</v>
      </c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4"/>
      <c r="X34" s="54"/>
      <c r="Y34" s="61">
        <f t="shared" si="1"/>
        <v>0</v>
      </c>
    </row>
    <row r="35" spans="1:25" ht="67.5" customHeight="1" x14ac:dyDescent="0.3">
      <c r="A35" s="23"/>
      <c r="B35" s="24" t="s">
        <v>60</v>
      </c>
      <c r="C35" s="25"/>
      <c r="D35" s="25">
        <v>8290000</v>
      </c>
      <c r="E35" s="35">
        <v>8290000</v>
      </c>
      <c r="F35" s="25"/>
      <c r="G35" s="26"/>
      <c r="H35" s="26">
        <v>1</v>
      </c>
      <c r="I35" s="25">
        <f t="shared" si="15"/>
        <v>8290000</v>
      </c>
      <c r="J35" s="26">
        <v>2</v>
      </c>
      <c r="K35" s="26">
        <v>5</v>
      </c>
      <c r="L35" s="24" t="s">
        <v>139</v>
      </c>
      <c r="M35" s="54"/>
      <c r="N35" s="54"/>
      <c r="O35" s="54"/>
      <c r="P35" s="54"/>
      <c r="Q35" s="54"/>
      <c r="R35" s="54"/>
      <c r="S35" s="54"/>
      <c r="T35" s="54"/>
      <c r="U35" s="55"/>
      <c r="V35" s="55"/>
      <c r="W35" s="54"/>
      <c r="X35" s="54"/>
      <c r="Y35" s="61">
        <f t="shared" si="1"/>
        <v>0</v>
      </c>
    </row>
    <row r="36" spans="1:25" ht="87" customHeight="1" x14ac:dyDescent="0.3">
      <c r="A36" s="27"/>
      <c r="B36" s="24" t="s">
        <v>61</v>
      </c>
      <c r="C36" s="25"/>
      <c r="D36" s="25">
        <v>2400000</v>
      </c>
      <c r="E36" s="35">
        <v>2400000</v>
      </c>
      <c r="F36" s="29"/>
      <c r="G36" s="30"/>
      <c r="H36" s="26">
        <v>1</v>
      </c>
      <c r="I36" s="29">
        <f t="shared" si="15"/>
        <v>2400000</v>
      </c>
      <c r="J36" s="30">
        <v>2</v>
      </c>
      <c r="K36" s="30">
        <v>5</v>
      </c>
      <c r="L36" s="24" t="s">
        <v>139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61">
        <f t="shared" si="1"/>
        <v>0</v>
      </c>
    </row>
    <row r="37" spans="1:25" ht="88.5" customHeight="1" x14ac:dyDescent="0.3">
      <c r="A37" s="23"/>
      <c r="B37" s="24" t="s">
        <v>62</v>
      </c>
      <c r="C37" s="25"/>
      <c r="D37" s="25">
        <v>8886000</v>
      </c>
      <c r="E37" s="35">
        <v>8886000</v>
      </c>
      <c r="F37" s="25"/>
      <c r="G37" s="26"/>
      <c r="H37" s="26">
        <v>1</v>
      </c>
      <c r="I37" s="25">
        <f t="shared" si="15"/>
        <v>8886000</v>
      </c>
      <c r="J37" s="26">
        <v>2</v>
      </c>
      <c r="K37" s="26">
        <v>5</v>
      </c>
      <c r="L37" s="24" t="s">
        <v>138</v>
      </c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4"/>
      <c r="X37" s="54"/>
      <c r="Y37" s="61">
        <f t="shared" si="1"/>
        <v>0</v>
      </c>
    </row>
    <row r="38" spans="1:25" ht="75" x14ac:dyDescent="0.3">
      <c r="A38" s="23"/>
      <c r="B38" s="24" t="s">
        <v>63</v>
      </c>
      <c r="C38" s="25"/>
      <c r="D38" s="25">
        <v>5751000</v>
      </c>
      <c r="E38" s="35">
        <v>5751000</v>
      </c>
      <c r="F38" s="25"/>
      <c r="G38" s="26"/>
      <c r="H38" s="26">
        <v>1</v>
      </c>
      <c r="I38" s="25">
        <f t="shared" si="15"/>
        <v>5751000</v>
      </c>
      <c r="J38" s="26">
        <v>1</v>
      </c>
      <c r="K38" s="26">
        <v>5</v>
      </c>
      <c r="L38" s="24" t="s">
        <v>137</v>
      </c>
      <c r="M38" s="54"/>
      <c r="N38" s="54"/>
      <c r="O38" s="54"/>
      <c r="P38" s="54"/>
      <c r="Q38" s="54"/>
      <c r="R38" s="54"/>
      <c r="S38" s="54"/>
      <c r="T38" s="54"/>
      <c r="U38" s="55"/>
      <c r="V38" s="55"/>
      <c r="W38" s="54"/>
      <c r="X38" s="54"/>
      <c r="Y38" s="61">
        <f t="shared" si="1"/>
        <v>0</v>
      </c>
    </row>
    <row r="39" spans="1:25" ht="87.75" customHeight="1" x14ac:dyDescent="0.3">
      <c r="A39" s="27"/>
      <c r="B39" s="24" t="s">
        <v>64</v>
      </c>
      <c r="C39" s="25"/>
      <c r="D39" s="25">
        <v>4091000</v>
      </c>
      <c r="E39" s="35">
        <v>4091000</v>
      </c>
      <c r="F39" s="29"/>
      <c r="G39" s="30"/>
      <c r="H39" s="26">
        <v>1</v>
      </c>
      <c r="I39" s="29">
        <f t="shared" si="15"/>
        <v>4091000</v>
      </c>
      <c r="J39" s="30">
        <v>1</v>
      </c>
      <c r="K39" s="30">
        <v>5</v>
      </c>
      <c r="L39" s="24" t="s">
        <v>137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61">
        <f t="shared" si="1"/>
        <v>0</v>
      </c>
    </row>
    <row r="40" spans="1:25" ht="93.75" x14ac:dyDescent="0.3">
      <c r="A40" s="23"/>
      <c r="B40" s="24" t="s">
        <v>65</v>
      </c>
      <c r="C40" s="25"/>
      <c r="D40" s="25">
        <v>3400000</v>
      </c>
      <c r="E40" s="35">
        <v>3400000</v>
      </c>
      <c r="F40" s="25"/>
      <c r="G40" s="26"/>
      <c r="H40" s="26">
        <v>1</v>
      </c>
      <c r="I40" s="25">
        <f t="shared" si="15"/>
        <v>3400000</v>
      </c>
      <c r="J40" s="26">
        <v>1</v>
      </c>
      <c r="K40" s="26">
        <v>5</v>
      </c>
      <c r="L40" s="24" t="s">
        <v>137</v>
      </c>
      <c r="M40" s="54"/>
      <c r="N40" s="54"/>
      <c r="O40" s="54"/>
      <c r="P40" s="54"/>
      <c r="Q40" s="54"/>
      <c r="R40" s="54"/>
      <c r="S40" s="54"/>
      <c r="T40" s="54"/>
      <c r="U40" s="55"/>
      <c r="V40" s="55"/>
      <c r="W40" s="54"/>
      <c r="X40" s="54"/>
      <c r="Y40" s="61">
        <f t="shared" si="1"/>
        <v>0</v>
      </c>
    </row>
    <row r="41" spans="1:25" ht="64.5" customHeight="1" x14ac:dyDescent="0.3">
      <c r="A41" s="23"/>
      <c r="B41" s="24" t="s">
        <v>66</v>
      </c>
      <c r="C41" s="25"/>
      <c r="D41" s="25">
        <v>8400000</v>
      </c>
      <c r="E41" s="35">
        <v>8400000</v>
      </c>
      <c r="F41" s="25"/>
      <c r="G41" s="26"/>
      <c r="H41" s="26">
        <v>1</v>
      </c>
      <c r="I41" s="25">
        <f t="shared" si="15"/>
        <v>8400000</v>
      </c>
      <c r="J41" s="26">
        <v>1</v>
      </c>
      <c r="K41" s="26">
        <v>5</v>
      </c>
      <c r="L41" s="24" t="s">
        <v>152</v>
      </c>
      <c r="M41" s="54"/>
      <c r="N41" s="54"/>
      <c r="O41" s="54"/>
      <c r="P41" s="54"/>
      <c r="Q41" s="54"/>
      <c r="R41" s="54"/>
      <c r="S41" s="54"/>
      <c r="T41" s="54"/>
      <c r="U41" s="55"/>
      <c r="V41" s="55"/>
      <c r="W41" s="54"/>
      <c r="X41" s="54"/>
      <c r="Y41" s="61">
        <f t="shared" si="1"/>
        <v>0</v>
      </c>
    </row>
    <row r="42" spans="1:25" ht="56.25" x14ac:dyDescent="0.3">
      <c r="A42" s="23"/>
      <c r="B42" s="24" t="s">
        <v>67</v>
      </c>
      <c r="C42" s="25"/>
      <c r="D42" s="25">
        <v>5980000</v>
      </c>
      <c r="E42" s="35">
        <v>5980000</v>
      </c>
      <c r="F42" s="25"/>
      <c r="G42" s="26"/>
      <c r="H42" s="26">
        <v>1</v>
      </c>
      <c r="I42" s="25">
        <f t="shared" si="15"/>
        <v>5980000</v>
      </c>
      <c r="J42" s="26">
        <v>1</v>
      </c>
      <c r="K42" s="26">
        <v>5</v>
      </c>
      <c r="L42" s="24" t="s">
        <v>137</v>
      </c>
      <c r="M42" s="54"/>
      <c r="N42" s="54"/>
      <c r="O42" s="54"/>
      <c r="P42" s="54"/>
      <c r="Q42" s="54"/>
      <c r="R42" s="54"/>
      <c r="S42" s="54"/>
      <c r="T42" s="54"/>
      <c r="U42" s="55"/>
      <c r="V42" s="55"/>
      <c r="W42" s="54"/>
      <c r="X42" s="54"/>
      <c r="Y42" s="61">
        <f t="shared" si="1"/>
        <v>0</v>
      </c>
    </row>
    <row r="43" spans="1:25" ht="66.75" customHeight="1" x14ac:dyDescent="0.3">
      <c r="A43" s="27"/>
      <c r="B43" s="24" t="s">
        <v>68</v>
      </c>
      <c r="C43" s="25"/>
      <c r="D43" s="25">
        <v>5000000</v>
      </c>
      <c r="E43" s="35">
        <v>5000000</v>
      </c>
      <c r="F43" s="29"/>
      <c r="G43" s="30"/>
      <c r="H43" s="26">
        <v>1</v>
      </c>
      <c r="I43" s="25">
        <f t="shared" si="15"/>
        <v>5000000</v>
      </c>
      <c r="J43" s="26">
        <v>1</v>
      </c>
      <c r="K43" s="26">
        <v>5</v>
      </c>
      <c r="L43" s="24" t="s">
        <v>137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61">
        <f t="shared" si="1"/>
        <v>0</v>
      </c>
    </row>
    <row r="44" spans="1:25" ht="66.75" customHeight="1" x14ac:dyDescent="0.3">
      <c r="A44" s="23"/>
      <c r="B44" s="24" t="s">
        <v>69</v>
      </c>
      <c r="C44" s="25"/>
      <c r="D44" s="25">
        <v>1999800</v>
      </c>
      <c r="E44" s="35">
        <v>1999800</v>
      </c>
      <c r="F44" s="25"/>
      <c r="G44" s="26"/>
      <c r="H44" s="26">
        <v>1</v>
      </c>
      <c r="I44" s="25">
        <f t="shared" si="15"/>
        <v>1999800</v>
      </c>
      <c r="J44" s="26">
        <v>1</v>
      </c>
      <c r="K44" s="26">
        <v>5</v>
      </c>
      <c r="L44" s="24" t="s">
        <v>137</v>
      </c>
      <c r="M44" s="54"/>
      <c r="N44" s="54"/>
      <c r="O44" s="54"/>
      <c r="P44" s="54"/>
      <c r="Q44" s="54"/>
      <c r="R44" s="54"/>
      <c r="S44" s="54"/>
      <c r="T44" s="54"/>
      <c r="U44" s="55"/>
      <c r="V44" s="55"/>
      <c r="W44" s="54"/>
      <c r="X44" s="54"/>
      <c r="Y44" s="61">
        <f t="shared" si="1"/>
        <v>0</v>
      </c>
    </row>
    <row r="45" spans="1:25" ht="56.25" x14ac:dyDescent="0.3">
      <c r="A45" s="23"/>
      <c r="B45" s="24" t="s">
        <v>70</v>
      </c>
      <c r="C45" s="25"/>
      <c r="D45" s="25">
        <v>1984800</v>
      </c>
      <c r="E45" s="35">
        <v>1984800</v>
      </c>
      <c r="F45" s="25"/>
      <c r="G45" s="26"/>
      <c r="H45" s="26">
        <v>1</v>
      </c>
      <c r="I45" s="25">
        <f t="shared" si="15"/>
        <v>1984800</v>
      </c>
      <c r="J45" s="26">
        <v>1</v>
      </c>
      <c r="K45" s="26">
        <v>5</v>
      </c>
      <c r="L45" s="24" t="s">
        <v>137</v>
      </c>
      <c r="M45" s="54"/>
      <c r="N45" s="54"/>
      <c r="O45" s="54"/>
      <c r="P45" s="54"/>
      <c r="Q45" s="54"/>
      <c r="R45" s="54"/>
      <c r="S45" s="54"/>
      <c r="T45" s="54"/>
      <c r="U45" s="55"/>
      <c r="V45" s="55"/>
      <c r="W45" s="54"/>
      <c r="X45" s="54"/>
      <c r="Y45" s="61">
        <f t="shared" si="1"/>
        <v>0</v>
      </c>
    </row>
    <row r="46" spans="1:25" ht="65.25" customHeight="1" x14ac:dyDescent="0.3">
      <c r="A46" s="27"/>
      <c r="B46" s="24" t="s">
        <v>71</v>
      </c>
      <c r="C46" s="25"/>
      <c r="D46" s="25">
        <v>1992000</v>
      </c>
      <c r="E46" s="35">
        <v>1992000</v>
      </c>
      <c r="F46" s="29"/>
      <c r="G46" s="30"/>
      <c r="H46" s="26">
        <v>1</v>
      </c>
      <c r="I46" s="25">
        <f t="shared" si="15"/>
        <v>1992000</v>
      </c>
      <c r="J46" s="30">
        <v>2</v>
      </c>
      <c r="K46" s="30">
        <v>5</v>
      </c>
      <c r="L46" s="24" t="s">
        <v>147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61">
        <f t="shared" si="1"/>
        <v>0</v>
      </c>
    </row>
    <row r="47" spans="1:25" ht="56.25" x14ac:dyDescent="0.3">
      <c r="A47" s="23"/>
      <c r="B47" s="24" t="s">
        <v>72</v>
      </c>
      <c r="C47" s="25"/>
      <c r="D47" s="25">
        <v>1965000</v>
      </c>
      <c r="E47" s="35">
        <v>1965000</v>
      </c>
      <c r="F47" s="25"/>
      <c r="G47" s="26"/>
      <c r="H47" s="26">
        <v>1</v>
      </c>
      <c r="I47" s="25">
        <f t="shared" si="15"/>
        <v>1965000</v>
      </c>
      <c r="J47" s="26">
        <v>2</v>
      </c>
      <c r="K47" s="26">
        <v>5</v>
      </c>
      <c r="L47" s="24" t="s">
        <v>147</v>
      </c>
      <c r="M47" s="54"/>
      <c r="N47" s="54"/>
      <c r="O47" s="54"/>
      <c r="P47" s="54"/>
      <c r="Q47" s="54"/>
      <c r="R47" s="54"/>
      <c r="S47" s="54"/>
      <c r="T47" s="54"/>
      <c r="U47" s="55"/>
      <c r="V47" s="55"/>
      <c r="W47" s="54"/>
      <c r="X47" s="54"/>
      <c r="Y47" s="61">
        <f t="shared" si="1"/>
        <v>0</v>
      </c>
    </row>
    <row r="48" spans="1:25" ht="68.25" customHeight="1" x14ac:dyDescent="0.3">
      <c r="A48" s="23"/>
      <c r="B48" s="24" t="s">
        <v>73</v>
      </c>
      <c r="C48" s="25"/>
      <c r="D48" s="25">
        <v>1262000</v>
      </c>
      <c r="E48" s="35">
        <v>1262000</v>
      </c>
      <c r="F48" s="25"/>
      <c r="G48" s="26"/>
      <c r="H48" s="26">
        <v>1</v>
      </c>
      <c r="I48" s="25">
        <f t="shared" si="15"/>
        <v>1262000</v>
      </c>
      <c r="J48" s="26">
        <v>2</v>
      </c>
      <c r="K48" s="26">
        <v>5</v>
      </c>
      <c r="L48" s="24" t="s">
        <v>147</v>
      </c>
      <c r="M48" s="54"/>
      <c r="N48" s="54"/>
      <c r="O48" s="54"/>
      <c r="P48" s="54"/>
      <c r="Q48" s="54"/>
      <c r="R48" s="54"/>
      <c r="S48" s="54"/>
      <c r="T48" s="54"/>
      <c r="U48" s="55"/>
      <c r="V48" s="55"/>
      <c r="W48" s="54"/>
      <c r="X48" s="54"/>
      <c r="Y48" s="61">
        <f t="shared" si="1"/>
        <v>0</v>
      </c>
    </row>
    <row r="49" spans="1:25" ht="56.25" x14ac:dyDescent="0.3">
      <c r="A49" s="23"/>
      <c r="B49" s="24" t="s">
        <v>74</v>
      </c>
      <c r="C49" s="25"/>
      <c r="D49" s="25">
        <v>14186000</v>
      </c>
      <c r="E49" s="35">
        <v>14186000</v>
      </c>
      <c r="F49" s="25"/>
      <c r="G49" s="26"/>
      <c r="H49" s="26">
        <v>1</v>
      </c>
      <c r="I49" s="25">
        <f t="shared" si="15"/>
        <v>14186000</v>
      </c>
      <c r="J49" s="26">
        <v>1</v>
      </c>
      <c r="K49" s="26">
        <v>5</v>
      </c>
      <c r="L49" s="24" t="s">
        <v>137</v>
      </c>
      <c r="M49" s="54"/>
      <c r="N49" s="54"/>
      <c r="O49" s="54"/>
      <c r="P49" s="54"/>
      <c r="Q49" s="54"/>
      <c r="R49" s="54"/>
      <c r="S49" s="54"/>
      <c r="T49" s="54"/>
      <c r="U49" s="55"/>
      <c r="V49" s="55"/>
      <c r="W49" s="54"/>
      <c r="X49" s="54"/>
      <c r="Y49" s="61">
        <f t="shared" si="1"/>
        <v>0</v>
      </c>
    </row>
    <row r="50" spans="1:25" ht="72" customHeight="1" x14ac:dyDescent="0.3">
      <c r="A50" s="27"/>
      <c r="B50" s="24" t="s">
        <v>75</v>
      </c>
      <c r="C50" s="25"/>
      <c r="D50" s="25">
        <v>6964000</v>
      </c>
      <c r="E50" s="35">
        <v>6964000</v>
      </c>
      <c r="F50" s="29"/>
      <c r="G50" s="30"/>
      <c r="H50" s="26">
        <v>1</v>
      </c>
      <c r="I50" s="25">
        <f t="shared" si="15"/>
        <v>6964000</v>
      </c>
      <c r="J50" s="30">
        <v>1</v>
      </c>
      <c r="K50" s="30">
        <v>5</v>
      </c>
      <c r="L50" s="24" t="s">
        <v>137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61">
        <f t="shared" si="1"/>
        <v>0</v>
      </c>
    </row>
    <row r="51" spans="1:25" ht="72" customHeight="1" x14ac:dyDescent="0.3">
      <c r="A51" s="23"/>
      <c r="B51" s="24" t="s">
        <v>76</v>
      </c>
      <c r="C51" s="25"/>
      <c r="D51" s="25">
        <v>4504000</v>
      </c>
      <c r="E51" s="35">
        <v>4504000</v>
      </c>
      <c r="F51" s="25"/>
      <c r="G51" s="26"/>
      <c r="H51" s="26">
        <v>1</v>
      </c>
      <c r="I51" s="25">
        <f t="shared" si="15"/>
        <v>4504000</v>
      </c>
      <c r="J51" s="26">
        <v>2</v>
      </c>
      <c r="K51" s="26">
        <v>2</v>
      </c>
      <c r="L51" s="24" t="s">
        <v>148</v>
      </c>
      <c r="M51" s="54"/>
      <c r="N51" s="54"/>
      <c r="O51" s="54"/>
      <c r="P51" s="54"/>
      <c r="Q51" s="54"/>
      <c r="R51" s="54"/>
      <c r="S51" s="54"/>
      <c r="T51" s="54"/>
      <c r="U51" s="55"/>
      <c r="V51" s="55"/>
      <c r="W51" s="54"/>
      <c r="X51" s="54"/>
      <c r="Y51" s="61">
        <f t="shared" si="1"/>
        <v>0</v>
      </c>
    </row>
    <row r="52" spans="1:25" ht="75" x14ac:dyDescent="0.3">
      <c r="A52" s="23"/>
      <c r="B52" s="24" t="s">
        <v>77</v>
      </c>
      <c r="C52" s="25"/>
      <c r="D52" s="25">
        <v>8749000</v>
      </c>
      <c r="E52" s="35">
        <v>8749000</v>
      </c>
      <c r="F52" s="25"/>
      <c r="G52" s="26"/>
      <c r="H52" s="26">
        <v>1</v>
      </c>
      <c r="I52" s="25">
        <f>E52</f>
        <v>8749000</v>
      </c>
      <c r="J52" s="26">
        <v>1</v>
      </c>
      <c r="K52" s="26">
        <v>5</v>
      </c>
      <c r="L52" s="24" t="s">
        <v>137</v>
      </c>
      <c r="M52" s="54"/>
      <c r="N52" s="54"/>
      <c r="O52" s="54"/>
      <c r="P52" s="54"/>
      <c r="Q52" s="54"/>
      <c r="R52" s="54"/>
      <c r="S52" s="54"/>
      <c r="T52" s="54"/>
      <c r="U52" s="55"/>
      <c r="V52" s="55"/>
      <c r="W52" s="54"/>
      <c r="X52" s="54"/>
      <c r="Y52" s="61">
        <f t="shared" si="1"/>
        <v>0</v>
      </c>
    </row>
    <row r="53" spans="1:25" ht="92.25" customHeight="1" x14ac:dyDescent="0.3">
      <c r="A53" s="27"/>
      <c r="B53" s="24" t="s">
        <v>78</v>
      </c>
      <c r="C53" s="25"/>
      <c r="D53" s="25">
        <v>3080000</v>
      </c>
      <c r="E53" s="35">
        <v>3080000</v>
      </c>
      <c r="F53" s="29"/>
      <c r="G53" s="30"/>
      <c r="H53" s="26">
        <v>1</v>
      </c>
      <c r="I53" s="29">
        <f>E53</f>
        <v>3080000</v>
      </c>
      <c r="J53" s="30">
        <v>1</v>
      </c>
      <c r="K53" s="30">
        <v>5</v>
      </c>
      <c r="L53" s="24" t="s">
        <v>143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61">
        <f t="shared" si="1"/>
        <v>0</v>
      </c>
    </row>
    <row r="54" spans="1:25" ht="56.25" x14ac:dyDescent="0.3">
      <c r="A54" s="23"/>
      <c r="B54" s="24" t="s">
        <v>79</v>
      </c>
      <c r="C54" s="25"/>
      <c r="D54" s="25">
        <v>1827000</v>
      </c>
      <c r="E54" s="35">
        <v>1827000</v>
      </c>
      <c r="F54" s="25"/>
      <c r="G54" s="26"/>
      <c r="H54" s="26">
        <v>1</v>
      </c>
      <c r="I54" s="25"/>
      <c r="J54" s="26" t="s">
        <v>4</v>
      </c>
      <c r="K54" s="26"/>
      <c r="L54" s="24" t="s">
        <v>144</v>
      </c>
      <c r="M54" s="54"/>
      <c r="N54" s="54"/>
      <c r="O54" s="54">
        <v>1820000</v>
      </c>
      <c r="P54" s="54"/>
      <c r="Q54" s="54"/>
      <c r="R54" s="54"/>
      <c r="S54" s="54"/>
      <c r="T54" s="54"/>
      <c r="U54" s="55"/>
      <c r="V54" s="55"/>
      <c r="W54" s="54">
        <f>E54-O54</f>
        <v>7000</v>
      </c>
      <c r="X54" s="54"/>
      <c r="Y54" s="61">
        <f t="shared" si="1"/>
        <v>0</v>
      </c>
    </row>
    <row r="55" spans="1:25" ht="94.5" customHeight="1" x14ac:dyDescent="0.3">
      <c r="A55" s="23"/>
      <c r="B55" s="24" t="s">
        <v>80</v>
      </c>
      <c r="C55" s="25"/>
      <c r="D55" s="25">
        <v>1674000</v>
      </c>
      <c r="E55" s="35">
        <v>1674000</v>
      </c>
      <c r="F55" s="25"/>
      <c r="G55" s="26"/>
      <c r="H55" s="26">
        <v>1</v>
      </c>
      <c r="I55" s="25"/>
      <c r="J55" s="26" t="s">
        <v>4</v>
      </c>
      <c r="K55" s="26"/>
      <c r="L55" s="24" t="s">
        <v>144</v>
      </c>
      <c r="M55" s="54"/>
      <c r="N55" s="54"/>
      <c r="O55" s="54">
        <v>1669000</v>
      </c>
      <c r="P55" s="54"/>
      <c r="Q55" s="54"/>
      <c r="R55" s="54"/>
      <c r="S55" s="54"/>
      <c r="T55" s="54"/>
      <c r="U55" s="55"/>
      <c r="V55" s="55"/>
      <c r="W55" s="54">
        <f>E55-O55</f>
        <v>5000</v>
      </c>
      <c r="X55" s="54"/>
      <c r="Y55" s="61">
        <f t="shared" si="1"/>
        <v>0</v>
      </c>
    </row>
    <row r="56" spans="1:25" ht="56.25" x14ac:dyDescent="0.3">
      <c r="A56" s="23"/>
      <c r="B56" s="24" t="s">
        <v>81</v>
      </c>
      <c r="C56" s="25"/>
      <c r="D56" s="25">
        <v>14223000</v>
      </c>
      <c r="E56" s="35">
        <v>14223000</v>
      </c>
      <c r="F56" s="25"/>
      <c r="G56" s="26"/>
      <c r="H56" s="26">
        <v>1</v>
      </c>
      <c r="I56" s="25">
        <f>E56</f>
        <v>14223000</v>
      </c>
      <c r="J56" s="26">
        <v>2</v>
      </c>
      <c r="K56" s="26">
        <v>5</v>
      </c>
      <c r="L56" s="24" t="s">
        <v>138</v>
      </c>
      <c r="M56" s="54"/>
      <c r="N56" s="54"/>
      <c r="O56" s="54"/>
      <c r="P56" s="54"/>
      <c r="Q56" s="54"/>
      <c r="R56" s="54"/>
      <c r="S56" s="54"/>
      <c r="T56" s="54"/>
      <c r="U56" s="55"/>
      <c r="V56" s="55"/>
      <c r="W56" s="54"/>
      <c r="X56" s="54"/>
      <c r="Y56" s="61">
        <f t="shared" si="1"/>
        <v>0</v>
      </c>
    </row>
    <row r="57" spans="1:25" ht="87.75" customHeight="1" x14ac:dyDescent="0.3">
      <c r="A57" s="27"/>
      <c r="B57" s="24" t="s">
        <v>82</v>
      </c>
      <c r="C57" s="25"/>
      <c r="D57" s="25">
        <v>2681000</v>
      </c>
      <c r="E57" s="35">
        <v>2681000</v>
      </c>
      <c r="F57" s="29"/>
      <c r="G57" s="30"/>
      <c r="H57" s="26">
        <v>1</v>
      </c>
      <c r="I57" s="29"/>
      <c r="J57" s="26" t="s">
        <v>4</v>
      </c>
      <c r="K57" s="30"/>
      <c r="L57" s="24" t="s">
        <v>144</v>
      </c>
      <c r="M57" s="56"/>
      <c r="N57" s="56"/>
      <c r="O57" s="56">
        <v>2476000</v>
      </c>
      <c r="P57" s="56"/>
      <c r="Q57" s="56"/>
      <c r="R57" s="56"/>
      <c r="S57" s="56"/>
      <c r="T57" s="56"/>
      <c r="U57" s="56"/>
      <c r="V57" s="56"/>
      <c r="W57" s="56">
        <f>E57-O57</f>
        <v>205000</v>
      </c>
      <c r="X57" s="56"/>
      <c r="Y57" s="61">
        <f t="shared" si="1"/>
        <v>0</v>
      </c>
    </row>
    <row r="58" spans="1:25" ht="72.75" customHeight="1" x14ac:dyDescent="0.3">
      <c r="A58" s="23"/>
      <c r="B58" s="24" t="s">
        <v>129</v>
      </c>
      <c r="C58" s="25"/>
      <c r="D58" s="25">
        <v>1635000</v>
      </c>
      <c r="E58" s="35">
        <v>1635000</v>
      </c>
      <c r="F58" s="25"/>
      <c r="G58" s="26"/>
      <c r="H58" s="26">
        <v>1</v>
      </c>
      <c r="I58" s="25"/>
      <c r="J58" s="26" t="s">
        <v>4</v>
      </c>
      <c r="K58" s="26"/>
      <c r="L58" s="24" t="s">
        <v>144</v>
      </c>
      <c r="M58" s="54"/>
      <c r="N58" s="54"/>
      <c r="O58" s="54">
        <v>1330000</v>
      </c>
      <c r="P58" s="54"/>
      <c r="Q58" s="54"/>
      <c r="R58" s="54"/>
      <c r="S58" s="54"/>
      <c r="T58" s="54"/>
      <c r="U58" s="55"/>
      <c r="V58" s="55"/>
      <c r="W58" s="54">
        <f>E58-O58</f>
        <v>305000</v>
      </c>
      <c r="X58" s="54"/>
      <c r="Y58" s="61">
        <f t="shared" si="1"/>
        <v>0</v>
      </c>
    </row>
    <row r="59" spans="1:25" ht="93.75" x14ac:dyDescent="0.3">
      <c r="A59" s="23"/>
      <c r="B59" s="24" t="s">
        <v>128</v>
      </c>
      <c r="C59" s="25"/>
      <c r="D59" s="25">
        <v>1310000</v>
      </c>
      <c r="E59" s="35">
        <v>1310000</v>
      </c>
      <c r="F59" s="25"/>
      <c r="G59" s="26"/>
      <c r="H59" s="26">
        <v>1</v>
      </c>
      <c r="I59" s="25">
        <f t="shared" ref="I59:I82" si="16">E59</f>
        <v>1310000</v>
      </c>
      <c r="J59" s="26">
        <v>1</v>
      </c>
      <c r="K59" s="26">
        <v>5</v>
      </c>
      <c r="L59" s="24" t="s">
        <v>143</v>
      </c>
      <c r="M59" s="54"/>
      <c r="N59" s="54"/>
      <c r="O59" s="54"/>
      <c r="P59" s="54"/>
      <c r="Q59" s="54"/>
      <c r="R59" s="54"/>
      <c r="S59" s="54"/>
      <c r="T59" s="54"/>
      <c r="U59" s="55"/>
      <c r="V59" s="55"/>
      <c r="W59" s="54"/>
      <c r="X59" s="54"/>
      <c r="Y59" s="61">
        <f t="shared" si="1"/>
        <v>0</v>
      </c>
    </row>
    <row r="60" spans="1:25" ht="93.75" customHeight="1" x14ac:dyDescent="0.3">
      <c r="A60" s="27"/>
      <c r="B60" s="24" t="s">
        <v>83</v>
      </c>
      <c r="C60" s="25"/>
      <c r="D60" s="25">
        <v>4549000</v>
      </c>
      <c r="E60" s="35">
        <v>4549000</v>
      </c>
      <c r="F60" s="29"/>
      <c r="G60" s="30"/>
      <c r="H60" s="26">
        <v>1</v>
      </c>
      <c r="I60" s="29">
        <f t="shared" si="16"/>
        <v>4549000</v>
      </c>
      <c r="J60" s="30">
        <v>1</v>
      </c>
      <c r="K60" s="30">
        <v>5</v>
      </c>
      <c r="L60" s="28" t="s">
        <v>147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61">
        <f t="shared" si="1"/>
        <v>0</v>
      </c>
    </row>
    <row r="61" spans="1:25" ht="75" x14ac:dyDescent="0.3">
      <c r="A61" s="23"/>
      <c r="B61" s="24" t="s">
        <v>84</v>
      </c>
      <c r="C61" s="25"/>
      <c r="D61" s="25">
        <v>2160000</v>
      </c>
      <c r="E61" s="35">
        <v>2160000</v>
      </c>
      <c r="F61" s="25"/>
      <c r="G61" s="26"/>
      <c r="H61" s="26">
        <v>1</v>
      </c>
      <c r="I61" s="25">
        <f t="shared" si="16"/>
        <v>2160000</v>
      </c>
      <c r="J61" s="26">
        <v>1</v>
      </c>
      <c r="K61" s="26">
        <v>5</v>
      </c>
      <c r="L61" s="24" t="s">
        <v>138</v>
      </c>
      <c r="M61" s="54"/>
      <c r="N61" s="54"/>
      <c r="O61" s="54"/>
      <c r="P61" s="54"/>
      <c r="Q61" s="54"/>
      <c r="R61" s="54"/>
      <c r="S61" s="54"/>
      <c r="T61" s="54"/>
      <c r="U61" s="55"/>
      <c r="V61" s="55"/>
      <c r="W61" s="54"/>
      <c r="X61" s="54"/>
      <c r="Y61" s="61">
        <f t="shared" si="1"/>
        <v>0</v>
      </c>
    </row>
    <row r="62" spans="1:25" ht="114.75" customHeight="1" x14ac:dyDescent="0.3">
      <c r="A62" s="23"/>
      <c r="B62" s="24" t="s">
        <v>85</v>
      </c>
      <c r="C62" s="25"/>
      <c r="D62" s="25">
        <v>2167000</v>
      </c>
      <c r="E62" s="35">
        <v>2167000</v>
      </c>
      <c r="F62" s="25"/>
      <c r="G62" s="26"/>
      <c r="H62" s="26">
        <v>1</v>
      </c>
      <c r="I62" s="25">
        <f t="shared" si="16"/>
        <v>2167000</v>
      </c>
      <c r="J62" s="26">
        <v>2</v>
      </c>
      <c r="K62" s="26">
        <v>5</v>
      </c>
      <c r="L62" s="24" t="s">
        <v>148</v>
      </c>
      <c r="M62" s="54"/>
      <c r="N62" s="54"/>
      <c r="O62" s="54"/>
      <c r="P62" s="54"/>
      <c r="Q62" s="54"/>
      <c r="R62" s="54"/>
      <c r="S62" s="54"/>
      <c r="T62" s="54"/>
      <c r="U62" s="55"/>
      <c r="V62" s="55"/>
      <c r="W62" s="54"/>
      <c r="X62" s="54"/>
      <c r="Y62" s="61">
        <f t="shared" si="1"/>
        <v>0</v>
      </c>
    </row>
    <row r="63" spans="1:25" ht="75" x14ac:dyDescent="0.3">
      <c r="A63" s="23"/>
      <c r="B63" s="24" t="s">
        <v>86</v>
      </c>
      <c r="C63" s="25"/>
      <c r="D63" s="25">
        <v>1442000</v>
      </c>
      <c r="E63" s="35">
        <v>1442000</v>
      </c>
      <c r="F63" s="25"/>
      <c r="G63" s="26"/>
      <c r="H63" s="26">
        <v>1</v>
      </c>
      <c r="I63" s="25">
        <f t="shared" si="16"/>
        <v>1442000</v>
      </c>
      <c r="J63" s="26">
        <v>1</v>
      </c>
      <c r="K63" s="26">
        <v>5</v>
      </c>
      <c r="L63" s="24" t="s">
        <v>137</v>
      </c>
      <c r="M63" s="54"/>
      <c r="N63" s="54"/>
      <c r="O63" s="54"/>
      <c r="P63" s="54"/>
      <c r="Q63" s="54"/>
      <c r="R63" s="54"/>
      <c r="S63" s="54"/>
      <c r="T63" s="54"/>
      <c r="U63" s="55"/>
      <c r="V63" s="55"/>
      <c r="W63" s="54"/>
      <c r="X63" s="54"/>
      <c r="Y63" s="61">
        <f t="shared" si="1"/>
        <v>0</v>
      </c>
    </row>
    <row r="64" spans="1:25" ht="56.25" x14ac:dyDescent="0.3">
      <c r="A64" s="23"/>
      <c r="B64" s="24" t="s">
        <v>87</v>
      </c>
      <c r="C64" s="25"/>
      <c r="D64" s="25">
        <v>7012000</v>
      </c>
      <c r="E64" s="35">
        <v>7012000</v>
      </c>
      <c r="F64" s="25"/>
      <c r="G64" s="26"/>
      <c r="H64" s="26">
        <v>1</v>
      </c>
      <c r="I64" s="25">
        <f t="shared" si="16"/>
        <v>7012000</v>
      </c>
      <c r="J64" s="26">
        <v>2</v>
      </c>
      <c r="K64" s="26">
        <v>5</v>
      </c>
      <c r="L64" s="24" t="s">
        <v>147</v>
      </c>
      <c r="M64" s="54"/>
      <c r="N64" s="54"/>
      <c r="O64" s="54"/>
      <c r="P64" s="54"/>
      <c r="Q64" s="54"/>
      <c r="R64" s="54"/>
      <c r="S64" s="54"/>
      <c r="T64" s="54"/>
      <c r="U64" s="55"/>
      <c r="V64" s="55"/>
      <c r="W64" s="54"/>
      <c r="X64" s="54"/>
      <c r="Y64" s="61">
        <f t="shared" si="1"/>
        <v>0</v>
      </c>
    </row>
    <row r="65" spans="1:25" ht="66" customHeight="1" x14ac:dyDescent="0.3">
      <c r="A65" s="27"/>
      <c r="B65" s="24" t="s">
        <v>88</v>
      </c>
      <c r="C65" s="25"/>
      <c r="D65" s="25">
        <v>1612000</v>
      </c>
      <c r="E65" s="35">
        <v>1612000</v>
      </c>
      <c r="F65" s="29"/>
      <c r="G65" s="30"/>
      <c r="H65" s="26">
        <v>1</v>
      </c>
      <c r="I65" s="29">
        <f t="shared" si="16"/>
        <v>1612000</v>
      </c>
      <c r="J65" s="30">
        <v>2</v>
      </c>
      <c r="K65" s="30">
        <v>5</v>
      </c>
      <c r="L65" s="24" t="s">
        <v>147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61">
        <f t="shared" si="1"/>
        <v>0</v>
      </c>
    </row>
    <row r="66" spans="1:25" ht="66" customHeight="1" x14ac:dyDescent="0.3">
      <c r="A66" s="23"/>
      <c r="B66" s="24" t="s">
        <v>89</v>
      </c>
      <c r="C66" s="25"/>
      <c r="D66" s="25">
        <v>13000000</v>
      </c>
      <c r="E66" s="35">
        <v>13000000</v>
      </c>
      <c r="F66" s="25"/>
      <c r="G66" s="26"/>
      <c r="H66" s="26">
        <v>1</v>
      </c>
      <c r="I66" s="25">
        <f t="shared" si="16"/>
        <v>13000000</v>
      </c>
      <c r="J66" s="26">
        <v>1</v>
      </c>
      <c r="K66" s="26">
        <v>5</v>
      </c>
      <c r="L66" s="24" t="s">
        <v>137</v>
      </c>
      <c r="M66" s="54"/>
      <c r="N66" s="54"/>
      <c r="O66" s="54"/>
      <c r="P66" s="54"/>
      <c r="Q66" s="54"/>
      <c r="R66" s="54"/>
      <c r="S66" s="54"/>
      <c r="T66" s="54"/>
      <c r="U66" s="55"/>
      <c r="V66" s="55"/>
      <c r="W66" s="54"/>
      <c r="X66" s="54"/>
      <c r="Y66" s="61">
        <f t="shared" si="1"/>
        <v>0</v>
      </c>
    </row>
    <row r="67" spans="1:25" ht="75" x14ac:dyDescent="0.3">
      <c r="A67" s="23"/>
      <c r="B67" s="24" t="s">
        <v>90</v>
      </c>
      <c r="C67" s="25"/>
      <c r="D67" s="25">
        <v>7148000</v>
      </c>
      <c r="E67" s="35">
        <v>7148000</v>
      </c>
      <c r="F67" s="25"/>
      <c r="G67" s="26"/>
      <c r="H67" s="26">
        <v>1</v>
      </c>
      <c r="I67" s="25">
        <f t="shared" si="16"/>
        <v>7148000</v>
      </c>
      <c r="J67" s="26">
        <v>1</v>
      </c>
      <c r="K67" s="26">
        <v>5</v>
      </c>
      <c r="L67" s="24" t="s">
        <v>137</v>
      </c>
      <c r="M67" s="54"/>
      <c r="N67" s="54"/>
      <c r="O67" s="54"/>
      <c r="P67" s="54"/>
      <c r="Q67" s="54"/>
      <c r="R67" s="54"/>
      <c r="S67" s="54"/>
      <c r="T67" s="54"/>
      <c r="U67" s="55"/>
      <c r="V67" s="55"/>
      <c r="W67" s="54"/>
      <c r="X67" s="54"/>
      <c r="Y67" s="61">
        <f t="shared" si="1"/>
        <v>0</v>
      </c>
    </row>
    <row r="68" spans="1:25" ht="93" customHeight="1" x14ac:dyDescent="0.3">
      <c r="A68" s="27"/>
      <c r="B68" s="24" t="s">
        <v>91</v>
      </c>
      <c r="C68" s="25"/>
      <c r="D68" s="25">
        <v>7210000</v>
      </c>
      <c r="E68" s="35">
        <v>7210000</v>
      </c>
      <c r="F68" s="29"/>
      <c r="G68" s="30"/>
      <c r="H68" s="26">
        <v>1</v>
      </c>
      <c r="I68" s="29">
        <f t="shared" si="16"/>
        <v>7210000</v>
      </c>
      <c r="J68" s="30">
        <v>1</v>
      </c>
      <c r="K68" s="30">
        <v>5</v>
      </c>
      <c r="L68" s="24" t="s">
        <v>137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61">
        <f t="shared" si="1"/>
        <v>0</v>
      </c>
    </row>
    <row r="69" spans="1:25" ht="50.25" customHeight="1" x14ac:dyDescent="0.3">
      <c r="A69" s="23"/>
      <c r="B69" s="24" t="s">
        <v>92</v>
      </c>
      <c r="C69" s="25"/>
      <c r="D69" s="25">
        <v>1530000</v>
      </c>
      <c r="E69" s="35">
        <v>1530000</v>
      </c>
      <c r="F69" s="25"/>
      <c r="G69" s="26"/>
      <c r="H69" s="26">
        <v>1</v>
      </c>
      <c r="I69" s="25">
        <f t="shared" si="16"/>
        <v>1530000</v>
      </c>
      <c r="J69" s="26">
        <v>1</v>
      </c>
      <c r="K69" s="26">
        <v>5</v>
      </c>
      <c r="L69" s="24" t="s">
        <v>147</v>
      </c>
      <c r="M69" s="54"/>
      <c r="N69" s="54"/>
      <c r="O69" s="54"/>
      <c r="P69" s="54"/>
      <c r="Q69" s="54"/>
      <c r="R69" s="54"/>
      <c r="S69" s="54"/>
      <c r="T69" s="54"/>
      <c r="U69" s="55"/>
      <c r="V69" s="55"/>
      <c r="W69" s="54"/>
      <c r="X69" s="54"/>
      <c r="Y69" s="61">
        <f t="shared" si="1"/>
        <v>0</v>
      </c>
    </row>
    <row r="70" spans="1:25" ht="68.25" customHeight="1" x14ac:dyDescent="0.3">
      <c r="A70" s="23"/>
      <c r="B70" s="24" t="s">
        <v>93</v>
      </c>
      <c r="C70" s="25"/>
      <c r="D70" s="25">
        <v>5556000</v>
      </c>
      <c r="E70" s="35">
        <v>5556000</v>
      </c>
      <c r="F70" s="25"/>
      <c r="G70" s="26"/>
      <c r="H70" s="26">
        <v>1</v>
      </c>
      <c r="I70" s="25">
        <f t="shared" si="16"/>
        <v>5556000</v>
      </c>
      <c r="J70" s="26">
        <v>1</v>
      </c>
      <c r="K70" s="26">
        <v>5</v>
      </c>
      <c r="L70" s="24" t="s">
        <v>147</v>
      </c>
      <c r="M70" s="54"/>
      <c r="N70" s="54"/>
      <c r="O70" s="54"/>
      <c r="P70" s="54"/>
      <c r="Q70" s="54"/>
      <c r="R70" s="54"/>
      <c r="S70" s="54"/>
      <c r="T70" s="54"/>
      <c r="U70" s="55"/>
      <c r="V70" s="55"/>
      <c r="W70" s="54"/>
      <c r="X70" s="54"/>
      <c r="Y70" s="61">
        <f t="shared" si="1"/>
        <v>0</v>
      </c>
    </row>
    <row r="71" spans="1:25" ht="91.5" customHeight="1" x14ac:dyDescent="0.3">
      <c r="A71" s="23"/>
      <c r="B71" s="24" t="s">
        <v>94</v>
      </c>
      <c r="C71" s="25"/>
      <c r="D71" s="25">
        <v>1859000</v>
      </c>
      <c r="E71" s="35">
        <v>1859000</v>
      </c>
      <c r="F71" s="25"/>
      <c r="G71" s="26"/>
      <c r="H71" s="26">
        <v>1</v>
      </c>
      <c r="I71" s="25">
        <f t="shared" si="16"/>
        <v>1859000</v>
      </c>
      <c r="J71" s="26">
        <v>1</v>
      </c>
      <c r="K71" s="26">
        <v>5</v>
      </c>
      <c r="L71" s="24" t="s">
        <v>137</v>
      </c>
      <c r="M71" s="54"/>
      <c r="N71" s="54"/>
      <c r="O71" s="54"/>
      <c r="P71" s="54"/>
      <c r="Q71" s="54"/>
      <c r="R71" s="54"/>
      <c r="S71" s="54"/>
      <c r="T71" s="54"/>
      <c r="U71" s="55"/>
      <c r="V71" s="55"/>
      <c r="W71" s="54"/>
      <c r="X71" s="54"/>
      <c r="Y71" s="61">
        <f t="shared" si="1"/>
        <v>0</v>
      </c>
    </row>
    <row r="72" spans="1:25" ht="71.25" customHeight="1" x14ac:dyDescent="0.3">
      <c r="A72" s="27"/>
      <c r="B72" s="24" t="s">
        <v>95</v>
      </c>
      <c r="C72" s="25"/>
      <c r="D72" s="25">
        <v>5121000</v>
      </c>
      <c r="E72" s="35">
        <v>5121000</v>
      </c>
      <c r="F72" s="29"/>
      <c r="G72" s="30"/>
      <c r="H72" s="26">
        <v>1</v>
      </c>
      <c r="I72" s="29">
        <f t="shared" si="16"/>
        <v>5121000</v>
      </c>
      <c r="J72" s="30">
        <v>1</v>
      </c>
      <c r="K72" s="30">
        <v>5</v>
      </c>
      <c r="L72" s="24" t="s">
        <v>145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61">
        <f t="shared" ref="Y72:Y98" si="17">E72-I72-M72-N72-O72-P72-Q72-R72-S72-T72-U72-V72-W72</f>
        <v>0</v>
      </c>
    </row>
    <row r="73" spans="1:25" ht="71.25" customHeight="1" x14ac:dyDescent="0.3">
      <c r="A73" s="23"/>
      <c r="B73" s="24" t="s">
        <v>96</v>
      </c>
      <c r="C73" s="25"/>
      <c r="D73" s="25">
        <v>7077000</v>
      </c>
      <c r="E73" s="35">
        <v>7077000</v>
      </c>
      <c r="F73" s="25"/>
      <c r="G73" s="26"/>
      <c r="H73" s="26">
        <v>1</v>
      </c>
      <c r="I73" s="25">
        <f t="shared" si="16"/>
        <v>7077000</v>
      </c>
      <c r="J73" s="26">
        <v>2</v>
      </c>
      <c r="K73" s="26">
        <v>5</v>
      </c>
      <c r="L73" s="24" t="s">
        <v>138</v>
      </c>
      <c r="M73" s="54"/>
      <c r="N73" s="54"/>
      <c r="O73" s="54"/>
      <c r="P73" s="54"/>
      <c r="Q73" s="54"/>
      <c r="R73" s="54"/>
      <c r="S73" s="54"/>
      <c r="T73" s="54"/>
      <c r="U73" s="55"/>
      <c r="V73" s="55"/>
      <c r="W73" s="54"/>
      <c r="X73" s="54"/>
      <c r="Y73" s="61">
        <f t="shared" si="17"/>
        <v>0</v>
      </c>
    </row>
    <row r="74" spans="1:25" ht="75" x14ac:dyDescent="0.3">
      <c r="A74" s="23"/>
      <c r="B74" s="24" t="s">
        <v>97</v>
      </c>
      <c r="C74" s="25"/>
      <c r="D74" s="25">
        <v>6758000</v>
      </c>
      <c r="E74" s="35">
        <v>6758000</v>
      </c>
      <c r="F74" s="25"/>
      <c r="G74" s="26"/>
      <c r="H74" s="26">
        <v>1</v>
      </c>
      <c r="I74" s="25">
        <f t="shared" si="16"/>
        <v>6758000</v>
      </c>
      <c r="J74" s="26">
        <v>2</v>
      </c>
      <c r="K74" s="26">
        <v>5</v>
      </c>
      <c r="L74" s="24" t="s">
        <v>138</v>
      </c>
      <c r="M74" s="54"/>
      <c r="N74" s="54"/>
      <c r="O74" s="54"/>
      <c r="P74" s="54"/>
      <c r="Q74" s="54"/>
      <c r="R74" s="54"/>
      <c r="S74" s="54"/>
      <c r="T74" s="54"/>
      <c r="U74" s="55"/>
      <c r="V74" s="55"/>
      <c r="W74" s="54"/>
      <c r="X74" s="54"/>
      <c r="Y74" s="61">
        <f t="shared" si="17"/>
        <v>0</v>
      </c>
    </row>
    <row r="75" spans="1:25" ht="63.75" customHeight="1" x14ac:dyDescent="0.3">
      <c r="A75" s="27"/>
      <c r="B75" s="24" t="s">
        <v>98</v>
      </c>
      <c r="C75" s="25"/>
      <c r="D75" s="25">
        <v>8608000</v>
      </c>
      <c r="E75" s="35">
        <v>8608000</v>
      </c>
      <c r="F75" s="29"/>
      <c r="G75" s="30"/>
      <c r="H75" s="26">
        <v>1</v>
      </c>
      <c r="I75" s="29">
        <f t="shared" si="16"/>
        <v>8608000</v>
      </c>
      <c r="J75" s="30">
        <v>1</v>
      </c>
      <c r="K75" s="30">
        <v>5</v>
      </c>
      <c r="L75" s="24" t="s">
        <v>137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61">
        <f t="shared" si="17"/>
        <v>0</v>
      </c>
    </row>
    <row r="76" spans="1:25" ht="75" x14ac:dyDescent="0.3">
      <c r="A76" s="23"/>
      <c r="B76" s="24" t="s">
        <v>99</v>
      </c>
      <c r="C76" s="25"/>
      <c r="D76" s="25">
        <v>3466000</v>
      </c>
      <c r="E76" s="35">
        <v>3466000</v>
      </c>
      <c r="F76" s="25"/>
      <c r="G76" s="26"/>
      <c r="H76" s="26">
        <v>1</v>
      </c>
      <c r="I76" s="25">
        <f t="shared" si="16"/>
        <v>3466000</v>
      </c>
      <c r="J76" s="26">
        <v>1</v>
      </c>
      <c r="K76" s="26">
        <v>5</v>
      </c>
      <c r="L76" s="24" t="s">
        <v>141</v>
      </c>
      <c r="M76" s="54"/>
      <c r="N76" s="54"/>
      <c r="O76" s="54"/>
      <c r="P76" s="54"/>
      <c r="Q76" s="54"/>
      <c r="R76" s="54"/>
      <c r="S76" s="54"/>
      <c r="T76" s="54"/>
      <c r="U76" s="55"/>
      <c r="V76" s="55"/>
      <c r="W76" s="54"/>
      <c r="X76" s="54"/>
      <c r="Y76" s="61">
        <f t="shared" si="17"/>
        <v>0</v>
      </c>
    </row>
    <row r="77" spans="1:25" ht="68.25" customHeight="1" x14ac:dyDescent="0.3">
      <c r="A77" s="23"/>
      <c r="B77" s="24" t="s">
        <v>100</v>
      </c>
      <c r="C77" s="25"/>
      <c r="D77" s="25">
        <v>7419000</v>
      </c>
      <c r="E77" s="35">
        <v>7419000</v>
      </c>
      <c r="F77" s="25"/>
      <c r="G77" s="26"/>
      <c r="H77" s="26">
        <v>1</v>
      </c>
      <c r="I77" s="25">
        <f t="shared" si="16"/>
        <v>7419000</v>
      </c>
      <c r="J77" s="26">
        <v>1</v>
      </c>
      <c r="K77" s="26">
        <v>5</v>
      </c>
      <c r="L77" s="24" t="s">
        <v>143</v>
      </c>
      <c r="M77" s="54"/>
      <c r="N77" s="54"/>
      <c r="O77" s="54"/>
      <c r="P77" s="54"/>
      <c r="Q77" s="54"/>
      <c r="R77" s="54"/>
      <c r="S77" s="54"/>
      <c r="T77" s="54"/>
      <c r="U77" s="55"/>
      <c r="V77" s="55"/>
      <c r="W77" s="54"/>
      <c r="X77" s="54"/>
      <c r="Y77" s="61">
        <f t="shared" si="17"/>
        <v>0</v>
      </c>
    </row>
    <row r="78" spans="1:25" ht="56.25" x14ac:dyDescent="0.3">
      <c r="A78" s="23"/>
      <c r="B78" s="24" t="s">
        <v>101</v>
      </c>
      <c r="C78" s="25"/>
      <c r="D78" s="25">
        <v>2110000</v>
      </c>
      <c r="E78" s="35">
        <v>2110000</v>
      </c>
      <c r="F78" s="25"/>
      <c r="G78" s="26"/>
      <c r="H78" s="26">
        <v>1</v>
      </c>
      <c r="I78" s="25">
        <f t="shared" si="16"/>
        <v>2110000</v>
      </c>
      <c r="J78" s="26">
        <v>1</v>
      </c>
      <c r="K78" s="26">
        <v>5</v>
      </c>
      <c r="L78" s="24" t="s">
        <v>148</v>
      </c>
      <c r="M78" s="54"/>
      <c r="N78" s="54"/>
      <c r="O78" s="54"/>
      <c r="P78" s="54"/>
      <c r="Q78" s="54"/>
      <c r="R78" s="54"/>
      <c r="S78" s="54"/>
      <c r="T78" s="54"/>
      <c r="U78" s="55"/>
      <c r="V78" s="55"/>
      <c r="W78" s="54"/>
      <c r="X78" s="54"/>
      <c r="Y78" s="61">
        <f t="shared" si="17"/>
        <v>0</v>
      </c>
    </row>
    <row r="79" spans="1:25" ht="77.25" customHeight="1" x14ac:dyDescent="0.3">
      <c r="A79" s="27"/>
      <c r="B79" s="24" t="s">
        <v>102</v>
      </c>
      <c r="C79" s="25"/>
      <c r="D79" s="25">
        <v>7290000</v>
      </c>
      <c r="E79" s="35">
        <v>7290000</v>
      </c>
      <c r="F79" s="29"/>
      <c r="G79" s="30"/>
      <c r="H79" s="26">
        <v>1</v>
      </c>
      <c r="I79" s="25">
        <f t="shared" si="16"/>
        <v>7290000</v>
      </c>
      <c r="J79" s="26">
        <v>1</v>
      </c>
      <c r="K79" s="26">
        <v>5</v>
      </c>
      <c r="L79" s="24" t="s">
        <v>148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61">
        <f t="shared" si="17"/>
        <v>0</v>
      </c>
    </row>
    <row r="80" spans="1:25" ht="65.25" customHeight="1" x14ac:dyDescent="0.3">
      <c r="A80" s="23"/>
      <c r="B80" s="24" t="s">
        <v>103</v>
      </c>
      <c r="C80" s="25"/>
      <c r="D80" s="25">
        <v>6400000</v>
      </c>
      <c r="E80" s="35">
        <v>6400000</v>
      </c>
      <c r="F80" s="25"/>
      <c r="G80" s="26"/>
      <c r="H80" s="26">
        <v>1</v>
      </c>
      <c r="I80" s="25">
        <f t="shared" si="16"/>
        <v>6400000</v>
      </c>
      <c r="J80" s="26">
        <v>1</v>
      </c>
      <c r="K80" s="26">
        <v>5</v>
      </c>
      <c r="L80" s="24" t="s">
        <v>148</v>
      </c>
      <c r="M80" s="54"/>
      <c r="N80" s="54"/>
      <c r="O80" s="54"/>
      <c r="P80" s="54"/>
      <c r="Q80" s="54"/>
      <c r="R80" s="54"/>
      <c r="S80" s="54"/>
      <c r="T80" s="54"/>
      <c r="U80" s="55"/>
      <c r="V80" s="55"/>
      <c r="W80" s="54"/>
      <c r="X80" s="54"/>
      <c r="Y80" s="61">
        <f t="shared" si="17"/>
        <v>0</v>
      </c>
    </row>
    <row r="81" spans="1:25" ht="56.25" x14ac:dyDescent="0.3">
      <c r="A81" s="23"/>
      <c r="B81" s="24" t="s">
        <v>104</v>
      </c>
      <c r="C81" s="25"/>
      <c r="D81" s="25">
        <v>1899000</v>
      </c>
      <c r="E81" s="35">
        <v>1899000</v>
      </c>
      <c r="F81" s="25"/>
      <c r="G81" s="26"/>
      <c r="H81" s="26">
        <v>1</v>
      </c>
      <c r="I81" s="25">
        <f t="shared" si="16"/>
        <v>1899000</v>
      </c>
      <c r="J81" s="26">
        <v>1</v>
      </c>
      <c r="K81" s="26">
        <v>5</v>
      </c>
      <c r="L81" s="24" t="s">
        <v>147</v>
      </c>
      <c r="M81" s="54"/>
      <c r="N81" s="54"/>
      <c r="O81" s="54"/>
      <c r="P81" s="54"/>
      <c r="Q81" s="54"/>
      <c r="R81" s="54"/>
      <c r="S81" s="54"/>
      <c r="T81" s="54"/>
      <c r="U81" s="55"/>
      <c r="V81" s="55"/>
      <c r="W81" s="54"/>
      <c r="X81" s="54"/>
      <c r="Y81" s="61">
        <f t="shared" si="17"/>
        <v>0</v>
      </c>
    </row>
    <row r="82" spans="1:25" ht="105" customHeight="1" x14ac:dyDescent="0.3">
      <c r="A82" s="27"/>
      <c r="B82" s="24" t="s">
        <v>105</v>
      </c>
      <c r="C82" s="25"/>
      <c r="D82" s="25">
        <v>3563000</v>
      </c>
      <c r="E82" s="35">
        <v>3563000</v>
      </c>
      <c r="F82" s="29"/>
      <c r="G82" s="30"/>
      <c r="H82" s="26">
        <v>1</v>
      </c>
      <c r="I82" s="25">
        <f t="shared" si="16"/>
        <v>3563000</v>
      </c>
      <c r="J82" s="26">
        <v>1</v>
      </c>
      <c r="K82" s="26">
        <v>5</v>
      </c>
      <c r="L82" s="24" t="s">
        <v>138</v>
      </c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61">
        <f t="shared" si="17"/>
        <v>0</v>
      </c>
    </row>
    <row r="83" spans="1:25" ht="75" x14ac:dyDescent="0.3">
      <c r="A83" s="23"/>
      <c r="B83" s="24" t="s">
        <v>106</v>
      </c>
      <c r="C83" s="25"/>
      <c r="D83" s="25">
        <v>3513000</v>
      </c>
      <c r="E83" s="35">
        <v>3513000</v>
      </c>
      <c r="F83" s="25"/>
      <c r="G83" s="26"/>
      <c r="H83" s="26">
        <v>1</v>
      </c>
      <c r="I83" s="25">
        <f>E83</f>
        <v>3513000</v>
      </c>
      <c r="J83" s="26">
        <v>1</v>
      </c>
      <c r="K83" s="26">
        <v>5</v>
      </c>
      <c r="L83" s="24" t="s">
        <v>139</v>
      </c>
      <c r="M83" s="54"/>
      <c r="N83" s="54"/>
      <c r="O83" s="54"/>
      <c r="P83" s="54"/>
      <c r="Q83" s="54"/>
      <c r="R83" s="54"/>
      <c r="S83" s="54"/>
      <c r="T83" s="54"/>
      <c r="U83" s="55"/>
      <c r="V83" s="55"/>
      <c r="W83" s="54"/>
      <c r="X83" s="54"/>
      <c r="Y83" s="61">
        <f t="shared" si="17"/>
        <v>0</v>
      </c>
    </row>
    <row r="84" spans="1:25" ht="37.5" x14ac:dyDescent="0.3">
      <c r="A84" s="39">
        <v>8</v>
      </c>
      <c r="B84" s="40" t="s">
        <v>127</v>
      </c>
      <c r="C84" s="41">
        <f>SUM(C85:C90)</f>
        <v>2636400</v>
      </c>
      <c r="D84" s="41">
        <f t="shared" ref="D84:F84" si="18">SUM(D85:D90)</f>
        <v>0</v>
      </c>
      <c r="E84" s="41">
        <f t="shared" si="18"/>
        <v>2636400</v>
      </c>
      <c r="F84" s="41">
        <f t="shared" si="18"/>
        <v>324640</v>
      </c>
      <c r="G84" s="42"/>
      <c r="H84" s="51">
        <f>SUM(H85:H90)</f>
        <v>0</v>
      </c>
      <c r="I84" s="51">
        <f t="shared" ref="I84:W84" si="19">SUM(I85:I90)</f>
        <v>0</v>
      </c>
      <c r="J84" s="51">
        <f t="shared" si="19"/>
        <v>0</v>
      </c>
      <c r="K84" s="51">
        <f t="shared" si="19"/>
        <v>0</v>
      </c>
      <c r="L84" s="51">
        <f t="shared" si="19"/>
        <v>0</v>
      </c>
      <c r="M84" s="51">
        <f t="shared" si="19"/>
        <v>0</v>
      </c>
      <c r="N84" s="51">
        <f t="shared" si="19"/>
        <v>0</v>
      </c>
      <c r="O84" s="51">
        <f t="shared" si="19"/>
        <v>152600</v>
      </c>
      <c r="P84" s="51">
        <f t="shared" si="19"/>
        <v>0</v>
      </c>
      <c r="Q84" s="51">
        <f t="shared" si="19"/>
        <v>0</v>
      </c>
      <c r="R84" s="51">
        <f t="shared" si="19"/>
        <v>2483800</v>
      </c>
      <c r="S84" s="51">
        <f t="shared" si="19"/>
        <v>0</v>
      </c>
      <c r="T84" s="51">
        <f t="shared" si="19"/>
        <v>0</v>
      </c>
      <c r="U84" s="51">
        <f t="shared" si="19"/>
        <v>0</v>
      </c>
      <c r="V84" s="51">
        <f t="shared" si="19"/>
        <v>0</v>
      </c>
      <c r="W84" s="51">
        <f t="shared" si="19"/>
        <v>0</v>
      </c>
      <c r="X84" s="57"/>
      <c r="Y84" s="61">
        <f t="shared" si="17"/>
        <v>0</v>
      </c>
    </row>
    <row r="85" spans="1:25" ht="42.75" customHeight="1" x14ac:dyDescent="0.3">
      <c r="A85" s="27"/>
      <c r="B85" s="24" t="s">
        <v>107</v>
      </c>
      <c r="C85" s="25">
        <v>68400</v>
      </c>
      <c r="D85" s="25"/>
      <c r="E85" s="35">
        <v>68400</v>
      </c>
      <c r="F85" s="29">
        <v>62140</v>
      </c>
      <c r="G85" s="30"/>
      <c r="H85" s="30">
        <v>0</v>
      </c>
      <c r="I85" s="29"/>
      <c r="J85" s="30"/>
      <c r="K85" s="30"/>
      <c r="L85" s="24" t="s">
        <v>140</v>
      </c>
      <c r="M85" s="56"/>
      <c r="N85" s="56"/>
      <c r="O85" s="56">
        <f>E85</f>
        <v>68400</v>
      </c>
      <c r="P85" s="56"/>
      <c r="Q85" s="56"/>
      <c r="R85" s="56"/>
      <c r="S85" s="56"/>
      <c r="T85" s="56"/>
      <c r="U85" s="56"/>
      <c r="V85" s="56"/>
      <c r="W85" s="56"/>
      <c r="X85" s="56"/>
      <c r="Y85" s="61">
        <f t="shared" si="17"/>
        <v>0</v>
      </c>
    </row>
    <row r="86" spans="1:25" ht="44.25" customHeight="1" x14ac:dyDescent="0.3">
      <c r="A86" s="23"/>
      <c r="B86" s="24" t="s">
        <v>108</v>
      </c>
      <c r="C86" s="25">
        <v>84200</v>
      </c>
      <c r="D86" s="25"/>
      <c r="E86" s="35">
        <v>84200</v>
      </c>
      <c r="F86" s="25">
        <v>84200</v>
      </c>
      <c r="G86" s="26"/>
      <c r="H86" s="26">
        <v>0</v>
      </c>
      <c r="I86" s="25"/>
      <c r="J86" s="26"/>
      <c r="K86" s="26"/>
      <c r="L86" s="24" t="s">
        <v>140</v>
      </c>
      <c r="M86" s="54"/>
      <c r="N86" s="54"/>
      <c r="O86" s="54">
        <f>E86</f>
        <v>84200</v>
      </c>
      <c r="P86" s="54"/>
      <c r="Q86" s="54"/>
      <c r="R86" s="54"/>
      <c r="S86" s="54"/>
      <c r="T86" s="54"/>
      <c r="U86" s="55"/>
      <c r="V86" s="55"/>
      <c r="W86" s="54"/>
      <c r="X86" s="54"/>
      <c r="Y86" s="61">
        <f t="shared" si="17"/>
        <v>0</v>
      </c>
    </row>
    <row r="87" spans="1:25" ht="37.5" x14ac:dyDescent="0.3">
      <c r="A87" s="23"/>
      <c r="B87" s="24" t="s">
        <v>109</v>
      </c>
      <c r="C87" s="25">
        <v>1742100</v>
      </c>
      <c r="D87" s="25"/>
      <c r="E87" s="35">
        <v>1742100</v>
      </c>
      <c r="F87" s="25">
        <v>157100</v>
      </c>
      <c r="G87" s="26"/>
      <c r="H87" s="26">
        <v>0</v>
      </c>
      <c r="I87" s="25"/>
      <c r="J87" s="26"/>
      <c r="K87" s="26"/>
      <c r="L87" s="24" t="s">
        <v>140</v>
      </c>
      <c r="M87" s="54"/>
      <c r="N87" s="54"/>
      <c r="O87" s="54"/>
      <c r="P87" s="54"/>
      <c r="Q87" s="54"/>
      <c r="R87" s="54">
        <f>E87</f>
        <v>1742100</v>
      </c>
      <c r="S87" s="54"/>
      <c r="T87" s="54"/>
      <c r="U87" s="55"/>
      <c r="V87" s="55"/>
      <c r="W87" s="54"/>
      <c r="X87" s="54"/>
      <c r="Y87" s="61">
        <f t="shared" si="17"/>
        <v>0</v>
      </c>
    </row>
    <row r="88" spans="1:25" ht="42.75" customHeight="1" x14ac:dyDescent="0.3">
      <c r="A88" s="27"/>
      <c r="B88" s="24" t="s">
        <v>110</v>
      </c>
      <c r="C88" s="25">
        <v>118000</v>
      </c>
      <c r="D88" s="25"/>
      <c r="E88" s="35">
        <v>118000</v>
      </c>
      <c r="F88" s="29"/>
      <c r="G88" s="30"/>
      <c r="H88" s="30">
        <v>0</v>
      </c>
      <c r="I88" s="29"/>
      <c r="J88" s="30"/>
      <c r="K88" s="30"/>
      <c r="L88" s="24" t="s">
        <v>140</v>
      </c>
      <c r="M88" s="56"/>
      <c r="N88" s="56"/>
      <c r="O88" s="56"/>
      <c r="P88" s="56"/>
      <c r="Q88" s="56"/>
      <c r="R88" s="56">
        <f>E88</f>
        <v>118000</v>
      </c>
      <c r="S88" s="56"/>
      <c r="T88" s="56"/>
      <c r="U88" s="56"/>
      <c r="V88" s="56"/>
      <c r="W88" s="56"/>
      <c r="X88" s="56"/>
      <c r="Y88" s="61">
        <f t="shared" si="17"/>
        <v>0</v>
      </c>
    </row>
    <row r="89" spans="1:25" ht="37.5" x14ac:dyDescent="0.3">
      <c r="A89" s="23"/>
      <c r="B89" s="24" t="s">
        <v>111</v>
      </c>
      <c r="C89" s="25">
        <v>281500</v>
      </c>
      <c r="D89" s="25"/>
      <c r="E89" s="35">
        <v>281500</v>
      </c>
      <c r="F89" s="25"/>
      <c r="G89" s="26"/>
      <c r="H89" s="26">
        <v>0</v>
      </c>
      <c r="I89" s="25"/>
      <c r="J89" s="26"/>
      <c r="K89" s="26"/>
      <c r="L89" s="24" t="s">
        <v>140</v>
      </c>
      <c r="M89" s="54"/>
      <c r="N89" s="54"/>
      <c r="O89" s="54"/>
      <c r="P89" s="54"/>
      <c r="Q89" s="54"/>
      <c r="R89" s="54">
        <f>E89</f>
        <v>281500</v>
      </c>
      <c r="S89" s="54"/>
      <c r="T89" s="54"/>
      <c r="U89" s="55"/>
      <c r="V89" s="55"/>
      <c r="W89" s="54"/>
      <c r="X89" s="54"/>
      <c r="Y89" s="61">
        <f t="shared" si="17"/>
        <v>0</v>
      </c>
    </row>
    <row r="90" spans="1:25" ht="40.5" customHeight="1" x14ac:dyDescent="0.3">
      <c r="A90" s="23"/>
      <c r="B90" s="24" t="s">
        <v>112</v>
      </c>
      <c r="C90" s="25">
        <v>342200</v>
      </c>
      <c r="D90" s="25"/>
      <c r="E90" s="35">
        <v>342200</v>
      </c>
      <c r="F90" s="25">
        <v>21200</v>
      </c>
      <c r="G90" s="26"/>
      <c r="H90" s="26">
        <v>0</v>
      </c>
      <c r="I90" s="25"/>
      <c r="J90" s="26"/>
      <c r="K90" s="26"/>
      <c r="L90" s="24" t="s">
        <v>140</v>
      </c>
      <c r="M90" s="54"/>
      <c r="N90" s="54"/>
      <c r="O90" s="54"/>
      <c r="P90" s="54"/>
      <c r="Q90" s="54"/>
      <c r="R90" s="54">
        <f>E90</f>
        <v>342200</v>
      </c>
      <c r="S90" s="54"/>
      <c r="T90" s="54"/>
      <c r="U90" s="55"/>
      <c r="V90" s="55"/>
      <c r="W90" s="54"/>
      <c r="X90" s="54"/>
      <c r="Y90" s="61">
        <f t="shared" si="17"/>
        <v>0</v>
      </c>
    </row>
    <row r="91" spans="1:25" ht="56.25" x14ac:dyDescent="0.3">
      <c r="A91" s="45">
        <v>9</v>
      </c>
      <c r="B91" s="40" t="s">
        <v>115</v>
      </c>
      <c r="C91" s="41">
        <f>SUM(C92:C97)</f>
        <v>16935800</v>
      </c>
      <c r="D91" s="41"/>
      <c r="E91" s="38">
        <f>SUM(E92:E97)</f>
        <v>16935800</v>
      </c>
      <c r="F91" s="49">
        <f t="shared" ref="F91:W91" si="20">SUM(F92:F97)</f>
        <v>0</v>
      </c>
      <c r="G91" s="49">
        <f t="shared" si="20"/>
        <v>0</v>
      </c>
      <c r="H91" s="49">
        <f t="shared" si="20"/>
        <v>0</v>
      </c>
      <c r="I91" s="49">
        <f t="shared" si="20"/>
        <v>0</v>
      </c>
      <c r="J91" s="49">
        <f t="shared" si="20"/>
        <v>0</v>
      </c>
      <c r="K91" s="38">
        <f t="shared" si="20"/>
        <v>0</v>
      </c>
      <c r="L91" s="38">
        <f t="shared" si="20"/>
        <v>0</v>
      </c>
      <c r="M91" s="49">
        <f t="shared" si="20"/>
        <v>2880000</v>
      </c>
      <c r="N91" s="49">
        <f t="shared" si="20"/>
        <v>0</v>
      </c>
      <c r="O91" s="49">
        <f t="shared" si="20"/>
        <v>984000</v>
      </c>
      <c r="P91" s="49">
        <f t="shared" si="20"/>
        <v>0</v>
      </c>
      <c r="Q91" s="49">
        <f t="shared" si="20"/>
        <v>0</v>
      </c>
      <c r="R91" s="49">
        <f t="shared" si="20"/>
        <v>12935800</v>
      </c>
      <c r="S91" s="49">
        <f t="shared" si="20"/>
        <v>0</v>
      </c>
      <c r="T91" s="49">
        <f t="shared" si="20"/>
        <v>0</v>
      </c>
      <c r="U91" s="49">
        <f t="shared" si="20"/>
        <v>0</v>
      </c>
      <c r="V91" s="49">
        <f t="shared" si="20"/>
        <v>0</v>
      </c>
      <c r="W91" s="49">
        <f t="shared" si="20"/>
        <v>136000</v>
      </c>
      <c r="X91" s="57"/>
      <c r="Y91" s="61">
        <f t="shared" si="17"/>
        <v>0</v>
      </c>
    </row>
    <row r="92" spans="1:25" ht="45" customHeight="1" x14ac:dyDescent="0.3">
      <c r="A92" s="23"/>
      <c r="B92" s="24" t="s">
        <v>116</v>
      </c>
      <c r="C92" s="25">
        <v>2936600</v>
      </c>
      <c r="D92" s="25"/>
      <c r="E92" s="35">
        <v>2936600</v>
      </c>
      <c r="F92" s="29"/>
      <c r="G92" s="30"/>
      <c r="H92" s="30">
        <v>0</v>
      </c>
      <c r="I92" s="29"/>
      <c r="J92" s="30"/>
      <c r="K92" s="30"/>
      <c r="L92" s="24" t="s">
        <v>140</v>
      </c>
      <c r="M92" s="56"/>
      <c r="N92" s="56"/>
      <c r="O92" s="56"/>
      <c r="P92" s="56"/>
      <c r="Q92" s="56"/>
      <c r="R92" s="56">
        <f>E92</f>
        <v>2936600</v>
      </c>
      <c r="S92" s="56"/>
      <c r="T92" s="56"/>
      <c r="U92" s="56"/>
      <c r="V92" s="56"/>
      <c r="W92" s="56"/>
      <c r="X92" s="56"/>
      <c r="Y92" s="61">
        <f t="shared" si="17"/>
        <v>0</v>
      </c>
    </row>
    <row r="93" spans="1:25" ht="24" customHeight="1" x14ac:dyDescent="0.3">
      <c r="A93" s="23"/>
      <c r="B93" s="24" t="s">
        <v>117</v>
      </c>
      <c r="C93" s="25">
        <v>3000000</v>
      </c>
      <c r="D93" s="25"/>
      <c r="E93" s="35">
        <v>3000000</v>
      </c>
      <c r="F93" s="25"/>
      <c r="G93" s="26"/>
      <c r="H93" s="26">
        <v>0</v>
      </c>
      <c r="I93" s="25"/>
      <c r="J93" s="26"/>
      <c r="K93" s="26"/>
      <c r="L93" s="24" t="s">
        <v>140</v>
      </c>
      <c r="M93" s="54"/>
      <c r="N93" s="54"/>
      <c r="O93" s="54"/>
      <c r="P93" s="54"/>
      <c r="Q93" s="54"/>
      <c r="R93" s="54">
        <f>E93</f>
        <v>3000000</v>
      </c>
      <c r="S93" s="54"/>
      <c r="T93" s="54"/>
      <c r="U93" s="55"/>
      <c r="V93" s="55"/>
      <c r="W93" s="54"/>
      <c r="X93" s="54"/>
      <c r="Y93" s="61">
        <f t="shared" si="17"/>
        <v>0</v>
      </c>
    </row>
    <row r="94" spans="1:25" ht="37.5" x14ac:dyDescent="0.3">
      <c r="A94" s="23"/>
      <c r="B94" s="24" t="s">
        <v>118</v>
      </c>
      <c r="C94" s="25">
        <v>2999200</v>
      </c>
      <c r="D94" s="25"/>
      <c r="E94" s="35">
        <v>2999200</v>
      </c>
      <c r="F94" s="25"/>
      <c r="G94" s="26"/>
      <c r="H94" s="26">
        <v>0</v>
      </c>
      <c r="I94" s="25"/>
      <c r="J94" s="26"/>
      <c r="K94" s="26"/>
      <c r="L94" s="24" t="s">
        <v>140</v>
      </c>
      <c r="M94" s="54"/>
      <c r="N94" s="54"/>
      <c r="O94" s="54"/>
      <c r="P94" s="54"/>
      <c r="Q94" s="54"/>
      <c r="R94" s="54">
        <f>E94</f>
        <v>2999200</v>
      </c>
      <c r="S94" s="54"/>
      <c r="T94" s="54"/>
      <c r="U94" s="55"/>
      <c r="V94" s="55"/>
      <c r="W94" s="54"/>
      <c r="X94" s="54"/>
      <c r="Y94" s="61">
        <f t="shared" si="17"/>
        <v>0</v>
      </c>
    </row>
    <row r="95" spans="1:25" ht="42" customHeight="1" x14ac:dyDescent="0.3">
      <c r="A95" s="23"/>
      <c r="B95" s="24" t="s">
        <v>119</v>
      </c>
      <c r="C95" s="25">
        <v>1000000</v>
      </c>
      <c r="D95" s="25"/>
      <c r="E95" s="35">
        <v>1000000</v>
      </c>
      <c r="F95" s="29"/>
      <c r="G95" s="30"/>
      <c r="H95" s="30">
        <v>0</v>
      </c>
      <c r="I95" s="29"/>
      <c r="J95" s="30"/>
      <c r="K95" s="30"/>
      <c r="L95" s="24" t="s">
        <v>140</v>
      </c>
      <c r="M95" s="56"/>
      <c r="N95" s="56"/>
      <c r="O95" s="54">
        <v>984000</v>
      </c>
      <c r="P95" s="56"/>
      <c r="Q95" s="56"/>
      <c r="R95" s="56"/>
      <c r="S95" s="56"/>
      <c r="T95" s="56"/>
      <c r="U95" s="56"/>
      <c r="V95" s="56"/>
      <c r="W95" s="56">
        <f>E95-M95-N95-O95-P95-Q95-R95-S95-T95-U95+V95</f>
        <v>16000</v>
      </c>
      <c r="X95" s="56"/>
      <c r="Y95" s="61">
        <f t="shared" si="17"/>
        <v>0</v>
      </c>
    </row>
    <row r="96" spans="1:25" ht="37.5" x14ac:dyDescent="0.3">
      <c r="A96" s="23"/>
      <c r="B96" s="24" t="s">
        <v>120</v>
      </c>
      <c r="C96" s="25">
        <v>3000000</v>
      </c>
      <c r="D96" s="25"/>
      <c r="E96" s="35">
        <v>3000000</v>
      </c>
      <c r="F96" s="25"/>
      <c r="G96" s="26"/>
      <c r="H96" s="26">
        <v>0</v>
      </c>
      <c r="I96" s="25"/>
      <c r="J96" s="26"/>
      <c r="K96" s="26"/>
      <c r="L96" s="24" t="s">
        <v>140</v>
      </c>
      <c r="M96" s="54">
        <v>2880000</v>
      </c>
      <c r="N96" s="54"/>
      <c r="O96" s="54"/>
      <c r="P96" s="54"/>
      <c r="Q96" s="54"/>
      <c r="R96" s="54"/>
      <c r="S96" s="54"/>
      <c r="T96" s="54"/>
      <c r="U96" s="55"/>
      <c r="V96" s="55"/>
      <c r="W96" s="54">
        <f>E96-M96</f>
        <v>120000</v>
      </c>
      <c r="X96" s="54"/>
      <c r="Y96" s="61">
        <f t="shared" si="17"/>
        <v>0</v>
      </c>
    </row>
    <row r="97" spans="1:25" ht="43.5" customHeight="1" x14ac:dyDescent="0.3">
      <c r="A97" s="23"/>
      <c r="B97" s="24" t="s">
        <v>121</v>
      </c>
      <c r="C97" s="25">
        <v>4000000</v>
      </c>
      <c r="D97" s="25"/>
      <c r="E97" s="35">
        <v>4000000</v>
      </c>
      <c r="F97" s="25"/>
      <c r="G97" s="26"/>
      <c r="H97" s="26">
        <v>0</v>
      </c>
      <c r="I97" s="25"/>
      <c r="J97" s="26"/>
      <c r="K97" s="26"/>
      <c r="L97" s="24" t="s">
        <v>140</v>
      </c>
      <c r="M97" s="54"/>
      <c r="N97" s="54"/>
      <c r="O97" s="54"/>
      <c r="P97" s="54"/>
      <c r="Q97" s="54"/>
      <c r="R97" s="54">
        <f>E97</f>
        <v>4000000</v>
      </c>
      <c r="S97" s="54"/>
      <c r="T97" s="54"/>
      <c r="U97" s="55"/>
      <c r="V97" s="55"/>
      <c r="W97" s="54"/>
      <c r="X97" s="54"/>
      <c r="Y97" s="61">
        <f t="shared" si="17"/>
        <v>0</v>
      </c>
    </row>
    <row r="98" spans="1:25" ht="75" x14ac:dyDescent="0.3">
      <c r="A98" s="45">
        <v>10</v>
      </c>
      <c r="B98" s="43" t="s">
        <v>113</v>
      </c>
      <c r="C98" s="44">
        <v>350000</v>
      </c>
      <c r="D98" s="44"/>
      <c r="E98" s="46">
        <v>350000</v>
      </c>
      <c r="F98" s="46">
        <v>45000</v>
      </c>
      <c r="G98" s="47"/>
      <c r="H98" s="47"/>
      <c r="I98" s="44"/>
      <c r="J98" s="47"/>
      <c r="K98" s="47"/>
      <c r="L98" s="43" t="s">
        <v>140</v>
      </c>
      <c r="M98" s="57">
        <v>25000</v>
      </c>
      <c r="N98" s="57">
        <v>25000</v>
      </c>
      <c r="O98" s="57">
        <v>25000</v>
      </c>
      <c r="P98" s="57">
        <v>25000</v>
      </c>
      <c r="Q98" s="57">
        <v>25000</v>
      </c>
      <c r="R98" s="57">
        <v>15000</v>
      </c>
      <c r="S98" s="57">
        <v>15000</v>
      </c>
      <c r="T98" s="57">
        <v>15000</v>
      </c>
      <c r="U98" s="57">
        <v>30000</v>
      </c>
      <c r="V98" s="57">
        <v>150000</v>
      </c>
      <c r="W98" s="57"/>
      <c r="X98" s="57"/>
      <c r="Y98" s="61">
        <f t="shared" si="17"/>
        <v>0</v>
      </c>
    </row>
    <row r="99" spans="1:25" ht="4.5" customHeight="1" x14ac:dyDescent="0.3">
      <c r="A99" s="31"/>
      <c r="B99" s="32"/>
      <c r="C99" s="33"/>
      <c r="D99" s="33"/>
      <c r="E99" s="22">
        <f t="shared" ref="E99" si="21">C99+D99</f>
        <v>0</v>
      </c>
      <c r="F99" s="33"/>
      <c r="G99" s="34"/>
      <c r="H99" s="34"/>
      <c r="I99" s="33"/>
      <c r="J99" s="34"/>
      <c r="K99" s="34"/>
      <c r="L99" s="32"/>
      <c r="M99" s="58"/>
      <c r="N99" s="58"/>
      <c r="O99" s="58"/>
      <c r="P99" s="58"/>
      <c r="Q99" s="58"/>
      <c r="R99" s="58"/>
      <c r="S99" s="58"/>
      <c r="T99" s="58"/>
      <c r="U99" s="59"/>
      <c r="V99" s="59"/>
      <c r="W99" s="58"/>
      <c r="X99" s="58"/>
    </row>
    <row r="100" spans="1:25" ht="22.5" customHeight="1" x14ac:dyDescent="0.3">
      <c r="A100" s="175" t="s">
        <v>17</v>
      </c>
      <c r="B100" s="176"/>
      <c r="C100" s="9">
        <f>C7+C9+C15+C17+C22+C26+C28+C33+C84+C91+C98</f>
        <v>52333600</v>
      </c>
      <c r="D100" s="9">
        <f t="shared" ref="D100:W100" si="22">D7+D9+D15+D17+D22+D26+D28+D33+D84+D91+D98</f>
        <v>374333600</v>
      </c>
      <c r="E100" s="9">
        <f>E7+E9+E15+E17+E22+E26+E28+E33+E84+E91+E98</f>
        <v>426667200</v>
      </c>
      <c r="F100" s="9">
        <f t="shared" si="22"/>
        <v>2619545.81</v>
      </c>
      <c r="G100" s="9">
        <f t="shared" si="22"/>
        <v>0</v>
      </c>
      <c r="H100" s="9">
        <f t="shared" si="22"/>
        <v>64</v>
      </c>
      <c r="I100" s="9">
        <f t="shared" si="22"/>
        <v>382598600</v>
      </c>
      <c r="J100" s="9">
        <f t="shared" si="22"/>
        <v>4</v>
      </c>
      <c r="K100" s="9">
        <f t="shared" si="22"/>
        <v>0</v>
      </c>
      <c r="L100" s="9"/>
      <c r="M100" s="9">
        <f>M7+M9+M15+M17+M22+M26+M28+M33+M84+M91+M98</f>
        <v>4905000</v>
      </c>
      <c r="N100" s="9">
        <f t="shared" si="22"/>
        <v>1025000</v>
      </c>
      <c r="O100" s="9">
        <f t="shared" si="22"/>
        <v>9456600</v>
      </c>
      <c r="P100" s="9">
        <f t="shared" si="22"/>
        <v>2440500</v>
      </c>
      <c r="Q100" s="9">
        <f t="shared" si="22"/>
        <v>5450900</v>
      </c>
      <c r="R100" s="9">
        <f t="shared" si="22"/>
        <v>16434600</v>
      </c>
      <c r="S100" s="9">
        <f t="shared" si="22"/>
        <v>1015000</v>
      </c>
      <c r="T100" s="9">
        <f t="shared" si="22"/>
        <v>1015000</v>
      </c>
      <c r="U100" s="9">
        <f t="shared" si="22"/>
        <v>1030000</v>
      </c>
      <c r="V100" s="9">
        <f t="shared" si="22"/>
        <v>150000</v>
      </c>
      <c r="W100" s="9">
        <f t="shared" si="22"/>
        <v>1146000</v>
      </c>
      <c r="X100" s="50"/>
    </row>
    <row r="101" spans="1:25" ht="22.5" customHeight="1" x14ac:dyDescent="0.3">
      <c r="A101" s="13"/>
      <c r="B101" s="13"/>
      <c r="C101" s="19"/>
      <c r="D101" s="19"/>
      <c r="E101" s="19"/>
      <c r="F101" s="19"/>
      <c r="G101" s="13"/>
      <c r="H101" s="13"/>
      <c r="I101" s="21"/>
      <c r="J101" s="13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5" ht="22.5" customHeight="1" x14ac:dyDescent="0.3">
      <c r="A102" s="13"/>
      <c r="B102" s="13"/>
      <c r="C102" s="19"/>
      <c r="D102" s="19"/>
      <c r="E102" s="19"/>
      <c r="F102" s="19"/>
      <c r="G102" s="13"/>
      <c r="H102" s="13"/>
      <c r="I102" s="21"/>
      <c r="J102" s="13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5" ht="22.5" customHeight="1" x14ac:dyDescent="0.3">
      <c r="A103" s="13"/>
      <c r="B103" s="13"/>
      <c r="C103" s="19"/>
      <c r="D103" s="19"/>
      <c r="E103" s="19"/>
      <c r="F103" s="19"/>
      <c r="G103" s="13"/>
      <c r="H103" s="13"/>
      <c r="I103" s="21"/>
      <c r="J103" s="13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5" ht="22.5" customHeight="1" x14ac:dyDescent="0.35">
      <c r="A104" s="14"/>
      <c r="B104" s="5" t="s">
        <v>15</v>
      </c>
      <c r="C104" s="14"/>
      <c r="D104" s="14"/>
      <c r="E104" s="14"/>
      <c r="F104" s="14"/>
      <c r="G104" s="15"/>
      <c r="H104" s="15"/>
      <c r="I104" s="60"/>
      <c r="J104" s="15"/>
      <c r="Q104" s="3"/>
      <c r="R104" s="3"/>
      <c r="S104" s="3"/>
      <c r="T104" s="3"/>
    </row>
    <row r="105" spans="1:25" ht="21.75" customHeight="1" x14ac:dyDescent="0.35">
      <c r="A105" s="16">
        <v>1</v>
      </c>
      <c r="B105" s="5" t="s">
        <v>23</v>
      </c>
      <c r="C105" s="14"/>
      <c r="D105" s="14"/>
      <c r="E105" s="14"/>
      <c r="F105" s="14"/>
      <c r="G105" s="15"/>
      <c r="H105" s="15"/>
      <c r="I105" s="60"/>
      <c r="J105" s="15"/>
      <c r="Q105" s="3"/>
      <c r="R105" s="3"/>
      <c r="S105" s="3"/>
      <c r="T105" s="3"/>
    </row>
    <row r="106" spans="1:25" ht="21" x14ac:dyDescent="0.35">
      <c r="A106" s="17">
        <v>2</v>
      </c>
      <c r="B106" s="18" t="s">
        <v>16</v>
      </c>
      <c r="C106" s="18"/>
      <c r="D106" s="18"/>
      <c r="E106" s="14"/>
      <c r="F106" s="14"/>
      <c r="G106" s="15"/>
      <c r="H106" s="15"/>
      <c r="I106" s="14"/>
      <c r="J106" s="15"/>
    </row>
    <row r="107" spans="1:25" ht="21" x14ac:dyDescent="0.35">
      <c r="A107" s="15"/>
      <c r="B107" s="14" t="s">
        <v>26</v>
      </c>
      <c r="C107" s="14"/>
      <c r="D107" s="14"/>
      <c r="E107" s="14"/>
      <c r="F107" s="14"/>
      <c r="G107" s="15"/>
      <c r="H107" s="15"/>
      <c r="I107" s="14"/>
      <c r="J107" s="15"/>
    </row>
    <row r="108" spans="1:25" ht="21" x14ac:dyDescent="0.35">
      <c r="A108" s="15"/>
      <c r="B108" s="14" t="s">
        <v>27</v>
      </c>
      <c r="C108" s="14"/>
      <c r="D108" s="14"/>
      <c r="E108" s="14"/>
      <c r="F108" s="14"/>
      <c r="G108" s="15"/>
      <c r="H108" s="15"/>
      <c r="I108" s="14"/>
      <c r="J108" s="15"/>
    </row>
    <row r="109" spans="1:25" ht="21" x14ac:dyDescent="0.35">
      <c r="A109" s="15"/>
      <c r="B109" s="14" t="s">
        <v>28</v>
      </c>
      <c r="C109" s="14"/>
      <c r="D109" s="14"/>
      <c r="E109" s="14"/>
      <c r="F109" s="14"/>
      <c r="G109" s="15"/>
      <c r="H109" s="15"/>
      <c r="I109" s="14"/>
      <c r="J109" s="15"/>
    </row>
    <row r="110" spans="1:25" ht="21" x14ac:dyDescent="0.35">
      <c r="A110" s="15"/>
      <c r="B110" s="14" t="s">
        <v>29</v>
      </c>
      <c r="C110" s="14"/>
      <c r="D110" s="14"/>
      <c r="E110" s="14"/>
      <c r="F110" s="14"/>
      <c r="G110" s="15"/>
      <c r="H110" s="15"/>
      <c r="I110" s="14"/>
      <c r="J110" s="15"/>
    </row>
    <row r="111" spans="1:25" ht="21" x14ac:dyDescent="0.35">
      <c r="A111" s="15"/>
      <c r="B111" s="14" t="s">
        <v>30</v>
      </c>
      <c r="C111" s="14"/>
      <c r="D111" s="14"/>
      <c r="E111" s="14"/>
      <c r="F111" s="14"/>
      <c r="G111" s="15"/>
      <c r="H111" s="15"/>
      <c r="I111" s="14"/>
      <c r="J111" s="15"/>
    </row>
    <row r="112" spans="1:25" ht="21" x14ac:dyDescent="0.35">
      <c r="A112" s="15"/>
      <c r="B112" s="14" t="s">
        <v>31</v>
      </c>
      <c r="C112" s="14"/>
      <c r="D112" s="14"/>
      <c r="E112" s="14"/>
      <c r="F112" s="14"/>
      <c r="G112" s="15"/>
      <c r="H112" s="15"/>
      <c r="I112" s="14"/>
      <c r="J112" s="15"/>
    </row>
    <row r="113" spans="1:10" ht="21" x14ac:dyDescent="0.35">
      <c r="A113" s="15"/>
      <c r="B113" s="14" t="s">
        <v>32</v>
      </c>
      <c r="C113" s="14"/>
      <c r="D113" s="14"/>
      <c r="E113" s="14"/>
      <c r="F113" s="14"/>
      <c r="G113" s="15"/>
      <c r="H113" s="15"/>
      <c r="I113" s="14"/>
      <c r="J113" s="15"/>
    </row>
    <row r="114" spans="1:10" ht="21" x14ac:dyDescent="0.35">
      <c r="A114" s="15"/>
      <c r="B114" s="14" t="s">
        <v>33</v>
      </c>
      <c r="C114" s="14"/>
      <c r="D114" s="14"/>
      <c r="E114" s="14"/>
      <c r="F114" s="14"/>
      <c r="G114" s="15"/>
      <c r="H114" s="15"/>
      <c r="I114" s="14"/>
      <c r="J114" s="15"/>
    </row>
    <row r="115" spans="1:10" ht="21" x14ac:dyDescent="0.35">
      <c r="A115" s="15"/>
      <c r="B115" s="14" t="s">
        <v>34</v>
      </c>
      <c r="C115" s="14"/>
      <c r="D115" s="14"/>
      <c r="E115" s="14"/>
      <c r="F115" s="14"/>
      <c r="G115" s="15"/>
      <c r="H115" s="15"/>
      <c r="I115" s="14"/>
      <c r="J115" s="15"/>
    </row>
    <row r="116" spans="1:10" ht="21" x14ac:dyDescent="0.35">
      <c r="A116" s="15"/>
      <c r="B116" s="14" t="s">
        <v>35</v>
      </c>
      <c r="C116" s="14"/>
      <c r="D116" s="14"/>
      <c r="E116" s="14"/>
      <c r="F116" s="14"/>
      <c r="G116" s="15"/>
      <c r="H116" s="15"/>
      <c r="I116" s="14"/>
      <c r="J116" s="15"/>
    </row>
    <row r="117" spans="1:10" ht="21" x14ac:dyDescent="0.35">
      <c r="A117" s="17">
        <v>3</v>
      </c>
      <c r="B117" s="18" t="s">
        <v>36</v>
      </c>
      <c r="C117" s="14"/>
      <c r="D117" s="14"/>
      <c r="E117" s="14"/>
      <c r="F117" s="14"/>
      <c r="G117" s="14"/>
      <c r="H117" s="15"/>
      <c r="I117" s="14"/>
      <c r="J117" s="14"/>
    </row>
    <row r="118" spans="1:10" ht="21" x14ac:dyDescent="0.35">
      <c r="A118" s="17">
        <v>4</v>
      </c>
      <c r="B118" s="18" t="s">
        <v>37</v>
      </c>
      <c r="C118" s="14"/>
      <c r="D118" s="14"/>
      <c r="E118" s="14"/>
      <c r="F118" s="14"/>
      <c r="G118" s="14"/>
      <c r="H118" s="15"/>
      <c r="I118" s="14"/>
      <c r="J118" s="14"/>
    </row>
    <row r="119" spans="1:10" ht="21" x14ac:dyDescent="0.35">
      <c r="A119" s="17">
        <v>5</v>
      </c>
      <c r="B119" s="18" t="s">
        <v>25</v>
      </c>
      <c r="C119" s="14"/>
      <c r="D119" s="14"/>
      <c r="E119" s="14"/>
      <c r="F119" s="14"/>
      <c r="G119" s="14"/>
      <c r="H119" s="15"/>
      <c r="I119" s="14"/>
      <c r="J119" s="14"/>
    </row>
  </sheetData>
  <mergeCells count="15">
    <mergeCell ref="A100:B100"/>
    <mergeCell ref="A1:X1"/>
    <mergeCell ref="A2:X2"/>
    <mergeCell ref="A3:X3"/>
    <mergeCell ref="A5:A6"/>
    <mergeCell ref="B5:B6"/>
    <mergeCell ref="C5:C6"/>
    <mergeCell ref="D5:D6"/>
    <mergeCell ref="E5:E6"/>
    <mergeCell ref="F5:F6"/>
    <mergeCell ref="G5:G6"/>
    <mergeCell ref="H5:L5"/>
    <mergeCell ref="M5:V5"/>
    <mergeCell ref="W5:W6"/>
    <mergeCell ref="X5:X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19"/>
  <sheetViews>
    <sheetView topLeftCell="A96" zoomScaleNormal="100" workbookViewId="0">
      <selection activeCell="E110" sqref="E110"/>
    </sheetView>
  </sheetViews>
  <sheetFormatPr defaultColWidth="9" defaultRowHeight="18.75" x14ac:dyDescent="0.3"/>
  <cols>
    <col min="1" max="1" width="4.125" style="1" customWidth="1"/>
    <col min="2" max="2" width="28.75" style="1" customWidth="1"/>
    <col min="3" max="3" width="10.375" style="1" customWidth="1"/>
    <col min="4" max="4" width="11.125" style="1" customWidth="1"/>
    <col min="5" max="5" width="13" style="1" customWidth="1"/>
    <col min="6" max="6" width="12.375" style="1" customWidth="1"/>
    <col min="7" max="7" width="10.875" style="2" customWidth="1"/>
    <col min="8" max="8" width="7.625" style="2" customWidth="1"/>
    <col min="9" max="9" width="12.625" style="1" customWidth="1"/>
    <col min="10" max="10" width="10.375" style="2" customWidth="1"/>
    <col min="11" max="11" width="11.375" style="1" customWidth="1"/>
    <col min="12" max="12" width="22.375" style="1" customWidth="1"/>
    <col min="13" max="23" width="10.375" style="1" customWidth="1"/>
    <col min="24" max="24" width="10" style="1" customWidth="1"/>
    <col min="25" max="25" width="13.75" style="1" customWidth="1"/>
    <col min="26" max="16384" width="9" style="1"/>
  </cols>
  <sheetData>
    <row r="1" spans="1:25" ht="23.25" x14ac:dyDescent="0.3">
      <c r="A1" s="153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ht="23.25" x14ac:dyDescent="0.3">
      <c r="A2" s="153" t="s">
        <v>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5" ht="18" customHeight="1" x14ac:dyDescent="0.3">
      <c r="A3" s="153" t="s">
        <v>157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5" ht="14.2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1:25" ht="33" customHeight="1" x14ac:dyDescent="0.3">
      <c r="A5" s="177" t="s">
        <v>0</v>
      </c>
      <c r="B5" s="179" t="s">
        <v>1</v>
      </c>
      <c r="C5" s="159" t="s">
        <v>14</v>
      </c>
      <c r="D5" s="159" t="s">
        <v>11</v>
      </c>
      <c r="E5" s="155" t="s">
        <v>2</v>
      </c>
      <c r="F5" s="155" t="s">
        <v>3</v>
      </c>
      <c r="G5" s="155" t="s">
        <v>8</v>
      </c>
      <c r="H5" s="180" t="s">
        <v>18</v>
      </c>
      <c r="I5" s="180"/>
      <c r="J5" s="180"/>
      <c r="K5" s="180"/>
      <c r="L5" s="180"/>
      <c r="M5" s="179" t="s">
        <v>10</v>
      </c>
      <c r="N5" s="179"/>
      <c r="O5" s="179"/>
      <c r="P5" s="179"/>
      <c r="Q5" s="179"/>
      <c r="R5" s="179"/>
      <c r="S5" s="179"/>
      <c r="T5" s="179"/>
      <c r="U5" s="179"/>
      <c r="V5" s="179"/>
      <c r="W5" s="155" t="s">
        <v>12</v>
      </c>
      <c r="X5" s="181" t="s">
        <v>24</v>
      </c>
    </row>
    <row r="6" spans="1:25" ht="102" customHeight="1" x14ac:dyDescent="0.3">
      <c r="A6" s="178"/>
      <c r="B6" s="179"/>
      <c r="C6" s="161"/>
      <c r="D6" s="161"/>
      <c r="E6" s="155"/>
      <c r="F6" s="155"/>
      <c r="G6" s="155"/>
      <c r="H6" s="10" t="s">
        <v>5</v>
      </c>
      <c r="I6" s="11" t="s">
        <v>6</v>
      </c>
      <c r="J6" s="11" t="s">
        <v>13</v>
      </c>
      <c r="K6" s="11" t="s">
        <v>7</v>
      </c>
      <c r="L6" s="10" t="s">
        <v>9</v>
      </c>
      <c r="M6" s="48" t="s">
        <v>20</v>
      </c>
      <c r="N6" s="48" t="s">
        <v>130</v>
      </c>
      <c r="O6" s="48" t="s">
        <v>131</v>
      </c>
      <c r="P6" s="48" t="s">
        <v>132</v>
      </c>
      <c r="Q6" s="48" t="s">
        <v>133</v>
      </c>
      <c r="R6" s="48" t="s">
        <v>136</v>
      </c>
      <c r="S6" s="48" t="s">
        <v>134</v>
      </c>
      <c r="T6" s="48" t="s">
        <v>135</v>
      </c>
      <c r="U6" s="48" t="s">
        <v>21</v>
      </c>
      <c r="V6" s="48" t="s">
        <v>22</v>
      </c>
      <c r="W6" s="155"/>
      <c r="X6" s="182"/>
    </row>
    <row r="7" spans="1:25" ht="43.5" customHeight="1" x14ac:dyDescent="0.3">
      <c r="A7" s="36">
        <v>1</v>
      </c>
      <c r="B7" s="37" t="s">
        <v>39</v>
      </c>
      <c r="C7" s="38">
        <f>SUM(C8)</f>
        <v>1315900</v>
      </c>
      <c r="D7" s="38">
        <f>SUM(D8)</f>
        <v>0</v>
      </c>
      <c r="E7" s="38">
        <f>E8</f>
        <v>1315900</v>
      </c>
      <c r="F7" s="49">
        <f t="shared" ref="F7:W7" si="0">F8</f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38"/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1315900</v>
      </c>
      <c r="R7" s="49">
        <f t="shared" si="0"/>
        <v>0</v>
      </c>
      <c r="S7" s="49">
        <f t="shared" si="0"/>
        <v>0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53"/>
      <c r="Y7" s="61">
        <f>E7-I7-M7-N7-O7-P7-Q7-R7-S7-T7-U7-V7-W7</f>
        <v>0</v>
      </c>
    </row>
    <row r="8" spans="1:25" ht="37.5" x14ac:dyDescent="0.3">
      <c r="A8" s="23"/>
      <c r="B8" s="24" t="s">
        <v>40</v>
      </c>
      <c r="C8" s="25">
        <f>E8</f>
        <v>1315900</v>
      </c>
      <c r="D8" s="25"/>
      <c r="E8" s="35">
        <v>1315900</v>
      </c>
      <c r="F8" s="25"/>
      <c r="G8" s="26"/>
      <c r="H8" s="26">
        <v>0</v>
      </c>
      <c r="I8" s="25"/>
      <c r="J8" s="26"/>
      <c r="K8" s="26"/>
      <c r="L8" s="24" t="s">
        <v>151</v>
      </c>
      <c r="M8" s="54"/>
      <c r="N8" s="54"/>
      <c r="O8" s="54"/>
      <c r="P8" s="54"/>
      <c r="Q8" s="54">
        <f>E8</f>
        <v>1315900</v>
      </c>
      <c r="R8" s="54"/>
      <c r="S8" s="54"/>
      <c r="T8" s="54"/>
      <c r="U8" s="55"/>
      <c r="V8" s="55"/>
      <c r="W8" s="54"/>
      <c r="X8" s="54"/>
      <c r="Y8" s="61">
        <f t="shared" ref="Y8:Y71" si="1">E8-I8-M8-N8-O8-P8-Q8-R8-S8-T8-U8-V8-W8</f>
        <v>0</v>
      </c>
    </row>
    <row r="9" spans="1:25" ht="46.5" customHeight="1" x14ac:dyDescent="0.3">
      <c r="A9" s="39">
        <v>2</v>
      </c>
      <c r="B9" s="40" t="s">
        <v>38</v>
      </c>
      <c r="C9" s="41">
        <f>SUM(C10:C14)</f>
        <v>0</v>
      </c>
      <c r="D9" s="41">
        <f t="shared" ref="D9:F9" si="2">SUM(D10:D14)</f>
        <v>27077000</v>
      </c>
      <c r="E9" s="41">
        <f t="shared" si="2"/>
        <v>27077000</v>
      </c>
      <c r="F9" s="41">
        <f t="shared" si="2"/>
        <v>0</v>
      </c>
      <c r="G9" s="42"/>
      <c r="H9" s="42">
        <f>SUM(H10:H14)</f>
        <v>2</v>
      </c>
      <c r="I9" s="51">
        <f t="shared" ref="I9:W9" si="3">SUM(I10:I14)</f>
        <v>9579000</v>
      </c>
      <c r="J9" s="42">
        <f t="shared" si="3"/>
        <v>4</v>
      </c>
      <c r="K9" s="42"/>
      <c r="L9" s="42"/>
      <c r="M9" s="42">
        <f t="shared" si="3"/>
        <v>0</v>
      </c>
      <c r="N9" s="42">
        <f t="shared" si="3"/>
        <v>658000</v>
      </c>
      <c r="O9" s="42">
        <f t="shared" si="3"/>
        <v>0</v>
      </c>
      <c r="P9" s="42">
        <f t="shared" si="3"/>
        <v>658000</v>
      </c>
      <c r="Q9" s="51">
        <f t="shared" si="3"/>
        <v>14263000</v>
      </c>
      <c r="R9" s="42">
        <f t="shared" si="3"/>
        <v>0</v>
      </c>
      <c r="S9" s="42">
        <f t="shared" si="3"/>
        <v>0</v>
      </c>
      <c r="T9" s="42">
        <f t="shared" si="3"/>
        <v>0</v>
      </c>
      <c r="U9" s="42">
        <f t="shared" si="3"/>
        <v>0</v>
      </c>
      <c r="V9" s="42">
        <f t="shared" si="3"/>
        <v>0</v>
      </c>
      <c r="W9" s="51">
        <f t="shared" si="3"/>
        <v>1919000</v>
      </c>
      <c r="X9" s="51"/>
      <c r="Y9" s="61">
        <f t="shared" si="1"/>
        <v>0</v>
      </c>
    </row>
    <row r="10" spans="1:25" ht="63.75" customHeight="1" x14ac:dyDescent="0.3">
      <c r="A10" s="23"/>
      <c r="B10" s="24" t="s">
        <v>41</v>
      </c>
      <c r="C10" s="25"/>
      <c r="D10" s="25">
        <v>3598000</v>
      </c>
      <c r="E10" s="35">
        <v>3598000</v>
      </c>
      <c r="F10" s="25"/>
      <c r="G10" s="26"/>
      <c r="H10" s="26"/>
      <c r="I10" s="25"/>
      <c r="J10" s="26" t="s">
        <v>4</v>
      </c>
      <c r="K10" s="26"/>
      <c r="L10" s="24" t="s">
        <v>144</v>
      </c>
      <c r="M10" s="54"/>
      <c r="N10" s="54"/>
      <c r="O10" s="54"/>
      <c r="P10" s="54"/>
      <c r="Q10" s="54">
        <v>3110000</v>
      </c>
      <c r="R10" s="54"/>
      <c r="S10" s="54"/>
      <c r="T10" s="54"/>
      <c r="U10" s="55"/>
      <c r="V10" s="55"/>
      <c r="W10" s="54">
        <v>488000</v>
      </c>
      <c r="X10" s="54"/>
      <c r="Y10" s="61">
        <f t="shared" si="1"/>
        <v>0</v>
      </c>
    </row>
    <row r="11" spans="1:25" ht="37.5" x14ac:dyDescent="0.3">
      <c r="A11" s="23"/>
      <c r="B11" s="24" t="s">
        <v>42</v>
      </c>
      <c r="C11" s="25"/>
      <c r="D11" s="25">
        <v>12000000</v>
      </c>
      <c r="E11" s="35">
        <v>12000000</v>
      </c>
      <c r="F11" s="25"/>
      <c r="G11" s="26"/>
      <c r="H11" s="26"/>
      <c r="I11" s="25"/>
      <c r="J11" s="26" t="s">
        <v>4</v>
      </c>
      <c r="K11" s="26"/>
      <c r="L11" s="24" t="s">
        <v>144</v>
      </c>
      <c r="M11" s="54"/>
      <c r="N11" s="54"/>
      <c r="O11" s="54"/>
      <c r="P11" s="54"/>
      <c r="Q11" s="54">
        <v>10589000</v>
      </c>
      <c r="R11" s="54"/>
      <c r="S11" s="54"/>
      <c r="T11" s="54"/>
      <c r="U11" s="55"/>
      <c r="V11" s="55"/>
      <c r="W11" s="54">
        <v>1411000</v>
      </c>
      <c r="X11" s="54"/>
      <c r="Y11" s="61">
        <f t="shared" si="1"/>
        <v>0</v>
      </c>
    </row>
    <row r="12" spans="1:25" ht="70.5" customHeight="1" x14ac:dyDescent="0.3">
      <c r="A12" s="27"/>
      <c r="B12" s="24" t="s">
        <v>43</v>
      </c>
      <c r="C12" s="25"/>
      <c r="D12" s="25">
        <v>2379000</v>
      </c>
      <c r="E12" s="35">
        <v>2379000</v>
      </c>
      <c r="F12" s="29"/>
      <c r="G12" s="30"/>
      <c r="H12" s="26">
        <v>1</v>
      </c>
      <c r="I12" s="25">
        <f>E12</f>
        <v>2379000</v>
      </c>
      <c r="J12" s="26">
        <v>2</v>
      </c>
      <c r="K12" s="26">
        <v>5</v>
      </c>
      <c r="L12" s="24" t="s">
        <v>152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61">
        <f t="shared" si="1"/>
        <v>0</v>
      </c>
    </row>
    <row r="13" spans="1:25" ht="56.25" x14ac:dyDescent="0.3">
      <c r="A13" s="23"/>
      <c r="B13" s="24" t="s">
        <v>44</v>
      </c>
      <c r="C13" s="25"/>
      <c r="D13" s="25">
        <v>7200000</v>
      </c>
      <c r="E13" s="35">
        <v>7200000</v>
      </c>
      <c r="F13" s="25"/>
      <c r="G13" s="26"/>
      <c r="H13" s="26">
        <v>1</v>
      </c>
      <c r="I13" s="25">
        <f>E13</f>
        <v>7200000</v>
      </c>
      <c r="J13" s="26">
        <v>2</v>
      </c>
      <c r="K13" s="26">
        <v>5</v>
      </c>
      <c r="L13" s="24" t="s">
        <v>148</v>
      </c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4"/>
      <c r="X13" s="54"/>
      <c r="Y13" s="61">
        <f t="shared" si="1"/>
        <v>0</v>
      </c>
    </row>
    <row r="14" spans="1:25" ht="42" customHeight="1" x14ac:dyDescent="0.3">
      <c r="A14" s="23"/>
      <c r="B14" s="24" t="s">
        <v>45</v>
      </c>
      <c r="C14" s="25"/>
      <c r="D14" s="25">
        <v>1900000</v>
      </c>
      <c r="E14" s="35">
        <v>1900000</v>
      </c>
      <c r="F14" s="25"/>
      <c r="G14" s="26"/>
      <c r="H14" s="26"/>
      <c r="I14" s="25"/>
      <c r="J14" s="26" t="s">
        <v>4</v>
      </c>
      <c r="K14" s="26"/>
      <c r="L14" s="24" t="s">
        <v>144</v>
      </c>
      <c r="M14" s="54"/>
      <c r="N14" s="54">
        <v>658000</v>
      </c>
      <c r="O14" s="54"/>
      <c r="P14" s="54">
        <v>658000</v>
      </c>
      <c r="Q14" s="54">
        <v>564000</v>
      </c>
      <c r="R14" s="54"/>
      <c r="S14" s="54"/>
      <c r="T14" s="54"/>
      <c r="U14" s="55"/>
      <c r="V14" s="55"/>
      <c r="W14" s="54">
        <f>E14-N14-P14-Q14</f>
        <v>20000</v>
      </c>
      <c r="X14" s="54"/>
      <c r="Y14" s="61">
        <f t="shared" si="1"/>
        <v>0</v>
      </c>
    </row>
    <row r="15" spans="1:25" ht="37.5" x14ac:dyDescent="0.3">
      <c r="A15" s="39">
        <v>3</v>
      </c>
      <c r="B15" s="40" t="s">
        <v>126</v>
      </c>
      <c r="C15" s="41">
        <f>SUM(C16)</f>
        <v>10000000</v>
      </c>
      <c r="D15" s="41">
        <f>SUM(D16)</f>
        <v>0</v>
      </c>
      <c r="E15" s="41">
        <f>SUM(E16)</f>
        <v>10000000</v>
      </c>
      <c r="F15" s="41">
        <f>SUM(F16)</f>
        <v>2932652.27</v>
      </c>
      <c r="G15" s="42"/>
      <c r="H15" s="51">
        <f>SUM(H16)</f>
        <v>0</v>
      </c>
      <c r="I15" s="51">
        <f t="shared" ref="I15:W15" si="4">SUM(I16)</f>
        <v>0</v>
      </c>
      <c r="J15" s="51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2000000</v>
      </c>
      <c r="N15" s="51">
        <f t="shared" si="4"/>
        <v>1000000</v>
      </c>
      <c r="O15" s="51">
        <f t="shared" si="4"/>
        <v>1000000</v>
      </c>
      <c r="P15" s="51">
        <f t="shared" si="4"/>
        <v>1000000</v>
      </c>
      <c r="Q15" s="51">
        <f t="shared" si="4"/>
        <v>1000000</v>
      </c>
      <c r="R15" s="51">
        <f t="shared" si="4"/>
        <v>1000000</v>
      </c>
      <c r="S15" s="51">
        <f t="shared" si="4"/>
        <v>1000000</v>
      </c>
      <c r="T15" s="51">
        <f t="shared" si="4"/>
        <v>1000000</v>
      </c>
      <c r="U15" s="51">
        <f t="shared" si="4"/>
        <v>1000000</v>
      </c>
      <c r="V15" s="51">
        <f t="shared" si="4"/>
        <v>0</v>
      </c>
      <c r="W15" s="51">
        <f t="shared" si="4"/>
        <v>0</v>
      </c>
      <c r="X15" s="57"/>
      <c r="Y15" s="61">
        <f t="shared" si="1"/>
        <v>0</v>
      </c>
    </row>
    <row r="16" spans="1:25" ht="46.5" customHeight="1" x14ac:dyDescent="0.3">
      <c r="A16" s="27"/>
      <c r="B16" s="24" t="s">
        <v>46</v>
      </c>
      <c r="C16" s="25">
        <v>10000000</v>
      </c>
      <c r="D16" s="25"/>
      <c r="E16" s="35">
        <v>10000000</v>
      </c>
      <c r="F16" s="29">
        <v>2932652.27</v>
      </c>
      <c r="G16" s="30"/>
      <c r="H16" s="30">
        <v>0</v>
      </c>
      <c r="I16" s="29"/>
      <c r="J16" s="30"/>
      <c r="K16" s="30"/>
      <c r="L16" s="24" t="s">
        <v>146</v>
      </c>
      <c r="M16" s="54">
        <v>2000000</v>
      </c>
      <c r="N16" s="54">
        <v>1000000</v>
      </c>
      <c r="O16" s="54">
        <v>1000000</v>
      </c>
      <c r="P16" s="54">
        <v>1000000</v>
      </c>
      <c r="Q16" s="54">
        <v>1000000</v>
      </c>
      <c r="R16" s="54">
        <v>1000000</v>
      </c>
      <c r="S16" s="54">
        <v>1000000</v>
      </c>
      <c r="T16" s="54">
        <v>1000000</v>
      </c>
      <c r="U16" s="54">
        <v>1000000</v>
      </c>
      <c r="V16" s="56"/>
      <c r="W16" s="56"/>
      <c r="X16" s="56"/>
      <c r="Y16" s="61">
        <f>E16-I16-M16-N16-O16-P16-Q16-R16-S16-T16-U16-V16-W16</f>
        <v>0</v>
      </c>
    </row>
    <row r="17" spans="1:25" ht="37.5" x14ac:dyDescent="0.3">
      <c r="A17" s="39">
        <v>4</v>
      </c>
      <c r="B17" s="40" t="s">
        <v>114</v>
      </c>
      <c r="C17" s="41">
        <f>SUM(C18:C21)</f>
        <v>21095500</v>
      </c>
      <c r="D17" s="41">
        <f t="shared" ref="D17:F17" si="5">SUM(D18:D21)</f>
        <v>10000000</v>
      </c>
      <c r="E17" s="41">
        <f t="shared" si="5"/>
        <v>31095500</v>
      </c>
      <c r="F17" s="41">
        <f t="shared" si="5"/>
        <v>672100</v>
      </c>
      <c r="G17" s="42"/>
      <c r="H17" s="42">
        <f>SUM(H18:H21)</f>
        <v>3</v>
      </c>
      <c r="I17" s="41">
        <f>SUM(I18:I21)</f>
        <v>29680000</v>
      </c>
      <c r="J17" s="52"/>
      <c r="K17" s="52"/>
      <c r="L17" s="41">
        <f t="shared" ref="L17:W17" si="6">SUM(L18:L21)</f>
        <v>0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51">
        <f t="shared" si="6"/>
        <v>1415500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51">
        <f t="shared" si="6"/>
        <v>0</v>
      </c>
      <c r="U17" s="51">
        <f t="shared" si="6"/>
        <v>0</v>
      </c>
      <c r="V17" s="51">
        <f t="shared" si="6"/>
        <v>0</v>
      </c>
      <c r="W17" s="51">
        <f t="shared" si="6"/>
        <v>0</v>
      </c>
      <c r="X17" s="51"/>
      <c r="Y17" s="61">
        <f t="shared" si="1"/>
        <v>0</v>
      </c>
    </row>
    <row r="18" spans="1:25" ht="87.75" customHeight="1" x14ac:dyDescent="0.3">
      <c r="A18" s="27"/>
      <c r="B18" s="24" t="s">
        <v>47</v>
      </c>
      <c r="C18" s="25">
        <v>9930000</v>
      </c>
      <c r="D18" s="25"/>
      <c r="E18" s="35">
        <v>9930000</v>
      </c>
      <c r="F18" s="29"/>
      <c r="G18" s="30"/>
      <c r="H18" s="26">
        <v>1</v>
      </c>
      <c r="I18" s="25">
        <f>E18</f>
        <v>9930000</v>
      </c>
      <c r="J18" s="30">
        <v>2</v>
      </c>
      <c r="K18" s="30">
        <v>5</v>
      </c>
      <c r="L18" s="24" t="s">
        <v>154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61">
        <f t="shared" si="1"/>
        <v>0</v>
      </c>
    </row>
    <row r="19" spans="1:25" ht="44.25" customHeight="1" x14ac:dyDescent="0.3">
      <c r="A19" s="23"/>
      <c r="B19" s="24" t="s">
        <v>48</v>
      </c>
      <c r="C19" s="25"/>
      <c r="D19" s="25">
        <v>10000000</v>
      </c>
      <c r="E19" s="35">
        <v>10000000</v>
      </c>
      <c r="F19" s="25"/>
      <c r="G19" s="26"/>
      <c r="H19" s="26">
        <v>1</v>
      </c>
      <c r="I19" s="25">
        <f>E19</f>
        <v>10000000</v>
      </c>
      <c r="J19" s="26">
        <v>2</v>
      </c>
      <c r="K19" s="26">
        <v>5</v>
      </c>
      <c r="L19" s="24" t="s">
        <v>155</v>
      </c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4"/>
      <c r="X19" s="54"/>
      <c r="Y19" s="61">
        <f t="shared" si="1"/>
        <v>0</v>
      </c>
    </row>
    <row r="20" spans="1:25" ht="66" customHeight="1" x14ac:dyDescent="0.3">
      <c r="A20" s="23"/>
      <c r="B20" s="24" t="s">
        <v>49</v>
      </c>
      <c r="C20" s="25">
        <v>1415500</v>
      </c>
      <c r="D20" s="25"/>
      <c r="E20" s="35">
        <v>1415500</v>
      </c>
      <c r="F20" s="25">
        <v>672100</v>
      </c>
      <c r="G20" s="26"/>
      <c r="H20" s="26">
        <v>0</v>
      </c>
      <c r="I20" s="25"/>
      <c r="J20" s="26"/>
      <c r="K20" s="26"/>
      <c r="L20" s="24" t="s">
        <v>140</v>
      </c>
      <c r="M20" s="54"/>
      <c r="N20" s="54"/>
      <c r="O20" s="54"/>
      <c r="P20" s="54">
        <f>E20</f>
        <v>1415500</v>
      </c>
      <c r="Q20" s="54"/>
      <c r="R20" s="54"/>
      <c r="S20" s="54"/>
      <c r="T20" s="54"/>
      <c r="U20" s="55"/>
      <c r="V20" s="55"/>
      <c r="W20" s="54"/>
      <c r="X20" s="54"/>
      <c r="Y20" s="61">
        <f t="shared" si="1"/>
        <v>0</v>
      </c>
    </row>
    <row r="21" spans="1:25" ht="39" customHeight="1" x14ac:dyDescent="0.3">
      <c r="A21" s="23"/>
      <c r="B21" s="24" t="s">
        <v>50</v>
      </c>
      <c r="C21" s="25">
        <v>9750000</v>
      </c>
      <c r="D21" s="25"/>
      <c r="E21" s="35">
        <v>9750000</v>
      </c>
      <c r="F21" s="25"/>
      <c r="G21" s="26"/>
      <c r="H21" s="26">
        <v>1</v>
      </c>
      <c r="I21" s="25">
        <f>E21</f>
        <v>9750000</v>
      </c>
      <c r="J21" s="26">
        <v>2</v>
      </c>
      <c r="K21" s="26">
        <v>5</v>
      </c>
      <c r="L21" s="24" t="s">
        <v>150</v>
      </c>
      <c r="M21" s="54"/>
      <c r="N21" s="54"/>
      <c r="O21" s="54"/>
      <c r="P21" s="54"/>
      <c r="Q21" s="54"/>
      <c r="R21" s="54"/>
      <c r="S21" s="54"/>
      <c r="T21" s="54"/>
      <c r="U21" s="55"/>
      <c r="V21" s="55"/>
      <c r="W21" s="54"/>
      <c r="X21" s="54"/>
      <c r="Y21" s="61">
        <f t="shared" si="1"/>
        <v>0</v>
      </c>
    </row>
    <row r="22" spans="1:25" ht="38.25" customHeight="1" x14ac:dyDescent="0.3">
      <c r="A22" s="39">
        <v>4</v>
      </c>
      <c r="B22" s="40" t="s">
        <v>122</v>
      </c>
      <c r="C22" s="41">
        <f>SUM(C23:C25)</f>
        <v>0</v>
      </c>
      <c r="D22" s="41">
        <f t="shared" ref="D22:F22" si="7">SUM(D23:D25)</f>
        <v>44347000</v>
      </c>
      <c r="E22" s="41">
        <f t="shared" si="7"/>
        <v>44347000</v>
      </c>
      <c r="F22" s="41">
        <f t="shared" si="7"/>
        <v>0</v>
      </c>
      <c r="G22" s="42"/>
      <c r="H22" s="42">
        <f>SUM(H23:H25)</f>
        <v>2</v>
      </c>
      <c r="I22" s="41">
        <f>SUM(I23:I25)</f>
        <v>43000000</v>
      </c>
      <c r="J22" s="52"/>
      <c r="K22" s="52"/>
      <c r="L22" s="41">
        <f t="shared" ref="L22:W22" si="8">SUM(L23:L25)</f>
        <v>0</v>
      </c>
      <c r="M22" s="51">
        <f t="shared" si="8"/>
        <v>0</v>
      </c>
      <c r="N22" s="51">
        <f t="shared" si="8"/>
        <v>0</v>
      </c>
      <c r="O22" s="51">
        <f t="shared" si="8"/>
        <v>0</v>
      </c>
      <c r="P22" s="51">
        <f t="shared" si="8"/>
        <v>1098000</v>
      </c>
      <c r="Q22" s="51">
        <f t="shared" si="8"/>
        <v>0</v>
      </c>
      <c r="R22" s="51">
        <f t="shared" si="8"/>
        <v>0</v>
      </c>
      <c r="S22" s="51">
        <f t="shared" si="8"/>
        <v>0</v>
      </c>
      <c r="T22" s="51">
        <f t="shared" si="8"/>
        <v>0</v>
      </c>
      <c r="U22" s="51">
        <f t="shared" si="8"/>
        <v>0</v>
      </c>
      <c r="V22" s="51">
        <f t="shared" si="8"/>
        <v>0</v>
      </c>
      <c r="W22" s="51">
        <f t="shared" si="8"/>
        <v>249000</v>
      </c>
      <c r="X22" s="51"/>
      <c r="Y22" s="61">
        <f t="shared" si="1"/>
        <v>0</v>
      </c>
    </row>
    <row r="23" spans="1:25" ht="42.75" customHeight="1" x14ac:dyDescent="0.3">
      <c r="A23" s="23"/>
      <c r="B23" s="24" t="s">
        <v>51</v>
      </c>
      <c r="C23" s="25"/>
      <c r="D23" s="25">
        <v>23000000</v>
      </c>
      <c r="E23" s="35">
        <v>23000000</v>
      </c>
      <c r="F23" s="25"/>
      <c r="G23" s="26"/>
      <c r="H23" s="26">
        <v>1</v>
      </c>
      <c r="I23" s="25">
        <f>E23</f>
        <v>23000000</v>
      </c>
      <c r="J23" s="26">
        <v>2</v>
      </c>
      <c r="K23" s="26">
        <v>5</v>
      </c>
      <c r="L23" s="24" t="s">
        <v>145</v>
      </c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4"/>
      <c r="X23" s="54"/>
      <c r="Y23" s="61">
        <f t="shared" si="1"/>
        <v>0</v>
      </c>
    </row>
    <row r="24" spans="1:25" ht="75" x14ac:dyDescent="0.3">
      <c r="A24" s="23"/>
      <c r="B24" s="24" t="s">
        <v>52</v>
      </c>
      <c r="C24" s="25"/>
      <c r="D24" s="25">
        <v>1347000</v>
      </c>
      <c r="E24" s="35">
        <v>1347000</v>
      </c>
      <c r="F24" s="25"/>
      <c r="G24" s="26"/>
      <c r="H24" s="26"/>
      <c r="I24" s="25"/>
      <c r="J24" s="26" t="s">
        <v>4</v>
      </c>
      <c r="K24" s="26"/>
      <c r="L24" s="24" t="s">
        <v>144</v>
      </c>
      <c r="M24" s="54"/>
      <c r="N24" s="54"/>
      <c r="O24" s="54"/>
      <c r="P24" s="54">
        <v>1098000</v>
      </c>
      <c r="Q24" s="54"/>
      <c r="R24" s="54"/>
      <c r="S24" s="54"/>
      <c r="T24" s="54"/>
      <c r="U24" s="55"/>
      <c r="V24" s="55"/>
      <c r="W24" s="54">
        <f>E24-P24</f>
        <v>249000</v>
      </c>
      <c r="X24" s="54"/>
      <c r="Y24" s="61">
        <f t="shared" si="1"/>
        <v>0</v>
      </c>
    </row>
    <row r="25" spans="1:25" ht="42.75" customHeight="1" x14ac:dyDescent="0.3">
      <c r="A25" s="27"/>
      <c r="B25" s="24" t="s">
        <v>53</v>
      </c>
      <c r="C25" s="25"/>
      <c r="D25" s="25">
        <v>20000000</v>
      </c>
      <c r="E25" s="35">
        <v>20000000</v>
      </c>
      <c r="F25" s="29"/>
      <c r="G25" s="30"/>
      <c r="H25" s="30">
        <v>1</v>
      </c>
      <c r="I25" s="25">
        <f>E25</f>
        <v>20000000</v>
      </c>
      <c r="J25" s="30">
        <v>2</v>
      </c>
      <c r="K25" s="30">
        <v>5</v>
      </c>
      <c r="L25" s="24" t="s">
        <v>159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61">
        <f t="shared" si="1"/>
        <v>0</v>
      </c>
    </row>
    <row r="26" spans="1:25" ht="37.5" x14ac:dyDescent="0.3">
      <c r="A26" s="39">
        <v>5</v>
      </c>
      <c r="B26" s="40" t="s">
        <v>123</v>
      </c>
      <c r="C26" s="41">
        <f>SUM(C27)</f>
        <v>0</v>
      </c>
      <c r="D26" s="41">
        <f t="shared" ref="D26:W26" si="9">SUM(D27)</f>
        <v>5000000</v>
      </c>
      <c r="E26" s="41">
        <f t="shared" si="9"/>
        <v>5000000</v>
      </c>
      <c r="F26" s="51">
        <f t="shared" si="9"/>
        <v>0</v>
      </c>
      <c r="G26" s="51">
        <f t="shared" si="9"/>
        <v>0</v>
      </c>
      <c r="H26" s="52">
        <f t="shared" si="9"/>
        <v>1</v>
      </c>
      <c r="I26" s="51">
        <f t="shared" si="9"/>
        <v>5000000</v>
      </c>
      <c r="J26" s="52"/>
      <c r="K26" s="52"/>
      <c r="L26" s="4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9"/>
        <v>0</v>
      </c>
      <c r="Q26" s="51">
        <f t="shared" si="9"/>
        <v>0</v>
      </c>
      <c r="R26" s="51">
        <f t="shared" si="9"/>
        <v>0</v>
      </c>
      <c r="S26" s="51">
        <f t="shared" si="9"/>
        <v>0</v>
      </c>
      <c r="T26" s="51">
        <f t="shared" si="9"/>
        <v>0</v>
      </c>
      <c r="U26" s="51">
        <f t="shared" si="9"/>
        <v>0</v>
      </c>
      <c r="V26" s="51">
        <f t="shared" si="9"/>
        <v>0</v>
      </c>
      <c r="W26" s="51">
        <f t="shared" si="9"/>
        <v>0</v>
      </c>
      <c r="X26" s="57"/>
      <c r="Y26" s="61">
        <f t="shared" si="1"/>
        <v>0</v>
      </c>
    </row>
    <row r="27" spans="1:25" ht="85.5" customHeight="1" x14ac:dyDescent="0.3">
      <c r="A27" s="23"/>
      <c r="B27" s="24" t="s">
        <v>54</v>
      </c>
      <c r="C27" s="25"/>
      <c r="D27" s="25">
        <v>5000000</v>
      </c>
      <c r="E27" s="35">
        <v>5000000</v>
      </c>
      <c r="F27" s="25"/>
      <c r="G27" s="26"/>
      <c r="H27" s="26">
        <v>1</v>
      </c>
      <c r="I27" s="25">
        <v>5000000</v>
      </c>
      <c r="J27" s="26">
        <v>4</v>
      </c>
      <c r="K27" s="26">
        <v>1</v>
      </c>
      <c r="L27" s="24" t="s">
        <v>158</v>
      </c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4"/>
      <c r="X27" s="54"/>
      <c r="Y27" s="61">
        <f t="shared" si="1"/>
        <v>0</v>
      </c>
    </row>
    <row r="28" spans="1:25" ht="67.5" customHeight="1" x14ac:dyDescent="0.3">
      <c r="A28" s="39">
        <v>6</v>
      </c>
      <c r="B28" s="40" t="s">
        <v>124</v>
      </c>
      <c r="C28" s="41">
        <f>SUM(C29:C32)</f>
        <v>0</v>
      </c>
      <c r="D28" s="41">
        <f t="shared" ref="D28:F28" si="10">SUM(D29:D32)</f>
        <v>35706000</v>
      </c>
      <c r="E28" s="41">
        <f t="shared" si="10"/>
        <v>35706000</v>
      </c>
      <c r="F28" s="41">
        <f t="shared" si="10"/>
        <v>0</v>
      </c>
      <c r="G28" s="42"/>
      <c r="H28" s="42">
        <f>SUM(H29:H32)</f>
        <v>4</v>
      </c>
      <c r="I28" s="41">
        <f>SUM(I29:I32)</f>
        <v>35706000</v>
      </c>
      <c r="J28" s="52"/>
      <c r="K28" s="52"/>
      <c r="L28" s="41">
        <f t="shared" ref="L28:W28" si="11">SUM(L29:L32)</f>
        <v>0</v>
      </c>
      <c r="M28" s="51">
        <f t="shared" si="11"/>
        <v>0</v>
      </c>
      <c r="N28" s="51">
        <f t="shared" si="11"/>
        <v>0</v>
      </c>
      <c r="O28" s="51">
        <f t="shared" si="11"/>
        <v>0</v>
      </c>
      <c r="P28" s="51">
        <f t="shared" si="11"/>
        <v>0</v>
      </c>
      <c r="Q28" s="51">
        <f t="shared" si="11"/>
        <v>0</v>
      </c>
      <c r="R28" s="51">
        <f t="shared" si="11"/>
        <v>0</v>
      </c>
      <c r="S28" s="51">
        <f t="shared" si="11"/>
        <v>0</v>
      </c>
      <c r="T28" s="51">
        <f t="shared" si="11"/>
        <v>0</v>
      </c>
      <c r="U28" s="51">
        <f t="shared" si="11"/>
        <v>0</v>
      </c>
      <c r="V28" s="51">
        <f t="shared" si="11"/>
        <v>0</v>
      </c>
      <c r="W28" s="51">
        <f t="shared" si="11"/>
        <v>0</v>
      </c>
      <c r="X28" s="51"/>
      <c r="Y28" s="61">
        <f t="shared" si="1"/>
        <v>0</v>
      </c>
    </row>
    <row r="29" spans="1:25" ht="63" customHeight="1" x14ac:dyDescent="0.3">
      <c r="A29" s="23"/>
      <c r="B29" s="24" t="s">
        <v>55</v>
      </c>
      <c r="C29" s="25"/>
      <c r="D29" s="25">
        <v>9900000</v>
      </c>
      <c r="E29" s="35">
        <v>9900000</v>
      </c>
      <c r="F29" s="25"/>
      <c r="G29" s="26"/>
      <c r="H29" s="26">
        <v>1</v>
      </c>
      <c r="I29" s="25">
        <f>E29</f>
        <v>9900000</v>
      </c>
      <c r="J29" s="26">
        <v>2</v>
      </c>
      <c r="K29" s="26">
        <v>5</v>
      </c>
      <c r="L29" s="24" t="s">
        <v>137</v>
      </c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4"/>
      <c r="X29" s="54"/>
      <c r="Y29" s="61">
        <f t="shared" si="1"/>
        <v>0</v>
      </c>
    </row>
    <row r="30" spans="1:25" ht="56.25" x14ac:dyDescent="0.3">
      <c r="A30" s="23"/>
      <c r="B30" s="24" t="s">
        <v>56</v>
      </c>
      <c r="C30" s="25"/>
      <c r="D30" s="25">
        <v>9950000</v>
      </c>
      <c r="E30" s="35">
        <v>9950000</v>
      </c>
      <c r="F30" s="25"/>
      <c r="G30" s="26"/>
      <c r="H30" s="26">
        <v>1</v>
      </c>
      <c r="I30" s="25">
        <f t="shared" ref="I30:I32" si="12">E30</f>
        <v>9950000</v>
      </c>
      <c r="J30" s="26">
        <v>3</v>
      </c>
      <c r="K30" s="26">
        <v>5</v>
      </c>
      <c r="L30" s="24" t="s">
        <v>156</v>
      </c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4"/>
      <c r="X30" s="54"/>
      <c r="Y30" s="61">
        <f t="shared" si="1"/>
        <v>0</v>
      </c>
    </row>
    <row r="31" spans="1:25" ht="45" customHeight="1" x14ac:dyDescent="0.3">
      <c r="A31" s="27"/>
      <c r="B31" s="24" t="s">
        <v>57</v>
      </c>
      <c r="C31" s="25"/>
      <c r="D31" s="25">
        <v>9900000</v>
      </c>
      <c r="E31" s="35">
        <v>9900000</v>
      </c>
      <c r="F31" s="29"/>
      <c r="G31" s="30"/>
      <c r="H31" s="30">
        <v>1</v>
      </c>
      <c r="I31" s="25">
        <f t="shared" si="12"/>
        <v>9900000</v>
      </c>
      <c r="J31" s="26">
        <v>2</v>
      </c>
      <c r="K31" s="26">
        <v>5</v>
      </c>
      <c r="L31" s="24" t="s">
        <v>137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61">
        <f t="shared" si="1"/>
        <v>0</v>
      </c>
    </row>
    <row r="32" spans="1:25" ht="37.5" x14ac:dyDescent="0.3">
      <c r="A32" s="23"/>
      <c r="B32" s="24" t="s">
        <v>58</v>
      </c>
      <c r="C32" s="25"/>
      <c r="D32" s="25">
        <v>5956000</v>
      </c>
      <c r="E32" s="35">
        <v>5956000</v>
      </c>
      <c r="F32" s="25"/>
      <c r="G32" s="26"/>
      <c r="H32" s="26">
        <v>1</v>
      </c>
      <c r="I32" s="25">
        <f t="shared" si="12"/>
        <v>5956000</v>
      </c>
      <c r="J32" s="26">
        <v>2</v>
      </c>
      <c r="K32" s="26">
        <v>5</v>
      </c>
      <c r="L32" s="24" t="s">
        <v>137</v>
      </c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4"/>
      <c r="X32" s="54"/>
      <c r="Y32" s="61">
        <f t="shared" si="1"/>
        <v>0</v>
      </c>
    </row>
    <row r="33" spans="1:25" ht="72" customHeight="1" x14ac:dyDescent="0.3">
      <c r="A33" s="39">
        <v>7</v>
      </c>
      <c r="B33" s="40" t="s">
        <v>125</v>
      </c>
      <c r="C33" s="41">
        <f>SUM(C34:C83)</f>
        <v>0</v>
      </c>
      <c r="D33" s="41">
        <f t="shared" ref="D33:F33" si="13">SUM(D34:D83)</f>
        <v>252203600</v>
      </c>
      <c r="E33" s="41">
        <f t="shared" si="13"/>
        <v>252203600</v>
      </c>
      <c r="F33" s="41">
        <f t="shared" si="13"/>
        <v>2476000</v>
      </c>
      <c r="G33" s="42"/>
      <c r="H33" s="51">
        <f>SUM(H34:H83)</f>
        <v>24</v>
      </c>
      <c r="I33" s="51">
        <f t="shared" ref="I33:W33" si="14">SUM(I34:I83)</f>
        <v>122277000</v>
      </c>
      <c r="J33" s="51"/>
      <c r="K33" s="51"/>
      <c r="L33" s="51">
        <f t="shared" si="14"/>
        <v>0</v>
      </c>
      <c r="M33" s="51">
        <f t="shared" si="14"/>
        <v>0</v>
      </c>
      <c r="N33" s="51">
        <f t="shared" si="14"/>
        <v>5741000</v>
      </c>
      <c r="O33" s="51">
        <f t="shared" si="14"/>
        <v>25002000</v>
      </c>
      <c r="P33" s="51">
        <f t="shared" si="14"/>
        <v>12156900</v>
      </c>
      <c r="Q33" s="51">
        <f t="shared" si="14"/>
        <v>38051000</v>
      </c>
      <c r="R33" s="51">
        <f t="shared" si="14"/>
        <v>9148000</v>
      </c>
      <c r="S33" s="51">
        <f t="shared" si="14"/>
        <v>9127000</v>
      </c>
      <c r="T33" s="51">
        <f t="shared" si="14"/>
        <v>0</v>
      </c>
      <c r="U33" s="51">
        <f t="shared" si="14"/>
        <v>0</v>
      </c>
      <c r="V33" s="51">
        <f t="shared" si="14"/>
        <v>8839000</v>
      </c>
      <c r="W33" s="51">
        <f t="shared" si="14"/>
        <v>21861700</v>
      </c>
      <c r="X33" s="57"/>
      <c r="Y33" s="61">
        <f t="shared" si="1"/>
        <v>0</v>
      </c>
    </row>
    <row r="34" spans="1:25" ht="93.75" x14ac:dyDescent="0.3">
      <c r="A34" s="23"/>
      <c r="B34" s="24" t="s">
        <v>59</v>
      </c>
      <c r="C34" s="25"/>
      <c r="D34" s="25">
        <v>11500000</v>
      </c>
      <c r="E34" s="35">
        <v>11500000</v>
      </c>
      <c r="F34" s="25"/>
      <c r="G34" s="26"/>
      <c r="H34" s="26">
        <v>1</v>
      </c>
      <c r="I34" s="25">
        <f t="shared" ref="I34:I41" si="15">E34</f>
        <v>11500000</v>
      </c>
      <c r="J34" s="26">
        <v>3</v>
      </c>
      <c r="K34" s="26">
        <v>5</v>
      </c>
      <c r="L34" s="24" t="s">
        <v>139</v>
      </c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4"/>
      <c r="X34" s="54"/>
      <c r="Y34" s="61">
        <f t="shared" si="1"/>
        <v>0</v>
      </c>
    </row>
    <row r="35" spans="1:25" ht="67.5" customHeight="1" x14ac:dyDescent="0.3">
      <c r="A35" s="23"/>
      <c r="B35" s="24" t="s">
        <v>60</v>
      </c>
      <c r="C35" s="25"/>
      <c r="D35" s="25">
        <v>8290000</v>
      </c>
      <c r="E35" s="35">
        <v>8290000</v>
      </c>
      <c r="F35" s="25"/>
      <c r="G35" s="26"/>
      <c r="H35" s="26">
        <v>1</v>
      </c>
      <c r="I35" s="25">
        <f t="shared" si="15"/>
        <v>8290000</v>
      </c>
      <c r="J35" s="26">
        <v>3</v>
      </c>
      <c r="K35" s="26">
        <v>5</v>
      </c>
      <c r="L35" s="24" t="s">
        <v>139</v>
      </c>
      <c r="M35" s="54"/>
      <c r="N35" s="54"/>
      <c r="O35" s="54"/>
      <c r="P35" s="54"/>
      <c r="Q35" s="54"/>
      <c r="R35" s="54"/>
      <c r="S35" s="54"/>
      <c r="T35" s="54"/>
      <c r="U35" s="55"/>
      <c r="V35" s="55"/>
      <c r="W35" s="54"/>
      <c r="X35" s="54"/>
      <c r="Y35" s="61">
        <f t="shared" si="1"/>
        <v>0</v>
      </c>
    </row>
    <row r="36" spans="1:25" ht="87" customHeight="1" x14ac:dyDescent="0.3">
      <c r="A36" s="27"/>
      <c r="B36" s="24" t="s">
        <v>61</v>
      </c>
      <c r="C36" s="25"/>
      <c r="D36" s="25">
        <v>2400000</v>
      </c>
      <c r="E36" s="35">
        <v>2400000</v>
      </c>
      <c r="F36" s="29"/>
      <c r="G36" s="30"/>
      <c r="H36" s="26">
        <v>1</v>
      </c>
      <c r="I36" s="25">
        <f t="shared" si="15"/>
        <v>2400000</v>
      </c>
      <c r="J36" s="30">
        <v>3</v>
      </c>
      <c r="K36" s="30">
        <v>5</v>
      </c>
      <c r="L36" s="24" t="s">
        <v>139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61">
        <f t="shared" si="1"/>
        <v>0</v>
      </c>
    </row>
    <row r="37" spans="1:25" ht="88.5" customHeight="1" x14ac:dyDescent="0.3">
      <c r="A37" s="23"/>
      <c r="B37" s="24" t="s">
        <v>62</v>
      </c>
      <c r="C37" s="25"/>
      <c r="D37" s="25">
        <v>8886000</v>
      </c>
      <c r="E37" s="35">
        <v>8886000</v>
      </c>
      <c r="F37" s="25"/>
      <c r="G37" s="26"/>
      <c r="H37" s="26">
        <v>1</v>
      </c>
      <c r="I37" s="25">
        <f t="shared" si="15"/>
        <v>8886000</v>
      </c>
      <c r="J37" s="26">
        <v>2</v>
      </c>
      <c r="K37" s="26">
        <v>5</v>
      </c>
      <c r="L37" s="24" t="s">
        <v>137</v>
      </c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4"/>
      <c r="X37" s="54"/>
      <c r="Y37" s="61">
        <f t="shared" si="1"/>
        <v>0</v>
      </c>
    </row>
    <row r="38" spans="1:25" ht="75" x14ac:dyDescent="0.3">
      <c r="A38" s="23"/>
      <c r="B38" s="24" t="s">
        <v>63</v>
      </c>
      <c r="C38" s="25"/>
      <c r="D38" s="25">
        <v>5751000</v>
      </c>
      <c r="E38" s="35">
        <v>5751000</v>
      </c>
      <c r="F38" s="25"/>
      <c r="G38" s="26"/>
      <c r="H38" s="26"/>
      <c r="I38" s="25"/>
      <c r="J38" s="26" t="s">
        <v>4</v>
      </c>
      <c r="K38" s="26"/>
      <c r="L38" s="24"/>
      <c r="M38" s="54"/>
      <c r="N38" s="54"/>
      <c r="O38" s="54"/>
      <c r="P38" s="54"/>
      <c r="Q38" s="54"/>
      <c r="R38" s="54">
        <v>4168000</v>
      </c>
      <c r="S38" s="54"/>
      <c r="T38" s="54"/>
      <c r="U38" s="55"/>
      <c r="V38" s="55"/>
      <c r="W38" s="54">
        <v>1583000</v>
      </c>
      <c r="X38" s="54"/>
      <c r="Y38" s="61">
        <f t="shared" si="1"/>
        <v>0</v>
      </c>
    </row>
    <row r="39" spans="1:25" ht="87.75" customHeight="1" x14ac:dyDescent="0.3">
      <c r="A39" s="27"/>
      <c r="B39" s="24" t="s">
        <v>64</v>
      </c>
      <c r="C39" s="25"/>
      <c r="D39" s="25">
        <v>4091000</v>
      </c>
      <c r="E39" s="35">
        <v>4091000</v>
      </c>
      <c r="F39" s="29"/>
      <c r="G39" s="30"/>
      <c r="H39" s="26"/>
      <c r="I39" s="29"/>
      <c r="J39" s="26" t="s">
        <v>4</v>
      </c>
      <c r="K39" s="30"/>
      <c r="L39" s="24" t="s">
        <v>144</v>
      </c>
      <c r="M39" s="56"/>
      <c r="N39" s="56"/>
      <c r="O39" s="56"/>
      <c r="P39" s="56"/>
      <c r="Q39" s="54">
        <v>3250000</v>
      </c>
      <c r="R39" s="56"/>
      <c r="S39" s="56"/>
      <c r="T39" s="56"/>
      <c r="U39" s="56"/>
      <c r="V39" s="56"/>
      <c r="W39" s="54">
        <f>E39-Q39</f>
        <v>841000</v>
      </c>
      <c r="X39" s="56"/>
      <c r="Y39" s="61">
        <f t="shared" si="1"/>
        <v>0</v>
      </c>
    </row>
    <row r="40" spans="1:25" ht="93.75" x14ac:dyDescent="0.3">
      <c r="A40" s="23"/>
      <c r="B40" s="24" t="s">
        <v>65</v>
      </c>
      <c r="C40" s="25"/>
      <c r="D40" s="25">
        <v>3400000</v>
      </c>
      <c r="E40" s="35">
        <v>3400000</v>
      </c>
      <c r="F40" s="25"/>
      <c r="G40" s="26"/>
      <c r="H40" s="26"/>
      <c r="I40" s="25"/>
      <c r="J40" s="26" t="s">
        <v>4</v>
      </c>
      <c r="K40" s="26"/>
      <c r="L40" s="24"/>
      <c r="M40" s="54"/>
      <c r="N40" s="54"/>
      <c r="O40" s="54"/>
      <c r="P40" s="54"/>
      <c r="Q40" s="54">
        <v>2842000</v>
      </c>
      <c r="R40" s="54"/>
      <c r="S40" s="54"/>
      <c r="T40" s="54"/>
      <c r="U40" s="55"/>
      <c r="V40" s="55"/>
      <c r="W40" s="54">
        <v>558000</v>
      </c>
      <c r="X40" s="54"/>
      <c r="Y40" s="61">
        <f t="shared" si="1"/>
        <v>0</v>
      </c>
    </row>
    <row r="41" spans="1:25" ht="64.5" customHeight="1" x14ac:dyDescent="0.3">
      <c r="A41" s="23"/>
      <c r="B41" s="24" t="s">
        <v>66</v>
      </c>
      <c r="C41" s="25"/>
      <c r="D41" s="25">
        <v>8400000</v>
      </c>
      <c r="E41" s="35">
        <v>8400000</v>
      </c>
      <c r="F41" s="25"/>
      <c r="G41" s="26"/>
      <c r="H41" s="26">
        <v>1</v>
      </c>
      <c r="I41" s="25">
        <f t="shared" si="15"/>
        <v>8400000</v>
      </c>
      <c r="J41" s="26">
        <v>2</v>
      </c>
      <c r="K41" s="26">
        <v>5</v>
      </c>
      <c r="L41" s="24" t="s">
        <v>161</v>
      </c>
      <c r="M41" s="54"/>
      <c r="N41" s="54"/>
      <c r="O41" s="54"/>
      <c r="P41" s="54"/>
      <c r="Q41" s="54"/>
      <c r="R41" s="54"/>
      <c r="S41" s="54"/>
      <c r="T41" s="54"/>
      <c r="U41" s="55"/>
      <c r="V41" s="55"/>
      <c r="W41" s="54"/>
      <c r="X41" s="54"/>
      <c r="Y41" s="61">
        <f t="shared" si="1"/>
        <v>0</v>
      </c>
    </row>
    <row r="42" spans="1:25" ht="56.25" x14ac:dyDescent="0.3">
      <c r="A42" s="23"/>
      <c r="B42" s="24" t="s">
        <v>67</v>
      </c>
      <c r="C42" s="25"/>
      <c r="D42" s="25">
        <v>5980000</v>
      </c>
      <c r="E42" s="35">
        <v>5980000</v>
      </c>
      <c r="F42" s="25"/>
      <c r="G42" s="26"/>
      <c r="H42" s="26">
        <v>1</v>
      </c>
      <c r="I42" s="25">
        <f t="shared" ref="I42:I51" si="16">E42</f>
        <v>5980000</v>
      </c>
      <c r="J42" s="26">
        <v>2</v>
      </c>
      <c r="K42" s="26">
        <v>5</v>
      </c>
      <c r="L42" s="24" t="s">
        <v>137</v>
      </c>
      <c r="M42" s="54"/>
      <c r="N42" s="54"/>
      <c r="O42" s="54"/>
      <c r="P42" s="54"/>
      <c r="Q42" s="54"/>
      <c r="R42" s="54"/>
      <c r="S42" s="54"/>
      <c r="T42" s="54"/>
      <c r="U42" s="55"/>
      <c r="V42" s="55"/>
      <c r="W42" s="54"/>
      <c r="X42" s="54"/>
      <c r="Y42" s="61">
        <f t="shared" si="1"/>
        <v>0</v>
      </c>
    </row>
    <row r="43" spans="1:25" ht="66.75" customHeight="1" x14ac:dyDescent="0.3">
      <c r="A43" s="27"/>
      <c r="B43" s="62" t="s">
        <v>68</v>
      </c>
      <c r="C43" s="25"/>
      <c r="D43" s="25">
        <v>5000000</v>
      </c>
      <c r="E43" s="35">
        <v>5000000</v>
      </c>
      <c r="F43" s="29"/>
      <c r="G43" s="30"/>
      <c r="H43" s="26"/>
      <c r="I43" s="25"/>
      <c r="J43" s="26" t="s">
        <v>4</v>
      </c>
      <c r="K43" s="26"/>
      <c r="L43" s="24" t="s">
        <v>145</v>
      </c>
      <c r="M43" s="56"/>
      <c r="N43" s="56"/>
      <c r="O43" s="56"/>
      <c r="P43" s="56"/>
      <c r="Q43" s="54">
        <v>3740000</v>
      </c>
      <c r="R43" s="56"/>
      <c r="S43" s="56"/>
      <c r="T43" s="56"/>
      <c r="U43" s="56"/>
      <c r="V43" s="56"/>
      <c r="W43" s="56">
        <v>1260000</v>
      </c>
      <c r="X43" s="56"/>
      <c r="Y43" s="61">
        <f t="shared" si="1"/>
        <v>0</v>
      </c>
    </row>
    <row r="44" spans="1:25" ht="66.75" customHeight="1" x14ac:dyDescent="0.3">
      <c r="A44" s="23"/>
      <c r="B44" s="62" t="s">
        <v>69</v>
      </c>
      <c r="C44" s="25"/>
      <c r="D44" s="25">
        <v>1999800</v>
      </c>
      <c r="E44" s="35">
        <v>1999800</v>
      </c>
      <c r="F44" s="25"/>
      <c r="G44" s="26"/>
      <c r="H44" s="26"/>
      <c r="I44" s="25"/>
      <c r="J44" s="26" t="s">
        <v>4</v>
      </c>
      <c r="K44" s="26"/>
      <c r="L44" s="24" t="s">
        <v>145</v>
      </c>
      <c r="M44" s="54"/>
      <c r="N44" s="54"/>
      <c r="O44" s="54"/>
      <c r="P44" s="54">
        <v>1360000</v>
      </c>
      <c r="Q44" s="54"/>
      <c r="R44" s="54"/>
      <c r="S44" s="54"/>
      <c r="T44" s="54"/>
      <c r="U44" s="55"/>
      <c r="V44" s="55"/>
      <c r="W44" s="54">
        <v>639800</v>
      </c>
      <c r="X44" s="54"/>
      <c r="Y44" s="61">
        <f t="shared" si="1"/>
        <v>0</v>
      </c>
    </row>
    <row r="45" spans="1:25" ht="56.25" x14ac:dyDescent="0.3">
      <c r="A45" s="23"/>
      <c r="B45" s="24" t="s">
        <v>70</v>
      </c>
      <c r="C45" s="25"/>
      <c r="D45" s="25">
        <v>1984800</v>
      </c>
      <c r="E45" s="35">
        <v>1984800</v>
      </c>
      <c r="F45" s="25"/>
      <c r="G45" s="26"/>
      <c r="H45" s="26"/>
      <c r="I45" s="25"/>
      <c r="J45" s="26" t="s">
        <v>4</v>
      </c>
      <c r="K45" s="26"/>
      <c r="L45" s="24" t="s">
        <v>144</v>
      </c>
      <c r="M45" s="54"/>
      <c r="N45" s="54"/>
      <c r="O45" s="54"/>
      <c r="P45" s="54">
        <v>1345000</v>
      </c>
      <c r="Q45" s="54"/>
      <c r="R45" s="54"/>
      <c r="S45" s="54"/>
      <c r="T45" s="54"/>
      <c r="U45" s="55"/>
      <c r="V45" s="55"/>
      <c r="W45" s="54">
        <f>E45-P45</f>
        <v>639800</v>
      </c>
      <c r="X45" s="54"/>
      <c r="Y45" s="61">
        <f t="shared" si="1"/>
        <v>0</v>
      </c>
    </row>
    <row r="46" spans="1:25" ht="65.25" customHeight="1" x14ac:dyDescent="0.3">
      <c r="A46" s="27"/>
      <c r="B46" s="24" t="s">
        <v>71</v>
      </c>
      <c r="C46" s="25"/>
      <c r="D46" s="25">
        <v>1992000</v>
      </c>
      <c r="E46" s="35">
        <v>1992000</v>
      </c>
      <c r="F46" s="29"/>
      <c r="G46" s="30"/>
      <c r="H46" s="26">
        <v>1</v>
      </c>
      <c r="I46" s="25">
        <f t="shared" si="16"/>
        <v>1992000</v>
      </c>
      <c r="J46" s="30">
        <v>2</v>
      </c>
      <c r="K46" s="30">
        <v>5</v>
      </c>
      <c r="L46" s="24" t="s">
        <v>160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61">
        <f t="shared" si="1"/>
        <v>0</v>
      </c>
    </row>
    <row r="47" spans="1:25" ht="56.25" x14ac:dyDescent="0.3">
      <c r="A47" s="23"/>
      <c r="B47" s="24" t="s">
        <v>72</v>
      </c>
      <c r="C47" s="25"/>
      <c r="D47" s="25">
        <v>1965000</v>
      </c>
      <c r="E47" s="35">
        <v>1965000</v>
      </c>
      <c r="F47" s="25"/>
      <c r="G47" s="26"/>
      <c r="H47" s="26">
        <v>1</v>
      </c>
      <c r="I47" s="25">
        <f t="shared" si="16"/>
        <v>1965000</v>
      </c>
      <c r="J47" s="26">
        <v>2</v>
      </c>
      <c r="K47" s="26">
        <v>5</v>
      </c>
      <c r="L47" s="24" t="s">
        <v>160</v>
      </c>
      <c r="M47" s="54"/>
      <c r="N47" s="54"/>
      <c r="O47" s="54"/>
      <c r="P47" s="54"/>
      <c r="Q47" s="54"/>
      <c r="R47" s="54"/>
      <c r="S47" s="54"/>
      <c r="T47" s="54"/>
      <c r="U47" s="55"/>
      <c r="V47" s="55"/>
      <c r="W47" s="54"/>
      <c r="X47" s="54"/>
      <c r="Y47" s="61">
        <f t="shared" si="1"/>
        <v>0</v>
      </c>
    </row>
    <row r="48" spans="1:25" ht="68.25" customHeight="1" x14ac:dyDescent="0.3">
      <c r="A48" s="23"/>
      <c r="B48" s="24" t="s">
        <v>73</v>
      </c>
      <c r="C48" s="25"/>
      <c r="D48" s="25">
        <v>1262000</v>
      </c>
      <c r="E48" s="35">
        <v>1262000</v>
      </c>
      <c r="F48" s="25"/>
      <c r="G48" s="26"/>
      <c r="H48" s="26">
        <v>1</v>
      </c>
      <c r="I48" s="25">
        <f t="shared" si="16"/>
        <v>1262000</v>
      </c>
      <c r="J48" s="26">
        <v>2</v>
      </c>
      <c r="K48" s="26">
        <v>5</v>
      </c>
      <c r="L48" s="24" t="s">
        <v>160</v>
      </c>
      <c r="M48" s="54"/>
      <c r="N48" s="54"/>
      <c r="O48" s="54"/>
      <c r="P48" s="54"/>
      <c r="Q48" s="54"/>
      <c r="R48" s="54"/>
      <c r="S48" s="54"/>
      <c r="T48" s="54"/>
      <c r="U48" s="55"/>
      <c r="V48" s="55"/>
      <c r="W48" s="54"/>
      <c r="X48" s="54"/>
      <c r="Y48" s="61">
        <f t="shared" si="1"/>
        <v>0</v>
      </c>
    </row>
    <row r="49" spans="1:25" ht="56.25" x14ac:dyDescent="0.3">
      <c r="A49" s="23"/>
      <c r="B49" s="24" t="s">
        <v>74</v>
      </c>
      <c r="C49" s="25"/>
      <c r="D49" s="25">
        <v>14186000</v>
      </c>
      <c r="E49" s="35">
        <v>14186000</v>
      </c>
      <c r="F49" s="25"/>
      <c r="G49" s="26"/>
      <c r="H49" s="26"/>
      <c r="I49" s="25"/>
      <c r="J49" s="26" t="s">
        <v>4</v>
      </c>
      <c r="K49" s="26"/>
      <c r="L49" s="24" t="s">
        <v>144</v>
      </c>
      <c r="M49" s="54"/>
      <c r="N49" s="54">
        <v>1396000</v>
      </c>
      <c r="O49" s="54">
        <v>2792000</v>
      </c>
      <c r="P49" s="54">
        <v>2792000</v>
      </c>
      <c r="Q49" s="54">
        <v>2792000</v>
      </c>
      <c r="R49" s="54"/>
      <c r="S49" s="54">
        <v>4188000</v>
      </c>
      <c r="T49" s="54"/>
      <c r="U49" s="55"/>
      <c r="V49" s="55"/>
      <c r="W49" s="54">
        <f>E49-N49-O49-P49-Q49-S49</f>
        <v>226000</v>
      </c>
      <c r="X49" s="54"/>
      <c r="Y49" s="61">
        <f t="shared" si="1"/>
        <v>0</v>
      </c>
    </row>
    <row r="50" spans="1:25" ht="72" customHeight="1" x14ac:dyDescent="0.3">
      <c r="A50" s="27"/>
      <c r="B50" s="24" t="s">
        <v>75</v>
      </c>
      <c r="C50" s="25"/>
      <c r="D50" s="25">
        <v>6964000</v>
      </c>
      <c r="E50" s="35">
        <v>6964000</v>
      </c>
      <c r="F50" s="29"/>
      <c r="G50" s="30"/>
      <c r="H50" s="26"/>
      <c r="I50" s="25"/>
      <c r="J50" s="26" t="s">
        <v>4</v>
      </c>
      <c r="K50" s="26"/>
      <c r="L50" s="24" t="s">
        <v>144</v>
      </c>
      <c r="M50" s="56"/>
      <c r="N50" s="54">
        <v>1989000</v>
      </c>
      <c r="O50" s="54">
        <v>1989000</v>
      </c>
      <c r="P50" s="54"/>
      <c r="Q50" s="54">
        <v>2652000</v>
      </c>
      <c r="R50" s="56"/>
      <c r="S50" s="56"/>
      <c r="T50" s="56"/>
      <c r="U50" s="56"/>
      <c r="V50" s="56"/>
      <c r="W50" s="54">
        <f>E50-N50-O50-Q50</f>
        <v>334000</v>
      </c>
      <c r="X50" s="56"/>
      <c r="Y50" s="61">
        <f t="shared" si="1"/>
        <v>0</v>
      </c>
    </row>
    <row r="51" spans="1:25" ht="72" customHeight="1" x14ac:dyDescent="0.3">
      <c r="A51" s="23"/>
      <c r="B51" s="24" t="s">
        <v>76</v>
      </c>
      <c r="C51" s="25"/>
      <c r="D51" s="25">
        <v>4504000</v>
      </c>
      <c r="E51" s="35">
        <v>4504000</v>
      </c>
      <c r="F51" s="25"/>
      <c r="G51" s="26"/>
      <c r="H51" s="26">
        <v>1</v>
      </c>
      <c r="I51" s="25">
        <f t="shared" si="16"/>
        <v>4504000</v>
      </c>
      <c r="J51" s="26">
        <v>2</v>
      </c>
      <c r="K51" s="26">
        <v>5</v>
      </c>
      <c r="L51" s="24" t="s">
        <v>148</v>
      </c>
      <c r="M51" s="54"/>
      <c r="N51" s="54"/>
      <c r="O51" s="54"/>
      <c r="P51" s="54"/>
      <c r="Q51" s="54"/>
      <c r="R51" s="54"/>
      <c r="S51" s="54"/>
      <c r="T51" s="54"/>
      <c r="U51" s="55"/>
      <c r="V51" s="55"/>
      <c r="W51" s="54"/>
      <c r="X51" s="54"/>
      <c r="Y51" s="61">
        <f t="shared" si="1"/>
        <v>0</v>
      </c>
    </row>
    <row r="52" spans="1:25" ht="75" x14ac:dyDescent="0.3">
      <c r="A52" s="23"/>
      <c r="B52" s="24" t="s">
        <v>77</v>
      </c>
      <c r="C52" s="25"/>
      <c r="D52" s="25">
        <v>8749000</v>
      </c>
      <c r="E52" s="35">
        <v>8749000</v>
      </c>
      <c r="F52" s="25"/>
      <c r="G52" s="26"/>
      <c r="H52" s="26"/>
      <c r="I52" s="25"/>
      <c r="J52" s="26" t="s">
        <v>4</v>
      </c>
      <c r="K52" s="26"/>
      <c r="L52" s="24" t="s">
        <v>144</v>
      </c>
      <c r="M52" s="54"/>
      <c r="N52" s="54"/>
      <c r="O52" s="54"/>
      <c r="P52" s="54"/>
      <c r="Q52" s="54">
        <v>8720000</v>
      </c>
      <c r="R52" s="54"/>
      <c r="S52" s="54"/>
      <c r="T52" s="54"/>
      <c r="U52" s="55"/>
      <c r="V52" s="55"/>
      <c r="W52" s="54">
        <f>E52-Q52</f>
        <v>29000</v>
      </c>
      <c r="X52" s="54"/>
      <c r="Y52" s="61">
        <f t="shared" si="1"/>
        <v>0</v>
      </c>
    </row>
    <row r="53" spans="1:25" ht="92.25" customHeight="1" x14ac:dyDescent="0.3">
      <c r="A53" s="27"/>
      <c r="B53" s="24" t="s">
        <v>78</v>
      </c>
      <c r="C53" s="25"/>
      <c r="D53" s="25">
        <v>3080000</v>
      </c>
      <c r="E53" s="35">
        <v>3080000</v>
      </c>
      <c r="F53" s="29"/>
      <c r="G53" s="30"/>
      <c r="H53" s="26"/>
      <c r="I53" s="29"/>
      <c r="J53" s="26" t="s">
        <v>4</v>
      </c>
      <c r="K53" s="30"/>
      <c r="L53" s="24" t="s">
        <v>144</v>
      </c>
      <c r="M53" s="56"/>
      <c r="N53" s="56"/>
      <c r="O53" s="56"/>
      <c r="P53" s="56"/>
      <c r="Q53" s="54">
        <v>2598000</v>
      </c>
      <c r="R53" s="56"/>
      <c r="S53" s="56"/>
      <c r="T53" s="56"/>
      <c r="U53" s="56"/>
      <c r="V53" s="56"/>
      <c r="W53" s="54">
        <f>E53-Q53</f>
        <v>482000</v>
      </c>
      <c r="X53" s="56"/>
      <c r="Y53" s="61">
        <f t="shared" si="1"/>
        <v>0</v>
      </c>
    </row>
    <row r="54" spans="1:25" ht="56.25" x14ac:dyDescent="0.3">
      <c r="A54" s="23"/>
      <c r="B54" s="24" t="s">
        <v>79</v>
      </c>
      <c r="C54" s="25"/>
      <c r="D54" s="25">
        <v>1827000</v>
      </c>
      <c r="E54" s="35">
        <v>1827000</v>
      </c>
      <c r="F54" s="25"/>
      <c r="G54" s="26"/>
      <c r="H54" s="26"/>
      <c r="I54" s="25"/>
      <c r="J54" s="26" t="s">
        <v>4</v>
      </c>
      <c r="K54" s="26"/>
      <c r="L54" s="24" t="s">
        <v>144</v>
      </c>
      <c r="M54" s="54"/>
      <c r="N54" s="54"/>
      <c r="O54" s="54">
        <v>1820000</v>
      </c>
      <c r="P54" s="54"/>
      <c r="Q54" s="54"/>
      <c r="R54" s="54"/>
      <c r="S54" s="54"/>
      <c r="T54" s="54"/>
      <c r="U54" s="55"/>
      <c r="V54" s="55"/>
      <c r="W54" s="54">
        <f>E54-O54</f>
        <v>7000</v>
      </c>
      <c r="X54" s="54"/>
      <c r="Y54" s="61">
        <f t="shared" si="1"/>
        <v>0</v>
      </c>
    </row>
    <row r="55" spans="1:25" ht="94.5" customHeight="1" x14ac:dyDescent="0.3">
      <c r="A55" s="23"/>
      <c r="B55" s="24" t="s">
        <v>80</v>
      </c>
      <c r="C55" s="25"/>
      <c r="D55" s="25">
        <v>1674000</v>
      </c>
      <c r="E55" s="35">
        <v>1674000</v>
      </c>
      <c r="F55" s="25"/>
      <c r="G55" s="26"/>
      <c r="H55" s="26"/>
      <c r="I55" s="25"/>
      <c r="J55" s="26" t="s">
        <v>4</v>
      </c>
      <c r="K55" s="26"/>
      <c r="L55" s="24" t="s">
        <v>144</v>
      </c>
      <c r="M55" s="54"/>
      <c r="N55" s="54"/>
      <c r="O55" s="54">
        <v>1669000</v>
      </c>
      <c r="P55" s="54"/>
      <c r="Q55" s="54"/>
      <c r="R55" s="54"/>
      <c r="S55" s="54"/>
      <c r="T55" s="54"/>
      <c r="U55" s="55"/>
      <c r="V55" s="55"/>
      <c r="W55" s="54">
        <f>E55-O55</f>
        <v>5000</v>
      </c>
      <c r="X55" s="54"/>
      <c r="Y55" s="61">
        <f t="shared" si="1"/>
        <v>0</v>
      </c>
    </row>
    <row r="56" spans="1:25" ht="56.25" x14ac:dyDescent="0.3">
      <c r="A56" s="23"/>
      <c r="B56" s="24" t="s">
        <v>81</v>
      </c>
      <c r="C56" s="25"/>
      <c r="D56" s="25">
        <v>14223000</v>
      </c>
      <c r="E56" s="35">
        <v>14223000</v>
      </c>
      <c r="F56" s="25"/>
      <c r="G56" s="26"/>
      <c r="H56" s="26">
        <v>1</v>
      </c>
      <c r="I56" s="25">
        <f>E56</f>
        <v>14223000</v>
      </c>
      <c r="J56" s="26">
        <v>2</v>
      </c>
      <c r="K56" s="26">
        <v>5</v>
      </c>
      <c r="L56" s="24" t="s">
        <v>138</v>
      </c>
      <c r="M56" s="54"/>
      <c r="N56" s="54"/>
      <c r="O56" s="54"/>
      <c r="P56" s="54"/>
      <c r="Q56" s="54"/>
      <c r="R56" s="54"/>
      <c r="S56" s="54"/>
      <c r="T56" s="54"/>
      <c r="U56" s="55"/>
      <c r="V56" s="55"/>
      <c r="W56" s="54"/>
      <c r="X56" s="54"/>
      <c r="Y56" s="61">
        <f t="shared" si="1"/>
        <v>0</v>
      </c>
    </row>
    <row r="57" spans="1:25" ht="87.75" customHeight="1" x14ac:dyDescent="0.3">
      <c r="A57" s="27"/>
      <c r="B57" s="24" t="s">
        <v>82</v>
      </c>
      <c r="C57" s="25"/>
      <c r="D57" s="25">
        <v>2681000</v>
      </c>
      <c r="E57" s="35">
        <v>2681000</v>
      </c>
      <c r="F57" s="25">
        <v>2476000</v>
      </c>
      <c r="G57" s="30"/>
      <c r="H57" s="26"/>
      <c r="I57" s="29"/>
      <c r="J57" s="26" t="s">
        <v>4</v>
      </c>
      <c r="K57" s="30"/>
      <c r="L57" s="24" t="s">
        <v>144</v>
      </c>
      <c r="M57" s="56"/>
      <c r="N57" s="56"/>
      <c r="O57" s="56">
        <v>2476000</v>
      </c>
      <c r="P57" s="56"/>
      <c r="Q57" s="56"/>
      <c r="R57" s="56"/>
      <c r="S57" s="56"/>
      <c r="T57" s="56"/>
      <c r="U57" s="56"/>
      <c r="V57" s="56"/>
      <c r="W57" s="56">
        <f>E57-O57</f>
        <v>205000</v>
      </c>
      <c r="X57" s="56"/>
      <c r="Y57" s="61">
        <f t="shared" si="1"/>
        <v>0</v>
      </c>
    </row>
    <row r="58" spans="1:25" ht="72.75" customHeight="1" x14ac:dyDescent="0.3">
      <c r="A58" s="23"/>
      <c r="B58" s="24" t="s">
        <v>129</v>
      </c>
      <c r="C58" s="25"/>
      <c r="D58" s="25">
        <v>1635000</v>
      </c>
      <c r="E58" s="35">
        <v>1635000</v>
      </c>
      <c r="F58" s="25"/>
      <c r="G58" s="26"/>
      <c r="H58" s="26"/>
      <c r="I58" s="25"/>
      <c r="J58" s="26" t="s">
        <v>4</v>
      </c>
      <c r="K58" s="26"/>
      <c r="L58" s="24" t="s">
        <v>144</v>
      </c>
      <c r="M58" s="54"/>
      <c r="N58" s="54"/>
      <c r="O58" s="54">
        <v>1330000</v>
      </c>
      <c r="P58" s="54"/>
      <c r="Q58" s="54"/>
      <c r="R58" s="54"/>
      <c r="S58" s="54"/>
      <c r="T58" s="54"/>
      <c r="U58" s="55"/>
      <c r="V58" s="55"/>
      <c r="W58" s="54">
        <f>E58-O58</f>
        <v>305000</v>
      </c>
      <c r="X58" s="54"/>
      <c r="Y58" s="61">
        <f t="shared" si="1"/>
        <v>0</v>
      </c>
    </row>
    <row r="59" spans="1:25" ht="93.75" x14ac:dyDescent="0.3">
      <c r="A59" s="23"/>
      <c r="B59" s="24" t="s">
        <v>128</v>
      </c>
      <c r="C59" s="25"/>
      <c r="D59" s="25">
        <v>1310000</v>
      </c>
      <c r="E59" s="35">
        <v>1310000</v>
      </c>
      <c r="F59" s="25"/>
      <c r="G59" s="26"/>
      <c r="H59" s="26"/>
      <c r="I59" s="25"/>
      <c r="J59" s="26" t="s">
        <v>4</v>
      </c>
      <c r="K59" s="26"/>
      <c r="L59" s="24" t="s">
        <v>144</v>
      </c>
      <c r="M59" s="54"/>
      <c r="N59" s="54"/>
      <c r="O59" s="54">
        <v>1310000</v>
      </c>
      <c r="P59" s="54"/>
      <c r="Q59" s="54"/>
      <c r="R59" s="54"/>
      <c r="S59" s="54"/>
      <c r="T59" s="54"/>
      <c r="U59" s="55"/>
      <c r="V59" s="55"/>
      <c r="W59" s="54">
        <f>E59-O59</f>
        <v>0</v>
      </c>
      <c r="X59" s="54"/>
      <c r="Y59" s="61">
        <f t="shared" si="1"/>
        <v>0</v>
      </c>
    </row>
    <row r="60" spans="1:25" ht="93.75" customHeight="1" x14ac:dyDescent="0.3">
      <c r="A60" s="27"/>
      <c r="B60" s="24" t="s">
        <v>83</v>
      </c>
      <c r="C60" s="25"/>
      <c r="D60" s="25">
        <v>4549000</v>
      </c>
      <c r="E60" s="35">
        <v>4549000</v>
      </c>
      <c r="F60" s="29"/>
      <c r="G60" s="30"/>
      <c r="H60" s="26">
        <v>1</v>
      </c>
      <c r="I60" s="25">
        <f t="shared" ref="I60:I73" si="17">E60</f>
        <v>4549000</v>
      </c>
      <c r="J60" s="26">
        <v>2</v>
      </c>
      <c r="K60" s="26">
        <v>5</v>
      </c>
      <c r="L60" s="24" t="s">
        <v>147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61">
        <f t="shared" si="1"/>
        <v>0</v>
      </c>
    </row>
    <row r="61" spans="1:25" ht="75" x14ac:dyDescent="0.3">
      <c r="A61" s="23"/>
      <c r="B61" s="24" t="s">
        <v>84</v>
      </c>
      <c r="C61" s="25"/>
      <c r="D61" s="25">
        <v>2160000</v>
      </c>
      <c r="E61" s="35">
        <v>2160000</v>
      </c>
      <c r="F61" s="25"/>
      <c r="G61" s="26"/>
      <c r="H61" s="26">
        <v>1</v>
      </c>
      <c r="I61" s="25">
        <f t="shared" si="17"/>
        <v>2160000</v>
      </c>
      <c r="J61" s="26">
        <v>2</v>
      </c>
      <c r="K61" s="26">
        <v>5</v>
      </c>
      <c r="L61" s="24" t="s">
        <v>138</v>
      </c>
      <c r="M61" s="54"/>
      <c r="N61" s="54"/>
      <c r="O61" s="54"/>
      <c r="P61" s="54"/>
      <c r="Q61" s="54"/>
      <c r="R61" s="54"/>
      <c r="S61" s="54"/>
      <c r="T61" s="54"/>
      <c r="U61" s="55"/>
      <c r="V61" s="55"/>
      <c r="W61" s="54"/>
      <c r="X61" s="54"/>
      <c r="Y61" s="61">
        <f t="shared" si="1"/>
        <v>0</v>
      </c>
    </row>
    <row r="62" spans="1:25" ht="114.75" customHeight="1" x14ac:dyDescent="0.3">
      <c r="A62" s="23"/>
      <c r="B62" s="24" t="s">
        <v>85</v>
      </c>
      <c r="C62" s="25"/>
      <c r="D62" s="25">
        <v>2167000</v>
      </c>
      <c r="E62" s="35">
        <v>2167000</v>
      </c>
      <c r="F62" s="25"/>
      <c r="G62" s="26"/>
      <c r="H62" s="26">
        <v>1</v>
      </c>
      <c r="I62" s="25">
        <f t="shared" si="17"/>
        <v>2167000</v>
      </c>
      <c r="J62" s="26">
        <v>2</v>
      </c>
      <c r="K62" s="26">
        <v>5</v>
      </c>
      <c r="L62" s="24" t="s">
        <v>148</v>
      </c>
      <c r="M62" s="54"/>
      <c r="N62" s="54"/>
      <c r="O62" s="54"/>
      <c r="P62" s="54"/>
      <c r="Q62" s="54"/>
      <c r="R62" s="54"/>
      <c r="S62" s="54"/>
      <c r="T62" s="54"/>
      <c r="U62" s="55"/>
      <c r="V62" s="55"/>
      <c r="W62" s="54"/>
      <c r="X62" s="54"/>
      <c r="Y62" s="61">
        <f t="shared" si="1"/>
        <v>0</v>
      </c>
    </row>
    <row r="63" spans="1:25" ht="75" x14ac:dyDescent="0.3">
      <c r="A63" s="23"/>
      <c r="B63" s="62" t="s">
        <v>86</v>
      </c>
      <c r="C63" s="25"/>
      <c r="D63" s="25">
        <v>1442000</v>
      </c>
      <c r="E63" s="35">
        <v>1442000</v>
      </c>
      <c r="F63" s="25"/>
      <c r="G63" s="26"/>
      <c r="H63" s="26"/>
      <c r="I63" s="25"/>
      <c r="J63" s="26" t="s">
        <v>4</v>
      </c>
      <c r="K63" s="26"/>
      <c r="L63" s="24" t="s">
        <v>145</v>
      </c>
      <c r="M63" s="54"/>
      <c r="N63" s="54"/>
      <c r="O63" s="54"/>
      <c r="P63" s="54">
        <v>1355000</v>
      </c>
      <c r="Q63" s="54"/>
      <c r="R63" s="54"/>
      <c r="S63" s="54"/>
      <c r="T63" s="54"/>
      <c r="U63" s="55"/>
      <c r="V63" s="55"/>
      <c r="W63" s="54">
        <v>87000</v>
      </c>
      <c r="X63" s="54"/>
      <c r="Y63" s="61">
        <f t="shared" si="1"/>
        <v>0</v>
      </c>
    </row>
    <row r="64" spans="1:25" ht="56.25" x14ac:dyDescent="0.3">
      <c r="A64" s="23"/>
      <c r="B64" s="24" t="s">
        <v>87</v>
      </c>
      <c r="C64" s="25"/>
      <c r="D64" s="25">
        <v>7012000</v>
      </c>
      <c r="E64" s="35">
        <v>7012000</v>
      </c>
      <c r="F64" s="25"/>
      <c r="G64" s="26"/>
      <c r="H64" s="26">
        <v>1</v>
      </c>
      <c r="I64" s="25">
        <f t="shared" si="17"/>
        <v>7012000</v>
      </c>
      <c r="J64" s="26">
        <v>2</v>
      </c>
      <c r="K64" s="26">
        <v>5</v>
      </c>
      <c r="L64" s="24" t="s">
        <v>148</v>
      </c>
      <c r="M64" s="54"/>
      <c r="N64" s="54"/>
      <c r="O64" s="54"/>
      <c r="P64" s="54"/>
      <c r="Q64" s="54"/>
      <c r="R64" s="54"/>
      <c r="S64" s="54"/>
      <c r="T64" s="54"/>
      <c r="U64" s="55"/>
      <c r="V64" s="55"/>
      <c r="W64" s="54"/>
      <c r="X64" s="54"/>
      <c r="Y64" s="61">
        <f t="shared" si="1"/>
        <v>0</v>
      </c>
    </row>
    <row r="65" spans="1:25" ht="66" customHeight="1" x14ac:dyDescent="0.3">
      <c r="A65" s="27"/>
      <c r="B65" s="24" t="s">
        <v>88</v>
      </c>
      <c r="C65" s="25"/>
      <c r="D65" s="25">
        <v>1612000</v>
      </c>
      <c r="E65" s="35">
        <v>1612000</v>
      </c>
      <c r="F65" s="29"/>
      <c r="G65" s="30"/>
      <c r="H65" s="26">
        <v>1</v>
      </c>
      <c r="I65" s="25">
        <f t="shared" si="17"/>
        <v>1612000</v>
      </c>
      <c r="J65" s="26">
        <v>2</v>
      </c>
      <c r="K65" s="26">
        <v>5</v>
      </c>
      <c r="L65" s="24" t="s">
        <v>138</v>
      </c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61">
        <f t="shared" si="1"/>
        <v>0</v>
      </c>
    </row>
    <row r="66" spans="1:25" ht="66" customHeight="1" x14ac:dyDescent="0.3">
      <c r="A66" s="23"/>
      <c r="B66" s="62" t="s">
        <v>89</v>
      </c>
      <c r="C66" s="25"/>
      <c r="D66" s="25">
        <v>13000000</v>
      </c>
      <c r="E66" s="35">
        <v>13000000</v>
      </c>
      <c r="F66" s="25"/>
      <c r="G66" s="26"/>
      <c r="H66" s="26"/>
      <c r="I66" s="25"/>
      <c r="J66" s="26" t="s">
        <v>4</v>
      </c>
      <c r="K66" s="26"/>
      <c r="L66" s="24"/>
      <c r="M66" s="54"/>
      <c r="N66" s="54"/>
      <c r="O66" s="54"/>
      <c r="P66" s="54"/>
      <c r="Q66" s="54"/>
      <c r="R66" s="54"/>
      <c r="S66" s="54"/>
      <c r="T66" s="54"/>
      <c r="U66" s="55"/>
      <c r="V66" s="55">
        <v>8839000</v>
      </c>
      <c r="W66" s="54">
        <v>4161000</v>
      </c>
      <c r="X66" s="54"/>
      <c r="Y66" s="61">
        <f t="shared" si="1"/>
        <v>0</v>
      </c>
    </row>
    <row r="67" spans="1:25" ht="75" x14ac:dyDescent="0.3">
      <c r="A67" s="23"/>
      <c r="B67" s="62" t="s">
        <v>90</v>
      </c>
      <c r="C67" s="25"/>
      <c r="D67" s="25">
        <v>7148000</v>
      </c>
      <c r="E67" s="35">
        <v>7148000</v>
      </c>
      <c r="F67" s="25"/>
      <c r="G67" s="26"/>
      <c r="H67" s="26"/>
      <c r="I67" s="25"/>
      <c r="J67" s="26" t="s">
        <v>4</v>
      </c>
      <c r="K67" s="26"/>
      <c r="L67" s="24"/>
      <c r="M67" s="54"/>
      <c r="N67" s="54"/>
      <c r="O67" s="54"/>
      <c r="P67" s="54"/>
      <c r="Q67" s="54"/>
      <c r="R67" s="54"/>
      <c r="S67" s="54">
        <v>4939000</v>
      </c>
      <c r="T67" s="54"/>
      <c r="U67" s="55"/>
      <c r="V67" s="55"/>
      <c r="W67" s="54">
        <v>2209000</v>
      </c>
      <c r="X67" s="54"/>
      <c r="Y67" s="61">
        <f t="shared" si="1"/>
        <v>0</v>
      </c>
    </row>
    <row r="68" spans="1:25" ht="93" customHeight="1" x14ac:dyDescent="0.3">
      <c r="A68" s="27"/>
      <c r="B68" s="24" t="s">
        <v>91</v>
      </c>
      <c r="C68" s="25"/>
      <c r="D68" s="25">
        <v>7210000</v>
      </c>
      <c r="E68" s="35">
        <v>7210000</v>
      </c>
      <c r="F68" s="29"/>
      <c r="G68" s="30"/>
      <c r="H68" s="26"/>
      <c r="I68" s="29"/>
      <c r="J68" s="26" t="s">
        <v>4</v>
      </c>
      <c r="K68" s="30"/>
      <c r="L68" s="24"/>
      <c r="M68" s="56"/>
      <c r="N68" s="56"/>
      <c r="O68" s="54">
        <v>1647000</v>
      </c>
      <c r="P68" s="56"/>
      <c r="Q68" s="54">
        <v>3843000</v>
      </c>
      <c r="R68" s="56"/>
      <c r="S68" s="56"/>
      <c r="T68" s="56"/>
      <c r="U68" s="56"/>
      <c r="V68" s="56"/>
      <c r="W68" s="56">
        <f>E68-O68-Q68</f>
        <v>1720000</v>
      </c>
      <c r="X68" s="56"/>
      <c r="Y68" s="61">
        <f t="shared" si="1"/>
        <v>0</v>
      </c>
    </row>
    <row r="69" spans="1:25" ht="50.25" customHeight="1" x14ac:dyDescent="0.3">
      <c r="A69" s="23"/>
      <c r="B69" s="24" t="s">
        <v>92</v>
      </c>
      <c r="C69" s="25"/>
      <c r="D69" s="25">
        <v>1530000</v>
      </c>
      <c r="E69" s="35">
        <v>1530000</v>
      </c>
      <c r="F69" s="25"/>
      <c r="G69" s="26"/>
      <c r="H69" s="26">
        <v>1</v>
      </c>
      <c r="I69" s="25">
        <f t="shared" si="17"/>
        <v>1530000</v>
      </c>
      <c r="J69" s="26">
        <v>2</v>
      </c>
      <c r="K69" s="26">
        <v>5</v>
      </c>
      <c r="L69" s="24" t="s">
        <v>148</v>
      </c>
      <c r="M69" s="54"/>
      <c r="N69" s="54"/>
      <c r="O69" s="54"/>
      <c r="P69" s="54"/>
      <c r="Q69" s="54"/>
      <c r="R69" s="54"/>
      <c r="S69" s="54"/>
      <c r="T69" s="54"/>
      <c r="U69" s="55"/>
      <c r="V69" s="55"/>
      <c r="W69" s="54"/>
      <c r="X69" s="54"/>
      <c r="Y69" s="61">
        <f t="shared" si="1"/>
        <v>0</v>
      </c>
    </row>
    <row r="70" spans="1:25" ht="68.25" customHeight="1" x14ac:dyDescent="0.3">
      <c r="A70" s="23"/>
      <c r="B70" s="24" t="s">
        <v>93</v>
      </c>
      <c r="C70" s="25"/>
      <c r="D70" s="25">
        <v>5556000</v>
      </c>
      <c r="E70" s="35">
        <v>5556000</v>
      </c>
      <c r="F70" s="25"/>
      <c r="G70" s="26"/>
      <c r="H70" s="26">
        <v>1</v>
      </c>
      <c r="I70" s="25">
        <f t="shared" si="17"/>
        <v>5556000</v>
      </c>
      <c r="J70" s="26">
        <v>2</v>
      </c>
      <c r="K70" s="26">
        <v>5</v>
      </c>
      <c r="L70" s="24" t="s">
        <v>138</v>
      </c>
      <c r="M70" s="54"/>
      <c r="N70" s="54"/>
      <c r="O70" s="54"/>
      <c r="P70" s="54"/>
      <c r="Q70" s="54"/>
      <c r="R70" s="54"/>
      <c r="S70" s="54"/>
      <c r="T70" s="54"/>
      <c r="U70" s="55"/>
      <c r="V70" s="55"/>
      <c r="W70" s="54"/>
      <c r="X70" s="54"/>
      <c r="Y70" s="61">
        <f t="shared" si="1"/>
        <v>0</v>
      </c>
    </row>
    <row r="71" spans="1:25" ht="91.5" customHeight="1" x14ac:dyDescent="0.3">
      <c r="A71" s="23"/>
      <c r="B71" s="24" t="s">
        <v>94</v>
      </c>
      <c r="C71" s="25"/>
      <c r="D71" s="25">
        <v>1859000</v>
      </c>
      <c r="E71" s="35">
        <v>1859000</v>
      </c>
      <c r="F71" s="25"/>
      <c r="G71" s="26"/>
      <c r="H71" s="26"/>
      <c r="I71" s="25"/>
      <c r="J71" s="26" t="s">
        <v>4</v>
      </c>
      <c r="K71" s="26"/>
      <c r="L71" s="24"/>
      <c r="M71" s="54"/>
      <c r="N71" s="54"/>
      <c r="O71" s="54"/>
      <c r="P71" s="54">
        <v>1750000</v>
      </c>
      <c r="Q71" s="54"/>
      <c r="R71" s="54"/>
      <c r="S71" s="54"/>
      <c r="T71" s="54"/>
      <c r="U71" s="55"/>
      <c r="V71" s="55"/>
      <c r="W71" s="54">
        <v>109000</v>
      </c>
      <c r="X71" s="54"/>
      <c r="Y71" s="61">
        <f t="shared" si="1"/>
        <v>0</v>
      </c>
    </row>
    <row r="72" spans="1:25" ht="71.25" customHeight="1" x14ac:dyDescent="0.3">
      <c r="A72" s="27"/>
      <c r="B72" s="62" t="s">
        <v>95</v>
      </c>
      <c r="C72" s="25"/>
      <c r="D72" s="25">
        <v>5121000</v>
      </c>
      <c r="E72" s="35">
        <v>5121000</v>
      </c>
      <c r="F72" s="29"/>
      <c r="G72" s="30"/>
      <c r="H72" s="26"/>
      <c r="I72" s="25"/>
      <c r="J72" s="26" t="s">
        <v>4</v>
      </c>
      <c r="K72" s="30"/>
      <c r="L72" s="24"/>
      <c r="M72" s="56"/>
      <c r="N72" s="56"/>
      <c r="O72" s="56"/>
      <c r="P72" s="56"/>
      <c r="Q72" s="54">
        <v>4080000</v>
      </c>
      <c r="R72" s="56"/>
      <c r="S72" s="56"/>
      <c r="T72" s="56"/>
      <c r="U72" s="56"/>
      <c r="V72" s="56"/>
      <c r="W72" s="54">
        <v>1041000</v>
      </c>
      <c r="X72" s="56"/>
      <c r="Y72" s="61">
        <f t="shared" ref="Y72:Y97" si="18">E72-I72-M72-N72-O72-P72-Q72-R72-S72-T72-U72-V72-W72</f>
        <v>0</v>
      </c>
    </row>
    <row r="73" spans="1:25" ht="71.25" customHeight="1" x14ac:dyDescent="0.3">
      <c r="A73" s="23"/>
      <c r="B73" s="24" t="s">
        <v>96</v>
      </c>
      <c r="C73" s="25"/>
      <c r="D73" s="25">
        <v>7077000</v>
      </c>
      <c r="E73" s="35">
        <v>7077000</v>
      </c>
      <c r="F73" s="25"/>
      <c r="G73" s="26"/>
      <c r="H73" s="26">
        <v>1</v>
      </c>
      <c r="I73" s="25">
        <f t="shared" si="17"/>
        <v>7077000</v>
      </c>
      <c r="J73" s="26">
        <v>2</v>
      </c>
      <c r="K73" s="26">
        <v>5</v>
      </c>
      <c r="L73" s="24" t="s">
        <v>145</v>
      </c>
      <c r="M73" s="54"/>
      <c r="N73" s="54"/>
      <c r="O73" s="54"/>
      <c r="P73" s="54"/>
      <c r="Q73" s="54"/>
      <c r="R73" s="54"/>
      <c r="S73" s="54"/>
      <c r="T73" s="54"/>
      <c r="U73" s="55"/>
      <c r="V73" s="55"/>
      <c r="W73" s="54"/>
      <c r="X73" s="54"/>
      <c r="Y73" s="61">
        <f t="shared" si="18"/>
        <v>0</v>
      </c>
    </row>
    <row r="74" spans="1:25" ht="75" x14ac:dyDescent="0.3">
      <c r="A74" s="23"/>
      <c r="B74" s="24" t="s">
        <v>97</v>
      </c>
      <c r="C74" s="25"/>
      <c r="D74" s="25">
        <v>6758000</v>
      </c>
      <c r="E74" s="35">
        <v>6758000</v>
      </c>
      <c r="F74" s="25"/>
      <c r="G74" s="26"/>
      <c r="H74" s="26"/>
      <c r="I74" s="25"/>
      <c r="J74" s="26" t="s">
        <v>4</v>
      </c>
      <c r="K74" s="26"/>
      <c r="L74" s="24" t="s">
        <v>144</v>
      </c>
      <c r="M74" s="54"/>
      <c r="N74" s="54"/>
      <c r="O74" s="54"/>
      <c r="P74" s="54"/>
      <c r="Q74" s="54"/>
      <c r="R74" s="54">
        <v>4980000</v>
      </c>
      <c r="S74" s="54"/>
      <c r="T74" s="54"/>
      <c r="U74" s="55"/>
      <c r="V74" s="55"/>
      <c r="W74" s="54">
        <v>1778000</v>
      </c>
      <c r="X74" s="54"/>
      <c r="Y74" s="61">
        <f t="shared" si="18"/>
        <v>0</v>
      </c>
    </row>
    <row r="75" spans="1:25" ht="63.75" customHeight="1" x14ac:dyDescent="0.3">
      <c r="A75" s="27"/>
      <c r="B75" s="24" t="s">
        <v>98</v>
      </c>
      <c r="C75" s="25"/>
      <c r="D75" s="25">
        <v>8608000</v>
      </c>
      <c r="E75" s="35">
        <v>8608000</v>
      </c>
      <c r="F75" s="29"/>
      <c r="G75" s="30"/>
      <c r="H75" s="26"/>
      <c r="I75" s="25"/>
      <c r="J75" s="26" t="s">
        <v>4</v>
      </c>
      <c r="K75" s="30"/>
      <c r="L75" s="24" t="s">
        <v>144</v>
      </c>
      <c r="M75" s="56"/>
      <c r="N75" s="54">
        <v>2356000</v>
      </c>
      <c r="O75" s="56"/>
      <c r="P75" s="56"/>
      <c r="Q75" s="54">
        <v>3534000</v>
      </c>
      <c r="R75" s="56"/>
      <c r="S75" s="56"/>
      <c r="T75" s="56"/>
      <c r="U75" s="56"/>
      <c r="V75" s="56"/>
      <c r="W75" s="54">
        <f>E75-N75-Q75</f>
        <v>2718000</v>
      </c>
      <c r="X75" s="56"/>
      <c r="Y75" s="61">
        <f t="shared" si="18"/>
        <v>0</v>
      </c>
    </row>
    <row r="76" spans="1:25" ht="75" x14ac:dyDescent="0.3">
      <c r="A76" s="23"/>
      <c r="B76" s="24" t="s">
        <v>99</v>
      </c>
      <c r="C76" s="25"/>
      <c r="D76" s="25">
        <v>3466000</v>
      </c>
      <c r="E76" s="35">
        <v>3466000</v>
      </c>
      <c r="F76" s="25"/>
      <c r="G76" s="26"/>
      <c r="H76" s="26"/>
      <c r="I76" s="25"/>
      <c r="J76" s="26" t="s">
        <v>4</v>
      </c>
      <c r="K76" s="26"/>
      <c r="L76" s="24" t="s">
        <v>144</v>
      </c>
      <c r="M76" s="54"/>
      <c r="N76" s="54"/>
      <c r="O76" s="54">
        <v>2550000</v>
      </c>
      <c r="P76" s="54"/>
      <c r="Q76" s="54"/>
      <c r="R76" s="54"/>
      <c r="S76" s="54"/>
      <c r="T76" s="54"/>
      <c r="U76" s="55"/>
      <c r="V76" s="55"/>
      <c r="W76" s="54">
        <f>E76-O76</f>
        <v>916000</v>
      </c>
      <c r="X76" s="54"/>
      <c r="Y76" s="61">
        <f t="shared" si="18"/>
        <v>0</v>
      </c>
    </row>
    <row r="77" spans="1:25" ht="68.25" customHeight="1" x14ac:dyDescent="0.3">
      <c r="A77" s="23"/>
      <c r="B77" s="24" t="s">
        <v>100</v>
      </c>
      <c r="C77" s="25"/>
      <c r="D77" s="25">
        <v>7419000</v>
      </c>
      <c r="E77" s="35">
        <v>7419000</v>
      </c>
      <c r="F77" s="25"/>
      <c r="G77" s="26"/>
      <c r="H77" s="26"/>
      <c r="I77" s="25"/>
      <c r="J77" s="26" t="s">
        <v>4</v>
      </c>
      <c r="K77" s="26"/>
      <c r="L77" s="24" t="s">
        <v>144</v>
      </c>
      <c r="M77" s="54"/>
      <c r="N77" s="54"/>
      <c r="O77" s="54">
        <v>7419000</v>
      </c>
      <c r="P77" s="54"/>
      <c r="Q77" s="54"/>
      <c r="R77" s="54"/>
      <c r="S77" s="54"/>
      <c r="T77" s="54"/>
      <c r="U77" s="55"/>
      <c r="V77" s="55"/>
      <c r="W77" s="54">
        <f>E77-O77</f>
        <v>0</v>
      </c>
      <c r="X77" s="54"/>
      <c r="Y77" s="61">
        <f t="shared" si="18"/>
        <v>0</v>
      </c>
    </row>
    <row r="78" spans="1:25" ht="56.25" x14ac:dyDescent="0.3">
      <c r="A78" s="23"/>
      <c r="B78" s="24" t="s">
        <v>101</v>
      </c>
      <c r="C78" s="25"/>
      <c r="D78" s="25">
        <v>2110000</v>
      </c>
      <c r="E78" s="35">
        <v>2110000</v>
      </c>
      <c r="F78" s="25"/>
      <c r="G78" s="26"/>
      <c r="H78" s="26">
        <v>1</v>
      </c>
      <c r="I78" s="25">
        <f t="shared" ref="I78:I80" si="19">E78</f>
        <v>2110000</v>
      </c>
      <c r="J78" s="26">
        <v>2</v>
      </c>
      <c r="K78" s="26">
        <v>5</v>
      </c>
      <c r="L78" s="24" t="s">
        <v>148</v>
      </c>
      <c r="M78" s="54"/>
      <c r="N78" s="54"/>
      <c r="O78" s="54"/>
      <c r="P78" s="54"/>
      <c r="Q78" s="54"/>
      <c r="R78" s="54"/>
      <c r="S78" s="54"/>
      <c r="T78" s="54"/>
      <c r="U78" s="55"/>
      <c r="V78" s="55"/>
      <c r="W78" s="54"/>
      <c r="X78" s="54"/>
      <c r="Y78" s="61">
        <f t="shared" si="18"/>
        <v>0</v>
      </c>
    </row>
    <row r="79" spans="1:25" ht="77.25" customHeight="1" x14ac:dyDescent="0.3">
      <c r="A79" s="27"/>
      <c r="B79" s="24" t="s">
        <v>102</v>
      </c>
      <c r="C79" s="25"/>
      <c r="D79" s="25">
        <v>7290000</v>
      </c>
      <c r="E79" s="35">
        <v>7290000</v>
      </c>
      <c r="F79" s="29"/>
      <c r="G79" s="30"/>
      <c r="H79" s="26">
        <v>1</v>
      </c>
      <c r="I79" s="25">
        <f t="shared" si="19"/>
        <v>7290000</v>
      </c>
      <c r="J79" s="26">
        <v>2</v>
      </c>
      <c r="K79" s="26">
        <v>5</v>
      </c>
      <c r="L79" s="24" t="s">
        <v>148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61">
        <f t="shared" si="18"/>
        <v>0</v>
      </c>
    </row>
    <row r="80" spans="1:25" ht="65.25" customHeight="1" x14ac:dyDescent="0.3">
      <c r="A80" s="23"/>
      <c r="B80" s="24" t="s">
        <v>103</v>
      </c>
      <c r="C80" s="25"/>
      <c r="D80" s="25">
        <v>6400000</v>
      </c>
      <c r="E80" s="35">
        <v>6400000</v>
      </c>
      <c r="F80" s="25"/>
      <c r="G80" s="26"/>
      <c r="H80" s="26">
        <v>1</v>
      </c>
      <c r="I80" s="25">
        <f t="shared" si="19"/>
        <v>6400000</v>
      </c>
      <c r="J80" s="26">
        <v>2</v>
      </c>
      <c r="K80" s="26">
        <v>5</v>
      </c>
      <c r="L80" s="24" t="s">
        <v>148</v>
      </c>
      <c r="M80" s="54"/>
      <c r="N80" s="54"/>
      <c r="O80" s="54"/>
      <c r="P80" s="54"/>
      <c r="Q80" s="54"/>
      <c r="R80" s="54"/>
      <c r="S80" s="54"/>
      <c r="T80" s="54"/>
      <c r="U80" s="55"/>
      <c r="V80" s="55"/>
      <c r="W80" s="54"/>
      <c r="X80" s="54"/>
      <c r="Y80" s="61">
        <f t="shared" si="18"/>
        <v>0</v>
      </c>
    </row>
    <row r="81" spans="1:25" ht="56.25" x14ac:dyDescent="0.3">
      <c r="A81" s="23"/>
      <c r="B81" s="24" t="s">
        <v>104</v>
      </c>
      <c r="C81" s="25"/>
      <c r="D81" s="25">
        <v>1899000</v>
      </c>
      <c r="E81" s="35">
        <v>1899000</v>
      </c>
      <c r="F81" s="25"/>
      <c r="G81" s="26"/>
      <c r="H81" s="26">
        <v>1</v>
      </c>
      <c r="I81" s="25">
        <f t="shared" ref="I81" si="20">E81</f>
        <v>1899000</v>
      </c>
      <c r="J81" s="26">
        <v>2</v>
      </c>
      <c r="K81" s="26">
        <v>5</v>
      </c>
      <c r="L81" s="24" t="s">
        <v>137</v>
      </c>
      <c r="M81" s="54"/>
      <c r="N81" s="54"/>
      <c r="O81" s="54"/>
      <c r="P81" s="54"/>
      <c r="Q81" s="54"/>
      <c r="R81" s="54"/>
      <c r="S81" s="54"/>
      <c r="T81" s="54"/>
      <c r="U81" s="55"/>
      <c r="V81" s="55"/>
      <c r="W81" s="54"/>
      <c r="X81" s="54"/>
      <c r="Y81" s="61">
        <f t="shared" si="18"/>
        <v>0</v>
      </c>
    </row>
    <row r="82" spans="1:25" ht="105" customHeight="1" x14ac:dyDescent="0.3">
      <c r="A82" s="27"/>
      <c r="B82" s="24" t="s">
        <v>105</v>
      </c>
      <c r="C82" s="25"/>
      <c r="D82" s="25">
        <v>3563000</v>
      </c>
      <c r="E82" s="35">
        <v>3563000</v>
      </c>
      <c r="F82" s="29"/>
      <c r="G82" s="30"/>
      <c r="H82" s="26"/>
      <c r="I82" s="25"/>
      <c r="J82" s="26" t="s">
        <v>4</v>
      </c>
      <c r="K82" s="26"/>
      <c r="L82" s="24"/>
      <c r="M82" s="56"/>
      <c r="N82" s="56"/>
      <c r="O82" s="56"/>
      <c r="P82" s="54">
        <v>3554900</v>
      </c>
      <c r="Q82" s="56"/>
      <c r="R82" s="56"/>
      <c r="S82" s="56"/>
      <c r="T82" s="56"/>
      <c r="U82" s="56"/>
      <c r="V82" s="56"/>
      <c r="W82" s="54">
        <v>8100</v>
      </c>
      <c r="X82" s="56"/>
      <c r="Y82" s="61">
        <f t="shared" si="18"/>
        <v>0</v>
      </c>
    </row>
    <row r="83" spans="1:25" ht="75" x14ac:dyDescent="0.3">
      <c r="A83" s="23"/>
      <c r="B83" s="24" t="s">
        <v>106</v>
      </c>
      <c r="C83" s="25"/>
      <c r="D83" s="25">
        <v>3513000</v>
      </c>
      <c r="E83" s="35">
        <v>3513000</v>
      </c>
      <c r="F83" s="25"/>
      <c r="G83" s="26"/>
      <c r="H83" s="26">
        <v>1</v>
      </c>
      <c r="I83" s="25">
        <f>E83</f>
        <v>3513000</v>
      </c>
      <c r="J83" s="26">
        <v>3</v>
      </c>
      <c r="K83" s="26">
        <v>5</v>
      </c>
      <c r="L83" s="24" t="s">
        <v>148</v>
      </c>
      <c r="M83" s="54"/>
      <c r="N83" s="54"/>
      <c r="O83" s="54"/>
      <c r="P83" s="54"/>
      <c r="Q83" s="54"/>
      <c r="R83" s="54"/>
      <c r="S83" s="54"/>
      <c r="T83" s="54"/>
      <c r="U83" s="55"/>
      <c r="V83" s="55"/>
      <c r="W83" s="54"/>
      <c r="X83" s="54"/>
      <c r="Y83" s="61">
        <f t="shared" si="18"/>
        <v>0</v>
      </c>
    </row>
    <row r="84" spans="1:25" ht="37.5" x14ac:dyDescent="0.3">
      <c r="A84" s="39">
        <v>8</v>
      </c>
      <c r="B84" s="40" t="s">
        <v>127</v>
      </c>
      <c r="C84" s="41">
        <f>SUM(C85:C90)</f>
        <v>2636400</v>
      </c>
      <c r="D84" s="41">
        <f t="shared" ref="D84:F84" si="21">SUM(D85:D90)</f>
        <v>0</v>
      </c>
      <c r="E84" s="41">
        <f t="shared" si="21"/>
        <v>2636400</v>
      </c>
      <c r="F84" s="41">
        <f t="shared" si="21"/>
        <v>639140</v>
      </c>
      <c r="G84" s="42"/>
      <c r="H84" s="51">
        <f>SUM(H85:H90)</f>
        <v>0</v>
      </c>
      <c r="I84" s="51">
        <f t="shared" ref="I84:W84" si="22">SUM(I85:I90)</f>
        <v>0</v>
      </c>
      <c r="J84" s="51">
        <f t="shared" si="22"/>
        <v>0</v>
      </c>
      <c r="K84" s="51">
        <f t="shared" si="22"/>
        <v>0</v>
      </c>
      <c r="L84" s="51">
        <f t="shared" si="22"/>
        <v>0</v>
      </c>
      <c r="M84" s="51">
        <f t="shared" si="22"/>
        <v>0</v>
      </c>
      <c r="N84" s="51">
        <f t="shared" si="22"/>
        <v>0</v>
      </c>
      <c r="O84" s="51">
        <f t="shared" si="22"/>
        <v>152600</v>
      </c>
      <c r="P84" s="51">
        <f t="shared" si="22"/>
        <v>0</v>
      </c>
      <c r="Q84" s="51">
        <f t="shared" si="22"/>
        <v>0</v>
      </c>
      <c r="R84" s="51">
        <f t="shared" si="22"/>
        <v>2483800</v>
      </c>
      <c r="S84" s="51">
        <f t="shared" si="22"/>
        <v>0</v>
      </c>
      <c r="T84" s="51">
        <f t="shared" si="22"/>
        <v>0</v>
      </c>
      <c r="U84" s="51">
        <f t="shared" si="22"/>
        <v>0</v>
      </c>
      <c r="V84" s="51">
        <f t="shared" si="22"/>
        <v>0</v>
      </c>
      <c r="W84" s="51">
        <f t="shared" si="22"/>
        <v>0</v>
      </c>
      <c r="X84" s="57"/>
      <c r="Y84" s="61">
        <f t="shared" si="18"/>
        <v>0</v>
      </c>
    </row>
    <row r="85" spans="1:25" ht="42.75" customHeight="1" x14ac:dyDescent="0.3">
      <c r="A85" s="27"/>
      <c r="B85" s="24" t="s">
        <v>107</v>
      </c>
      <c r="C85" s="25">
        <v>68400</v>
      </c>
      <c r="D85" s="25"/>
      <c r="E85" s="35">
        <v>68400</v>
      </c>
      <c r="F85" s="25">
        <v>62140</v>
      </c>
      <c r="G85" s="30"/>
      <c r="H85" s="30">
        <v>0</v>
      </c>
      <c r="I85" s="29"/>
      <c r="J85" s="30"/>
      <c r="K85" s="30"/>
      <c r="L85" s="24" t="s">
        <v>140</v>
      </c>
      <c r="M85" s="56"/>
      <c r="N85" s="56"/>
      <c r="O85" s="56">
        <f>E85</f>
        <v>68400</v>
      </c>
      <c r="P85" s="56"/>
      <c r="Q85" s="56"/>
      <c r="R85" s="56"/>
      <c r="S85" s="56"/>
      <c r="T85" s="56"/>
      <c r="U85" s="56"/>
      <c r="V85" s="56"/>
      <c r="W85" s="56"/>
      <c r="X85" s="56"/>
      <c r="Y85" s="61">
        <f t="shared" si="18"/>
        <v>0</v>
      </c>
    </row>
    <row r="86" spans="1:25" ht="44.25" customHeight="1" x14ac:dyDescent="0.3">
      <c r="A86" s="23"/>
      <c r="B86" s="24" t="s">
        <v>108</v>
      </c>
      <c r="C86" s="25">
        <v>84200</v>
      </c>
      <c r="D86" s="25"/>
      <c r="E86" s="35">
        <v>84200</v>
      </c>
      <c r="F86" s="25">
        <v>84200</v>
      </c>
      <c r="G86" s="26"/>
      <c r="H86" s="26">
        <v>0</v>
      </c>
      <c r="I86" s="25"/>
      <c r="J86" s="26"/>
      <c r="K86" s="26"/>
      <c r="L86" s="24" t="s">
        <v>140</v>
      </c>
      <c r="M86" s="54"/>
      <c r="N86" s="54"/>
      <c r="O86" s="54">
        <f>E86</f>
        <v>84200</v>
      </c>
      <c r="P86" s="54"/>
      <c r="Q86" s="54"/>
      <c r="R86" s="54"/>
      <c r="S86" s="54"/>
      <c r="T86" s="54"/>
      <c r="U86" s="55"/>
      <c r="V86" s="55"/>
      <c r="W86" s="54"/>
      <c r="X86" s="54"/>
      <c r="Y86" s="61">
        <f t="shared" si="18"/>
        <v>0</v>
      </c>
    </row>
    <row r="87" spans="1:25" ht="37.5" x14ac:dyDescent="0.3">
      <c r="A87" s="23"/>
      <c r="B87" s="24" t="s">
        <v>109</v>
      </c>
      <c r="C87" s="25">
        <v>1742100</v>
      </c>
      <c r="D87" s="25"/>
      <c r="E87" s="35">
        <v>1742100</v>
      </c>
      <c r="F87" s="25">
        <v>172100</v>
      </c>
      <c r="G87" s="26"/>
      <c r="H87" s="26">
        <v>0</v>
      </c>
      <c r="I87" s="25"/>
      <c r="J87" s="26"/>
      <c r="K87" s="26"/>
      <c r="L87" s="24" t="s">
        <v>140</v>
      </c>
      <c r="M87" s="54"/>
      <c r="N87" s="54"/>
      <c r="O87" s="54"/>
      <c r="P87" s="54"/>
      <c r="Q87" s="54"/>
      <c r="R87" s="54">
        <f>E87</f>
        <v>1742100</v>
      </c>
      <c r="S87" s="54"/>
      <c r="T87" s="54"/>
      <c r="U87" s="55"/>
      <c r="V87" s="55"/>
      <c r="W87" s="54"/>
      <c r="X87" s="54"/>
      <c r="Y87" s="61">
        <f t="shared" si="18"/>
        <v>0</v>
      </c>
    </row>
    <row r="88" spans="1:25" ht="42.75" customHeight="1" x14ac:dyDescent="0.3">
      <c r="A88" s="27"/>
      <c r="B88" s="24" t="s">
        <v>110</v>
      </c>
      <c r="C88" s="25">
        <v>118000</v>
      </c>
      <c r="D88" s="25"/>
      <c r="E88" s="35">
        <v>118000</v>
      </c>
      <c r="F88" s="25">
        <v>118000</v>
      </c>
      <c r="G88" s="30"/>
      <c r="H88" s="30">
        <v>0</v>
      </c>
      <c r="I88" s="29"/>
      <c r="J88" s="30"/>
      <c r="K88" s="30"/>
      <c r="L88" s="24" t="s">
        <v>140</v>
      </c>
      <c r="M88" s="56"/>
      <c r="N88" s="56"/>
      <c r="O88" s="56"/>
      <c r="P88" s="56"/>
      <c r="Q88" s="56"/>
      <c r="R88" s="56">
        <f>E88</f>
        <v>118000</v>
      </c>
      <c r="S88" s="56"/>
      <c r="T88" s="56"/>
      <c r="U88" s="56"/>
      <c r="V88" s="56"/>
      <c r="W88" s="56"/>
      <c r="X88" s="56"/>
      <c r="Y88" s="61">
        <f t="shared" si="18"/>
        <v>0</v>
      </c>
    </row>
    <row r="89" spans="1:25" ht="37.5" x14ac:dyDescent="0.3">
      <c r="A89" s="23"/>
      <c r="B89" s="24" t="s">
        <v>111</v>
      </c>
      <c r="C89" s="25">
        <v>281500</v>
      </c>
      <c r="D89" s="25"/>
      <c r="E89" s="35">
        <v>281500</v>
      </c>
      <c r="F89" s="25"/>
      <c r="G89" s="26"/>
      <c r="H89" s="26">
        <v>0</v>
      </c>
      <c r="I89" s="25"/>
      <c r="J89" s="26"/>
      <c r="K89" s="26"/>
      <c r="L89" s="24" t="s">
        <v>140</v>
      </c>
      <c r="M89" s="54"/>
      <c r="N89" s="54"/>
      <c r="O89" s="54"/>
      <c r="P89" s="54"/>
      <c r="Q89" s="54"/>
      <c r="R89" s="54">
        <f>E89</f>
        <v>281500</v>
      </c>
      <c r="S89" s="54"/>
      <c r="T89" s="54"/>
      <c r="U89" s="55"/>
      <c r="V89" s="55"/>
      <c r="W89" s="54"/>
      <c r="X89" s="54"/>
      <c r="Y89" s="61">
        <f t="shared" si="18"/>
        <v>0</v>
      </c>
    </row>
    <row r="90" spans="1:25" ht="40.5" customHeight="1" x14ac:dyDescent="0.3">
      <c r="A90" s="23"/>
      <c r="B90" s="24" t="s">
        <v>112</v>
      </c>
      <c r="C90" s="25">
        <v>342200</v>
      </c>
      <c r="D90" s="25"/>
      <c r="E90" s="35">
        <v>342200</v>
      </c>
      <c r="F90" s="25">
        <v>202700</v>
      </c>
      <c r="G90" s="26"/>
      <c r="H90" s="26">
        <v>0</v>
      </c>
      <c r="I90" s="25"/>
      <c r="J90" s="26"/>
      <c r="K90" s="26"/>
      <c r="L90" s="24" t="s">
        <v>140</v>
      </c>
      <c r="M90" s="54"/>
      <c r="N90" s="54"/>
      <c r="O90" s="54"/>
      <c r="P90" s="54"/>
      <c r="Q90" s="54"/>
      <c r="R90" s="54">
        <f>E90</f>
        <v>342200</v>
      </c>
      <c r="S90" s="54"/>
      <c r="T90" s="54"/>
      <c r="U90" s="55"/>
      <c r="V90" s="55"/>
      <c r="W90" s="54"/>
      <c r="X90" s="54"/>
      <c r="Y90" s="61">
        <f t="shared" si="18"/>
        <v>0</v>
      </c>
    </row>
    <row r="91" spans="1:25" ht="56.25" x14ac:dyDescent="0.3">
      <c r="A91" s="45">
        <v>9</v>
      </c>
      <c r="B91" s="40" t="s">
        <v>115</v>
      </c>
      <c r="C91" s="41">
        <f>SUM(C92:C97)</f>
        <v>16935800</v>
      </c>
      <c r="D91" s="41"/>
      <c r="E91" s="38">
        <f>SUM(E92:E97)</f>
        <v>16935800</v>
      </c>
      <c r="F91" s="49">
        <f t="shared" ref="F91:W91" si="23">SUM(F92:F97)</f>
        <v>3478640</v>
      </c>
      <c r="G91" s="49">
        <f t="shared" si="23"/>
        <v>0</v>
      </c>
      <c r="H91" s="49">
        <f t="shared" si="23"/>
        <v>0</v>
      </c>
      <c r="I91" s="49">
        <f t="shared" si="23"/>
        <v>0</v>
      </c>
      <c r="J91" s="49">
        <f t="shared" si="23"/>
        <v>0</v>
      </c>
      <c r="K91" s="38">
        <f t="shared" si="23"/>
        <v>0</v>
      </c>
      <c r="L91" s="38">
        <f t="shared" si="23"/>
        <v>0</v>
      </c>
      <c r="M91" s="49">
        <f t="shared" si="23"/>
        <v>2880000</v>
      </c>
      <c r="N91" s="49">
        <f t="shared" si="23"/>
        <v>0</v>
      </c>
      <c r="O91" s="49">
        <f t="shared" si="23"/>
        <v>984000</v>
      </c>
      <c r="P91" s="49">
        <f t="shared" si="23"/>
        <v>0</v>
      </c>
      <c r="Q91" s="49">
        <f t="shared" si="23"/>
        <v>0</v>
      </c>
      <c r="R91" s="49">
        <f t="shared" si="23"/>
        <v>12935800</v>
      </c>
      <c r="S91" s="49">
        <f t="shared" si="23"/>
        <v>0</v>
      </c>
      <c r="T91" s="49">
        <f t="shared" si="23"/>
        <v>0</v>
      </c>
      <c r="U91" s="49">
        <f t="shared" si="23"/>
        <v>0</v>
      </c>
      <c r="V91" s="49">
        <f t="shared" si="23"/>
        <v>0</v>
      </c>
      <c r="W91" s="49">
        <f t="shared" si="23"/>
        <v>136000</v>
      </c>
      <c r="X91" s="57"/>
      <c r="Y91" s="61">
        <f t="shared" si="18"/>
        <v>0</v>
      </c>
    </row>
    <row r="92" spans="1:25" ht="45" customHeight="1" x14ac:dyDescent="0.3">
      <c r="A92" s="23"/>
      <c r="B92" s="24" t="s">
        <v>116</v>
      </c>
      <c r="C92" s="25">
        <v>2936600</v>
      </c>
      <c r="D92" s="25"/>
      <c r="E92" s="35">
        <v>2936600</v>
      </c>
      <c r="F92" s="29"/>
      <c r="G92" s="30"/>
      <c r="H92" s="30">
        <v>0</v>
      </c>
      <c r="I92" s="29"/>
      <c r="J92" s="30"/>
      <c r="K92" s="30"/>
      <c r="L92" s="24" t="s">
        <v>140</v>
      </c>
      <c r="M92" s="56"/>
      <c r="N92" s="56"/>
      <c r="O92" s="56"/>
      <c r="P92" s="56"/>
      <c r="Q92" s="56"/>
      <c r="R92" s="56">
        <f>E92</f>
        <v>2936600</v>
      </c>
      <c r="S92" s="56"/>
      <c r="T92" s="56"/>
      <c r="U92" s="56"/>
      <c r="V92" s="56"/>
      <c r="W92" s="56"/>
      <c r="X92" s="56"/>
      <c r="Y92" s="61">
        <f t="shared" si="18"/>
        <v>0</v>
      </c>
    </row>
    <row r="93" spans="1:25" ht="24" customHeight="1" x14ac:dyDescent="0.3">
      <c r="A93" s="23"/>
      <c r="B93" s="24" t="s">
        <v>117</v>
      </c>
      <c r="C93" s="25">
        <v>3000000</v>
      </c>
      <c r="D93" s="25"/>
      <c r="E93" s="35">
        <v>3000000</v>
      </c>
      <c r="F93" s="25"/>
      <c r="G93" s="26"/>
      <c r="H93" s="26">
        <v>0</v>
      </c>
      <c r="I93" s="25"/>
      <c r="J93" s="26"/>
      <c r="K93" s="26"/>
      <c r="L93" s="24" t="s">
        <v>140</v>
      </c>
      <c r="M93" s="54"/>
      <c r="N93" s="54"/>
      <c r="O93" s="54"/>
      <c r="P93" s="54"/>
      <c r="Q93" s="54"/>
      <c r="R93" s="54">
        <f>E93</f>
        <v>3000000</v>
      </c>
      <c r="S93" s="54"/>
      <c r="T93" s="54"/>
      <c r="U93" s="55"/>
      <c r="V93" s="55"/>
      <c r="W93" s="54"/>
      <c r="X93" s="54"/>
      <c r="Y93" s="61">
        <f t="shared" si="18"/>
        <v>0</v>
      </c>
    </row>
    <row r="94" spans="1:25" ht="37.5" x14ac:dyDescent="0.3">
      <c r="A94" s="23"/>
      <c r="B94" s="24" t="s">
        <v>118</v>
      </c>
      <c r="C94" s="25">
        <v>2999200</v>
      </c>
      <c r="D94" s="25"/>
      <c r="E94" s="35">
        <v>2999200</v>
      </c>
      <c r="F94" s="25"/>
      <c r="G94" s="26"/>
      <c r="H94" s="26">
        <v>0</v>
      </c>
      <c r="I94" s="25"/>
      <c r="J94" s="26"/>
      <c r="K94" s="26"/>
      <c r="L94" s="24" t="s">
        <v>140</v>
      </c>
      <c r="M94" s="54"/>
      <c r="N94" s="54"/>
      <c r="O94" s="54"/>
      <c r="P94" s="54"/>
      <c r="Q94" s="54"/>
      <c r="R94" s="54">
        <f>E94</f>
        <v>2999200</v>
      </c>
      <c r="S94" s="54"/>
      <c r="T94" s="54"/>
      <c r="U94" s="55"/>
      <c r="V94" s="55"/>
      <c r="W94" s="54"/>
      <c r="X94" s="54"/>
      <c r="Y94" s="61">
        <f t="shared" si="18"/>
        <v>0</v>
      </c>
    </row>
    <row r="95" spans="1:25" ht="42" customHeight="1" x14ac:dyDescent="0.3">
      <c r="A95" s="23"/>
      <c r="B95" s="24" t="s">
        <v>119</v>
      </c>
      <c r="C95" s="25">
        <v>1000000</v>
      </c>
      <c r="D95" s="25"/>
      <c r="E95" s="35">
        <v>1000000</v>
      </c>
      <c r="F95" s="25">
        <v>590640</v>
      </c>
      <c r="G95" s="30"/>
      <c r="H95" s="30">
        <v>0</v>
      </c>
      <c r="I95" s="29"/>
      <c r="J95" s="30"/>
      <c r="K95" s="30"/>
      <c r="L95" s="24" t="s">
        <v>140</v>
      </c>
      <c r="M95" s="56"/>
      <c r="N95" s="56"/>
      <c r="O95" s="54">
        <v>984000</v>
      </c>
      <c r="P95" s="56"/>
      <c r="Q95" s="56"/>
      <c r="R95" s="56"/>
      <c r="S95" s="56"/>
      <c r="T95" s="56"/>
      <c r="U95" s="56"/>
      <c r="V95" s="56"/>
      <c r="W95" s="56">
        <f>E95-M95-N95-O95-P95-Q95-R95-S95-T95-U95+V95</f>
        <v>16000</v>
      </c>
      <c r="X95" s="56"/>
      <c r="Y95" s="61">
        <f t="shared" si="18"/>
        <v>0</v>
      </c>
    </row>
    <row r="96" spans="1:25" ht="37.5" x14ac:dyDescent="0.3">
      <c r="A96" s="23"/>
      <c r="B96" s="24" t="s">
        <v>120</v>
      </c>
      <c r="C96" s="25">
        <v>3000000</v>
      </c>
      <c r="D96" s="25"/>
      <c r="E96" s="35">
        <v>3000000</v>
      </c>
      <c r="F96" s="25">
        <v>2888000</v>
      </c>
      <c r="G96" s="26"/>
      <c r="H96" s="26">
        <v>0</v>
      </c>
      <c r="I96" s="25"/>
      <c r="J96" s="26"/>
      <c r="K96" s="26"/>
      <c r="L96" s="24" t="s">
        <v>140</v>
      </c>
      <c r="M96" s="54">
        <v>2880000</v>
      </c>
      <c r="N96" s="54"/>
      <c r="O96" s="54"/>
      <c r="P96" s="54"/>
      <c r="Q96" s="54"/>
      <c r="R96" s="54"/>
      <c r="S96" s="54"/>
      <c r="T96" s="54"/>
      <c r="U96" s="55"/>
      <c r="V96" s="55"/>
      <c r="W96" s="54">
        <f>E96-M96</f>
        <v>120000</v>
      </c>
      <c r="X96" s="54"/>
      <c r="Y96" s="61">
        <f t="shared" si="18"/>
        <v>0</v>
      </c>
    </row>
    <row r="97" spans="1:25" ht="43.5" customHeight="1" x14ac:dyDescent="0.3">
      <c r="A97" s="23"/>
      <c r="B97" s="24" t="s">
        <v>121</v>
      </c>
      <c r="C97" s="25">
        <v>4000000</v>
      </c>
      <c r="D97" s="25"/>
      <c r="E97" s="35">
        <v>4000000</v>
      </c>
      <c r="F97" s="25"/>
      <c r="G97" s="26"/>
      <c r="H97" s="26">
        <v>0</v>
      </c>
      <c r="I97" s="25"/>
      <c r="J97" s="26"/>
      <c r="K97" s="26"/>
      <c r="L97" s="24" t="s">
        <v>140</v>
      </c>
      <c r="M97" s="54"/>
      <c r="N97" s="54"/>
      <c r="O97" s="54"/>
      <c r="P97" s="54"/>
      <c r="Q97" s="54"/>
      <c r="R97" s="54">
        <f>E97</f>
        <v>4000000</v>
      </c>
      <c r="S97" s="54"/>
      <c r="T97" s="54"/>
      <c r="U97" s="55"/>
      <c r="V97" s="55"/>
      <c r="W97" s="54"/>
      <c r="X97" s="54"/>
      <c r="Y97" s="61">
        <f t="shared" si="18"/>
        <v>0</v>
      </c>
    </row>
    <row r="98" spans="1:25" ht="4.5" customHeight="1" x14ac:dyDescent="0.3">
      <c r="A98" s="31"/>
      <c r="B98" s="32"/>
      <c r="C98" s="33"/>
      <c r="D98" s="33"/>
      <c r="E98" s="22">
        <f t="shared" ref="E98" si="24">C98+D98</f>
        <v>0</v>
      </c>
      <c r="F98" s="33"/>
      <c r="G98" s="34"/>
      <c r="H98" s="34"/>
      <c r="I98" s="33"/>
      <c r="J98" s="34"/>
      <c r="K98" s="34"/>
      <c r="L98" s="32"/>
      <c r="M98" s="58"/>
      <c r="N98" s="58"/>
      <c r="O98" s="58"/>
      <c r="P98" s="58"/>
      <c r="Q98" s="58"/>
      <c r="R98" s="58"/>
      <c r="S98" s="58"/>
      <c r="T98" s="58"/>
      <c r="U98" s="59"/>
      <c r="V98" s="59"/>
      <c r="W98" s="58"/>
      <c r="X98" s="58"/>
    </row>
    <row r="99" spans="1:25" ht="22.5" customHeight="1" x14ac:dyDescent="0.3">
      <c r="A99" s="175" t="s">
        <v>17</v>
      </c>
      <c r="B99" s="176"/>
      <c r="C99" s="9">
        <f>C7+C9+C15+C17+C22+C26+C28+C33+C84+C91</f>
        <v>51983600</v>
      </c>
      <c r="D99" s="9">
        <f t="shared" ref="D99:W99" si="25">D7+D9+D15+D17+D22+D26+D28+D33+D84+D91</f>
        <v>374333600</v>
      </c>
      <c r="E99" s="9">
        <f t="shared" si="25"/>
        <v>426317200</v>
      </c>
      <c r="F99" s="9">
        <f t="shared" si="25"/>
        <v>10198532.27</v>
      </c>
      <c r="G99" s="9">
        <f t="shared" si="25"/>
        <v>0</v>
      </c>
      <c r="H99" s="50">
        <f t="shared" si="25"/>
        <v>36</v>
      </c>
      <c r="I99" s="9">
        <f t="shared" si="25"/>
        <v>245242000</v>
      </c>
      <c r="J99" s="9">
        <f t="shared" si="25"/>
        <v>4</v>
      </c>
      <c r="K99" s="9">
        <f t="shared" si="25"/>
        <v>0</v>
      </c>
      <c r="L99" s="9">
        <f t="shared" si="25"/>
        <v>0</v>
      </c>
      <c r="M99" s="9">
        <f t="shared" si="25"/>
        <v>4880000</v>
      </c>
      <c r="N99" s="9">
        <f t="shared" si="25"/>
        <v>7399000</v>
      </c>
      <c r="O99" s="9">
        <f t="shared" si="25"/>
        <v>27138600</v>
      </c>
      <c r="P99" s="9">
        <f t="shared" si="25"/>
        <v>16328400</v>
      </c>
      <c r="Q99" s="9">
        <f t="shared" si="25"/>
        <v>54629900</v>
      </c>
      <c r="R99" s="9">
        <f t="shared" si="25"/>
        <v>25567600</v>
      </c>
      <c r="S99" s="9">
        <f t="shared" si="25"/>
        <v>10127000</v>
      </c>
      <c r="T99" s="9">
        <f t="shared" si="25"/>
        <v>1000000</v>
      </c>
      <c r="U99" s="9">
        <f t="shared" si="25"/>
        <v>1000000</v>
      </c>
      <c r="V99" s="9">
        <f t="shared" si="25"/>
        <v>8839000</v>
      </c>
      <c r="W99" s="9">
        <f t="shared" si="25"/>
        <v>24165700</v>
      </c>
      <c r="X99" s="50"/>
    </row>
    <row r="100" spans="1:25" ht="22.5" customHeight="1" x14ac:dyDescent="0.3">
      <c r="A100" s="13"/>
      <c r="B100" s="13"/>
      <c r="C100" s="19"/>
      <c r="D100" s="19"/>
      <c r="E100" s="19"/>
      <c r="F100" s="63"/>
      <c r="G100" s="13"/>
      <c r="H100" s="13"/>
      <c r="I100" s="21"/>
      <c r="J100" s="13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5" ht="22.5" customHeight="1" x14ac:dyDescent="0.3">
      <c r="A101" s="183" t="s">
        <v>162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5" ht="22.5" customHeight="1" x14ac:dyDescent="0.3">
      <c r="A102" s="20" t="s">
        <v>163</v>
      </c>
      <c r="B102" s="20"/>
      <c r="C102" s="20"/>
      <c r="D102" s="20"/>
      <c r="E102" s="20"/>
      <c r="F102" s="20"/>
      <c r="G102" s="13"/>
      <c r="H102" s="13"/>
      <c r="I102" s="21"/>
      <c r="J102" s="13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5" ht="22.5" customHeight="1" x14ac:dyDescent="0.3">
      <c r="A103" s="183"/>
      <c r="B103" s="183"/>
      <c r="C103" s="183"/>
      <c r="D103" s="183"/>
      <c r="E103" s="183"/>
      <c r="F103" s="183"/>
      <c r="G103" s="13"/>
      <c r="H103" s="13"/>
      <c r="I103" s="21"/>
      <c r="J103" s="13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5" ht="22.5" customHeight="1" x14ac:dyDescent="0.35">
      <c r="A104" s="14"/>
      <c r="B104" s="5" t="s">
        <v>15</v>
      </c>
      <c r="C104" s="14"/>
      <c r="D104" s="14"/>
      <c r="E104" s="14"/>
      <c r="F104" s="14"/>
      <c r="G104" s="15"/>
      <c r="H104" s="15"/>
      <c r="I104" s="60"/>
      <c r="J104" s="15"/>
      <c r="Q104" s="3"/>
      <c r="R104" s="3"/>
      <c r="S104" s="3"/>
      <c r="T104" s="3"/>
    </row>
    <row r="105" spans="1:25" ht="21.75" customHeight="1" x14ac:dyDescent="0.35">
      <c r="A105" s="16">
        <v>1</v>
      </c>
      <c r="B105" s="5" t="s">
        <v>23</v>
      </c>
      <c r="C105" s="14"/>
      <c r="D105" s="14"/>
      <c r="E105" s="14"/>
      <c r="F105" s="14"/>
      <c r="G105" s="15"/>
      <c r="H105" s="15"/>
      <c r="I105" s="60"/>
      <c r="J105" s="15"/>
      <c r="Q105" s="3"/>
      <c r="R105" s="3"/>
      <c r="S105" s="3"/>
      <c r="T105" s="3"/>
    </row>
    <row r="106" spans="1:25" ht="21" x14ac:dyDescent="0.35">
      <c r="A106" s="17">
        <v>2</v>
      </c>
      <c r="B106" s="18" t="s">
        <v>16</v>
      </c>
      <c r="C106" s="18"/>
      <c r="D106" s="18"/>
      <c r="E106" s="14"/>
      <c r="F106" s="14"/>
      <c r="G106" s="15"/>
      <c r="H106" s="15"/>
      <c r="I106" s="14"/>
      <c r="J106" s="15"/>
    </row>
    <row r="107" spans="1:25" ht="21" x14ac:dyDescent="0.35">
      <c r="A107" s="15"/>
      <c r="B107" s="14" t="s">
        <v>26</v>
      </c>
      <c r="C107" s="14"/>
      <c r="D107" s="14"/>
      <c r="E107" s="14"/>
      <c r="F107" s="14"/>
      <c r="G107" s="15"/>
      <c r="H107" s="15"/>
      <c r="I107" s="14"/>
      <c r="J107" s="15"/>
    </row>
    <row r="108" spans="1:25" ht="21" x14ac:dyDescent="0.35">
      <c r="A108" s="15"/>
      <c r="B108" s="14" t="s">
        <v>27</v>
      </c>
      <c r="C108" s="14"/>
      <c r="D108" s="14"/>
      <c r="E108" s="14"/>
      <c r="F108" s="14"/>
      <c r="G108" s="15"/>
      <c r="H108" s="15"/>
      <c r="I108" s="14"/>
      <c r="J108" s="15"/>
    </row>
    <row r="109" spans="1:25" ht="21" x14ac:dyDescent="0.35">
      <c r="A109" s="15"/>
      <c r="B109" s="14" t="s">
        <v>28</v>
      </c>
      <c r="C109" s="14"/>
      <c r="D109" s="14"/>
      <c r="E109" s="14"/>
      <c r="F109" s="14"/>
      <c r="G109" s="15"/>
      <c r="H109" s="15"/>
      <c r="I109" s="14"/>
      <c r="J109" s="15"/>
    </row>
    <row r="110" spans="1:25" ht="21" x14ac:dyDescent="0.35">
      <c r="A110" s="15"/>
      <c r="B110" s="14" t="s">
        <v>29</v>
      </c>
      <c r="C110" s="14"/>
      <c r="D110" s="14"/>
      <c r="E110" s="14"/>
      <c r="F110" s="14"/>
      <c r="G110" s="15"/>
      <c r="H110" s="15"/>
      <c r="I110" s="14"/>
      <c r="J110" s="15"/>
    </row>
    <row r="111" spans="1:25" ht="21" x14ac:dyDescent="0.35">
      <c r="A111" s="15"/>
      <c r="B111" s="14" t="s">
        <v>30</v>
      </c>
      <c r="C111" s="14"/>
      <c r="D111" s="14"/>
      <c r="E111" s="14"/>
      <c r="F111" s="14"/>
      <c r="G111" s="15"/>
      <c r="H111" s="15"/>
      <c r="I111" s="14"/>
      <c r="J111" s="15"/>
    </row>
    <row r="112" spans="1:25" ht="21" x14ac:dyDescent="0.35">
      <c r="A112" s="15"/>
      <c r="B112" s="14" t="s">
        <v>31</v>
      </c>
      <c r="C112" s="14"/>
      <c r="D112" s="14"/>
      <c r="E112" s="14"/>
      <c r="F112" s="14"/>
      <c r="G112" s="15"/>
      <c r="H112" s="15"/>
      <c r="I112" s="14"/>
      <c r="J112" s="15"/>
    </row>
    <row r="113" spans="1:10" ht="21" x14ac:dyDescent="0.35">
      <c r="A113" s="15"/>
      <c r="B113" s="14" t="s">
        <v>32</v>
      </c>
      <c r="C113" s="14"/>
      <c r="D113" s="14"/>
      <c r="E113" s="14"/>
      <c r="F113" s="14"/>
      <c r="G113" s="15"/>
      <c r="H113" s="15"/>
      <c r="I113" s="14"/>
      <c r="J113" s="15"/>
    </row>
    <row r="114" spans="1:10" ht="21" x14ac:dyDescent="0.35">
      <c r="A114" s="15"/>
      <c r="B114" s="14" t="s">
        <v>33</v>
      </c>
      <c r="C114" s="14"/>
      <c r="D114" s="14"/>
      <c r="E114" s="14"/>
      <c r="F114" s="14"/>
      <c r="G114" s="15"/>
      <c r="H114" s="15"/>
      <c r="I114" s="14"/>
      <c r="J114" s="15"/>
    </row>
    <row r="115" spans="1:10" ht="21" x14ac:dyDescent="0.35">
      <c r="A115" s="15"/>
      <c r="B115" s="14" t="s">
        <v>34</v>
      </c>
      <c r="C115" s="14"/>
      <c r="D115" s="14"/>
      <c r="E115" s="14"/>
      <c r="F115" s="14"/>
      <c r="G115" s="15"/>
      <c r="H115" s="15"/>
      <c r="I115" s="14"/>
      <c r="J115" s="15"/>
    </row>
    <row r="116" spans="1:10" ht="21" x14ac:dyDescent="0.35">
      <c r="A116" s="15"/>
      <c r="B116" s="14" t="s">
        <v>35</v>
      </c>
      <c r="C116" s="14"/>
      <c r="D116" s="14"/>
      <c r="E116" s="14"/>
      <c r="F116" s="14"/>
      <c r="G116" s="15"/>
      <c r="H116" s="15"/>
      <c r="I116" s="14"/>
      <c r="J116" s="15"/>
    </row>
    <row r="117" spans="1:10" ht="21" x14ac:dyDescent="0.35">
      <c r="A117" s="17">
        <v>3</v>
      </c>
      <c r="B117" s="18" t="s">
        <v>36</v>
      </c>
      <c r="C117" s="14"/>
      <c r="D117" s="14"/>
      <c r="E117" s="14"/>
      <c r="F117" s="14"/>
      <c r="G117" s="14"/>
      <c r="H117" s="15"/>
      <c r="I117" s="14"/>
      <c r="J117" s="14"/>
    </row>
    <row r="118" spans="1:10" ht="21" x14ac:dyDescent="0.35">
      <c r="A118" s="17">
        <v>4</v>
      </c>
      <c r="B118" s="18" t="s">
        <v>37</v>
      </c>
      <c r="C118" s="14"/>
      <c r="D118" s="14"/>
      <c r="E118" s="14"/>
      <c r="F118" s="14"/>
      <c r="G118" s="14"/>
      <c r="H118" s="15"/>
      <c r="I118" s="14"/>
      <c r="J118" s="14"/>
    </row>
    <row r="119" spans="1:10" ht="21" x14ac:dyDescent="0.35">
      <c r="A119" s="17">
        <v>5</v>
      </c>
      <c r="B119" s="18" t="s">
        <v>25</v>
      </c>
      <c r="C119" s="14"/>
      <c r="D119" s="14"/>
      <c r="E119" s="14"/>
      <c r="F119" s="14"/>
      <c r="G119" s="14"/>
      <c r="H119" s="15"/>
      <c r="I119" s="14"/>
      <c r="J119" s="14"/>
    </row>
  </sheetData>
  <autoFilter ref="J1:J119" xr:uid="{00000000-0009-0000-0000-000002000000}"/>
  <mergeCells count="17">
    <mergeCell ref="A101:J101"/>
    <mergeCell ref="A103:F103"/>
    <mergeCell ref="A99:B99"/>
    <mergeCell ref="F5:F6"/>
    <mergeCell ref="G5:G6"/>
    <mergeCell ref="A1:X1"/>
    <mergeCell ref="A2:X2"/>
    <mergeCell ref="A3:X3"/>
    <mergeCell ref="X5:X6"/>
    <mergeCell ref="H5:L5"/>
    <mergeCell ref="M5:V5"/>
    <mergeCell ref="W5:W6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รายโครงการ</vt:lpstr>
      <vt:lpstr>แบบปรับใหม่ 62.1 (2)</vt:lpstr>
      <vt:lpstr>แบบปรับใหม่ 62.1</vt:lpstr>
      <vt:lpstr>รายโครงการ!Print_Area</vt:lpstr>
      <vt:lpstr>'แบบปรับใหม่ 62.1'!Print_Titles</vt:lpstr>
      <vt:lpstr>'แบบปรับใหม่ 62.1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DLA-PC</cp:lastModifiedBy>
  <cp:lastPrinted>2022-09-29T16:49:38Z</cp:lastPrinted>
  <dcterms:created xsi:type="dcterms:W3CDTF">2018-05-02T06:23:16Z</dcterms:created>
  <dcterms:modified xsi:type="dcterms:W3CDTF">2022-11-22T03:53:36Z</dcterms:modified>
</cp:coreProperties>
</file>