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Sheet1!$4:$5</definedName>
  </definedNames>
  <calcPr calcId="144525"/>
</workbook>
</file>

<file path=xl/calcChain.xml><?xml version="1.0" encoding="utf-8"?>
<calcChain xmlns="http://schemas.openxmlformats.org/spreadsheetml/2006/main">
  <c r="S36" i="1" l="1"/>
  <c r="O36" i="1"/>
  <c r="V8" i="1"/>
  <c r="V9" i="1"/>
  <c r="V10" i="1"/>
  <c r="V11" i="1"/>
  <c r="V12" i="1"/>
  <c r="V13" i="1"/>
  <c r="V14" i="1"/>
  <c r="V15" i="1"/>
  <c r="V16" i="1"/>
  <c r="V22" i="1"/>
  <c r="V23" i="1"/>
  <c r="R22" i="1"/>
  <c r="R23" i="1"/>
  <c r="R12" i="1"/>
  <c r="R13" i="1"/>
  <c r="P22" i="1"/>
  <c r="P12" i="1"/>
  <c r="P13" i="1"/>
  <c r="R8" i="1"/>
  <c r="Q7" i="1" l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6" i="1"/>
  <c r="P7" i="1"/>
  <c r="P8" i="1"/>
  <c r="P9" i="1"/>
  <c r="P10" i="1"/>
  <c r="P11" i="1"/>
  <c r="P14" i="1"/>
  <c r="P15" i="1"/>
  <c r="P16" i="1"/>
  <c r="P17" i="1"/>
  <c r="P18" i="1"/>
  <c r="P19" i="1"/>
  <c r="P20" i="1"/>
  <c r="P21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6" i="1"/>
  <c r="E82" i="1" l="1"/>
  <c r="O7" i="1" l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7" i="1"/>
  <c r="O38" i="1"/>
  <c r="O39" i="1"/>
  <c r="O40" i="1"/>
  <c r="O41" i="1"/>
  <c r="O42" i="1"/>
  <c r="O43" i="1"/>
  <c r="O44" i="1"/>
  <c r="O45" i="1"/>
  <c r="O46" i="1"/>
  <c r="O47" i="1"/>
  <c r="R47" i="1" s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6" i="1"/>
  <c r="L82" i="1" l="1"/>
  <c r="K82" i="1"/>
  <c r="J82" i="1"/>
  <c r="I82" i="1"/>
  <c r="H82" i="1"/>
  <c r="G82" i="1"/>
  <c r="F82" i="1"/>
  <c r="D82" i="1"/>
  <c r="C82" i="1"/>
  <c r="O82" i="1" l="1"/>
  <c r="P82" i="1" s="1"/>
  <c r="M82" i="1"/>
  <c r="T6" i="1" l="1"/>
  <c r="S6" i="1" s="1"/>
  <c r="V6" i="1" l="1"/>
  <c r="T7" i="1" l="1"/>
  <c r="S7" i="1" s="1"/>
  <c r="T8" i="1"/>
  <c r="S8" i="1" s="1"/>
  <c r="T9" i="1"/>
  <c r="S9" i="1" s="1"/>
  <c r="T10" i="1"/>
  <c r="S10" i="1" s="1"/>
  <c r="T11" i="1"/>
  <c r="S11" i="1" s="1"/>
  <c r="T12" i="1"/>
  <c r="S12" i="1" s="1"/>
  <c r="T13" i="1"/>
  <c r="S13" i="1" s="1"/>
  <c r="T14" i="1"/>
  <c r="S14" i="1" s="1"/>
  <c r="T15" i="1"/>
  <c r="S15" i="1" s="1"/>
  <c r="T16" i="1"/>
  <c r="S16" i="1" s="1"/>
  <c r="T17" i="1"/>
  <c r="S17" i="1" s="1"/>
  <c r="T18" i="1"/>
  <c r="S18" i="1" s="1"/>
  <c r="T19" i="1"/>
  <c r="S19" i="1" s="1"/>
  <c r="T20" i="1"/>
  <c r="S20" i="1" s="1"/>
  <c r="T21" i="1"/>
  <c r="S21" i="1" s="1"/>
  <c r="T22" i="1"/>
  <c r="S22" i="1" s="1"/>
  <c r="T23" i="1"/>
  <c r="S23" i="1" s="1"/>
  <c r="T24" i="1"/>
  <c r="S24" i="1" s="1"/>
  <c r="T25" i="1"/>
  <c r="S25" i="1" s="1"/>
  <c r="T26" i="1"/>
  <c r="S26" i="1" s="1"/>
  <c r="T27" i="1"/>
  <c r="S27" i="1" s="1"/>
  <c r="T28" i="1"/>
  <c r="S28" i="1" s="1"/>
  <c r="T29" i="1"/>
  <c r="S29" i="1" s="1"/>
  <c r="T30" i="1"/>
  <c r="S30" i="1" s="1"/>
  <c r="T31" i="1"/>
  <c r="S31" i="1" s="1"/>
  <c r="T32" i="1"/>
  <c r="S32" i="1" s="1"/>
  <c r="T33" i="1"/>
  <c r="S33" i="1" s="1"/>
  <c r="T34" i="1"/>
  <c r="S34" i="1" s="1"/>
  <c r="T35" i="1"/>
  <c r="S35" i="1" s="1"/>
  <c r="T36" i="1"/>
  <c r="T37" i="1"/>
  <c r="S37" i="1" s="1"/>
  <c r="T38" i="1"/>
  <c r="S38" i="1" s="1"/>
  <c r="T39" i="1"/>
  <c r="S39" i="1" s="1"/>
  <c r="T40" i="1"/>
  <c r="S40" i="1" s="1"/>
  <c r="T41" i="1"/>
  <c r="S41" i="1" s="1"/>
  <c r="T42" i="1"/>
  <c r="S42" i="1" s="1"/>
  <c r="T43" i="1"/>
  <c r="S43" i="1" s="1"/>
  <c r="T44" i="1"/>
  <c r="S44" i="1" s="1"/>
  <c r="T45" i="1"/>
  <c r="S45" i="1" s="1"/>
  <c r="T46" i="1"/>
  <c r="S46" i="1" s="1"/>
  <c r="T47" i="1"/>
  <c r="S47" i="1" s="1"/>
  <c r="T48" i="1"/>
  <c r="S48" i="1" s="1"/>
  <c r="T49" i="1"/>
  <c r="S49" i="1" s="1"/>
  <c r="T50" i="1"/>
  <c r="S50" i="1" s="1"/>
  <c r="T51" i="1"/>
  <c r="S51" i="1" s="1"/>
  <c r="T52" i="1"/>
  <c r="S52" i="1" s="1"/>
  <c r="T53" i="1"/>
  <c r="S53" i="1" s="1"/>
  <c r="T54" i="1"/>
  <c r="S54" i="1" s="1"/>
  <c r="T55" i="1"/>
  <c r="S55" i="1" s="1"/>
  <c r="T56" i="1"/>
  <c r="S56" i="1" s="1"/>
  <c r="T57" i="1"/>
  <c r="S57" i="1" s="1"/>
  <c r="T58" i="1"/>
  <c r="S58" i="1" s="1"/>
  <c r="T59" i="1"/>
  <c r="S59" i="1" s="1"/>
  <c r="T60" i="1"/>
  <c r="S60" i="1" s="1"/>
  <c r="T61" i="1"/>
  <c r="S61" i="1" s="1"/>
  <c r="T62" i="1"/>
  <c r="S62" i="1" s="1"/>
  <c r="T63" i="1"/>
  <c r="S63" i="1" s="1"/>
  <c r="T64" i="1"/>
  <c r="S64" i="1" s="1"/>
  <c r="T65" i="1"/>
  <c r="S65" i="1" s="1"/>
  <c r="T66" i="1"/>
  <c r="S66" i="1" s="1"/>
  <c r="T67" i="1"/>
  <c r="S67" i="1" s="1"/>
  <c r="T68" i="1"/>
  <c r="S68" i="1" s="1"/>
  <c r="T69" i="1"/>
  <c r="S69" i="1" s="1"/>
  <c r="T70" i="1"/>
  <c r="S70" i="1" s="1"/>
  <c r="T71" i="1"/>
  <c r="S71" i="1" s="1"/>
  <c r="T72" i="1"/>
  <c r="S72" i="1" s="1"/>
  <c r="T73" i="1"/>
  <c r="S73" i="1" s="1"/>
  <c r="T74" i="1"/>
  <c r="S74" i="1" s="1"/>
  <c r="T75" i="1"/>
  <c r="S75" i="1" s="1"/>
  <c r="T76" i="1"/>
  <c r="S76" i="1" s="1"/>
  <c r="T77" i="1"/>
  <c r="S77" i="1" s="1"/>
  <c r="T78" i="1"/>
  <c r="S78" i="1" s="1"/>
  <c r="T79" i="1"/>
  <c r="S79" i="1" s="1"/>
  <c r="T80" i="1"/>
  <c r="S80" i="1" s="1"/>
  <c r="T81" i="1"/>
  <c r="S81" i="1" s="1"/>
  <c r="U82" i="1"/>
  <c r="T82" i="1" s="1"/>
  <c r="V35" i="1" l="1"/>
  <c r="S82" i="1"/>
  <c r="V81" i="1"/>
  <c r="V77" i="1"/>
  <c r="V65" i="1"/>
  <c r="V53" i="1"/>
  <c r="V41" i="1"/>
  <c r="V17" i="1"/>
  <c r="V73" i="1"/>
  <c r="V61" i="1"/>
  <c r="V57" i="1"/>
  <c r="V49" i="1"/>
  <c r="V45" i="1"/>
  <c r="V37" i="1"/>
  <c r="V33" i="1"/>
  <c r="V29" i="1"/>
  <c r="V25" i="1"/>
  <c r="V21" i="1"/>
  <c r="V69" i="1"/>
  <c r="V74" i="1"/>
  <c r="V66" i="1"/>
  <c r="V58" i="1"/>
  <c r="V50" i="1"/>
  <c r="V42" i="1"/>
  <c r="V34" i="1"/>
  <c r="V26" i="1"/>
  <c r="V18" i="1"/>
  <c r="V70" i="1"/>
  <c r="V46" i="1"/>
  <c r="V30" i="1"/>
  <c r="V80" i="1"/>
  <c r="V68" i="1"/>
  <c r="V56" i="1"/>
  <c r="V44" i="1"/>
  <c r="V32" i="1"/>
  <c r="V20" i="1"/>
  <c r="V78" i="1"/>
  <c r="V54" i="1"/>
  <c r="V72" i="1"/>
  <c r="V60" i="1"/>
  <c r="V48" i="1"/>
  <c r="V36" i="1"/>
  <c r="V28" i="1"/>
  <c r="V79" i="1"/>
  <c r="V71" i="1"/>
  <c r="V63" i="1"/>
  <c r="V59" i="1"/>
  <c r="V51" i="1"/>
  <c r="V47" i="1"/>
  <c r="V43" i="1"/>
  <c r="V39" i="1"/>
  <c r="V31" i="1"/>
  <c r="V27" i="1"/>
  <c r="V19" i="1"/>
  <c r="V7" i="1"/>
  <c r="V62" i="1"/>
  <c r="V38" i="1"/>
  <c r="V76" i="1"/>
  <c r="V64" i="1"/>
  <c r="V52" i="1"/>
  <c r="V40" i="1"/>
  <c r="V24" i="1"/>
  <c r="V75" i="1"/>
  <c r="V67" i="1"/>
  <c r="V55" i="1"/>
  <c r="R6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1" i="1"/>
  <c r="R20" i="1"/>
  <c r="R19" i="1"/>
  <c r="R18" i="1"/>
  <c r="R17" i="1"/>
  <c r="R16" i="1"/>
  <c r="R15" i="1"/>
  <c r="R14" i="1"/>
  <c r="R11" i="1"/>
  <c r="R10" i="1"/>
  <c r="R9" i="1"/>
  <c r="R7" i="1"/>
  <c r="R82" i="1" l="1"/>
  <c r="W7" i="1"/>
  <c r="W15" i="1"/>
  <c r="W23" i="1"/>
  <c r="W31" i="1"/>
  <c r="W39" i="1"/>
  <c r="W47" i="1"/>
  <c r="W55" i="1"/>
  <c r="W63" i="1"/>
  <c r="W71" i="1"/>
  <c r="W79" i="1"/>
  <c r="W12" i="1"/>
  <c r="W20" i="1"/>
  <c r="W28" i="1"/>
  <c r="W36" i="1"/>
  <c r="W44" i="1"/>
  <c r="W52" i="1"/>
  <c r="W60" i="1"/>
  <c r="W68" i="1"/>
  <c r="W72" i="1"/>
  <c r="W80" i="1"/>
  <c r="W9" i="1"/>
  <c r="W13" i="1"/>
  <c r="W17" i="1"/>
  <c r="W21" i="1"/>
  <c r="W25" i="1"/>
  <c r="W29" i="1"/>
  <c r="W33" i="1"/>
  <c r="W37" i="1"/>
  <c r="W41" i="1"/>
  <c r="W45" i="1"/>
  <c r="W49" i="1"/>
  <c r="W53" i="1"/>
  <c r="W57" i="1"/>
  <c r="W61" i="1"/>
  <c r="W65" i="1"/>
  <c r="W69" i="1"/>
  <c r="W73" i="1"/>
  <c r="W77" i="1"/>
  <c r="W81" i="1"/>
  <c r="W11" i="1"/>
  <c r="W19" i="1"/>
  <c r="W27" i="1"/>
  <c r="W35" i="1"/>
  <c r="W43" i="1"/>
  <c r="W51" i="1"/>
  <c r="W59" i="1"/>
  <c r="W67" i="1"/>
  <c r="W75" i="1"/>
  <c r="W8" i="1"/>
  <c r="W16" i="1"/>
  <c r="W24" i="1"/>
  <c r="W32" i="1"/>
  <c r="W40" i="1"/>
  <c r="W48" i="1"/>
  <c r="W56" i="1"/>
  <c r="W64" i="1"/>
  <c r="W76" i="1"/>
  <c r="W10" i="1"/>
  <c r="W14" i="1"/>
  <c r="W18" i="1"/>
  <c r="W22" i="1"/>
  <c r="W26" i="1"/>
  <c r="W30" i="1"/>
  <c r="W34" i="1"/>
  <c r="W38" i="1"/>
  <c r="W42" i="1"/>
  <c r="W46" i="1"/>
  <c r="W50" i="1"/>
  <c r="W54" i="1"/>
  <c r="W58" i="1"/>
  <c r="W62" i="1"/>
  <c r="W66" i="1"/>
  <c r="W70" i="1"/>
  <c r="W74" i="1"/>
  <c r="W78" i="1"/>
  <c r="W6" i="1"/>
  <c r="V82" i="1" l="1"/>
</calcChain>
</file>

<file path=xl/sharedStrings.xml><?xml version="1.0" encoding="utf-8"?>
<sst xmlns="http://schemas.openxmlformats.org/spreadsheetml/2006/main" count="93" uniqueCount="93">
  <si>
    <t>ลำดับ</t>
  </si>
  <si>
    <t>จังหวัด</t>
  </si>
  <si>
    <t>กระบี่</t>
  </si>
  <si>
    <t>กาญจนบุรี</t>
  </si>
  <si>
    <t>กาฬสินธุ์</t>
  </si>
  <si>
    <t>กำแพงเพชร</t>
  </si>
  <si>
    <t>ขอนแก่น</t>
  </si>
  <si>
    <t>จันทบุรี</t>
  </si>
  <si>
    <t>ฉะเชิงเทรา</t>
  </si>
  <si>
    <t>ชลบุรี</t>
  </si>
  <si>
    <t>ชัยนาท</t>
  </si>
  <si>
    <t>ชัยภูมิ</t>
  </si>
  <si>
    <t>ชุมพร</t>
  </si>
  <si>
    <t>เชียงราย</t>
  </si>
  <si>
    <t>เชียงใหม่</t>
  </si>
  <si>
    <t>ตรัง</t>
  </si>
  <si>
    <t>ตราด</t>
  </si>
  <si>
    <t>ตาก</t>
  </si>
  <si>
    <t>นครนายก</t>
  </si>
  <si>
    <t>นครปฐม</t>
  </si>
  <si>
    <t>นครพนม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</si>
  <si>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</si>
  <si>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</si>
  <si>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</si>
  <si>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</si>
  <si>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</si>
  <si>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</si>
  <si>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</si>
  <si>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</si>
  <si>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</si>
  <si>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</si>
  <si>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</si>
  <si>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</si>
  <si>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</si>
  <si>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</si>
  <si>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</si>
  <si>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</si>
  <si>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</si>
  <si>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</si>
  <si>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</si>
  <si>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</si>
  <si>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</si>
  <si>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</si>
  <si>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</si>
  <si>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</si>
  <si>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</si>
  <si>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</si>
  <si>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</si>
  <si>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</si>
  <si>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</si>
  <si>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</si>
  <si>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</si>
  <si>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</si>
  <si>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ลำปาง</t>
  </si>
  <si>
    <t>ลำพูน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</si>
  <si>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</si>
  <si>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</si>
  <si>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</si>
  <si>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</si>
  <si>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</si>
  <si>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</si>
  <si>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</si>
  <si>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</si>
  <si>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</si>
  <si>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</si>
  <si>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</si>
  <si>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</si>
  <si>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</si>
  <si>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</si>
  <si>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</si>
  <si>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</si>
  <si>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</si>
  <si>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</si>
  <si>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</si>
  <si>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อุดรธานี</t>
  </si>
  <si>
    <t>อุตรดิตถ์</t>
  </si>
  <si>
    <t>อุทัยธานี</t>
  </si>
  <si>
    <t>อุบลราชธานี</t>
  </si>
  <si>
    <t>รวม</t>
  </si>
  <si>
    <t>ปริมาณขยะที่เกิดขึ้น (ตัน)</t>
  </si>
  <si>
    <t>ฐานประชากร</t>
  </si>
  <si>
    <t>ปริมาณขยะมูลฝอย
คำนวณจากฐานประชากร
(kg/วัน)</t>
  </si>
  <si>
    <t>ปริมาณขยะที่เกิดขึ้นจริงเทียบปริมาณขยะฐานประชากร</t>
  </si>
  <si>
    <t>ปริมาณ 5 เท่า ของฐานประชากร (ตัน/วัน)</t>
  </si>
  <si>
    <t>ปริมาณ 5 เท่า ของ สถ. (ตัน/วัน)</t>
  </si>
  <si>
    <t>ตารางแสดงปริมาณขยะมูลฝอยในระบบจัดการขยะมูลฝอยขององค์กรปกครองส่วนท้องถิ่น</t>
  </si>
  <si>
    <t>ข้อสังเกต แต่ทั้งนี้ให้จังหวัดอื่นที่ไม่ปรากฏข้อสังเกต โปรดตรวจสอบความถูกต้องด้วย</t>
  </si>
  <si>
    <t>ปริมาณขยะ 
เฉลี่ยต่อวัน (ฐานประชากรจาก คพ.) (ตัน/วัน)</t>
  </si>
  <si>
    <t>ปริมาณขยะ  
เฉลี่ยต่อวัน (จากระบบ 365 วัน) (ตัน/วัน)</t>
  </si>
  <si>
    <t>ปริมาณขยะต่อวัน
รวม 12 เดือน
(ต.ค.- ก.ย.) - 365 วัน</t>
  </si>
  <si>
    <t>ข้อมูล ณ วันที่ 28 ก.พ. 2564</t>
  </si>
  <si>
    <t>รวมผล 12 เดือน</t>
  </si>
  <si>
    <t>ระยะเวลา 12 เดือน
(เดือนตุลาคม 2562 - กันยายน 2563)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</si>
</sst>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(* #,##0.00_);_(* \(#,##0.00\);_(* &quot;-&quot;??_);_(@_)"/>
    <numFmt numFmtId="188" formatCode="#,##0.0000"/>
  </numFmts>
  <fonts count="11">
    <font>
      <sz val="11"/>
      <color theme="1"/>
      <name val="Tahoma"/>
      <family val="2"/>
      <scheme val="minor"/>
    </font>
    <font>
      <sz val="11"/>
      <color indexed="8"/>
      <name val="Calibri"/>
      <family val="2"/>
      <charset val="222"/>
    </font>
    <font>
      <b/>
      <sz val="16"/>
      <color indexed="8"/>
      <name val="TH SarabunPSK"/>
      <family val="2"/>
    </font>
    <font>
      <b/>
      <sz val="14"/>
      <color indexed="8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Tahoma"/>
      <family val="2"/>
      <scheme val="minor"/>
    </font>
    <font>
      <b/>
      <sz val="18"/>
      <color theme="1"/>
      <name val="TH SarabunPSK"/>
      <family val="2"/>
    </font>
    <font>
      <b/>
      <sz val="16"/>
      <color theme="1"/>
      <name val="TH SarabunIT๙"/>
      <family val="2"/>
    </font>
    <font>
      <sz val="11"/>
      <color indexed="8"/>
      <name val="Tahoma"/>
      <family val="2"/>
      <charset val="222"/>
    </font>
    <font>
      <b/>
      <sz val="14"/>
      <color theme="1"/>
      <name val="TH SarabunPSK"/>
      <family val="2"/>
    </font>
    <font>
      <b/>
      <sz val="18"/>
      <color theme="1"/>
      <name val="TH SarabunIT๙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187" fontId="5" fillId="0" borderId="0" applyFont="0" applyFill="0" applyBorder="0" applyAlignment="0" applyProtection="0"/>
    <xf numFmtId="0" fontId="8" fillId="0" borderId="0"/>
  </cellStyleXfs>
  <cellXfs count="52">
    <xf numFmtId="0" fontId="0" fillId="0" borderId="0" xfId="0"/>
    <xf numFmtId="188" fontId="3" fillId="2" borderId="1" xfId="0" applyNumberFormat="1" applyFont="1" applyFill="1" applyBorder="1" applyAlignment="1">
      <alignment horizontal="right" vertical="center"/>
    </xf>
    <xf numFmtId="1" fontId="3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/>
    </xf>
    <xf numFmtId="187" fontId="3" fillId="5" borderId="1" xfId="2" applyFont="1" applyFill="1" applyBorder="1" applyAlignment="1">
      <alignment horizontal="right" vertical="center"/>
    </xf>
    <xf numFmtId="43" fontId="9" fillId="9" borderId="1" xfId="0" applyNumberFormat="1" applyFont="1" applyFill="1" applyBorder="1"/>
    <xf numFmtId="43" fontId="9" fillId="2" borderId="1" xfId="0" applyNumberFormat="1" applyFont="1" applyFill="1" applyBorder="1"/>
    <xf numFmtId="187" fontId="3" fillId="2" borderId="1" xfId="2" applyFont="1" applyFill="1" applyBorder="1" applyAlignment="1">
      <alignment horizontal="right" vertical="center"/>
    </xf>
    <xf numFmtId="188" fontId="9" fillId="0" borderId="1" xfId="0" applyNumberFormat="1" applyFont="1" applyBorder="1"/>
    <xf numFmtId="187" fontId="9" fillId="3" borderId="1" xfId="2" applyFont="1" applyFill="1" applyBorder="1" applyAlignment="1">
      <alignment horizontal="center"/>
    </xf>
    <xf numFmtId="188" fontId="9" fillId="2" borderId="1" xfId="0" applyNumberFormat="1" applyFont="1" applyFill="1" applyBorder="1"/>
    <xf numFmtId="187" fontId="9" fillId="2" borderId="1" xfId="2" applyFont="1" applyFill="1" applyBorder="1" applyAlignment="1">
      <alignment horizontal="center"/>
    </xf>
    <xf numFmtId="187" fontId="9" fillId="8" borderId="1" xfId="2" applyFont="1" applyFill="1" applyBorder="1" applyAlignment="1">
      <alignment horizontal="center"/>
    </xf>
    <xf numFmtId="187" fontId="9" fillId="7" borderId="1" xfId="2" applyFont="1" applyFill="1" applyBorder="1" applyAlignment="1">
      <alignment horizontal="center"/>
    </xf>
    <xf numFmtId="17" fontId="4" fillId="6" borderId="1" xfId="0" applyNumberFormat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87" fontId="9" fillId="10" borderId="1" xfId="2" applyFont="1" applyFill="1" applyBorder="1" applyAlignment="1">
      <alignment horizontal="center"/>
    </xf>
    <xf numFmtId="187" fontId="9" fillId="13" borderId="1" xfId="2" applyFont="1" applyFill="1" applyBorder="1" applyAlignment="1">
      <alignment horizontal="center"/>
    </xf>
    <xf numFmtId="187" fontId="9" fillId="7" borderId="2" xfId="2" applyFont="1" applyFill="1" applyBorder="1" applyAlignment="1">
      <alignment horizontal="center"/>
    </xf>
    <xf numFmtId="187" fontId="9" fillId="11" borderId="2" xfId="2" applyFont="1" applyFill="1" applyBorder="1" applyAlignment="1">
      <alignment horizontal="center"/>
    </xf>
    <xf numFmtId="188" fontId="3" fillId="2" borderId="1" xfId="1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88" fontId="3" fillId="2" borderId="4" xfId="3" applyNumberFormat="1" applyFont="1" applyFill="1" applyBorder="1" applyAlignment="1">
      <alignment horizontal="right" vertical="center"/>
    </xf>
    <xf numFmtId="188" fontId="3" fillId="0" borderId="4" xfId="3" applyNumberFormat="1" applyFont="1" applyBorder="1" applyAlignment="1">
      <alignment horizontal="right" vertical="center"/>
    </xf>
    <xf numFmtId="188" fontId="3" fillId="0" borderId="4" xfId="3" applyNumberFormat="1" applyFont="1" applyBorder="1" applyAlignment="1">
      <alignment horizontal="right" vertical="center"/>
    </xf>
    <xf numFmtId="188" fontId="3" fillId="0" borderId="4" xfId="3" applyNumberFormat="1" applyFont="1" applyBorder="1" applyAlignment="1">
      <alignment horizontal="right" vertical="center"/>
    </xf>
    <xf numFmtId="188" fontId="3" fillId="0" borderId="4" xfId="3" applyNumberFormat="1" applyFont="1" applyBorder="1" applyAlignment="1">
      <alignment horizontal="right" vertical="center"/>
    </xf>
    <xf numFmtId="188" fontId="3" fillId="0" borderId="4" xfId="3" applyNumberFormat="1" applyFont="1" applyBorder="1" applyAlignment="1">
      <alignment horizontal="right" vertical="center"/>
    </xf>
    <xf numFmtId="188" fontId="3" fillId="0" borderId="4" xfId="3" applyNumberFormat="1" applyFont="1" applyBorder="1" applyAlignment="1">
      <alignment horizontal="right" vertical="center"/>
    </xf>
    <xf numFmtId="188" fontId="3" fillId="0" borderId="4" xfId="3" applyNumberFormat="1" applyFont="1" applyBorder="1" applyAlignment="1">
      <alignment horizontal="right" vertical="center"/>
    </xf>
    <xf numFmtId="188" fontId="3" fillId="0" borderId="4" xfId="3" applyNumberFormat="1" applyFont="1" applyBorder="1" applyAlignment="1">
      <alignment horizontal="right" vertical="center"/>
    </xf>
    <xf numFmtId="188" fontId="3" fillId="0" borderId="4" xfId="3" applyNumberFormat="1" applyFont="1" applyBorder="1" applyAlignment="1">
      <alignment horizontal="right" vertical="center"/>
    </xf>
    <xf numFmtId="188" fontId="3" fillId="0" borderId="4" xfId="3" applyNumberFormat="1" applyFont="1" applyBorder="1" applyAlignment="1">
      <alignment horizontal="right" vertical="center"/>
    </xf>
    <xf numFmtId="0" fontId="7" fillId="6" borderId="2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</cellXfs>
  <cellStyles count="4">
    <cellStyle name="Comma" xfId="2" builtinId="3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85830</xdr:colOff>
      <xdr:row>82</xdr:row>
      <xdr:rowOff>114091</xdr:rowOff>
    </xdr:from>
    <xdr:to>
      <xdr:col>5</xdr:col>
      <xdr:colOff>612322</xdr:colOff>
      <xdr:row>82</xdr:row>
      <xdr:rowOff>230275</xdr:rowOff>
    </xdr:to>
    <xdr:sp macro="" textlink="">
      <xdr:nvSpPr>
        <xdr:cNvPr id="2" name="สี่เหลี่ยมผืนผ้า 1"/>
        <xdr:cNvSpPr/>
      </xdr:nvSpPr>
      <xdr:spPr>
        <a:xfrm>
          <a:off x="5283759" y="23776912"/>
          <a:ext cx="526492" cy="116184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3"/>
  <sheetViews>
    <sheetView tabSelected="1" view="pageBreakPreview" topLeftCell="D1" zoomScale="60" zoomScaleNormal="90" zoomScalePageLayoutView="80" workbookViewId="0">
      <selection activeCell="W13" sqref="W1:W1048576"/>
    </sheetView>
  </sheetViews>
  <sheetFormatPr defaultRowHeight="14.25"/>
  <cols>
    <col min="2" max="2" width="14.75" customWidth="1"/>
    <col min="3" max="3" width="16" customWidth="1"/>
    <col min="4" max="7" width="14.75" customWidth="1"/>
    <col min="8" max="8" width="14.875" customWidth="1"/>
    <col min="9" max="14" width="15.75" customWidth="1"/>
    <col min="15" max="15" width="17.75" customWidth="1"/>
    <col min="16" max="16" width="15.25" customWidth="1"/>
    <col min="17" max="17" width="20.25" hidden="1" customWidth="1"/>
    <col min="18" max="18" width="15.125" hidden="1" customWidth="1"/>
    <col min="19" max="19" width="18.5" customWidth="1"/>
    <col min="20" max="21" width="16.125" hidden="1" customWidth="1"/>
    <col min="22" max="22" width="15.625" hidden="1" customWidth="1"/>
    <col min="23" max="23" width="20.5" hidden="1" customWidth="1"/>
  </cols>
  <sheetData>
    <row r="1" spans="1:23" ht="27.75">
      <c r="A1" s="49" t="s">
        <v>85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</row>
    <row r="2" spans="1:23" ht="52.5" customHeight="1">
      <c r="A2" s="36" t="s">
        <v>92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7"/>
      <c r="U2" s="37"/>
      <c r="V2" s="37"/>
      <c r="W2" s="37"/>
    </row>
    <row r="3" spans="1:23" ht="21" customHeight="1">
      <c r="A3" s="51" t="s">
        <v>90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21"/>
      <c r="U3" s="21"/>
      <c r="V3" s="21"/>
      <c r="W3" s="21"/>
    </row>
    <row r="4" spans="1:23" ht="22.5" customHeight="1">
      <c r="A4" s="41" t="s">
        <v>0</v>
      </c>
      <c r="B4" s="41" t="s">
        <v>1</v>
      </c>
      <c r="C4" s="50" t="s">
        <v>79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46" t="s">
        <v>89</v>
      </c>
      <c r="R4" s="42" t="s">
        <v>84</v>
      </c>
      <c r="S4" s="45" t="s">
        <v>87</v>
      </c>
      <c r="T4" s="43" t="s">
        <v>81</v>
      </c>
      <c r="U4" s="39" t="s">
        <v>80</v>
      </c>
      <c r="V4" s="38" t="s">
        <v>83</v>
      </c>
      <c r="W4" s="34" t="s">
        <v>82</v>
      </c>
    </row>
    <row r="5" spans="1:23" ht="87" customHeight="1">
      <c r="A5" s="41"/>
      <c r="B5" s="41"/>
      <c r="C5" s="14">
        <v>22920</v>
      </c>
      <c r="D5" s="14">
        <v>22951</v>
      </c>
      <c r="E5" s="14">
        <v>22981</v>
      </c>
      <c r="F5" s="14">
        <v>23012</v>
      </c>
      <c r="G5" s="14">
        <v>23043</v>
      </c>
      <c r="H5" s="14">
        <v>23071</v>
      </c>
      <c r="I5" s="14">
        <v>23102</v>
      </c>
      <c r="J5" s="14">
        <v>23132</v>
      </c>
      <c r="K5" s="14">
        <v>23163</v>
      </c>
      <c r="L5" s="14">
        <v>23193</v>
      </c>
      <c r="M5" s="14">
        <v>23224</v>
      </c>
      <c r="N5" s="14">
        <v>23255</v>
      </c>
      <c r="O5" s="15" t="s">
        <v>91</v>
      </c>
      <c r="P5" s="22" t="s">
        <v>88</v>
      </c>
      <c r="Q5" s="46"/>
      <c r="R5" s="42"/>
      <c r="S5" s="45"/>
      <c r="T5" s="44"/>
      <c r="U5" s="40"/>
      <c r="V5" s="38"/>
      <c r="W5" s="35"/>
    </row>
    <row r="6" spans="1:23" ht="21.75" customHeight="1">
      <c r="A6" s="2">
        <v>1</v>
      </c>
      <c r="B6" s="3" t="s">
        <v>2</v>
      </c>
      <c r="C6" s="24">
        <v>12016.010399999999</v>
      </c>
      <c r="D6" s="25">
        <v>17413.643199999999</v>
      </c>
      <c r="E6" s="26">
        <v>16245.549499999999</v>
      </c>
      <c r="F6" s="32">
        <v>16472.8439</v>
      </c>
      <c r="G6" s="27">
        <v>15325.741400000001</v>
      </c>
      <c r="H6" s="27">
        <v>14456.188700000001</v>
      </c>
      <c r="I6" s="28">
        <v>12803.668</v>
      </c>
      <c r="J6" s="29">
        <v>13349.306399999999</v>
      </c>
      <c r="K6" s="30">
        <v>13118.140100000001</v>
      </c>
      <c r="L6" s="31">
        <v>13203.612499999999</v>
      </c>
      <c r="M6" s="32">
        <v>13139.0906</v>
      </c>
      <c r="N6" s="33">
        <v>11841.5442</v>
      </c>
      <c r="O6" s="8">
        <f t="shared" ref="O6:O37" si="0">SUM(C6:M6)</f>
        <v>157543.7947</v>
      </c>
      <c r="P6" s="9">
        <f>SUM(O6/365)</f>
        <v>431.62683479452056</v>
      </c>
      <c r="Q6" s="9">
        <f>SUM(S6*365)</f>
        <v>197510.18699999998</v>
      </c>
      <c r="R6" s="17">
        <f t="shared" ref="R6:R37" si="1">P6*5</f>
        <v>2158.1341739726026</v>
      </c>
      <c r="S6" s="16">
        <f>SUM(T6/1000)</f>
        <v>541.12379999999996</v>
      </c>
      <c r="T6" s="4">
        <f>SUM(U6*1.14)</f>
        <v>541123.79999999993</v>
      </c>
      <c r="U6" s="12">
        <v>474670</v>
      </c>
      <c r="V6" s="5">
        <f>S6*5</f>
        <v>2705.6189999999997</v>
      </c>
      <c r="W6" s="19">
        <f t="shared" ref="W6:W37" si="2">P6/S6</f>
        <v>0.79764895721555884</v>
      </c>
    </row>
    <row r="7" spans="1:23" ht="21.75" customHeight="1">
      <c r="A7" s="2">
        <v>2</v>
      </c>
      <c r="B7" s="3" t="s">
        <v>3</v>
      </c>
      <c r="C7" s="24">
        <v>24850.880300000001</v>
      </c>
      <c r="D7" s="25">
        <v>24512.5317</v>
      </c>
      <c r="E7" s="26">
        <v>24057.367600000001</v>
      </c>
      <c r="F7" s="32">
        <v>23878.2012</v>
      </c>
      <c r="G7" s="27">
        <v>23502.549200000001</v>
      </c>
      <c r="H7" s="27">
        <v>23829.505799999999</v>
      </c>
      <c r="I7" s="28">
        <v>23822.2837</v>
      </c>
      <c r="J7" s="29">
        <v>24070.6872</v>
      </c>
      <c r="K7" s="30">
        <v>24644.421399999999</v>
      </c>
      <c r="L7" s="31">
        <v>24875.5262</v>
      </c>
      <c r="M7" s="32">
        <v>24406.494699999999</v>
      </c>
      <c r="N7" s="33">
        <v>24404.724200000001</v>
      </c>
      <c r="O7" s="8">
        <f t="shared" si="0"/>
        <v>266450.44900000002</v>
      </c>
      <c r="P7" s="9">
        <f t="shared" ref="P7:P70" si="3">SUM(O7/365)</f>
        <v>730.00123013698635</v>
      </c>
      <c r="Q7" s="9">
        <f t="shared" ref="Q7:Q70" si="4">SUM(S7*365)</f>
        <v>341673.02519999992</v>
      </c>
      <c r="R7" s="17">
        <f t="shared" si="1"/>
        <v>3650.0061506849315</v>
      </c>
      <c r="S7" s="16">
        <f t="shared" ref="S7:S70" si="5">SUM(T7/1000)</f>
        <v>936.09047999999984</v>
      </c>
      <c r="T7" s="4">
        <f t="shared" ref="T7:T70" si="6">SUM(U7*1.14)</f>
        <v>936090.47999999986</v>
      </c>
      <c r="U7" s="12">
        <v>821132</v>
      </c>
      <c r="V7" s="5">
        <f t="shared" ref="V7:V70" si="7">S7*5</f>
        <v>4680.4523999999992</v>
      </c>
      <c r="W7" s="19">
        <f t="shared" si="2"/>
        <v>0.77984045958568715</v>
      </c>
    </row>
    <row r="8" spans="1:23" ht="21.75" customHeight="1">
      <c r="A8" s="2">
        <v>3</v>
      </c>
      <c r="B8" s="3" t="s">
        <v>4</v>
      </c>
      <c r="C8" s="24">
        <v>15054.603499999999</v>
      </c>
      <c r="D8" s="25">
        <v>14505.3482</v>
      </c>
      <c r="E8" s="26">
        <v>14431.1193</v>
      </c>
      <c r="F8" s="32">
        <v>15195.190500000001</v>
      </c>
      <c r="G8" s="27">
        <v>15698.3195</v>
      </c>
      <c r="H8" s="27">
        <v>15966.9679</v>
      </c>
      <c r="I8" s="28">
        <v>15927.317499999999</v>
      </c>
      <c r="J8" s="29">
        <v>15728.646699999999</v>
      </c>
      <c r="K8" s="30">
        <v>16262.187</v>
      </c>
      <c r="L8" s="31">
        <v>15990.418100000001</v>
      </c>
      <c r="M8" s="32">
        <v>16403.131700000002</v>
      </c>
      <c r="N8" s="33">
        <v>15007.8339</v>
      </c>
      <c r="O8" s="8">
        <f t="shared" si="0"/>
        <v>171163.2499</v>
      </c>
      <c r="P8" s="9">
        <f t="shared" si="3"/>
        <v>468.94041068493152</v>
      </c>
      <c r="Q8" s="9">
        <f t="shared" si="4"/>
        <v>408843.21599999996</v>
      </c>
      <c r="R8" s="17">
        <f t="shared" si="1"/>
        <v>2344.7020534246576</v>
      </c>
      <c r="S8" s="16">
        <f t="shared" si="5"/>
        <v>1120.1183999999998</v>
      </c>
      <c r="T8" s="7">
        <f t="shared" si="6"/>
        <v>1120118.3999999999</v>
      </c>
      <c r="U8" s="13">
        <v>982560</v>
      </c>
      <c r="V8" s="5">
        <f t="shared" si="7"/>
        <v>5600.5919999999987</v>
      </c>
      <c r="W8" s="19">
        <f t="shared" si="2"/>
        <v>0.41865253770041772</v>
      </c>
    </row>
    <row r="9" spans="1:23" ht="21.75" customHeight="1">
      <c r="A9" s="2">
        <v>4</v>
      </c>
      <c r="B9" s="3" t="s">
        <v>5</v>
      </c>
      <c r="C9" s="23">
        <v>46017.9879</v>
      </c>
      <c r="D9" s="25">
        <v>18145.593099999998</v>
      </c>
      <c r="E9" s="26">
        <v>18573.891100000001</v>
      </c>
      <c r="F9" s="32">
        <v>18226.398099999999</v>
      </c>
      <c r="G9" s="27">
        <v>16597.916499999999</v>
      </c>
      <c r="H9" s="27">
        <v>15113.8927</v>
      </c>
      <c r="I9" s="28">
        <v>15704.8333</v>
      </c>
      <c r="J9" s="29">
        <v>15303.638499999999</v>
      </c>
      <c r="K9" s="30">
        <v>21376.6319</v>
      </c>
      <c r="L9" s="31">
        <v>14635.782800000001</v>
      </c>
      <c r="M9" s="32">
        <v>14833.4822</v>
      </c>
      <c r="N9" s="33">
        <v>15543.9195</v>
      </c>
      <c r="O9" s="8">
        <f t="shared" si="0"/>
        <v>214530.04809999999</v>
      </c>
      <c r="P9" s="9">
        <f t="shared" si="3"/>
        <v>587.7535564383561</v>
      </c>
      <c r="Q9" s="9">
        <f t="shared" si="4"/>
        <v>301367.4987</v>
      </c>
      <c r="R9" s="17">
        <f t="shared" si="1"/>
        <v>2938.7677821917805</v>
      </c>
      <c r="S9" s="16">
        <f t="shared" si="5"/>
        <v>825.66437999999994</v>
      </c>
      <c r="T9" s="4">
        <f t="shared" si="6"/>
        <v>825664.37999999989</v>
      </c>
      <c r="U9" s="12">
        <v>724267</v>
      </c>
      <c r="V9" s="5">
        <f t="shared" si="7"/>
        <v>4128.3218999999999</v>
      </c>
      <c r="W9" s="19">
        <f t="shared" si="2"/>
        <v>0.71185528972238832</v>
      </c>
    </row>
    <row r="10" spans="1:23" ht="21.75" customHeight="1">
      <c r="A10" s="2">
        <v>5</v>
      </c>
      <c r="B10" s="3" t="s">
        <v>6</v>
      </c>
      <c r="C10" s="24">
        <v>30534.730299999999</v>
      </c>
      <c r="D10" s="25">
        <v>32907.1011</v>
      </c>
      <c r="E10" s="26">
        <v>33385.234499999999</v>
      </c>
      <c r="F10" s="32">
        <v>36536.017</v>
      </c>
      <c r="G10" s="27">
        <v>34371.525000000001</v>
      </c>
      <c r="H10" s="27">
        <v>35020.757100000003</v>
      </c>
      <c r="I10" s="28">
        <v>34678.281900000002</v>
      </c>
      <c r="J10" s="29">
        <v>36329.106800000001</v>
      </c>
      <c r="K10" s="30">
        <v>37451.928099999997</v>
      </c>
      <c r="L10" s="31">
        <v>35953.353000000003</v>
      </c>
      <c r="M10" s="32">
        <v>40246.023000000001</v>
      </c>
      <c r="N10" s="33">
        <v>37408.753400000001</v>
      </c>
      <c r="O10" s="8">
        <f t="shared" si="0"/>
        <v>387414.05780000001</v>
      </c>
      <c r="P10" s="9">
        <f t="shared" si="3"/>
        <v>1061.4083775342467</v>
      </c>
      <c r="Q10" s="9">
        <f t="shared" si="4"/>
        <v>748778.60759999987</v>
      </c>
      <c r="R10" s="17">
        <f t="shared" si="1"/>
        <v>5307.0418876712338</v>
      </c>
      <c r="S10" s="16">
        <f t="shared" si="5"/>
        <v>2051.4482399999997</v>
      </c>
      <c r="T10" s="4">
        <f t="shared" si="6"/>
        <v>2051448.2399999998</v>
      </c>
      <c r="U10" s="12">
        <v>1799516</v>
      </c>
      <c r="V10" s="5">
        <f t="shared" si="7"/>
        <v>10257.241199999999</v>
      </c>
      <c r="W10" s="19">
        <f t="shared" si="2"/>
        <v>0.517394666284267</v>
      </c>
    </row>
    <row r="11" spans="1:23" ht="21.75" customHeight="1">
      <c r="A11" s="2">
        <v>6</v>
      </c>
      <c r="B11" s="3" t="s">
        <v>7</v>
      </c>
      <c r="C11" s="24">
        <v>13377.386200000001</v>
      </c>
      <c r="D11" s="25">
        <v>14742.7467</v>
      </c>
      <c r="E11" s="26">
        <v>14236.880999999999</v>
      </c>
      <c r="F11" s="32">
        <v>14235.8956</v>
      </c>
      <c r="G11" s="27">
        <v>13855.8228</v>
      </c>
      <c r="H11" s="27">
        <v>14683.3647</v>
      </c>
      <c r="I11" s="28">
        <v>15882.5672</v>
      </c>
      <c r="J11" s="29">
        <v>16803.6463</v>
      </c>
      <c r="K11" s="30">
        <v>15326.3079</v>
      </c>
      <c r="L11" s="31">
        <v>14125.9354</v>
      </c>
      <c r="M11" s="32">
        <v>13806.298000000001</v>
      </c>
      <c r="N11" s="33">
        <v>18752.363099999999</v>
      </c>
      <c r="O11" s="8">
        <f t="shared" si="0"/>
        <v>161076.85179999997</v>
      </c>
      <c r="P11" s="9">
        <f t="shared" si="3"/>
        <v>441.30644328767119</v>
      </c>
      <c r="Q11" s="9">
        <f t="shared" si="4"/>
        <v>222298.92839999998</v>
      </c>
      <c r="R11" s="17">
        <f t="shared" si="1"/>
        <v>2206.532216438356</v>
      </c>
      <c r="S11" s="16">
        <f t="shared" si="5"/>
        <v>609.03815999999995</v>
      </c>
      <c r="T11" s="4">
        <f t="shared" si="6"/>
        <v>609038.15999999992</v>
      </c>
      <c r="U11" s="12">
        <v>534244</v>
      </c>
      <c r="V11" s="5">
        <f t="shared" si="7"/>
        <v>3045.1907999999999</v>
      </c>
      <c r="W11" s="19">
        <f t="shared" si="2"/>
        <v>0.7245957187439146</v>
      </c>
    </row>
    <row r="12" spans="1:23" ht="21.75" customHeight="1">
      <c r="A12" s="2">
        <v>7</v>
      </c>
      <c r="B12" s="3" t="s">
        <v>8</v>
      </c>
      <c r="C12" s="23">
        <v>56805.510799999996</v>
      </c>
      <c r="D12" s="23">
        <v>57837.660400000001</v>
      </c>
      <c r="E12" s="23">
        <v>70666.686000000002</v>
      </c>
      <c r="F12" s="32">
        <v>18659.094000000001</v>
      </c>
      <c r="G12" s="27">
        <v>17326.759600000001</v>
      </c>
      <c r="H12" s="27">
        <v>19307.779500000001</v>
      </c>
      <c r="I12" s="28">
        <v>20536.024300000001</v>
      </c>
      <c r="J12" s="29">
        <v>18079.568299999999</v>
      </c>
      <c r="K12" s="30">
        <v>18045.841799999998</v>
      </c>
      <c r="L12" s="31">
        <v>17931.880099999998</v>
      </c>
      <c r="M12" s="32">
        <v>18431.701099999998</v>
      </c>
      <c r="N12" s="33">
        <v>17933.633300000001</v>
      </c>
      <c r="O12" s="8">
        <f t="shared" si="0"/>
        <v>333628.50589999999</v>
      </c>
      <c r="P12" s="9">
        <f t="shared" si="3"/>
        <v>914.05070109589042</v>
      </c>
      <c r="Q12" s="9">
        <f t="shared" si="4"/>
        <v>298029.96059999993</v>
      </c>
      <c r="R12" s="17">
        <f t="shared" si="1"/>
        <v>4570.2535054794516</v>
      </c>
      <c r="S12" s="16">
        <f t="shared" si="5"/>
        <v>816.52043999999989</v>
      </c>
      <c r="T12" s="7">
        <f t="shared" si="6"/>
        <v>816520.44</v>
      </c>
      <c r="U12" s="13">
        <v>716246</v>
      </c>
      <c r="V12" s="5">
        <f t="shared" si="7"/>
        <v>4082.6021999999994</v>
      </c>
      <c r="W12" s="19">
        <f t="shared" si="2"/>
        <v>1.119446196712345</v>
      </c>
    </row>
    <row r="13" spans="1:23" ht="21.75" customHeight="1">
      <c r="A13" s="2">
        <v>8</v>
      </c>
      <c r="B13" s="3" t="s">
        <v>9</v>
      </c>
      <c r="C13" s="24">
        <v>82844.3603</v>
      </c>
      <c r="D13" s="25">
        <v>81382.706099999996</v>
      </c>
      <c r="E13" s="26">
        <v>82231.807799999995</v>
      </c>
      <c r="F13" s="32">
        <v>84143.359299999996</v>
      </c>
      <c r="G13" s="27">
        <v>79617.281099999993</v>
      </c>
      <c r="H13" s="27">
        <v>80757.489499999996</v>
      </c>
      <c r="I13" s="28">
        <v>76270.591499999995</v>
      </c>
      <c r="J13" s="29">
        <v>81643.550199999998</v>
      </c>
      <c r="K13" s="30">
        <v>81741.335500000001</v>
      </c>
      <c r="L13" s="31">
        <v>83220.323699999994</v>
      </c>
      <c r="M13" s="32">
        <v>81438.388000000006</v>
      </c>
      <c r="N13" s="33">
        <v>78872.625100000005</v>
      </c>
      <c r="O13" s="8">
        <f t="shared" si="0"/>
        <v>895291.19300000009</v>
      </c>
      <c r="P13" s="9">
        <f t="shared" si="3"/>
        <v>2452.8525835616442</v>
      </c>
      <c r="Q13" s="9">
        <f t="shared" si="4"/>
        <v>639860.27159999998</v>
      </c>
      <c r="R13" s="17">
        <f t="shared" si="1"/>
        <v>12264.262917808221</v>
      </c>
      <c r="S13" s="16">
        <f t="shared" si="5"/>
        <v>1753.0418399999999</v>
      </c>
      <c r="T13" s="7">
        <f t="shared" si="6"/>
        <v>1753041.8399999999</v>
      </c>
      <c r="U13" s="13">
        <v>1537756</v>
      </c>
      <c r="V13" s="5">
        <f t="shared" si="7"/>
        <v>8765.2091999999993</v>
      </c>
      <c r="W13" s="19">
        <f t="shared" si="2"/>
        <v>1.3991979698337631</v>
      </c>
    </row>
    <row r="14" spans="1:23" ht="21.75" customHeight="1">
      <c r="A14" s="2">
        <v>9</v>
      </c>
      <c r="B14" s="3" t="s">
        <v>10</v>
      </c>
      <c r="C14" s="24">
        <v>8237.9696000000004</v>
      </c>
      <c r="D14" s="25">
        <v>8243.4154999999992</v>
      </c>
      <c r="E14" s="26">
        <v>8294.3844000000008</v>
      </c>
      <c r="F14" s="32">
        <v>8482.5298999999995</v>
      </c>
      <c r="G14" s="27">
        <v>8244.3634999999995</v>
      </c>
      <c r="H14" s="27">
        <v>8125.8392000000003</v>
      </c>
      <c r="I14" s="28">
        <v>8698.1941999999999</v>
      </c>
      <c r="J14" s="29">
        <v>8825.3389999999999</v>
      </c>
      <c r="K14" s="30">
        <v>8661.9555</v>
      </c>
      <c r="L14" s="31">
        <v>8582.0292000000009</v>
      </c>
      <c r="M14" s="32">
        <v>8577.5846000000001</v>
      </c>
      <c r="N14" s="33">
        <v>8649.3947000000007</v>
      </c>
      <c r="O14" s="8">
        <f t="shared" si="0"/>
        <v>92973.604600000006</v>
      </c>
      <c r="P14" s="9">
        <f t="shared" si="3"/>
        <v>254.72220438356166</v>
      </c>
      <c r="Q14" s="9">
        <f t="shared" si="4"/>
        <v>135755.12159999998</v>
      </c>
      <c r="R14" s="17">
        <f t="shared" si="1"/>
        <v>1273.6110219178083</v>
      </c>
      <c r="S14" s="16">
        <f t="shared" si="5"/>
        <v>371.93183999999997</v>
      </c>
      <c r="T14" s="4">
        <f t="shared" si="6"/>
        <v>371931.83999999997</v>
      </c>
      <c r="U14" s="12">
        <v>326256</v>
      </c>
      <c r="V14" s="5">
        <f t="shared" si="7"/>
        <v>1859.6591999999998</v>
      </c>
      <c r="W14" s="19">
        <f t="shared" si="2"/>
        <v>0.68486259305888331</v>
      </c>
    </row>
    <row r="15" spans="1:23" ht="21.75" customHeight="1">
      <c r="A15" s="2">
        <v>10</v>
      </c>
      <c r="B15" s="3" t="s">
        <v>11</v>
      </c>
      <c r="C15" s="24">
        <v>24065.446100000001</v>
      </c>
      <c r="D15" s="25">
        <v>24877.0062</v>
      </c>
      <c r="E15" s="26">
        <v>30287.207699999999</v>
      </c>
      <c r="F15" s="32">
        <v>24141.0173</v>
      </c>
      <c r="G15" s="27">
        <v>23413.760699999999</v>
      </c>
      <c r="H15" s="27">
        <v>33417.636299999998</v>
      </c>
      <c r="I15" s="28">
        <v>24131.275300000001</v>
      </c>
      <c r="J15" s="29">
        <v>24667.183700000001</v>
      </c>
      <c r="K15" s="30">
        <v>25100.9758</v>
      </c>
      <c r="L15" s="31">
        <v>24311.608199999999</v>
      </c>
      <c r="M15" s="32">
        <v>22653.413700000001</v>
      </c>
      <c r="N15" s="33">
        <v>23022.4902</v>
      </c>
      <c r="O15" s="8">
        <f t="shared" si="0"/>
        <v>281066.53100000002</v>
      </c>
      <c r="P15" s="9">
        <f t="shared" si="3"/>
        <v>770.04529041095896</v>
      </c>
      <c r="Q15" s="9">
        <f t="shared" si="4"/>
        <v>472798.20209999994</v>
      </c>
      <c r="R15" s="17">
        <f t="shared" si="1"/>
        <v>3850.2264520547947</v>
      </c>
      <c r="S15" s="16">
        <f t="shared" si="5"/>
        <v>1295.3375399999998</v>
      </c>
      <c r="T15" s="4">
        <f t="shared" si="6"/>
        <v>1295337.5399999998</v>
      </c>
      <c r="U15" s="12">
        <v>1136261</v>
      </c>
      <c r="V15" s="5">
        <f t="shared" si="7"/>
        <v>6476.6876999999986</v>
      </c>
      <c r="W15" s="19">
        <f t="shared" si="2"/>
        <v>0.59447461887884379</v>
      </c>
    </row>
    <row r="16" spans="1:23" ht="21.75" customHeight="1">
      <c r="A16" s="2">
        <v>11</v>
      </c>
      <c r="B16" s="3" t="s">
        <v>12</v>
      </c>
      <c r="C16" s="24">
        <v>11801.5381</v>
      </c>
      <c r="D16" s="25">
        <v>11518.0628</v>
      </c>
      <c r="E16" s="26">
        <v>11414.0879</v>
      </c>
      <c r="F16" s="32">
        <v>11529.0663</v>
      </c>
      <c r="G16" s="27">
        <v>11842.174000000001</v>
      </c>
      <c r="H16" s="27">
        <v>11370.528</v>
      </c>
      <c r="I16" s="28">
        <v>11544.0532</v>
      </c>
      <c r="J16" s="29">
        <v>11565.0105</v>
      </c>
      <c r="K16" s="30">
        <v>11738.291300000001</v>
      </c>
      <c r="L16" s="31">
        <v>12517.101000000001</v>
      </c>
      <c r="M16" s="32">
        <v>12323.607900000001</v>
      </c>
      <c r="N16" s="23">
        <v>105323.92110000001</v>
      </c>
      <c r="O16" s="8">
        <f t="shared" si="0"/>
        <v>129163.52099999999</v>
      </c>
      <c r="P16" s="9">
        <f t="shared" si="3"/>
        <v>353.8726602739726</v>
      </c>
      <c r="Q16" s="9">
        <f t="shared" si="4"/>
        <v>210981.00839999996</v>
      </c>
      <c r="R16" s="17">
        <f t="shared" si="1"/>
        <v>1769.3633013698629</v>
      </c>
      <c r="S16" s="16">
        <f t="shared" si="5"/>
        <v>578.03015999999991</v>
      </c>
      <c r="T16" s="4">
        <f t="shared" si="6"/>
        <v>578030.15999999992</v>
      </c>
      <c r="U16" s="12">
        <v>507044</v>
      </c>
      <c r="V16" s="5">
        <f t="shared" si="7"/>
        <v>2890.1507999999994</v>
      </c>
      <c r="W16" s="19">
        <f t="shared" si="2"/>
        <v>0.61220449167215196</v>
      </c>
    </row>
    <row r="17" spans="1:23" ht="21.75" customHeight="1">
      <c r="A17" s="2">
        <v>12</v>
      </c>
      <c r="B17" s="3" t="s">
        <v>13</v>
      </c>
      <c r="C17" s="24">
        <v>24329.4679</v>
      </c>
      <c r="D17" s="25">
        <v>24662.245900000002</v>
      </c>
      <c r="E17" s="26">
        <v>27262.5929</v>
      </c>
      <c r="F17" s="32">
        <v>24522.854599999999</v>
      </c>
      <c r="G17" s="27">
        <v>23794.305700000001</v>
      </c>
      <c r="H17" s="27">
        <v>24274.2343</v>
      </c>
      <c r="I17" s="28">
        <v>25119.3279</v>
      </c>
      <c r="J17" s="29">
        <v>24556.4496</v>
      </c>
      <c r="K17" s="30">
        <v>24656.218499999999</v>
      </c>
      <c r="L17" s="31">
        <v>24510.522499999999</v>
      </c>
      <c r="M17" s="32">
        <v>26871.4565</v>
      </c>
      <c r="N17" s="33">
        <v>25561.452600000001</v>
      </c>
      <c r="O17" s="8">
        <f t="shared" si="0"/>
        <v>274559.67629999999</v>
      </c>
      <c r="P17" s="9">
        <f t="shared" si="3"/>
        <v>752.21829123287671</v>
      </c>
      <c r="Q17" s="9">
        <f t="shared" si="4"/>
        <v>488857.16549999994</v>
      </c>
      <c r="R17" s="17">
        <f t="shared" si="1"/>
        <v>3761.0914561643835</v>
      </c>
      <c r="S17" s="16">
        <f t="shared" si="5"/>
        <v>1339.3346999999999</v>
      </c>
      <c r="T17" s="4">
        <f t="shared" si="6"/>
        <v>1339334.7</v>
      </c>
      <c r="U17" s="12">
        <v>1174855</v>
      </c>
      <c r="V17" s="5">
        <f t="shared" si="7"/>
        <v>6696.673499999999</v>
      </c>
      <c r="W17" s="19">
        <f t="shared" si="2"/>
        <v>0.56163578173019546</v>
      </c>
    </row>
    <row r="18" spans="1:23" ht="21.75" customHeight="1">
      <c r="A18" s="2">
        <v>13</v>
      </c>
      <c r="B18" s="3" t="s">
        <v>14</v>
      </c>
      <c r="C18" s="24">
        <v>43816.378900000003</v>
      </c>
      <c r="D18" s="25">
        <v>43347.1806</v>
      </c>
      <c r="E18" s="26">
        <v>44620.495799999997</v>
      </c>
      <c r="F18" s="32">
        <v>44073.358899999999</v>
      </c>
      <c r="G18" s="27">
        <v>42544.276299999998</v>
      </c>
      <c r="H18" s="27">
        <v>43229.483699999997</v>
      </c>
      <c r="I18" s="28">
        <v>41641.440199999997</v>
      </c>
      <c r="J18" s="29">
        <v>42284.916700000002</v>
      </c>
      <c r="K18" s="30">
        <v>42857.256800000003</v>
      </c>
      <c r="L18" s="31">
        <v>44251.808799999999</v>
      </c>
      <c r="M18" s="32">
        <v>43050.2</v>
      </c>
      <c r="N18" s="33">
        <v>43267.871299999999</v>
      </c>
      <c r="O18" s="8">
        <f t="shared" si="0"/>
        <v>475716.79670000001</v>
      </c>
      <c r="P18" s="9">
        <f t="shared" si="3"/>
        <v>1303.3336895890411</v>
      </c>
      <c r="Q18" s="9">
        <f t="shared" si="4"/>
        <v>678762.29279999994</v>
      </c>
      <c r="R18" s="17">
        <f t="shared" si="1"/>
        <v>6516.6684479452051</v>
      </c>
      <c r="S18" s="16">
        <f t="shared" si="5"/>
        <v>1859.6227199999998</v>
      </c>
      <c r="T18" s="4">
        <f t="shared" si="6"/>
        <v>1859622.7199999997</v>
      </c>
      <c r="U18" s="12">
        <v>1631248</v>
      </c>
      <c r="V18" s="5">
        <f t="shared" si="7"/>
        <v>9298.1135999999988</v>
      </c>
      <c r="W18" s="19">
        <f t="shared" si="2"/>
        <v>0.70085919878901093</v>
      </c>
    </row>
    <row r="19" spans="1:23" ht="21.75" customHeight="1">
      <c r="A19" s="2">
        <v>14</v>
      </c>
      <c r="B19" s="3" t="s">
        <v>15</v>
      </c>
      <c r="C19" s="24">
        <v>12901.466399999999</v>
      </c>
      <c r="D19" s="25">
        <v>12409.2888</v>
      </c>
      <c r="E19" s="26">
        <v>12733.875599999999</v>
      </c>
      <c r="F19" s="32">
        <v>13247.6927</v>
      </c>
      <c r="G19" s="27">
        <v>12416.535900000001</v>
      </c>
      <c r="H19" s="27">
        <v>11868.9951</v>
      </c>
      <c r="I19" s="28">
        <v>12259.3393</v>
      </c>
      <c r="J19" s="29">
        <v>12773.196900000001</v>
      </c>
      <c r="K19" s="30">
        <v>12515.622600000001</v>
      </c>
      <c r="L19" s="31">
        <v>12641.221100000001</v>
      </c>
      <c r="M19" s="32">
        <v>13481.9316</v>
      </c>
      <c r="N19" s="33">
        <v>12149.561799999999</v>
      </c>
      <c r="O19" s="8">
        <f t="shared" si="0"/>
        <v>139249.166</v>
      </c>
      <c r="P19" s="9">
        <f t="shared" si="3"/>
        <v>381.50456438356161</v>
      </c>
      <c r="Q19" s="9">
        <f t="shared" si="4"/>
        <v>267024.26909999998</v>
      </c>
      <c r="R19" s="17">
        <f t="shared" si="1"/>
        <v>1907.522821917808</v>
      </c>
      <c r="S19" s="16">
        <f t="shared" si="5"/>
        <v>731.57333999999992</v>
      </c>
      <c r="T19" s="4">
        <f t="shared" si="6"/>
        <v>731573.34</v>
      </c>
      <c r="U19" s="12">
        <v>641731</v>
      </c>
      <c r="V19" s="5">
        <f t="shared" si="7"/>
        <v>3657.8666999999996</v>
      </c>
      <c r="W19" s="19">
        <f t="shared" si="2"/>
        <v>0.52148505628097608</v>
      </c>
    </row>
    <row r="20" spans="1:23" ht="21.75" customHeight="1">
      <c r="A20" s="2">
        <v>15</v>
      </c>
      <c r="B20" s="3" t="s">
        <v>16</v>
      </c>
      <c r="C20" s="24">
        <v>4167.7469000000001</v>
      </c>
      <c r="D20" s="25">
        <v>4284.3585999999996</v>
      </c>
      <c r="E20" s="26">
        <v>4392.2916999999998</v>
      </c>
      <c r="F20" s="32">
        <v>4722.0097999999998</v>
      </c>
      <c r="G20" s="27">
        <v>4422.1229000000003</v>
      </c>
      <c r="H20" s="27">
        <v>4588.6396000000004</v>
      </c>
      <c r="I20" s="28">
        <v>4395.3293000000003</v>
      </c>
      <c r="J20" s="29">
        <v>4969.4489999999996</v>
      </c>
      <c r="K20" s="30">
        <v>4903.3134</v>
      </c>
      <c r="L20" s="31">
        <v>4863.5829999999996</v>
      </c>
      <c r="M20" s="32">
        <v>4856.8753999999999</v>
      </c>
      <c r="N20" s="33">
        <v>12045.8282</v>
      </c>
      <c r="O20" s="8">
        <f t="shared" si="0"/>
        <v>50565.719599999997</v>
      </c>
      <c r="P20" s="9">
        <f t="shared" si="3"/>
        <v>138.53621808219177</v>
      </c>
      <c r="Q20" s="9">
        <f t="shared" si="4"/>
        <v>91804.142999999996</v>
      </c>
      <c r="R20" s="17">
        <f t="shared" si="1"/>
        <v>692.68109041095886</v>
      </c>
      <c r="S20" s="16">
        <f t="shared" si="5"/>
        <v>251.51819999999998</v>
      </c>
      <c r="T20" s="4">
        <f t="shared" si="6"/>
        <v>251518.19999999998</v>
      </c>
      <c r="U20" s="12">
        <v>220630</v>
      </c>
      <c r="V20" s="5">
        <f t="shared" si="7"/>
        <v>1257.5909999999999</v>
      </c>
      <c r="W20" s="19">
        <f t="shared" si="2"/>
        <v>0.55079997424517102</v>
      </c>
    </row>
    <row r="21" spans="1:23" ht="21.75" customHeight="1">
      <c r="A21" s="2">
        <v>16</v>
      </c>
      <c r="B21" s="3" t="s">
        <v>17</v>
      </c>
      <c r="C21" s="24">
        <v>21658.240300000001</v>
      </c>
      <c r="D21" s="25">
        <v>21356.6551</v>
      </c>
      <c r="E21" s="26">
        <v>22239.352800000001</v>
      </c>
      <c r="F21" s="32">
        <v>21671.8501</v>
      </c>
      <c r="G21" s="27">
        <v>21410.0003</v>
      </c>
      <c r="H21" s="27">
        <v>21492.626899999999</v>
      </c>
      <c r="I21" s="28">
        <v>21326.530900000002</v>
      </c>
      <c r="J21" s="29">
        <v>21433.040400000002</v>
      </c>
      <c r="K21" s="30">
        <v>21389.879799999999</v>
      </c>
      <c r="L21" s="31">
        <v>21422.745800000001</v>
      </c>
      <c r="M21" s="32">
        <v>21443.686099999999</v>
      </c>
      <c r="N21" s="33">
        <v>21577.412</v>
      </c>
      <c r="O21" s="10">
        <f t="shared" si="0"/>
        <v>236844.6085</v>
      </c>
      <c r="P21" s="11">
        <f t="shared" si="3"/>
        <v>648.88933835616444</v>
      </c>
      <c r="Q21" s="9">
        <f t="shared" si="4"/>
        <v>26630.8161</v>
      </c>
      <c r="R21" s="13">
        <f t="shared" si="1"/>
        <v>3244.4466917808222</v>
      </c>
      <c r="S21" s="11">
        <f t="shared" si="5"/>
        <v>72.96114</v>
      </c>
      <c r="T21" s="7">
        <f t="shared" si="6"/>
        <v>72961.14</v>
      </c>
      <c r="U21" s="13">
        <v>64001</v>
      </c>
      <c r="V21" s="6">
        <f t="shared" si="7"/>
        <v>364.8057</v>
      </c>
      <c r="W21" s="19">
        <f t="shared" si="2"/>
        <v>8.8936293807383553</v>
      </c>
    </row>
    <row r="22" spans="1:23" ht="21.75" customHeight="1">
      <c r="A22" s="2">
        <v>17</v>
      </c>
      <c r="B22" s="3" t="s">
        <v>18</v>
      </c>
      <c r="C22" s="23">
        <v>14820.690699999999</v>
      </c>
      <c r="D22" s="23">
        <v>14983.2358</v>
      </c>
      <c r="E22" s="23">
        <v>16298.3521</v>
      </c>
      <c r="F22" s="32">
        <v>6417.3172000000004</v>
      </c>
      <c r="G22" s="27">
        <v>5920.4885000000004</v>
      </c>
      <c r="H22" s="27">
        <v>5791.7106000000003</v>
      </c>
      <c r="I22" s="23">
        <v>14533.7035</v>
      </c>
      <c r="J22" s="29">
        <v>5607.4660000000003</v>
      </c>
      <c r="K22" s="30">
        <v>5810.7447000000002</v>
      </c>
      <c r="L22" s="31">
        <v>5731.4525000000003</v>
      </c>
      <c r="M22" s="23">
        <v>244526.95370000001</v>
      </c>
      <c r="N22" s="23">
        <v>253318.6231</v>
      </c>
      <c r="O22" s="8">
        <f t="shared" si="0"/>
        <v>340442.1153</v>
      </c>
      <c r="P22" s="9">
        <f t="shared" si="3"/>
        <v>932.7181241095891</v>
      </c>
      <c r="Q22" s="9">
        <f t="shared" si="4"/>
        <v>107923.857</v>
      </c>
      <c r="R22" s="17">
        <f t="shared" si="1"/>
        <v>4663.5906205479459</v>
      </c>
      <c r="S22" s="16">
        <f t="shared" si="5"/>
        <v>295.68180000000001</v>
      </c>
      <c r="T22" s="7">
        <f t="shared" si="6"/>
        <v>295681.8</v>
      </c>
      <c r="U22" s="13">
        <v>259370</v>
      </c>
      <c r="V22" s="5">
        <f t="shared" si="7"/>
        <v>1478.4090000000001</v>
      </c>
      <c r="W22" s="19">
        <f t="shared" si="2"/>
        <v>3.1544657943423946</v>
      </c>
    </row>
    <row r="23" spans="1:23" ht="21.75" customHeight="1">
      <c r="A23" s="2">
        <v>18</v>
      </c>
      <c r="B23" s="3" t="s">
        <v>19</v>
      </c>
      <c r="C23" s="24">
        <v>36059.033600000002</v>
      </c>
      <c r="D23" s="25">
        <v>33022.191099999996</v>
      </c>
      <c r="E23" s="26">
        <v>32792.157800000001</v>
      </c>
      <c r="F23" s="32">
        <v>35665.733399999997</v>
      </c>
      <c r="G23" s="27">
        <v>32324.513999999999</v>
      </c>
      <c r="H23" s="27">
        <v>35423.9827</v>
      </c>
      <c r="I23" s="28">
        <v>40223.338000000003</v>
      </c>
      <c r="J23" s="29">
        <v>40136.493300000002</v>
      </c>
      <c r="K23" s="30">
        <v>42480.072200000002</v>
      </c>
      <c r="L23" s="31">
        <v>41811.3819</v>
      </c>
      <c r="M23" s="32">
        <v>41692.585899999998</v>
      </c>
      <c r="N23" s="33">
        <v>40672.303</v>
      </c>
      <c r="O23" s="8">
        <f t="shared" si="0"/>
        <v>411631.48389999993</v>
      </c>
      <c r="P23" s="9">
        <f t="shared" si="3"/>
        <v>1127.757490136986</v>
      </c>
      <c r="Q23" s="9">
        <f t="shared" si="4"/>
        <v>378609.38999999996</v>
      </c>
      <c r="R23" s="17">
        <f t="shared" si="1"/>
        <v>5638.7874506849303</v>
      </c>
      <c r="S23" s="16">
        <f t="shared" si="5"/>
        <v>1037.2859999999998</v>
      </c>
      <c r="T23" s="7">
        <f t="shared" si="6"/>
        <v>1037285.9999999999</v>
      </c>
      <c r="U23" s="13">
        <v>909900</v>
      </c>
      <c r="V23" s="5">
        <f t="shared" si="7"/>
        <v>5186.4299999999994</v>
      </c>
      <c r="W23" s="19">
        <f t="shared" si="2"/>
        <v>1.0872194265968944</v>
      </c>
    </row>
    <row r="24" spans="1:23" ht="21.75" customHeight="1">
      <c r="A24" s="2">
        <v>19</v>
      </c>
      <c r="B24" s="3" t="s">
        <v>20</v>
      </c>
      <c r="C24" s="24">
        <v>10602.394899999999</v>
      </c>
      <c r="D24" s="25">
        <v>13369.0016</v>
      </c>
      <c r="E24" s="26">
        <v>13485.405500000001</v>
      </c>
      <c r="F24" s="32">
        <v>24392.531900000002</v>
      </c>
      <c r="G24" s="27">
        <v>22023.8943</v>
      </c>
      <c r="H24" s="27">
        <v>12118.277599999999</v>
      </c>
      <c r="I24" s="28">
        <v>12120.7029</v>
      </c>
      <c r="J24" s="29">
        <v>12659.4354</v>
      </c>
      <c r="K24" s="30">
        <v>12376.2731</v>
      </c>
      <c r="L24" s="31">
        <v>12028.982400000001</v>
      </c>
      <c r="M24" s="32">
        <v>11924.077600000001</v>
      </c>
      <c r="N24" s="33">
        <v>18091.701499999999</v>
      </c>
      <c r="O24" s="8">
        <f t="shared" si="0"/>
        <v>157100.97719999999</v>
      </c>
      <c r="P24" s="9">
        <f t="shared" si="3"/>
        <v>430.41363616438355</v>
      </c>
      <c r="Q24" s="9">
        <f t="shared" si="4"/>
        <v>298548.83729999996</v>
      </c>
      <c r="R24" s="17">
        <f t="shared" si="1"/>
        <v>2152.0681808219178</v>
      </c>
      <c r="S24" s="16">
        <f t="shared" si="5"/>
        <v>817.94201999999996</v>
      </c>
      <c r="T24" s="4">
        <f t="shared" si="6"/>
        <v>817942.0199999999</v>
      </c>
      <c r="U24" s="12">
        <v>717493</v>
      </c>
      <c r="V24" s="5">
        <f t="shared" si="7"/>
        <v>4089.7100999999998</v>
      </c>
      <c r="W24" s="19">
        <f t="shared" si="2"/>
        <v>0.52621533756681627</v>
      </c>
    </row>
    <row r="25" spans="1:23" ht="21.75" customHeight="1">
      <c r="A25" s="2">
        <v>20</v>
      </c>
      <c r="B25" s="3" t="s">
        <v>21</v>
      </c>
      <c r="C25" s="24">
        <v>65862.7978</v>
      </c>
      <c r="D25" s="25">
        <v>66238.704899999997</v>
      </c>
      <c r="E25" s="26">
        <v>66824.537899999996</v>
      </c>
      <c r="F25" s="32">
        <v>66594.955799999996</v>
      </c>
      <c r="G25" s="27">
        <v>66187.323099999994</v>
      </c>
      <c r="H25" s="27">
        <v>66361.766799999998</v>
      </c>
      <c r="I25" s="28">
        <v>68138.513699999996</v>
      </c>
      <c r="J25" s="29">
        <v>77813.376000000004</v>
      </c>
      <c r="K25" s="30">
        <v>66465.085800000001</v>
      </c>
      <c r="L25" s="31">
        <v>66150.203800000003</v>
      </c>
      <c r="M25" s="32">
        <v>64639.759599999998</v>
      </c>
      <c r="N25" s="33">
        <v>64147.1999</v>
      </c>
      <c r="O25" s="8">
        <f t="shared" si="0"/>
        <v>741277.02520000003</v>
      </c>
      <c r="P25" s="9">
        <f t="shared" si="3"/>
        <v>2030.895959452055</v>
      </c>
      <c r="Q25" s="9">
        <f t="shared" si="4"/>
        <v>1100311.9545</v>
      </c>
      <c r="R25" s="17">
        <f t="shared" si="1"/>
        <v>10154.479797260276</v>
      </c>
      <c r="S25" s="16">
        <f t="shared" si="5"/>
        <v>3014.5533</v>
      </c>
      <c r="T25" s="4">
        <f t="shared" si="6"/>
        <v>3014553.3</v>
      </c>
      <c r="U25" s="12">
        <v>2644345</v>
      </c>
      <c r="V25" s="5">
        <f t="shared" si="7"/>
        <v>15072.7665</v>
      </c>
      <c r="W25" s="19">
        <f t="shared" si="2"/>
        <v>0.67369714758470345</v>
      </c>
    </row>
    <row r="26" spans="1:23" ht="21.75" customHeight="1">
      <c r="A26" s="2">
        <v>21</v>
      </c>
      <c r="B26" s="3" t="s">
        <v>22</v>
      </c>
      <c r="C26" s="24">
        <v>27458.159599999999</v>
      </c>
      <c r="D26" s="25">
        <v>30404.876</v>
      </c>
      <c r="E26" s="26">
        <v>30312.267599999999</v>
      </c>
      <c r="F26" s="32">
        <v>31641.343700000001</v>
      </c>
      <c r="G26" s="27">
        <v>29332.0344</v>
      </c>
      <c r="H26" s="27">
        <v>32695.415400000002</v>
      </c>
      <c r="I26" s="28">
        <v>29808.168000000001</v>
      </c>
      <c r="J26" s="29">
        <v>30506.008699999998</v>
      </c>
      <c r="K26" s="30">
        <v>30541.8982</v>
      </c>
      <c r="L26" s="31">
        <v>31255.919699999999</v>
      </c>
      <c r="M26" s="32">
        <v>30353.089</v>
      </c>
      <c r="N26" s="33">
        <v>32979.287199999999</v>
      </c>
      <c r="O26" s="8">
        <f t="shared" si="0"/>
        <v>334309.18029999995</v>
      </c>
      <c r="P26" s="9">
        <f t="shared" si="3"/>
        <v>915.91556246575328</v>
      </c>
      <c r="Q26" s="9">
        <f t="shared" si="4"/>
        <v>648657.04169999994</v>
      </c>
      <c r="R26" s="13">
        <f t="shared" si="1"/>
        <v>4579.5778123287664</v>
      </c>
      <c r="S26" s="16">
        <f t="shared" si="5"/>
        <v>1777.14258</v>
      </c>
      <c r="T26" s="7">
        <f t="shared" si="6"/>
        <v>1777142.5799999998</v>
      </c>
      <c r="U26" s="13">
        <v>1558897</v>
      </c>
      <c r="V26" s="6">
        <f t="shared" si="7"/>
        <v>8885.7129000000004</v>
      </c>
      <c r="W26" s="19">
        <f t="shared" si="2"/>
        <v>0.51538665089311708</v>
      </c>
    </row>
    <row r="27" spans="1:23" ht="21.75" customHeight="1">
      <c r="A27" s="2">
        <v>22</v>
      </c>
      <c r="B27" s="3" t="s">
        <v>23</v>
      </c>
      <c r="C27" s="23">
        <v>37168.332799999996</v>
      </c>
      <c r="D27" s="25">
        <v>21580.733199999999</v>
      </c>
      <c r="E27" s="26">
        <v>20967.555499999999</v>
      </c>
      <c r="F27" s="32">
        <v>22268.267400000001</v>
      </c>
      <c r="G27" s="27">
        <v>21401.539000000001</v>
      </c>
      <c r="H27" s="27">
        <v>23503.056499999999</v>
      </c>
      <c r="I27" s="28">
        <v>24160.5507</v>
      </c>
      <c r="J27" s="29">
        <v>24432.0455</v>
      </c>
      <c r="K27" s="30">
        <v>24492.197700000001</v>
      </c>
      <c r="L27" s="31">
        <v>24266.979800000001</v>
      </c>
      <c r="M27" s="32">
        <v>24586.965</v>
      </c>
      <c r="N27" s="23">
        <v>2081394.24</v>
      </c>
      <c r="O27" s="8">
        <f t="shared" si="0"/>
        <v>268828.2231</v>
      </c>
      <c r="P27" s="9">
        <f t="shared" si="3"/>
        <v>736.51567972602743</v>
      </c>
      <c r="Q27" s="9">
        <f t="shared" si="4"/>
        <v>440184.70020000002</v>
      </c>
      <c r="R27" s="17">
        <f t="shared" si="1"/>
        <v>3682.5783986301371</v>
      </c>
      <c r="S27" s="16">
        <f t="shared" si="5"/>
        <v>1205.9854800000001</v>
      </c>
      <c r="T27" s="4">
        <f t="shared" si="6"/>
        <v>1205985.48</v>
      </c>
      <c r="U27" s="12">
        <v>1057882</v>
      </c>
      <c r="V27" s="5">
        <f t="shared" si="7"/>
        <v>6029.9274000000005</v>
      </c>
      <c r="W27" s="19">
        <f t="shared" si="2"/>
        <v>0.61071687175373568</v>
      </c>
    </row>
    <row r="28" spans="1:23" ht="21.75" customHeight="1">
      <c r="A28" s="2">
        <v>23</v>
      </c>
      <c r="B28" s="3" t="s">
        <v>24</v>
      </c>
      <c r="C28" s="24">
        <v>54456.411800000002</v>
      </c>
      <c r="D28" s="25">
        <v>51090.531900000002</v>
      </c>
      <c r="E28" s="26">
        <v>54801.819000000003</v>
      </c>
      <c r="F28" s="32">
        <v>56417.588199999998</v>
      </c>
      <c r="G28" s="27">
        <v>53868.501100000001</v>
      </c>
      <c r="H28" s="27">
        <v>56716.959999999999</v>
      </c>
      <c r="I28" s="28">
        <v>58201.818099999997</v>
      </c>
      <c r="J28" s="29">
        <v>58735.859900000003</v>
      </c>
      <c r="K28" s="30">
        <v>61885.1322</v>
      </c>
      <c r="L28" s="31">
        <v>63369.321799999998</v>
      </c>
      <c r="M28" s="32">
        <v>58892.6878</v>
      </c>
      <c r="N28" s="23">
        <v>2187038456.2509999</v>
      </c>
      <c r="O28" s="8">
        <f t="shared" si="0"/>
        <v>628436.63179999997</v>
      </c>
      <c r="P28" s="9">
        <f t="shared" si="3"/>
        <v>1721.7441967123286</v>
      </c>
      <c r="Q28" s="9">
        <f t="shared" si="4"/>
        <v>522400.23479999992</v>
      </c>
      <c r="R28" s="13">
        <f t="shared" si="1"/>
        <v>8608.7209835616432</v>
      </c>
      <c r="S28" s="16">
        <f t="shared" si="5"/>
        <v>1431.2335199999998</v>
      </c>
      <c r="T28" s="7">
        <f t="shared" si="6"/>
        <v>1431233.5199999998</v>
      </c>
      <c r="U28" s="13">
        <v>1255468</v>
      </c>
      <c r="V28" s="6">
        <f t="shared" si="7"/>
        <v>7156.1675999999989</v>
      </c>
      <c r="W28" s="19">
        <f t="shared" si="2"/>
        <v>1.2029792292122454</v>
      </c>
    </row>
    <row r="29" spans="1:23" ht="21.75" customHeight="1">
      <c r="A29" s="2">
        <v>24</v>
      </c>
      <c r="B29" s="3" t="s">
        <v>25</v>
      </c>
      <c r="C29" s="24">
        <v>22151.949199999999</v>
      </c>
      <c r="D29" s="25">
        <v>21828.921999999999</v>
      </c>
      <c r="E29" s="26">
        <v>22359.015100000001</v>
      </c>
      <c r="F29" s="32">
        <v>22140.298599999998</v>
      </c>
      <c r="G29" s="27">
        <v>22146.508999999998</v>
      </c>
      <c r="H29" s="27">
        <v>22144.275900000001</v>
      </c>
      <c r="I29" s="28">
        <v>22138.4313</v>
      </c>
      <c r="J29" s="29">
        <v>22186.676500000001</v>
      </c>
      <c r="K29" s="30">
        <v>22282.467000000001</v>
      </c>
      <c r="L29" s="31">
        <v>22458.8033</v>
      </c>
      <c r="M29" s="32">
        <v>22287.437099999999</v>
      </c>
      <c r="N29" s="33">
        <v>22333.296699999999</v>
      </c>
      <c r="O29" s="8">
        <f t="shared" si="0"/>
        <v>244124.785</v>
      </c>
      <c r="P29" s="9">
        <f t="shared" si="3"/>
        <v>668.83502739726032</v>
      </c>
      <c r="Q29" s="9">
        <f t="shared" si="4"/>
        <v>335674.52759999997</v>
      </c>
      <c r="R29" s="17">
        <f t="shared" si="1"/>
        <v>3344.1751369863014</v>
      </c>
      <c r="S29" s="16">
        <f t="shared" si="5"/>
        <v>919.65623999999991</v>
      </c>
      <c r="T29" s="4">
        <f t="shared" si="6"/>
        <v>919656.23999999987</v>
      </c>
      <c r="U29" s="12">
        <v>806716</v>
      </c>
      <c r="V29" s="5">
        <f t="shared" si="7"/>
        <v>4598.2811999999994</v>
      </c>
      <c r="W29" s="19">
        <f t="shared" si="2"/>
        <v>0.72726633964584464</v>
      </c>
    </row>
    <row r="30" spans="1:23" ht="21.75" customHeight="1">
      <c r="A30" s="2">
        <v>25</v>
      </c>
      <c r="B30" s="3" t="s">
        <v>26</v>
      </c>
      <c r="C30" s="24">
        <v>6890.2175999999999</v>
      </c>
      <c r="D30" s="25">
        <v>7344.7713000000003</v>
      </c>
      <c r="E30" s="26">
        <v>7980.8005000000003</v>
      </c>
      <c r="F30" s="32">
        <v>8225.6890000000003</v>
      </c>
      <c r="G30" s="27">
        <v>7756.8891000000003</v>
      </c>
      <c r="H30" s="27">
        <v>7980.2674999999999</v>
      </c>
      <c r="I30" s="28">
        <v>8029.1415999999999</v>
      </c>
      <c r="J30" s="29">
        <v>7796.9296999999997</v>
      </c>
      <c r="K30" s="30">
        <v>7551.0376999999999</v>
      </c>
      <c r="L30" s="31">
        <v>8297.0570000000007</v>
      </c>
      <c r="M30" s="32">
        <v>8544.4680000000008</v>
      </c>
      <c r="N30" s="33">
        <v>8811.8804</v>
      </c>
      <c r="O30" s="8">
        <f t="shared" si="0"/>
        <v>86397.269</v>
      </c>
      <c r="P30" s="9">
        <f t="shared" si="3"/>
        <v>236.70484657534246</v>
      </c>
      <c r="Q30" s="9">
        <f t="shared" si="4"/>
        <v>198247.51619999998</v>
      </c>
      <c r="R30" s="13">
        <f t="shared" si="1"/>
        <v>1183.5242328767122</v>
      </c>
      <c r="S30" s="16">
        <f t="shared" si="5"/>
        <v>543.14387999999997</v>
      </c>
      <c r="T30" s="7">
        <f t="shared" si="6"/>
        <v>543143.88</v>
      </c>
      <c r="U30" s="13">
        <v>476442</v>
      </c>
      <c r="V30" s="6">
        <f t="shared" si="7"/>
        <v>2715.7194</v>
      </c>
      <c r="W30" s="19">
        <f t="shared" si="2"/>
        <v>0.43580505146323745</v>
      </c>
    </row>
    <row r="31" spans="1:23" ht="21.75" customHeight="1">
      <c r="A31" s="2">
        <v>26</v>
      </c>
      <c r="B31" s="3" t="s">
        <v>27</v>
      </c>
      <c r="C31" s="24">
        <v>9344.8338999999996</v>
      </c>
      <c r="D31" s="25">
        <v>8938.0810999999994</v>
      </c>
      <c r="E31" s="26">
        <v>8908.2119999999995</v>
      </c>
      <c r="F31" s="32">
        <v>8878.7819</v>
      </c>
      <c r="G31" s="27">
        <v>8859.5882000000001</v>
      </c>
      <c r="H31" s="27">
        <v>9024.7044000000005</v>
      </c>
      <c r="I31" s="28">
        <v>9077.5856000000003</v>
      </c>
      <c r="J31" s="29">
        <v>8729.1010000000006</v>
      </c>
      <c r="K31" s="30">
        <v>9119.0797999999995</v>
      </c>
      <c r="L31" s="31">
        <v>9088.24</v>
      </c>
      <c r="M31" s="32">
        <v>9174.9330000000009</v>
      </c>
      <c r="N31" s="33">
        <v>9184.4444999999996</v>
      </c>
      <c r="O31" s="8">
        <f t="shared" si="0"/>
        <v>99143.140899999999</v>
      </c>
      <c r="P31" s="9">
        <f t="shared" si="3"/>
        <v>271.62504356164385</v>
      </c>
      <c r="Q31" s="9">
        <f t="shared" si="4"/>
        <v>176161.7604</v>
      </c>
      <c r="R31" s="17">
        <f t="shared" si="1"/>
        <v>1358.1252178082193</v>
      </c>
      <c r="S31" s="16">
        <f t="shared" si="5"/>
        <v>482.63495999999998</v>
      </c>
      <c r="T31" s="4">
        <f t="shared" si="6"/>
        <v>482634.95999999996</v>
      </c>
      <c r="U31" s="12">
        <v>423364</v>
      </c>
      <c r="V31" s="5">
        <f t="shared" si="7"/>
        <v>2413.1747999999998</v>
      </c>
      <c r="W31" s="19">
        <f t="shared" si="2"/>
        <v>0.56279603856638127</v>
      </c>
    </row>
    <row r="32" spans="1:23" ht="21.75" customHeight="1">
      <c r="A32" s="2">
        <v>27</v>
      </c>
      <c r="B32" s="3" t="s">
        <v>28</v>
      </c>
      <c r="C32" s="23">
        <v>121293071.0614</v>
      </c>
      <c r="D32" s="23">
        <v>119539.3336</v>
      </c>
      <c r="E32" s="23">
        <v>328988.04460000002</v>
      </c>
      <c r="F32" s="23">
        <v>89116.931899999996</v>
      </c>
      <c r="G32" s="23">
        <v>574452.76560000004</v>
      </c>
      <c r="H32" s="23">
        <v>60221.178200000002</v>
      </c>
      <c r="I32" s="28">
        <v>18870.581099999999</v>
      </c>
      <c r="J32" s="29">
        <v>17582.245900000002</v>
      </c>
      <c r="K32" s="30">
        <v>29731.5124</v>
      </c>
      <c r="L32" s="31">
        <v>17980.8174</v>
      </c>
      <c r="M32" s="32">
        <v>17853.903300000002</v>
      </c>
      <c r="N32" s="23">
        <v>46902.947899999999</v>
      </c>
      <c r="O32" s="10">
        <f t="shared" si="0"/>
        <v>122567408.37539999</v>
      </c>
      <c r="P32" s="11">
        <f t="shared" si="3"/>
        <v>335801.11883671232</v>
      </c>
      <c r="Q32" s="9">
        <f t="shared" si="4"/>
        <v>663190.99860000005</v>
      </c>
      <c r="R32" s="13">
        <f t="shared" si="1"/>
        <v>1679005.5941835616</v>
      </c>
      <c r="S32" s="11">
        <f t="shared" si="5"/>
        <v>1816.96164</v>
      </c>
      <c r="T32" s="7">
        <f t="shared" si="6"/>
        <v>1816961.64</v>
      </c>
      <c r="U32" s="13">
        <v>1593826</v>
      </c>
      <c r="V32" s="6">
        <f t="shared" si="7"/>
        <v>9084.8081999999995</v>
      </c>
      <c r="W32" s="19">
        <f t="shared" si="2"/>
        <v>184.8146440982168</v>
      </c>
    </row>
    <row r="33" spans="1:23" ht="21.75" customHeight="1">
      <c r="A33" s="2">
        <v>28</v>
      </c>
      <c r="B33" s="3" t="s">
        <v>29</v>
      </c>
      <c r="C33" s="24">
        <v>50750.736499999999</v>
      </c>
      <c r="D33" s="25">
        <v>50172.550300000003</v>
      </c>
      <c r="E33" s="26">
        <v>49850.513400000003</v>
      </c>
      <c r="F33" s="32">
        <v>51310.584000000003</v>
      </c>
      <c r="G33" s="27">
        <v>48631.822200000002</v>
      </c>
      <c r="H33" s="27">
        <v>51612.4133</v>
      </c>
      <c r="I33" s="28">
        <v>50903.334000000003</v>
      </c>
      <c r="J33" s="29">
        <v>52098.846700000002</v>
      </c>
      <c r="K33" s="30">
        <v>52084.373699999996</v>
      </c>
      <c r="L33" s="31">
        <v>53170.544800000003</v>
      </c>
      <c r="M33" s="32">
        <v>52095.098100000003</v>
      </c>
      <c r="N33" s="33">
        <v>64491.314599999998</v>
      </c>
      <c r="O33" s="8">
        <f t="shared" si="0"/>
        <v>562680.81700000004</v>
      </c>
      <c r="P33" s="9">
        <f t="shared" si="3"/>
        <v>1541.591279452055</v>
      </c>
      <c r="Q33" s="9">
        <f t="shared" si="4"/>
        <v>480291.33089999994</v>
      </c>
      <c r="R33" s="13">
        <f t="shared" si="1"/>
        <v>7707.9563972602755</v>
      </c>
      <c r="S33" s="16">
        <f t="shared" si="5"/>
        <v>1315.8666599999999</v>
      </c>
      <c r="T33" s="7">
        <f t="shared" si="6"/>
        <v>1315866.6599999999</v>
      </c>
      <c r="U33" s="13">
        <v>1154269</v>
      </c>
      <c r="V33" s="6">
        <f t="shared" si="7"/>
        <v>6579.3332999999993</v>
      </c>
      <c r="W33" s="19">
        <f t="shared" si="2"/>
        <v>1.171540647934689</v>
      </c>
    </row>
    <row r="34" spans="1:23" ht="21.75" customHeight="1">
      <c r="A34" s="2">
        <v>29</v>
      </c>
      <c r="B34" s="3" t="s">
        <v>30</v>
      </c>
      <c r="C34" s="24">
        <v>27006.537199999999</v>
      </c>
      <c r="D34" s="25">
        <v>18115.9666</v>
      </c>
      <c r="E34" s="26">
        <v>18576.834200000001</v>
      </c>
      <c r="F34" s="32">
        <v>18613.869299999998</v>
      </c>
      <c r="G34" s="27">
        <v>18889.557799999999</v>
      </c>
      <c r="H34" s="27">
        <v>19005.4352</v>
      </c>
      <c r="I34" s="28">
        <v>18285.335599999999</v>
      </c>
      <c r="J34" s="29">
        <v>18908.236400000002</v>
      </c>
      <c r="K34" s="30">
        <v>27470.995200000001</v>
      </c>
      <c r="L34" s="31">
        <v>18633.188099999999</v>
      </c>
      <c r="M34" s="32">
        <v>18738.736400000002</v>
      </c>
      <c r="N34" s="33">
        <v>18169.4565</v>
      </c>
      <c r="O34" s="8">
        <f t="shared" si="0"/>
        <v>222244.69199999998</v>
      </c>
      <c r="P34" s="9">
        <f t="shared" si="3"/>
        <v>608.88956712328763</v>
      </c>
      <c r="Q34" s="9">
        <f t="shared" si="4"/>
        <v>225505.39499999999</v>
      </c>
      <c r="R34" s="17">
        <f t="shared" si="1"/>
        <v>3044.4478356164382</v>
      </c>
      <c r="S34" s="16">
        <f t="shared" si="5"/>
        <v>617.82299999999998</v>
      </c>
      <c r="T34" s="4">
        <f t="shared" si="6"/>
        <v>617823</v>
      </c>
      <c r="U34" s="12">
        <v>541950</v>
      </c>
      <c r="V34" s="5">
        <f t="shared" si="7"/>
        <v>3089.1149999999998</v>
      </c>
      <c r="W34" s="19">
        <f t="shared" si="2"/>
        <v>0.98554046567267273</v>
      </c>
    </row>
    <row r="35" spans="1:23" ht="21.75" customHeight="1">
      <c r="A35" s="2">
        <v>30</v>
      </c>
      <c r="B35" s="3" t="s">
        <v>31</v>
      </c>
      <c r="C35" s="24">
        <v>13526.367200000001</v>
      </c>
      <c r="D35" s="25">
        <v>17612.505799999999</v>
      </c>
      <c r="E35" s="26">
        <v>12936.716200000001</v>
      </c>
      <c r="F35" s="32">
        <v>17323.555700000001</v>
      </c>
      <c r="G35" s="27">
        <v>16523.298699999999</v>
      </c>
      <c r="H35" s="27">
        <v>12692.5515</v>
      </c>
      <c r="I35" s="28">
        <v>18152.1584</v>
      </c>
      <c r="J35" s="29">
        <v>12645.692499999999</v>
      </c>
      <c r="K35" s="30">
        <v>13098.2718</v>
      </c>
      <c r="L35" s="31">
        <v>12636.291300000001</v>
      </c>
      <c r="M35" s="32">
        <v>13745.9524</v>
      </c>
      <c r="N35" s="23">
        <v>241277.21049999999</v>
      </c>
      <c r="O35" s="8">
        <f t="shared" si="0"/>
        <v>160893.36150000003</v>
      </c>
      <c r="P35" s="9">
        <f t="shared" si="3"/>
        <v>440.80373013698636</v>
      </c>
      <c r="Q35" s="9">
        <f t="shared" si="4"/>
        <v>205455.6165</v>
      </c>
      <c r="R35" s="13">
        <f t="shared" si="1"/>
        <v>2204.0186506849318</v>
      </c>
      <c r="S35" s="16">
        <f t="shared" si="5"/>
        <v>562.89210000000003</v>
      </c>
      <c r="T35" s="7">
        <f t="shared" si="6"/>
        <v>562892.1</v>
      </c>
      <c r="U35" s="13">
        <v>493765</v>
      </c>
      <c r="V35" s="6">
        <f t="shared" si="7"/>
        <v>2814.4605000000001</v>
      </c>
      <c r="W35" s="19">
        <f t="shared" si="2"/>
        <v>0.78310519926818356</v>
      </c>
    </row>
    <row r="36" spans="1:23" ht="21.75" customHeight="1">
      <c r="A36" s="2">
        <v>31</v>
      </c>
      <c r="B36" s="3" t="s">
        <v>32</v>
      </c>
      <c r="C36" s="23">
        <v>41688.900300000001</v>
      </c>
      <c r="D36" s="23">
        <v>41344.346400000002</v>
      </c>
      <c r="E36" s="23">
        <v>40906.690499999997</v>
      </c>
      <c r="F36" s="23">
        <v>172603.17540000001</v>
      </c>
      <c r="G36" s="23">
        <v>38052.516199999998</v>
      </c>
      <c r="H36" s="23">
        <v>38274.925499999998</v>
      </c>
      <c r="I36" s="23">
        <v>49793.507299999997</v>
      </c>
      <c r="J36" s="23">
        <v>184136.27050000001</v>
      </c>
      <c r="K36" s="23">
        <v>162076.31649999999</v>
      </c>
      <c r="L36" s="23">
        <v>109207.3952</v>
      </c>
      <c r="M36" s="23">
        <v>24990.5429</v>
      </c>
      <c r="N36" s="23">
        <v>37838.579899999997</v>
      </c>
      <c r="O36" s="8">
        <f t="shared" si="0"/>
        <v>903074.58669999999</v>
      </c>
      <c r="P36" s="9">
        <f t="shared" si="3"/>
        <v>2474.1769498630138</v>
      </c>
      <c r="Q36" s="9">
        <f t="shared" si="4"/>
        <v>301027.12890000001</v>
      </c>
      <c r="R36" s="13">
        <f t="shared" si="1"/>
        <v>12370.884749315068</v>
      </c>
      <c r="S36" s="16">
        <f t="shared" si="5"/>
        <v>824.73185999999998</v>
      </c>
      <c r="T36" s="7">
        <f t="shared" si="6"/>
        <v>824731.86</v>
      </c>
      <c r="U36" s="13">
        <v>723449</v>
      </c>
      <c r="V36" s="6">
        <f t="shared" si="7"/>
        <v>4123.6593000000003</v>
      </c>
      <c r="W36" s="19">
        <f t="shared" si="2"/>
        <v>2.9999774106738326</v>
      </c>
    </row>
    <row r="37" spans="1:23" ht="21.75" customHeight="1">
      <c r="A37" s="2">
        <v>32</v>
      </c>
      <c r="B37" s="3" t="s">
        <v>33</v>
      </c>
      <c r="C37" s="23">
        <v>44860.6823</v>
      </c>
      <c r="D37" s="25">
        <v>24230.890200000002</v>
      </c>
      <c r="E37" s="23">
        <v>42800.679100000001</v>
      </c>
      <c r="F37" s="23">
        <v>43730.471700000002</v>
      </c>
      <c r="G37" s="23">
        <v>38728.835299999999</v>
      </c>
      <c r="H37" s="23">
        <v>47941.002899999999</v>
      </c>
      <c r="I37" s="23">
        <v>64131.081700000002</v>
      </c>
      <c r="J37" s="29">
        <v>25862.452700000002</v>
      </c>
      <c r="K37" s="30">
        <v>26450.3809</v>
      </c>
      <c r="L37" s="31">
        <v>27051.9866</v>
      </c>
      <c r="M37" s="32">
        <v>26454.006799999999</v>
      </c>
      <c r="N37" s="33">
        <v>27153.435300000001</v>
      </c>
      <c r="O37" s="8">
        <f t="shared" si="0"/>
        <v>412242.47019999998</v>
      </c>
      <c r="P37" s="9">
        <f t="shared" si="3"/>
        <v>1129.4314252054794</v>
      </c>
      <c r="Q37" s="9">
        <f t="shared" si="4"/>
        <v>340400.59139999992</v>
      </c>
      <c r="R37" s="13">
        <f t="shared" si="1"/>
        <v>5647.1571260273968</v>
      </c>
      <c r="S37" s="16">
        <f t="shared" si="5"/>
        <v>932.60435999999982</v>
      </c>
      <c r="T37" s="7">
        <f t="shared" si="6"/>
        <v>932604.35999999987</v>
      </c>
      <c r="U37" s="13">
        <v>818074</v>
      </c>
      <c r="V37" s="6">
        <f t="shared" si="7"/>
        <v>4663.0217999999986</v>
      </c>
      <c r="W37" s="19">
        <f t="shared" si="2"/>
        <v>1.2110509811529078</v>
      </c>
    </row>
    <row r="38" spans="1:23" ht="21.75" customHeight="1">
      <c r="A38" s="2">
        <v>33</v>
      </c>
      <c r="B38" s="3" t="s">
        <v>34</v>
      </c>
      <c r="C38" s="24">
        <v>7345.9597999999996</v>
      </c>
      <c r="D38" s="25">
        <v>7697.2184999999999</v>
      </c>
      <c r="E38" s="26">
        <v>7540.0681999999997</v>
      </c>
      <c r="F38" s="32">
        <v>7533.6508999999996</v>
      </c>
      <c r="G38" s="27">
        <v>7055.7277000000004</v>
      </c>
      <c r="H38" s="27">
        <v>7220.7196000000004</v>
      </c>
      <c r="I38" s="28">
        <v>7509.7497000000003</v>
      </c>
      <c r="J38" s="29">
        <v>7484.8193000000001</v>
      </c>
      <c r="K38" s="30">
        <v>7236.3616000000002</v>
      </c>
      <c r="L38" s="31">
        <v>7038.6787000000004</v>
      </c>
      <c r="M38" s="32">
        <v>7206.4012000000002</v>
      </c>
      <c r="N38" s="33">
        <v>7423.8779000000004</v>
      </c>
      <c r="O38" s="8">
        <f t="shared" ref="O38:O69" si="8">SUM(C38:M38)</f>
        <v>80869.35520000002</v>
      </c>
      <c r="P38" s="9">
        <f t="shared" si="3"/>
        <v>221.55987726027402</v>
      </c>
      <c r="Q38" s="9">
        <f t="shared" si="4"/>
        <v>195525.39</v>
      </c>
      <c r="R38" s="17">
        <f t="shared" ref="R38:R69" si="9">P38*5</f>
        <v>1107.7993863013701</v>
      </c>
      <c r="S38" s="16">
        <f t="shared" si="5"/>
        <v>535.68600000000004</v>
      </c>
      <c r="T38" s="4">
        <f t="shared" si="6"/>
        <v>535686</v>
      </c>
      <c r="U38" s="12">
        <v>469900</v>
      </c>
      <c r="V38" s="5">
        <f t="shared" si="7"/>
        <v>2678.4300000000003</v>
      </c>
      <c r="W38" s="19">
        <f t="shared" ref="W38:W70" si="10">P38/S38</f>
        <v>0.41360027564706564</v>
      </c>
    </row>
    <row r="39" spans="1:23" ht="21.75" customHeight="1">
      <c r="A39" s="2">
        <v>34</v>
      </c>
      <c r="B39" s="3" t="s">
        <v>35</v>
      </c>
      <c r="C39" s="24">
        <v>7609.3571000000002</v>
      </c>
      <c r="D39" s="25">
        <v>7567.3820999999998</v>
      </c>
      <c r="E39" s="26">
        <v>7480.1098000000002</v>
      </c>
      <c r="F39" s="32">
        <v>7699.5621000000001</v>
      </c>
      <c r="G39" s="27">
        <v>7543.6985999999997</v>
      </c>
      <c r="H39" s="27">
        <v>7408.5236000000004</v>
      </c>
      <c r="I39" s="28">
        <v>6727.5406000000003</v>
      </c>
      <c r="J39" s="29">
        <v>7500.0947999999999</v>
      </c>
      <c r="K39" s="30">
        <v>7022.2044999999998</v>
      </c>
      <c r="L39" s="31">
        <v>7123.5267999999996</v>
      </c>
      <c r="M39" s="32">
        <v>7524.1444000000001</v>
      </c>
      <c r="N39" s="33">
        <v>6243.0851000000002</v>
      </c>
      <c r="O39" s="8">
        <f t="shared" si="8"/>
        <v>81206.144400000005</v>
      </c>
      <c r="P39" s="9">
        <f t="shared" si="3"/>
        <v>222.48258739726029</v>
      </c>
      <c r="Q39" s="9">
        <f t="shared" si="4"/>
        <v>110139.5895</v>
      </c>
      <c r="R39" s="17">
        <f t="shared" si="9"/>
        <v>1112.4129369863015</v>
      </c>
      <c r="S39" s="16">
        <f t="shared" si="5"/>
        <v>301.75229999999999</v>
      </c>
      <c r="T39" s="4">
        <f t="shared" si="6"/>
        <v>301752.3</v>
      </c>
      <c r="U39" s="12">
        <v>264695</v>
      </c>
      <c r="V39" s="5">
        <f t="shared" si="7"/>
        <v>1508.7615000000001</v>
      </c>
      <c r="W39" s="19">
        <f t="shared" si="10"/>
        <v>0.73730204342190697</v>
      </c>
    </row>
    <row r="40" spans="1:23" ht="21.75" customHeight="1">
      <c r="A40" s="2">
        <v>35</v>
      </c>
      <c r="B40" s="3" t="s">
        <v>36</v>
      </c>
      <c r="C40" s="24">
        <v>9999.8721999999998</v>
      </c>
      <c r="D40" s="25">
        <v>10557.1234</v>
      </c>
      <c r="E40" s="26">
        <v>10299.1934</v>
      </c>
      <c r="F40" s="32">
        <v>10797.017400000001</v>
      </c>
      <c r="G40" s="27">
        <v>10790.188099999999</v>
      </c>
      <c r="H40" s="27">
        <v>10185.9931</v>
      </c>
      <c r="I40" s="28">
        <v>10558.1507</v>
      </c>
      <c r="J40" s="29">
        <v>10667.3117</v>
      </c>
      <c r="K40" s="30">
        <v>10969.3303</v>
      </c>
      <c r="L40" s="31">
        <v>10979.907300000001</v>
      </c>
      <c r="M40" s="32">
        <v>11027.5476</v>
      </c>
      <c r="N40" s="33">
        <v>10899.380499999999</v>
      </c>
      <c r="O40" s="8">
        <f t="shared" si="8"/>
        <v>116831.63520000002</v>
      </c>
      <c r="P40" s="9">
        <f t="shared" si="3"/>
        <v>320.08667178082197</v>
      </c>
      <c r="Q40" s="9">
        <f t="shared" si="4"/>
        <v>218254.43640000001</v>
      </c>
      <c r="R40" s="13">
        <f t="shared" si="9"/>
        <v>1600.4333589041098</v>
      </c>
      <c r="S40" s="16">
        <f t="shared" si="5"/>
        <v>597.95735999999999</v>
      </c>
      <c r="T40" s="7">
        <f t="shared" si="6"/>
        <v>597957.36</v>
      </c>
      <c r="U40" s="13">
        <v>524524</v>
      </c>
      <c r="V40" s="6">
        <f t="shared" si="7"/>
        <v>2989.7867999999999</v>
      </c>
      <c r="W40" s="19">
        <f t="shared" si="10"/>
        <v>0.53530016217347332</v>
      </c>
    </row>
    <row r="41" spans="1:23" ht="21.75" customHeight="1">
      <c r="A41" s="2">
        <v>36</v>
      </c>
      <c r="B41" s="3" t="s">
        <v>37</v>
      </c>
      <c r="C41" s="24">
        <v>9901.4444000000003</v>
      </c>
      <c r="D41" s="25">
        <v>10064.7408</v>
      </c>
      <c r="E41" s="26">
        <v>9949.1286999999993</v>
      </c>
      <c r="F41" s="32">
        <v>9923.4778999999999</v>
      </c>
      <c r="G41" s="27">
        <v>9399.2862999999998</v>
      </c>
      <c r="H41" s="27">
        <v>9529.2108000000007</v>
      </c>
      <c r="I41" s="28">
        <v>10390.686600000001</v>
      </c>
      <c r="J41" s="29">
        <v>10105.5391</v>
      </c>
      <c r="K41" s="30">
        <v>10279.6448</v>
      </c>
      <c r="L41" s="31">
        <v>9991.9015999999992</v>
      </c>
      <c r="M41" s="32">
        <v>9736.7386999999999</v>
      </c>
      <c r="N41" s="33">
        <v>9395.625</v>
      </c>
      <c r="O41" s="8">
        <f t="shared" si="8"/>
        <v>109271.79969999999</v>
      </c>
      <c r="P41" s="9">
        <f t="shared" si="3"/>
        <v>299.37479369863013</v>
      </c>
      <c r="Q41" s="9">
        <f t="shared" si="4"/>
        <v>222899.36069999996</v>
      </c>
      <c r="R41" s="17">
        <f t="shared" si="9"/>
        <v>1496.8739684931506</v>
      </c>
      <c r="S41" s="16">
        <f t="shared" si="5"/>
        <v>610.68317999999988</v>
      </c>
      <c r="T41" s="4">
        <f t="shared" si="6"/>
        <v>610683.17999999993</v>
      </c>
      <c r="U41" s="12">
        <v>535687</v>
      </c>
      <c r="V41" s="5">
        <f t="shared" si="7"/>
        <v>3053.4158999999995</v>
      </c>
      <c r="W41" s="19">
        <f t="shared" si="10"/>
        <v>0.49022930957199473</v>
      </c>
    </row>
    <row r="42" spans="1:23" ht="21.75" customHeight="1">
      <c r="A42" s="2">
        <v>37</v>
      </c>
      <c r="B42" s="3" t="s">
        <v>38</v>
      </c>
      <c r="C42" s="24">
        <v>25352.283200000002</v>
      </c>
      <c r="D42" s="25">
        <v>24833.673900000002</v>
      </c>
      <c r="E42" s="26">
        <v>25554.678800000002</v>
      </c>
      <c r="F42" s="32">
        <v>25087.932700000001</v>
      </c>
      <c r="G42" s="27">
        <v>24318.414400000001</v>
      </c>
      <c r="H42" s="27">
        <v>25197.599900000001</v>
      </c>
      <c r="I42" s="28">
        <v>24422.304</v>
      </c>
      <c r="J42" s="29">
        <v>24672.358</v>
      </c>
      <c r="K42" s="30">
        <v>24463.080300000001</v>
      </c>
      <c r="L42" s="31">
        <v>24819.218400000002</v>
      </c>
      <c r="M42" s="32">
        <v>24807.055499999999</v>
      </c>
      <c r="N42" s="33">
        <v>24804.502100000002</v>
      </c>
      <c r="O42" s="8">
        <f t="shared" si="8"/>
        <v>273528.59910000005</v>
      </c>
      <c r="P42" s="9">
        <f t="shared" si="3"/>
        <v>749.39342219178093</v>
      </c>
      <c r="Q42" s="9">
        <f t="shared" si="4"/>
        <v>401094.18569999997</v>
      </c>
      <c r="R42" s="17">
        <f t="shared" si="9"/>
        <v>3746.9671109589044</v>
      </c>
      <c r="S42" s="16">
        <f t="shared" si="5"/>
        <v>1098.8881799999999</v>
      </c>
      <c r="T42" s="4">
        <f t="shared" si="6"/>
        <v>1098888.18</v>
      </c>
      <c r="U42" s="12">
        <v>963937</v>
      </c>
      <c r="V42" s="5">
        <f t="shared" si="7"/>
        <v>5494.4408999999996</v>
      </c>
      <c r="W42" s="19">
        <f t="shared" si="10"/>
        <v>0.68195603140601713</v>
      </c>
    </row>
    <row r="43" spans="1:23" ht="21.75" customHeight="1">
      <c r="A43" s="2">
        <v>38</v>
      </c>
      <c r="B43" s="3" t="s">
        <v>39</v>
      </c>
      <c r="C43" s="24">
        <v>14274.073899999999</v>
      </c>
      <c r="D43" s="25">
        <v>12945.733700000001</v>
      </c>
      <c r="E43" s="26">
        <v>12901.636500000001</v>
      </c>
      <c r="F43" s="32">
        <v>13198.147000000001</v>
      </c>
      <c r="G43" s="27">
        <v>12738.263499999999</v>
      </c>
      <c r="H43" s="27">
        <v>13225.403</v>
      </c>
      <c r="I43" s="28">
        <v>12483.884099999999</v>
      </c>
      <c r="J43" s="29">
        <v>12870.9228</v>
      </c>
      <c r="K43" s="30">
        <v>13292.5949</v>
      </c>
      <c r="L43" s="31">
        <v>13384.717699999999</v>
      </c>
      <c r="M43" s="32">
        <v>13263.592199999999</v>
      </c>
      <c r="N43" s="23">
        <v>117140.0291</v>
      </c>
      <c r="O43" s="8">
        <f t="shared" si="8"/>
        <v>144578.9693</v>
      </c>
      <c r="P43" s="9">
        <f t="shared" si="3"/>
        <v>396.10676520547946</v>
      </c>
      <c r="Q43" s="9">
        <f t="shared" si="4"/>
        <v>200164.90500000003</v>
      </c>
      <c r="R43" s="13">
        <f t="shared" si="9"/>
        <v>1980.5338260273973</v>
      </c>
      <c r="S43" s="16">
        <f t="shared" si="5"/>
        <v>548.39700000000005</v>
      </c>
      <c r="T43" s="7">
        <f t="shared" si="6"/>
        <v>548397</v>
      </c>
      <c r="U43" s="13">
        <v>481050</v>
      </c>
      <c r="V43" s="6">
        <f t="shared" si="7"/>
        <v>2741.9850000000001</v>
      </c>
      <c r="W43" s="19">
        <f t="shared" si="10"/>
        <v>0.72229929267570647</v>
      </c>
    </row>
    <row r="44" spans="1:23" ht="21.75" customHeight="1">
      <c r="A44" s="2">
        <v>39</v>
      </c>
      <c r="B44" s="3" t="s">
        <v>40</v>
      </c>
      <c r="C44" s="24">
        <v>16203.432500000001</v>
      </c>
      <c r="D44" s="25">
        <v>17908.6296</v>
      </c>
      <c r="E44" s="26">
        <v>17056.6702</v>
      </c>
      <c r="F44" s="32">
        <v>17120.218099999998</v>
      </c>
      <c r="G44" s="27">
        <v>16961.8393</v>
      </c>
      <c r="H44" s="27">
        <v>18014.108700000001</v>
      </c>
      <c r="I44" s="28">
        <v>18685.797699999999</v>
      </c>
      <c r="J44" s="29">
        <v>17895.2075</v>
      </c>
      <c r="K44" s="30">
        <v>17400.3953</v>
      </c>
      <c r="L44" s="31">
        <v>16850.760300000002</v>
      </c>
      <c r="M44" s="32">
        <v>17211.591499999999</v>
      </c>
      <c r="N44" s="33">
        <v>16909.4912</v>
      </c>
      <c r="O44" s="8">
        <f t="shared" si="8"/>
        <v>191308.6507</v>
      </c>
      <c r="P44" s="9">
        <f t="shared" si="3"/>
        <v>524.13328958904106</v>
      </c>
      <c r="Q44" s="9">
        <f t="shared" si="4"/>
        <v>412151.21099999995</v>
      </c>
      <c r="R44" s="13">
        <f t="shared" si="9"/>
        <v>2620.6664479452052</v>
      </c>
      <c r="S44" s="16">
        <f t="shared" si="5"/>
        <v>1129.1813999999999</v>
      </c>
      <c r="T44" s="7">
        <f t="shared" si="6"/>
        <v>1129181.3999999999</v>
      </c>
      <c r="U44" s="13">
        <v>990510</v>
      </c>
      <c r="V44" s="6">
        <f t="shared" si="7"/>
        <v>5645.9069999999992</v>
      </c>
      <c r="W44" s="19">
        <f t="shared" si="10"/>
        <v>0.46417102654103326</v>
      </c>
    </row>
    <row r="45" spans="1:23" ht="21.75" customHeight="1">
      <c r="A45" s="2">
        <v>40</v>
      </c>
      <c r="B45" s="3" t="s">
        <v>41</v>
      </c>
      <c r="C45" s="24">
        <v>8774.2934999999998</v>
      </c>
      <c r="D45" s="25">
        <v>9098.7224000000006</v>
      </c>
      <c r="E45" s="26">
        <v>9218.5388999999996</v>
      </c>
      <c r="F45" s="32">
        <v>9604.8747000000003</v>
      </c>
      <c r="G45" s="27">
        <v>8882.3633000000009</v>
      </c>
      <c r="H45" s="27">
        <v>9596.8950000000004</v>
      </c>
      <c r="I45" s="28">
        <v>9341.3580999999995</v>
      </c>
      <c r="J45" s="29">
        <v>9169.9570000000003</v>
      </c>
      <c r="K45" s="30">
        <v>9342.8737000000001</v>
      </c>
      <c r="L45" s="31">
        <v>9252.2724999999991</v>
      </c>
      <c r="M45" s="32">
        <v>9143.3968999999997</v>
      </c>
      <c r="N45" s="33">
        <v>9011.7878000000001</v>
      </c>
      <c r="O45" s="8">
        <f t="shared" si="8"/>
        <v>101425.54599999997</v>
      </c>
      <c r="P45" s="9">
        <f t="shared" si="3"/>
        <v>277.87820821917802</v>
      </c>
      <c r="Q45" s="9">
        <f t="shared" si="4"/>
        <v>183547.53539999996</v>
      </c>
      <c r="R45" s="17">
        <f t="shared" si="9"/>
        <v>1389.3910410958902</v>
      </c>
      <c r="S45" s="16">
        <f t="shared" si="5"/>
        <v>502.86995999999994</v>
      </c>
      <c r="T45" s="4">
        <f t="shared" si="6"/>
        <v>502869.95999999996</v>
      </c>
      <c r="U45" s="12">
        <v>441114</v>
      </c>
      <c r="V45" s="5">
        <f t="shared" si="7"/>
        <v>2514.3497999999995</v>
      </c>
      <c r="W45" s="19">
        <f t="shared" si="10"/>
        <v>0.55258462489821036</v>
      </c>
    </row>
    <row r="46" spans="1:23" ht="21.75" customHeight="1">
      <c r="A46" s="2">
        <v>41</v>
      </c>
      <c r="B46" s="3" t="s">
        <v>42</v>
      </c>
      <c r="C46" s="24">
        <v>27074.9146</v>
      </c>
      <c r="D46" s="25">
        <v>31925.1486</v>
      </c>
      <c r="E46" s="26">
        <v>32822.149599999997</v>
      </c>
      <c r="F46" s="32">
        <v>34702.635799999996</v>
      </c>
      <c r="G46" s="27">
        <v>30999.1806</v>
      </c>
      <c r="H46" s="27">
        <v>29672.3246</v>
      </c>
      <c r="I46" s="28">
        <v>22745.559300000001</v>
      </c>
      <c r="J46" s="29">
        <v>26320.897300000001</v>
      </c>
      <c r="K46" s="30">
        <v>26082.7474</v>
      </c>
      <c r="L46" s="31">
        <v>25863.491600000001</v>
      </c>
      <c r="M46" s="32">
        <v>24443.560399999998</v>
      </c>
      <c r="N46" s="33">
        <v>42213.335700000003</v>
      </c>
      <c r="O46" s="8">
        <f t="shared" si="8"/>
        <v>312652.60980000003</v>
      </c>
      <c r="P46" s="9">
        <f t="shared" si="3"/>
        <v>856.58249260273988</v>
      </c>
      <c r="Q46" s="9">
        <f t="shared" si="4"/>
        <v>168565.85489999998</v>
      </c>
      <c r="R46" s="13">
        <f t="shared" si="9"/>
        <v>4282.9124630136994</v>
      </c>
      <c r="S46" s="16">
        <f t="shared" si="5"/>
        <v>461.82425999999992</v>
      </c>
      <c r="T46" s="7">
        <f t="shared" si="6"/>
        <v>461824.25999999995</v>
      </c>
      <c r="U46" s="13">
        <v>405109</v>
      </c>
      <c r="V46" s="6">
        <f t="shared" si="7"/>
        <v>2309.1212999999998</v>
      </c>
      <c r="W46" s="19">
        <f t="shared" si="10"/>
        <v>1.8547801984303294</v>
      </c>
    </row>
    <row r="47" spans="1:23" ht="21.75" customHeight="1">
      <c r="A47" s="2">
        <v>42</v>
      </c>
      <c r="B47" s="3" t="s">
        <v>43</v>
      </c>
      <c r="C47" s="24">
        <v>17533.786400000001</v>
      </c>
      <c r="D47" s="25">
        <v>16375.3243</v>
      </c>
      <c r="E47" s="26">
        <v>17874.884300000002</v>
      </c>
      <c r="F47" s="32">
        <v>17831.538799999998</v>
      </c>
      <c r="G47" s="27">
        <v>15841.352999999999</v>
      </c>
      <c r="H47" s="27">
        <v>16930.524099999999</v>
      </c>
      <c r="I47" s="28">
        <v>18748.084200000001</v>
      </c>
      <c r="J47" s="29">
        <v>17864.349200000001</v>
      </c>
      <c r="K47" s="30">
        <v>18179.257300000001</v>
      </c>
      <c r="L47" s="31">
        <v>18710.2798</v>
      </c>
      <c r="M47" s="32">
        <v>19019.877799999998</v>
      </c>
      <c r="N47" s="33">
        <v>20406.412100000001</v>
      </c>
      <c r="O47" s="8">
        <f t="shared" si="8"/>
        <v>194909.25919999997</v>
      </c>
      <c r="P47" s="9">
        <f t="shared" si="3"/>
        <v>533.99797041095883</v>
      </c>
      <c r="Q47" s="9">
        <f t="shared" si="4"/>
        <v>400281.95849999995</v>
      </c>
      <c r="R47" s="13">
        <f t="shared" ref="R47" si="11">P47*5</f>
        <v>2669.989852054794</v>
      </c>
      <c r="S47" s="16">
        <f t="shared" ref="S47" si="12">SUM(T47/1000)</f>
        <v>1096.6628999999998</v>
      </c>
      <c r="T47" s="7">
        <f t="shared" si="6"/>
        <v>1096662.8999999999</v>
      </c>
      <c r="U47" s="13">
        <v>961985</v>
      </c>
      <c r="V47" s="6">
        <f t="shared" si="7"/>
        <v>5483.3144999999986</v>
      </c>
      <c r="W47" s="19">
        <f t="shared" si="10"/>
        <v>0.48692991293036259</v>
      </c>
    </row>
    <row r="48" spans="1:23" ht="21.75" customHeight="1">
      <c r="A48" s="2">
        <v>43</v>
      </c>
      <c r="B48" s="3" t="s">
        <v>44</v>
      </c>
      <c r="C48" s="24">
        <v>6456.5838999999996</v>
      </c>
      <c r="D48" s="25">
        <v>6420.4606000000003</v>
      </c>
      <c r="E48" s="26">
        <v>6130.9137000000001</v>
      </c>
      <c r="F48" s="32">
        <v>6358.0873000000001</v>
      </c>
      <c r="G48" s="27">
        <v>6770.2034000000003</v>
      </c>
      <c r="H48" s="27">
        <v>5878.9059999999999</v>
      </c>
      <c r="I48" s="28">
        <v>7181.8917000000001</v>
      </c>
      <c r="J48" s="29">
        <v>6228.3822</v>
      </c>
      <c r="K48" s="30">
        <v>6438.7921999999999</v>
      </c>
      <c r="L48" s="31">
        <v>6978.3364000000001</v>
      </c>
      <c r="M48" s="32">
        <v>6888.5744000000004</v>
      </c>
      <c r="N48" s="33">
        <v>7474.7430000000004</v>
      </c>
      <c r="O48" s="8">
        <f t="shared" si="8"/>
        <v>71731.131800000003</v>
      </c>
      <c r="P48" s="9">
        <f t="shared" si="3"/>
        <v>196.52364876712329</v>
      </c>
      <c r="Q48" s="9">
        <f t="shared" si="4"/>
        <v>145790.2053</v>
      </c>
      <c r="R48" s="17">
        <f t="shared" si="9"/>
        <v>982.61824383561645</v>
      </c>
      <c r="S48" s="16">
        <f t="shared" si="5"/>
        <v>399.42521999999997</v>
      </c>
      <c r="T48" s="4">
        <f t="shared" si="6"/>
        <v>399425.22</v>
      </c>
      <c r="U48" s="12">
        <v>350373</v>
      </c>
      <c r="V48" s="5">
        <f t="shared" si="7"/>
        <v>1997.1261</v>
      </c>
      <c r="W48" s="19">
        <f t="shared" si="10"/>
        <v>0.49201612448789112</v>
      </c>
    </row>
    <row r="49" spans="1:23" ht="21.75" customHeight="1">
      <c r="A49" s="2">
        <v>44</v>
      </c>
      <c r="B49" s="3" t="s">
        <v>45</v>
      </c>
      <c r="C49" s="24">
        <v>6273.1253999999999</v>
      </c>
      <c r="D49" s="25">
        <v>5552.3773000000001</v>
      </c>
      <c r="E49" s="26">
        <v>5517.5</v>
      </c>
      <c r="F49" s="32">
        <v>5469.9618</v>
      </c>
      <c r="G49" s="27">
        <v>5006.7640000000001</v>
      </c>
      <c r="H49" s="27">
        <v>5308.9852000000001</v>
      </c>
      <c r="I49" s="28">
        <v>4997.3009000000002</v>
      </c>
      <c r="J49" s="29">
        <v>4832.1588000000002</v>
      </c>
      <c r="K49" s="30">
        <v>4890.9260000000004</v>
      </c>
      <c r="L49" s="31">
        <v>4432.0227999999997</v>
      </c>
      <c r="M49" s="32">
        <v>4653.9994999999999</v>
      </c>
      <c r="N49" s="23">
        <v>254391.88</v>
      </c>
      <c r="O49" s="8">
        <f t="shared" si="8"/>
        <v>56935.121699999996</v>
      </c>
      <c r="P49" s="9">
        <f t="shared" si="3"/>
        <v>155.98663479452054</v>
      </c>
      <c r="Q49" s="9">
        <f t="shared" si="4"/>
        <v>100224.75870000001</v>
      </c>
      <c r="R49" s="17">
        <f t="shared" si="9"/>
        <v>779.93317397260273</v>
      </c>
      <c r="S49" s="16">
        <f t="shared" si="5"/>
        <v>274.58838000000003</v>
      </c>
      <c r="T49" s="4">
        <f t="shared" si="6"/>
        <v>274588.38</v>
      </c>
      <c r="U49" s="12">
        <v>240867</v>
      </c>
      <c r="V49" s="5">
        <f t="shared" si="7"/>
        <v>1372.9419000000003</v>
      </c>
      <c r="W49" s="19">
        <f t="shared" si="10"/>
        <v>0.56807442031786093</v>
      </c>
    </row>
    <row r="50" spans="1:23" ht="21.75" customHeight="1">
      <c r="A50" s="2">
        <v>45</v>
      </c>
      <c r="B50" s="3" t="s">
        <v>46</v>
      </c>
      <c r="C50" s="23">
        <v>29730.637900000002</v>
      </c>
      <c r="D50" s="25">
        <v>13345.1486</v>
      </c>
      <c r="E50" s="26">
        <v>13156.6836</v>
      </c>
      <c r="F50" s="32">
        <v>12141.993</v>
      </c>
      <c r="G50" s="27">
        <v>12083.8352</v>
      </c>
      <c r="H50" s="27">
        <v>12418.4192</v>
      </c>
      <c r="I50" s="28">
        <v>12919.387500000001</v>
      </c>
      <c r="J50" s="29">
        <v>12483.6247</v>
      </c>
      <c r="K50" s="30">
        <v>12392.246800000001</v>
      </c>
      <c r="L50" s="31">
        <v>17389.579900000001</v>
      </c>
      <c r="M50" s="32">
        <v>12267.8797</v>
      </c>
      <c r="N50" s="23">
        <v>82966.562300000005</v>
      </c>
      <c r="O50" s="8">
        <f t="shared" si="8"/>
        <v>160329.43610000002</v>
      </c>
      <c r="P50" s="9">
        <f t="shared" si="3"/>
        <v>439.25872904109593</v>
      </c>
      <c r="Q50" s="9">
        <f t="shared" si="4"/>
        <v>223431.13649999999</v>
      </c>
      <c r="R50" s="17">
        <f t="shared" si="9"/>
        <v>2196.2936452054796</v>
      </c>
      <c r="S50" s="16">
        <f t="shared" si="5"/>
        <v>612.14009999999996</v>
      </c>
      <c r="T50" s="4">
        <f t="shared" si="6"/>
        <v>612140.1</v>
      </c>
      <c r="U50" s="12">
        <v>536965</v>
      </c>
      <c r="V50" s="5">
        <f t="shared" si="7"/>
        <v>3060.7004999999999</v>
      </c>
      <c r="W50" s="19">
        <f t="shared" si="10"/>
        <v>0.71757875205544608</v>
      </c>
    </row>
    <row r="51" spans="1:23" ht="21.75" customHeight="1">
      <c r="A51" s="2">
        <v>46</v>
      </c>
      <c r="B51" s="3" t="s">
        <v>47</v>
      </c>
      <c r="C51" s="23">
        <v>28990.8747</v>
      </c>
      <c r="D51" s="23">
        <v>29075.771100000002</v>
      </c>
      <c r="E51" s="23">
        <v>41460.297899999998</v>
      </c>
      <c r="F51" s="23">
        <v>30754.372599999999</v>
      </c>
      <c r="G51" s="27">
        <v>9632.4812000000002</v>
      </c>
      <c r="H51" s="27">
        <v>9990.1828999999998</v>
      </c>
      <c r="I51" s="28">
        <v>9562.2057999999997</v>
      </c>
      <c r="J51" s="29">
        <v>11795.784100000001</v>
      </c>
      <c r="K51" s="30">
        <v>11765.0093</v>
      </c>
      <c r="L51" s="31">
        <v>12401.794</v>
      </c>
      <c r="M51" s="32">
        <v>18855.973900000001</v>
      </c>
      <c r="N51" s="33">
        <v>10788.578100000001</v>
      </c>
      <c r="O51" s="8">
        <f t="shared" si="8"/>
        <v>214284.7475</v>
      </c>
      <c r="P51" s="9">
        <f t="shared" si="3"/>
        <v>587.08150000000001</v>
      </c>
      <c r="Q51" s="9">
        <f t="shared" si="4"/>
        <v>222529.03169999996</v>
      </c>
      <c r="R51" s="13">
        <f t="shared" si="9"/>
        <v>2935.4075000000003</v>
      </c>
      <c r="S51" s="16">
        <f t="shared" si="5"/>
        <v>609.66857999999991</v>
      </c>
      <c r="T51" s="7">
        <f t="shared" si="6"/>
        <v>609668.57999999996</v>
      </c>
      <c r="U51" s="13">
        <v>534797</v>
      </c>
      <c r="V51" s="6">
        <f t="shared" si="7"/>
        <v>3048.3428999999996</v>
      </c>
      <c r="W51" s="19">
        <f t="shared" si="10"/>
        <v>0.96295187132654936</v>
      </c>
    </row>
    <row r="52" spans="1:23" ht="21.75" customHeight="1">
      <c r="A52" s="2">
        <v>47</v>
      </c>
      <c r="B52" s="3" t="s">
        <v>48</v>
      </c>
      <c r="C52" s="24">
        <v>27501.345099999999</v>
      </c>
      <c r="D52" s="25">
        <v>28076.162499999999</v>
      </c>
      <c r="E52" s="26">
        <v>27933.151900000001</v>
      </c>
      <c r="F52" s="32">
        <v>29353.264899999998</v>
      </c>
      <c r="G52" s="27">
        <v>29039.2588</v>
      </c>
      <c r="H52" s="27">
        <v>27952.436300000001</v>
      </c>
      <c r="I52" s="28">
        <v>29122.3145</v>
      </c>
      <c r="J52" s="29">
        <v>29276.1266</v>
      </c>
      <c r="K52" s="30">
        <v>28889.787100000001</v>
      </c>
      <c r="L52" s="31">
        <v>28311.564999999999</v>
      </c>
      <c r="M52" s="32">
        <v>28686.044900000001</v>
      </c>
      <c r="N52" s="33">
        <v>28332.923699999999</v>
      </c>
      <c r="O52" s="8">
        <f t="shared" si="8"/>
        <v>314141.45759999997</v>
      </c>
      <c r="P52" s="9">
        <f t="shared" si="3"/>
        <v>860.66152767123276</v>
      </c>
      <c r="Q52" s="9">
        <f t="shared" si="4"/>
        <v>542621.44649999996</v>
      </c>
      <c r="R52" s="17">
        <f t="shared" si="9"/>
        <v>4303.3076383561638</v>
      </c>
      <c r="S52" s="16">
        <f t="shared" si="5"/>
        <v>1486.6340999999998</v>
      </c>
      <c r="T52" s="4">
        <f t="shared" si="6"/>
        <v>1486634.0999999999</v>
      </c>
      <c r="U52" s="12">
        <v>1304065</v>
      </c>
      <c r="V52" s="5">
        <f t="shared" si="7"/>
        <v>7433.1704999999984</v>
      </c>
      <c r="W52" s="19">
        <f t="shared" si="10"/>
        <v>0.57893299210023019</v>
      </c>
    </row>
    <row r="53" spans="1:23" ht="21.75" customHeight="1">
      <c r="A53" s="2">
        <v>48</v>
      </c>
      <c r="B53" s="3" t="s">
        <v>49</v>
      </c>
      <c r="C53" s="24">
        <v>8127.0856999999996</v>
      </c>
      <c r="D53" s="25">
        <v>8444.0074999999997</v>
      </c>
      <c r="E53" s="26">
        <v>8559.0208999999995</v>
      </c>
      <c r="F53" s="32">
        <v>8854.2119999999995</v>
      </c>
      <c r="G53" s="27">
        <v>8237.7034000000003</v>
      </c>
      <c r="H53" s="27">
        <v>8093.5018</v>
      </c>
      <c r="I53" s="28">
        <v>8407.2268000000004</v>
      </c>
      <c r="J53" s="29">
        <v>8615.8857000000007</v>
      </c>
      <c r="K53" s="30">
        <v>8423.1381999999994</v>
      </c>
      <c r="L53" s="31">
        <v>8346.4182999999994</v>
      </c>
      <c r="M53" s="32">
        <v>8563.2883000000002</v>
      </c>
      <c r="N53" s="33">
        <v>8527.9192000000003</v>
      </c>
      <c r="O53" s="8">
        <f t="shared" si="8"/>
        <v>92671.488599999997</v>
      </c>
      <c r="P53" s="9">
        <f t="shared" si="3"/>
        <v>253.89448931506848</v>
      </c>
      <c r="Q53" s="9">
        <f t="shared" si="4"/>
        <v>74179.395299999989</v>
      </c>
      <c r="R53" s="13">
        <f t="shared" si="9"/>
        <v>1269.4724465753425</v>
      </c>
      <c r="S53" s="16">
        <f t="shared" si="5"/>
        <v>203.23121999999998</v>
      </c>
      <c r="T53" s="7">
        <f t="shared" si="6"/>
        <v>203231.21999999997</v>
      </c>
      <c r="U53" s="13">
        <v>178273</v>
      </c>
      <c r="V53" s="6">
        <f t="shared" si="7"/>
        <v>1016.1560999999999</v>
      </c>
      <c r="W53" s="19">
        <f t="shared" si="10"/>
        <v>1.2492888116061525</v>
      </c>
    </row>
    <row r="54" spans="1:23" ht="21.75" customHeight="1">
      <c r="A54" s="2">
        <v>49</v>
      </c>
      <c r="B54" s="3" t="s">
        <v>50</v>
      </c>
      <c r="C54" s="24">
        <v>31337.561799999999</v>
      </c>
      <c r="D54" s="25">
        <v>27179.263900000002</v>
      </c>
      <c r="E54" s="26">
        <v>27614.525000000001</v>
      </c>
      <c r="F54" s="32">
        <v>28651.944500000001</v>
      </c>
      <c r="G54" s="27">
        <v>28008.919000000002</v>
      </c>
      <c r="H54" s="27">
        <v>29444.186300000001</v>
      </c>
      <c r="I54" s="28">
        <v>30990.600699999999</v>
      </c>
      <c r="J54" s="29">
        <v>34011.421999999999</v>
      </c>
      <c r="K54" s="30">
        <v>34434.093500000003</v>
      </c>
      <c r="L54" s="31">
        <v>31945.576099999998</v>
      </c>
      <c r="M54" s="32">
        <v>31093.121999999999</v>
      </c>
      <c r="N54" s="33">
        <v>30175.582999999999</v>
      </c>
      <c r="O54" s="8">
        <f t="shared" si="8"/>
        <v>334711.21480000002</v>
      </c>
      <c r="P54" s="9">
        <f t="shared" si="3"/>
        <v>917.01702684931513</v>
      </c>
      <c r="Q54" s="9">
        <f t="shared" si="4"/>
        <v>302683.20689999999</v>
      </c>
      <c r="R54" s="13">
        <f t="shared" si="9"/>
        <v>4585.0851342465758</v>
      </c>
      <c r="S54" s="16">
        <f t="shared" si="5"/>
        <v>829.26905999999997</v>
      </c>
      <c r="T54" s="7">
        <f t="shared" si="6"/>
        <v>829269.05999999994</v>
      </c>
      <c r="U54" s="13">
        <v>727429</v>
      </c>
      <c r="V54" s="6">
        <f t="shared" si="7"/>
        <v>4146.3453</v>
      </c>
      <c r="W54" s="19">
        <f t="shared" si="10"/>
        <v>1.1058136268213301</v>
      </c>
    </row>
    <row r="55" spans="1:23" ht="21.75" customHeight="1">
      <c r="A55" s="2">
        <v>50</v>
      </c>
      <c r="B55" s="3" t="s">
        <v>51</v>
      </c>
      <c r="C55" s="24">
        <v>19173.988600000001</v>
      </c>
      <c r="D55" s="25">
        <v>18492.738000000001</v>
      </c>
      <c r="E55" s="26">
        <v>18884.640899999999</v>
      </c>
      <c r="F55" s="32">
        <v>19010.141199999998</v>
      </c>
      <c r="G55" s="23">
        <v>38960.506699999998</v>
      </c>
      <c r="H55" s="27">
        <v>18943.841700000001</v>
      </c>
      <c r="I55" s="28">
        <v>23823.672900000001</v>
      </c>
      <c r="J55" s="29">
        <v>24065.549200000001</v>
      </c>
      <c r="K55" s="30">
        <v>19532.573700000001</v>
      </c>
      <c r="L55" s="23">
        <v>44689.185299999997</v>
      </c>
      <c r="M55" s="32">
        <v>19098.381600000001</v>
      </c>
      <c r="N55" s="33">
        <v>18533.027999999998</v>
      </c>
      <c r="O55" s="8">
        <f t="shared" si="8"/>
        <v>264675.21980000002</v>
      </c>
      <c r="P55" s="9">
        <f t="shared" si="3"/>
        <v>725.1375884931507</v>
      </c>
      <c r="Q55" s="9">
        <f t="shared" si="4"/>
        <v>352551.54359999998</v>
      </c>
      <c r="R55" s="13">
        <f t="shared" si="9"/>
        <v>3625.6879424657536</v>
      </c>
      <c r="S55" s="16">
        <f t="shared" si="5"/>
        <v>965.89463999999987</v>
      </c>
      <c r="T55" s="7">
        <f t="shared" si="6"/>
        <v>965894.6399999999</v>
      </c>
      <c r="U55" s="13">
        <v>847276</v>
      </c>
      <c r="V55" s="6">
        <f t="shared" si="7"/>
        <v>4829.4731999999995</v>
      </c>
      <c r="W55" s="19">
        <f t="shared" si="10"/>
        <v>0.75074191165731163</v>
      </c>
    </row>
    <row r="56" spans="1:23" ht="21.75" customHeight="1">
      <c r="A56" s="2">
        <v>51</v>
      </c>
      <c r="B56" s="3" t="s">
        <v>52</v>
      </c>
      <c r="C56" s="24">
        <v>22514.5645</v>
      </c>
      <c r="D56" s="25">
        <v>25666.799999999999</v>
      </c>
      <c r="E56" s="26">
        <v>20049.424299999999</v>
      </c>
      <c r="F56" s="32">
        <v>20609.935000000001</v>
      </c>
      <c r="G56" s="27">
        <v>26327.347000000002</v>
      </c>
      <c r="H56" s="27">
        <v>19313.5033</v>
      </c>
      <c r="I56" s="28">
        <v>20345.308300000001</v>
      </c>
      <c r="J56" s="29">
        <v>20795.315999999999</v>
      </c>
      <c r="K56" s="30">
        <v>20790.3714</v>
      </c>
      <c r="L56" s="31">
        <v>21078.1708</v>
      </c>
      <c r="M56" s="32">
        <v>20620.512699999999</v>
      </c>
      <c r="N56" s="23">
        <v>934752.92740000004</v>
      </c>
      <c r="O56" s="8">
        <f t="shared" si="8"/>
        <v>238111.25329999998</v>
      </c>
      <c r="P56" s="9">
        <f t="shared" si="3"/>
        <v>652.35959808219172</v>
      </c>
      <c r="Q56" s="9">
        <f t="shared" si="4"/>
        <v>313806.80819999997</v>
      </c>
      <c r="R56" s="13">
        <f t="shared" si="9"/>
        <v>3261.7979904109588</v>
      </c>
      <c r="S56" s="16">
        <f t="shared" si="5"/>
        <v>859.7446799999999</v>
      </c>
      <c r="T56" s="7">
        <f t="shared" si="6"/>
        <v>859744.67999999993</v>
      </c>
      <c r="U56" s="13">
        <v>754162</v>
      </c>
      <c r="V56" s="6">
        <f t="shared" si="7"/>
        <v>4298.7233999999999</v>
      </c>
      <c r="W56" s="19">
        <f t="shared" si="10"/>
        <v>0.75878294249194056</v>
      </c>
    </row>
    <row r="57" spans="1:23" ht="21.75" customHeight="1">
      <c r="A57" s="2">
        <v>52</v>
      </c>
      <c r="B57" s="3" t="s">
        <v>53</v>
      </c>
      <c r="C57" s="24">
        <v>12965.7709</v>
      </c>
      <c r="D57" s="25">
        <v>13337.226699999999</v>
      </c>
      <c r="E57" s="26">
        <v>13027.2634</v>
      </c>
      <c r="F57" s="32">
        <v>13945.241900000001</v>
      </c>
      <c r="G57" s="27">
        <v>13270.246999999999</v>
      </c>
      <c r="H57" s="27">
        <v>12807.5365</v>
      </c>
      <c r="I57" s="28">
        <v>12435.360699999999</v>
      </c>
      <c r="J57" s="29">
        <v>13919.371800000001</v>
      </c>
      <c r="K57" s="30">
        <v>13514.6268</v>
      </c>
      <c r="L57" s="31">
        <v>13240.7345</v>
      </c>
      <c r="M57" s="32">
        <v>14347.084199999999</v>
      </c>
      <c r="N57" s="23">
        <v>146699.58790000001</v>
      </c>
      <c r="O57" s="8">
        <f t="shared" si="8"/>
        <v>146810.4644</v>
      </c>
      <c r="P57" s="9">
        <f t="shared" si="3"/>
        <v>402.2204504109589</v>
      </c>
      <c r="Q57" s="9">
        <f t="shared" si="4"/>
        <v>306099.38790000003</v>
      </c>
      <c r="R57" s="17">
        <f t="shared" si="9"/>
        <v>2011.1022520547945</v>
      </c>
      <c r="S57" s="16">
        <f t="shared" si="5"/>
        <v>838.62846000000002</v>
      </c>
      <c r="T57" s="4">
        <f t="shared" si="6"/>
        <v>838628.46</v>
      </c>
      <c r="U57" s="12">
        <v>735639</v>
      </c>
      <c r="V57" s="5">
        <f t="shared" si="7"/>
        <v>4193.1423000000004</v>
      </c>
      <c r="W57" s="19">
        <f t="shared" si="10"/>
        <v>0.47961698129223862</v>
      </c>
    </row>
    <row r="58" spans="1:23" ht="21.75" customHeight="1">
      <c r="A58" s="2">
        <v>53</v>
      </c>
      <c r="B58" s="3" t="s">
        <v>54</v>
      </c>
      <c r="C58" s="24">
        <v>8353.4873000000007</v>
      </c>
      <c r="D58" s="25">
        <v>8350.4639000000006</v>
      </c>
      <c r="E58" s="26">
        <v>8207.2932999999994</v>
      </c>
      <c r="F58" s="32">
        <v>8456.9907999999996</v>
      </c>
      <c r="G58" s="27">
        <v>7851.4011</v>
      </c>
      <c r="H58" s="27">
        <v>8358.4619999999995</v>
      </c>
      <c r="I58" s="28">
        <v>7863.2595000000001</v>
      </c>
      <c r="J58" s="29">
        <v>8198.0645000000004</v>
      </c>
      <c r="K58" s="30">
        <v>8170.9476999999997</v>
      </c>
      <c r="L58" s="31">
        <v>7991.9157999999998</v>
      </c>
      <c r="M58" s="32">
        <v>8179.2843999999996</v>
      </c>
      <c r="N58" s="33">
        <v>7895.6677</v>
      </c>
      <c r="O58" s="8">
        <f t="shared" si="8"/>
        <v>89981.570300000021</v>
      </c>
      <c r="P58" s="9">
        <f t="shared" si="3"/>
        <v>246.52485013698637</v>
      </c>
      <c r="Q58" s="9">
        <f t="shared" si="4"/>
        <v>167398.27829999998</v>
      </c>
      <c r="R58" s="17">
        <f t="shared" si="9"/>
        <v>1232.6242506849319</v>
      </c>
      <c r="S58" s="16">
        <f t="shared" si="5"/>
        <v>458.62541999999996</v>
      </c>
      <c r="T58" s="4">
        <f t="shared" si="6"/>
        <v>458625.42</v>
      </c>
      <c r="U58" s="12">
        <v>402303</v>
      </c>
      <c r="V58" s="5">
        <f t="shared" si="7"/>
        <v>2293.1270999999997</v>
      </c>
      <c r="W58" s="19">
        <f t="shared" si="10"/>
        <v>0.53752984328035369</v>
      </c>
    </row>
    <row r="59" spans="1:23" ht="21.75" customHeight="1">
      <c r="A59" s="2">
        <v>54</v>
      </c>
      <c r="B59" s="3" t="s">
        <v>55</v>
      </c>
      <c r="C59" s="23">
        <v>37715.851799999997</v>
      </c>
      <c r="D59" s="25">
        <v>15933.0244</v>
      </c>
      <c r="E59" s="26">
        <v>16083.4648</v>
      </c>
      <c r="F59" s="32">
        <v>16065.035099999999</v>
      </c>
      <c r="G59" s="27">
        <v>15494.650299999999</v>
      </c>
      <c r="H59" s="27">
        <v>15892.7966</v>
      </c>
      <c r="I59" s="23">
        <v>37626.569900000002</v>
      </c>
      <c r="J59" s="23">
        <v>37093.615400000002</v>
      </c>
      <c r="K59" s="23">
        <v>37015.620199999998</v>
      </c>
      <c r="L59" s="23">
        <v>37337.663800000002</v>
      </c>
      <c r="M59" s="32">
        <v>15690.3202</v>
      </c>
      <c r="N59" s="23">
        <v>37123.612399999998</v>
      </c>
      <c r="O59" s="8">
        <f t="shared" si="8"/>
        <v>281948.61249999999</v>
      </c>
      <c r="P59" s="9">
        <f t="shared" si="3"/>
        <v>772.46195205479444</v>
      </c>
      <c r="Q59" s="9">
        <f t="shared" si="4"/>
        <v>265870.42379999999</v>
      </c>
      <c r="R59" s="13">
        <f t="shared" si="9"/>
        <v>3862.3097602739722</v>
      </c>
      <c r="S59" s="16">
        <f t="shared" si="5"/>
        <v>728.41211999999996</v>
      </c>
      <c r="T59" s="7">
        <f t="shared" si="6"/>
        <v>728412.12</v>
      </c>
      <c r="U59" s="13">
        <v>638958</v>
      </c>
      <c r="V59" s="6">
        <f t="shared" si="7"/>
        <v>3642.0605999999998</v>
      </c>
      <c r="W59" s="19">
        <f t="shared" si="10"/>
        <v>1.0604737769256152</v>
      </c>
    </row>
    <row r="60" spans="1:23" ht="21.75" customHeight="1">
      <c r="A60" s="2">
        <v>55</v>
      </c>
      <c r="B60" s="3" t="s">
        <v>56</v>
      </c>
      <c r="C60" s="24">
        <v>18771.331399999999</v>
      </c>
      <c r="D60" s="25">
        <v>18707.813300000002</v>
      </c>
      <c r="E60" s="26">
        <v>20819.661899999999</v>
      </c>
      <c r="F60" s="32">
        <v>19557.533500000001</v>
      </c>
      <c r="G60" s="27">
        <v>19306.918300000001</v>
      </c>
      <c r="H60" s="27">
        <v>19111.402600000001</v>
      </c>
      <c r="I60" s="28">
        <v>20828.495900000002</v>
      </c>
      <c r="J60" s="29">
        <v>20455.668699999998</v>
      </c>
      <c r="K60" s="30">
        <v>20621.785500000002</v>
      </c>
      <c r="L60" s="31">
        <v>34941.468200000003</v>
      </c>
      <c r="M60" s="32">
        <v>20106.502199999999</v>
      </c>
      <c r="N60" s="33">
        <v>17899.236799999999</v>
      </c>
      <c r="O60" s="8">
        <f t="shared" si="8"/>
        <v>233228.5815</v>
      </c>
      <c r="P60" s="9">
        <f t="shared" si="3"/>
        <v>638.9824150684932</v>
      </c>
      <c r="Q60" s="9">
        <f t="shared" si="4"/>
        <v>612356.89379999996</v>
      </c>
      <c r="R60" s="17">
        <f t="shared" si="9"/>
        <v>3194.9120753424659</v>
      </c>
      <c r="S60" s="16">
        <f t="shared" si="5"/>
        <v>1677.69012</v>
      </c>
      <c r="T60" s="4">
        <f t="shared" si="6"/>
        <v>1677690.1199999999</v>
      </c>
      <c r="U60" s="12">
        <v>1471658</v>
      </c>
      <c r="V60" s="5">
        <f t="shared" si="7"/>
        <v>8388.4506000000001</v>
      </c>
      <c r="W60" s="19">
        <f t="shared" si="10"/>
        <v>0.38087034515557211</v>
      </c>
    </row>
    <row r="61" spans="1:23" ht="21.75" customHeight="1">
      <c r="A61" s="2">
        <v>56</v>
      </c>
      <c r="B61" s="3" t="s">
        <v>57</v>
      </c>
      <c r="C61" s="24">
        <v>25923.572899999999</v>
      </c>
      <c r="D61" s="25">
        <v>24792.2677</v>
      </c>
      <c r="E61" s="26">
        <v>25181.601299999998</v>
      </c>
      <c r="F61" s="32">
        <v>24910.0677</v>
      </c>
      <c r="G61" s="27">
        <v>25090.788199999999</v>
      </c>
      <c r="H61" s="27">
        <v>29060.282599999999</v>
      </c>
      <c r="I61" s="28">
        <v>25821.194200000002</v>
      </c>
      <c r="J61" s="29">
        <v>25975.142400000001</v>
      </c>
      <c r="K61" s="30">
        <v>28037.739600000001</v>
      </c>
      <c r="L61" s="31">
        <v>25381.632000000001</v>
      </c>
      <c r="M61" s="32">
        <v>26005.311900000001</v>
      </c>
      <c r="N61" s="33">
        <v>24942.608199999999</v>
      </c>
      <c r="O61" s="8">
        <f t="shared" si="8"/>
        <v>286179.6005</v>
      </c>
      <c r="P61" s="9">
        <f t="shared" si="3"/>
        <v>784.05370000000005</v>
      </c>
      <c r="Q61" s="9">
        <f t="shared" si="4"/>
        <v>479504.90189999994</v>
      </c>
      <c r="R61" s="13">
        <f t="shared" si="9"/>
        <v>3920.2685000000001</v>
      </c>
      <c r="S61" s="16">
        <f t="shared" si="5"/>
        <v>1313.7120599999998</v>
      </c>
      <c r="T61" s="7">
        <f t="shared" si="6"/>
        <v>1313712.0599999998</v>
      </c>
      <c r="U61" s="13">
        <v>1152379</v>
      </c>
      <c r="V61" s="6">
        <f t="shared" si="7"/>
        <v>6568.5602999999992</v>
      </c>
      <c r="W61" s="19">
        <f t="shared" si="10"/>
        <v>0.59682309683599932</v>
      </c>
    </row>
    <row r="62" spans="1:23" ht="21.75" customHeight="1">
      <c r="A62" s="2">
        <v>57</v>
      </c>
      <c r="B62" s="3" t="s">
        <v>58</v>
      </c>
      <c r="C62" s="24">
        <v>46455.698299999996</v>
      </c>
      <c r="D62" s="25">
        <v>33277.6852</v>
      </c>
      <c r="E62" s="26">
        <v>34392.029000000002</v>
      </c>
      <c r="F62" s="32">
        <v>34610.709600000002</v>
      </c>
      <c r="G62" s="27">
        <v>33240.237099999998</v>
      </c>
      <c r="H62" s="27">
        <v>30450.310399999998</v>
      </c>
      <c r="I62" s="28">
        <v>29837.4342</v>
      </c>
      <c r="J62" s="29">
        <v>36898.852299999999</v>
      </c>
      <c r="K62" s="30">
        <v>36705.472600000001</v>
      </c>
      <c r="L62" s="31">
        <v>37454.056199999999</v>
      </c>
      <c r="M62" s="32">
        <v>47239.318200000002</v>
      </c>
      <c r="N62" s="23">
        <v>330008.52970000001</v>
      </c>
      <c r="O62" s="8">
        <f t="shared" si="8"/>
        <v>400561.8030999999</v>
      </c>
      <c r="P62" s="9">
        <f t="shared" si="3"/>
        <v>1097.4295975342463</v>
      </c>
      <c r="Q62" s="9">
        <f t="shared" si="4"/>
        <v>593257.90379999997</v>
      </c>
      <c r="R62" s="17">
        <f t="shared" si="9"/>
        <v>5487.1479876712319</v>
      </c>
      <c r="S62" s="16">
        <f t="shared" si="5"/>
        <v>1625.36412</v>
      </c>
      <c r="T62" s="4">
        <f t="shared" si="6"/>
        <v>1625364.1199999999</v>
      </c>
      <c r="U62" s="12">
        <v>1425758</v>
      </c>
      <c r="V62" s="5">
        <f t="shared" si="7"/>
        <v>8126.8206</v>
      </c>
      <c r="W62" s="19">
        <f t="shared" si="10"/>
        <v>0.67518999837048599</v>
      </c>
    </row>
    <row r="63" spans="1:23" ht="21.75" customHeight="1">
      <c r="A63" s="2">
        <v>58</v>
      </c>
      <c r="B63" s="3" t="s">
        <v>59</v>
      </c>
      <c r="C63" s="24">
        <v>8857.3647999999994</v>
      </c>
      <c r="D63" s="25">
        <v>9250.5928999999996</v>
      </c>
      <c r="E63" s="26">
        <v>9225.3747000000003</v>
      </c>
      <c r="F63" s="32">
        <v>9265.5630999999994</v>
      </c>
      <c r="G63" s="27">
        <v>9172.3035999999993</v>
      </c>
      <c r="H63" s="27">
        <v>9523.0450000000001</v>
      </c>
      <c r="I63" s="28">
        <v>9340.3595000000005</v>
      </c>
      <c r="J63" s="29">
        <v>8947.5413000000008</v>
      </c>
      <c r="K63" s="30">
        <v>9122.3428999999996</v>
      </c>
      <c r="L63" s="31">
        <v>9182.2281000000003</v>
      </c>
      <c r="M63" s="32">
        <v>9108.3032000000003</v>
      </c>
      <c r="N63" s="33">
        <v>9127.9645999999993</v>
      </c>
      <c r="O63" s="8">
        <f t="shared" si="8"/>
        <v>100995.0191</v>
      </c>
      <c r="P63" s="9">
        <f t="shared" si="3"/>
        <v>276.69868246575345</v>
      </c>
      <c r="Q63" s="9">
        <f t="shared" si="4"/>
        <v>134430.67529999997</v>
      </c>
      <c r="R63" s="17">
        <f t="shared" si="9"/>
        <v>1383.4934123287671</v>
      </c>
      <c r="S63" s="16">
        <f t="shared" si="5"/>
        <v>368.30321999999995</v>
      </c>
      <c r="T63" s="4">
        <f t="shared" si="6"/>
        <v>368303.22</v>
      </c>
      <c r="U63" s="12">
        <v>323073</v>
      </c>
      <c r="V63" s="5">
        <f t="shared" si="7"/>
        <v>1841.5160999999998</v>
      </c>
      <c r="W63" s="19">
        <f t="shared" si="10"/>
        <v>0.75127956379461869</v>
      </c>
    </row>
    <row r="64" spans="1:23" ht="21.75" customHeight="1">
      <c r="A64" s="2">
        <v>59</v>
      </c>
      <c r="B64" s="3" t="s">
        <v>60</v>
      </c>
      <c r="C64" s="24">
        <v>60901.120199999998</v>
      </c>
      <c r="D64" s="25">
        <v>55476.1567</v>
      </c>
      <c r="E64" s="26">
        <v>61827.134299999998</v>
      </c>
      <c r="F64" s="32">
        <v>71793.316699999996</v>
      </c>
      <c r="G64" s="27">
        <v>66805.670100000003</v>
      </c>
      <c r="H64" s="27">
        <v>69971.048200000005</v>
      </c>
      <c r="I64" s="28">
        <v>70582.779200000004</v>
      </c>
      <c r="J64" s="29">
        <v>73221.626699999993</v>
      </c>
      <c r="K64" s="30">
        <v>75127.013500000001</v>
      </c>
      <c r="L64" s="31">
        <v>74334.358399999997</v>
      </c>
      <c r="M64" s="32">
        <v>72439.695399999997</v>
      </c>
      <c r="N64" s="23">
        <v>1064693.5708000001</v>
      </c>
      <c r="O64" s="8">
        <f t="shared" si="8"/>
        <v>752479.91940000001</v>
      </c>
      <c r="P64" s="9">
        <f t="shared" si="3"/>
        <v>2061.5888202739725</v>
      </c>
      <c r="Q64" s="9">
        <f t="shared" si="4"/>
        <v>551712.39929999993</v>
      </c>
      <c r="R64" s="13">
        <f t="shared" si="9"/>
        <v>10307.944101369863</v>
      </c>
      <c r="S64" s="16">
        <f t="shared" si="5"/>
        <v>1511.5408199999999</v>
      </c>
      <c r="T64" s="7">
        <f t="shared" si="6"/>
        <v>1511540.8199999998</v>
      </c>
      <c r="U64" s="13">
        <v>1325913</v>
      </c>
      <c r="V64" s="6">
        <f t="shared" si="7"/>
        <v>7557.7040999999999</v>
      </c>
      <c r="W64" s="19">
        <f t="shared" si="10"/>
        <v>1.3638988725914611</v>
      </c>
    </row>
    <row r="65" spans="1:23" ht="21.75" customHeight="1">
      <c r="A65" s="2">
        <v>60</v>
      </c>
      <c r="B65" s="3" t="s">
        <v>61</v>
      </c>
      <c r="C65" s="24">
        <v>5542.6413000000002</v>
      </c>
      <c r="D65" s="25">
        <v>5488.4425000000001</v>
      </c>
      <c r="E65" s="26">
        <v>5683.6017000000002</v>
      </c>
      <c r="F65" s="32">
        <v>5606.6451999999999</v>
      </c>
      <c r="G65" s="27">
        <v>5484.8900999999996</v>
      </c>
      <c r="H65" s="27">
        <v>5546.8416999999999</v>
      </c>
      <c r="I65" s="28">
        <v>5445.9175999999998</v>
      </c>
      <c r="J65" s="29">
        <v>5508.6139000000003</v>
      </c>
      <c r="K65" s="30">
        <v>5395.3296</v>
      </c>
      <c r="L65" s="31">
        <v>5624.4580999999998</v>
      </c>
      <c r="M65" s="32">
        <v>5461.2142999999996</v>
      </c>
      <c r="N65" s="33">
        <v>5100.4822999999997</v>
      </c>
      <c r="O65" s="8">
        <f t="shared" si="8"/>
        <v>60788.595999999998</v>
      </c>
      <c r="P65" s="9">
        <f t="shared" si="3"/>
        <v>166.54409863013697</v>
      </c>
      <c r="Q65" s="9">
        <f t="shared" si="4"/>
        <v>79677.324599999993</v>
      </c>
      <c r="R65" s="17">
        <f t="shared" si="9"/>
        <v>832.72049315068489</v>
      </c>
      <c r="S65" s="16">
        <f t="shared" si="5"/>
        <v>218.29403999999997</v>
      </c>
      <c r="T65" s="4">
        <f t="shared" si="6"/>
        <v>218294.03999999998</v>
      </c>
      <c r="U65" s="12">
        <v>191486</v>
      </c>
      <c r="V65" s="5">
        <f t="shared" si="7"/>
        <v>1091.4701999999997</v>
      </c>
      <c r="W65" s="19">
        <f t="shared" si="10"/>
        <v>0.7629347032568411</v>
      </c>
    </row>
    <row r="66" spans="1:23" ht="21.75" customHeight="1">
      <c r="A66" s="2">
        <v>61</v>
      </c>
      <c r="B66" s="3" t="s">
        <v>62</v>
      </c>
      <c r="C66" s="24">
        <v>26444.119900000002</v>
      </c>
      <c r="D66" s="25">
        <v>24609.775799999999</v>
      </c>
      <c r="E66" s="26">
        <v>24352.157500000001</v>
      </c>
      <c r="F66" s="32">
        <v>26040.371500000001</v>
      </c>
      <c r="G66" s="27">
        <v>24816.526399999999</v>
      </c>
      <c r="H66" s="27">
        <v>27202.967100000002</v>
      </c>
      <c r="I66" s="28">
        <v>23709.573100000001</v>
      </c>
      <c r="J66" s="29">
        <v>24913.9902</v>
      </c>
      <c r="K66" s="30">
        <v>24809.578000000001</v>
      </c>
      <c r="L66" s="31">
        <v>25340.509699999999</v>
      </c>
      <c r="M66" s="32">
        <v>24624.625700000001</v>
      </c>
      <c r="N66" s="33">
        <v>24797.417399999998</v>
      </c>
      <c r="O66" s="8">
        <f t="shared" si="8"/>
        <v>276864.1949</v>
      </c>
      <c r="P66" s="9">
        <f t="shared" si="3"/>
        <v>758.5320408219178</v>
      </c>
      <c r="Q66" s="9">
        <f t="shared" si="4"/>
        <v>228803.81969999996</v>
      </c>
      <c r="R66" s="13">
        <f t="shared" si="9"/>
        <v>3792.6602041095889</v>
      </c>
      <c r="S66" s="16">
        <f t="shared" si="5"/>
        <v>626.85977999999989</v>
      </c>
      <c r="T66" s="7">
        <f t="shared" si="6"/>
        <v>626859.77999999991</v>
      </c>
      <c r="U66" s="13">
        <v>549877</v>
      </c>
      <c r="V66" s="6">
        <f t="shared" si="7"/>
        <v>3134.2988999999993</v>
      </c>
      <c r="W66" s="19">
        <f t="shared" si="10"/>
        <v>1.2100505807246367</v>
      </c>
    </row>
    <row r="67" spans="1:23" ht="21.75" customHeight="1">
      <c r="A67" s="2">
        <v>62</v>
      </c>
      <c r="B67" s="3" t="s">
        <v>63</v>
      </c>
      <c r="C67" s="24">
        <v>13991.2634</v>
      </c>
      <c r="D67" s="25">
        <v>14202.7348</v>
      </c>
      <c r="E67" s="26">
        <v>13568.766299999999</v>
      </c>
      <c r="F67" s="32">
        <v>13316.3406</v>
      </c>
      <c r="G67" s="27">
        <v>12421.895699999999</v>
      </c>
      <c r="H67" s="27">
        <v>13251.010399999999</v>
      </c>
      <c r="I67" s="28">
        <v>12909.652899999999</v>
      </c>
      <c r="J67" s="29">
        <v>13172.0072</v>
      </c>
      <c r="K67" s="30">
        <v>13126.5458</v>
      </c>
      <c r="L67" s="31">
        <v>13044.756799999999</v>
      </c>
      <c r="M67" s="32">
        <v>13031.0872</v>
      </c>
      <c r="N67" s="33">
        <v>12675.250700000001</v>
      </c>
      <c r="O67" s="8">
        <f t="shared" si="8"/>
        <v>146036.06109999999</v>
      </c>
      <c r="P67" s="9">
        <f t="shared" si="3"/>
        <v>400.09879753424656</v>
      </c>
      <c r="Q67" s="9">
        <f t="shared" si="4"/>
        <v>234046.67969999998</v>
      </c>
      <c r="R67" s="17">
        <f t="shared" si="9"/>
        <v>2000.4939876712328</v>
      </c>
      <c r="S67" s="16">
        <f t="shared" si="5"/>
        <v>641.22377999999992</v>
      </c>
      <c r="T67" s="4">
        <f t="shared" si="6"/>
        <v>641223.77999999991</v>
      </c>
      <c r="U67" s="12">
        <v>562477</v>
      </c>
      <c r="V67" s="5">
        <f t="shared" si="7"/>
        <v>3206.1188999999995</v>
      </c>
      <c r="W67" s="19">
        <f t="shared" si="10"/>
        <v>0.62396125972471983</v>
      </c>
    </row>
    <row r="68" spans="1:23" ht="21.75" customHeight="1">
      <c r="A68" s="2">
        <v>63</v>
      </c>
      <c r="B68" s="3" t="s">
        <v>64</v>
      </c>
      <c r="C68" s="24">
        <v>17692.710500000001</v>
      </c>
      <c r="D68" s="25">
        <v>18531.4143</v>
      </c>
      <c r="E68" s="26">
        <v>18277.080099999999</v>
      </c>
      <c r="F68" s="32">
        <v>19090.622899999998</v>
      </c>
      <c r="G68" s="27">
        <v>18631.774700000002</v>
      </c>
      <c r="H68" s="27">
        <v>19398.364000000001</v>
      </c>
      <c r="I68" s="28">
        <v>19433.213500000002</v>
      </c>
      <c r="J68" s="29">
        <v>18842.673299999999</v>
      </c>
      <c r="K68" s="30">
        <v>19879.0635</v>
      </c>
      <c r="L68" s="31">
        <v>20062.2222</v>
      </c>
      <c r="M68" s="32">
        <v>19193.715199999999</v>
      </c>
      <c r="N68" s="33">
        <v>19542.567299999999</v>
      </c>
      <c r="O68" s="8">
        <f t="shared" si="8"/>
        <v>209032.8542</v>
      </c>
      <c r="P68" s="9">
        <f t="shared" si="3"/>
        <v>572.69275123287673</v>
      </c>
      <c r="Q68" s="9">
        <f t="shared" si="4"/>
        <v>266084.71529999998</v>
      </c>
      <c r="R68" s="17">
        <f t="shared" si="9"/>
        <v>2863.4637561643835</v>
      </c>
      <c r="S68" s="16">
        <f t="shared" si="5"/>
        <v>728.99921999999992</v>
      </c>
      <c r="T68" s="4">
        <f t="shared" si="6"/>
        <v>728999.22</v>
      </c>
      <c r="U68" s="12">
        <v>639473</v>
      </c>
      <c r="V68" s="5">
        <f t="shared" si="7"/>
        <v>3644.9960999999994</v>
      </c>
      <c r="W68" s="19">
        <f t="shared" si="10"/>
        <v>0.78558760492621216</v>
      </c>
    </row>
    <row r="69" spans="1:23" ht="21.75" customHeight="1">
      <c r="A69" s="2">
        <v>64</v>
      </c>
      <c r="B69" s="3" t="s">
        <v>65</v>
      </c>
      <c r="C69" s="24">
        <v>4267.4288999999999</v>
      </c>
      <c r="D69" s="25">
        <v>4434.1171999999997</v>
      </c>
      <c r="E69" s="26">
        <v>4196.7367000000004</v>
      </c>
      <c r="F69" s="32">
        <v>4259.0146000000004</v>
      </c>
      <c r="G69" s="27">
        <v>4029.7528000000002</v>
      </c>
      <c r="H69" s="27">
        <v>3836.0403999999999</v>
      </c>
      <c r="I69" s="28">
        <v>3721.3126999999999</v>
      </c>
      <c r="J69" s="29">
        <v>3698.0151000000001</v>
      </c>
      <c r="K69" s="30">
        <v>4345.5074999999997</v>
      </c>
      <c r="L69" s="31">
        <v>4555.4558999999999</v>
      </c>
      <c r="M69" s="32">
        <v>4317.4827999999998</v>
      </c>
      <c r="N69" s="33">
        <v>4593.723</v>
      </c>
      <c r="O69" s="8">
        <f t="shared" si="8"/>
        <v>45660.864600000001</v>
      </c>
      <c r="P69" s="9">
        <f t="shared" si="3"/>
        <v>125.09825917808219</v>
      </c>
      <c r="Q69" s="9">
        <f t="shared" si="4"/>
        <v>86611.214999999982</v>
      </c>
      <c r="R69" s="17">
        <f t="shared" si="9"/>
        <v>625.49129589041092</v>
      </c>
      <c r="S69" s="16">
        <f t="shared" si="5"/>
        <v>237.29099999999997</v>
      </c>
      <c r="T69" s="4">
        <f t="shared" si="6"/>
        <v>237290.99999999997</v>
      </c>
      <c r="U69" s="12">
        <v>208150</v>
      </c>
      <c r="V69" s="5">
        <f t="shared" si="7"/>
        <v>1186.4549999999999</v>
      </c>
      <c r="W69" s="19">
        <f t="shared" si="10"/>
        <v>0.52719344255821843</v>
      </c>
    </row>
    <row r="70" spans="1:23" ht="21.75" customHeight="1">
      <c r="A70" s="2">
        <v>65</v>
      </c>
      <c r="B70" s="3" t="s">
        <v>66</v>
      </c>
      <c r="C70" s="24">
        <v>12621.132299999999</v>
      </c>
      <c r="D70" s="25">
        <v>11138.4676</v>
      </c>
      <c r="E70" s="26">
        <v>10989.847400000001</v>
      </c>
      <c r="F70" s="32">
        <v>11513.1273</v>
      </c>
      <c r="G70" s="27">
        <v>10707.6852</v>
      </c>
      <c r="H70" s="27">
        <v>11299.466</v>
      </c>
      <c r="I70" s="28">
        <v>11433.7137</v>
      </c>
      <c r="J70" s="29">
        <v>11348.5774</v>
      </c>
      <c r="K70" s="30">
        <v>11435.8678</v>
      </c>
      <c r="L70" s="31">
        <v>12045.393400000001</v>
      </c>
      <c r="M70" s="32">
        <v>11963.5895</v>
      </c>
      <c r="N70" s="33">
        <v>10729.852500000001</v>
      </c>
      <c r="O70" s="8">
        <f t="shared" ref="O70:O81" si="13">SUM(C70:M70)</f>
        <v>126496.8676</v>
      </c>
      <c r="P70" s="9">
        <f t="shared" si="3"/>
        <v>346.56676054794519</v>
      </c>
      <c r="Q70" s="9">
        <f t="shared" si="4"/>
        <v>247324.01459999997</v>
      </c>
      <c r="R70" s="17">
        <f t="shared" ref="R70:R81" si="14">P70*5</f>
        <v>1732.833802739726</v>
      </c>
      <c r="S70" s="16">
        <f t="shared" si="5"/>
        <v>677.60003999999992</v>
      </c>
      <c r="T70" s="4">
        <f t="shared" si="6"/>
        <v>677600.03999999992</v>
      </c>
      <c r="U70" s="12">
        <v>594386</v>
      </c>
      <c r="V70" s="5">
        <f t="shared" si="7"/>
        <v>3388.0001999999995</v>
      </c>
      <c r="W70" s="19">
        <f t="shared" si="10"/>
        <v>0.51146213118279216</v>
      </c>
    </row>
    <row r="71" spans="1:23" ht="21.75" customHeight="1">
      <c r="A71" s="2">
        <v>66</v>
      </c>
      <c r="B71" s="3" t="s">
        <v>67</v>
      </c>
      <c r="C71" s="24">
        <v>23284.722399999999</v>
      </c>
      <c r="D71" s="25">
        <v>20686.7029</v>
      </c>
      <c r="E71" s="26">
        <v>20683.7264</v>
      </c>
      <c r="F71" s="32">
        <v>20653.8416</v>
      </c>
      <c r="G71" s="27">
        <v>20698.472000000002</v>
      </c>
      <c r="H71" s="27">
        <v>20562.468799999999</v>
      </c>
      <c r="I71" s="28">
        <v>21020.001199999999</v>
      </c>
      <c r="J71" s="29">
        <v>21370.590800000002</v>
      </c>
      <c r="K71" s="30">
        <v>21590.176800000001</v>
      </c>
      <c r="L71" s="31">
        <v>21052.692800000001</v>
      </c>
      <c r="M71" s="32">
        <v>21031.763800000001</v>
      </c>
      <c r="N71" s="33">
        <v>96679.565199999997</v>
      </c>
      <c r="O71" s="8">
        <f t="shared" si="13"/>
        <v>232635.15950000001</v>
      </c>
      <c r="P71" s="9">
        <f t="shared" ref="P71:P82" si="15">SUM(O71/365)</f>
        <v>637.35660136986303</v>
      </c>
      <c r="Q71" s="9">
        <f t="shared" ref="Q71:Q82" si="16">SUM(S71*365)</f>
        <v>351103.09950000001</v>
      </c>
      <c r="R71" s="13">
        <f t="shared" si="14"/>
        <v>3186.7830068493149</v>
      </c>
      <c r="S71" s="16">
        <f t="shared" ref="S71:S82" si="17">SUM(T71/1000)</f>
        <v>961.92629999999997</v>
      </c>
      <c r="T71" s="7">
        <f t="shared" ref="T71:T82" si="18">SUM(U71*1.14)</f>
        <v>961926.29999999993</v>
      </c>
      <c r="U71" s="13">
        <v>843795</v>
      </c>
      <c r="V71" s="6">
        <f t="shared" ref="V71:V81" si="19">S71*5</f>
        <v>4809.6314999999995</v>
      </c>
      <c r="W71" s="19">
        <f t="shared" ref="W71:W81" si="20">P71/S71</f>
        <v>0.66258361099999352</v>
      </c>
    </row>
    <row r="72" spans="1:23" ht="21.75" customHeight="1">
      <c r="A72" s="2">
        <v>67</v>
      </c>
      <c r="B72" s="3" t="s">
        <v>68</v>
      </c>
      <c r="C72" s="24">
        <v>34485.889000000003</v>
      </c>
      <c r="D72" s="25">
        <v>34180.382599999997</v>
      </c>
      <c r="E72" s="26">
        <v>32774.628299999997</v>
      </c>
      <c r="F72" s="32">
        <v>33689.997499999998</v>
      </c>
      <c r="G72" s="27">
        <v>32494.322100000001</v>
      </c>
      <c r="H72" s="27">
        <v>31555.673299999999</v>
      </c>
      <c r="I72" s="28">
        <v>29686.826300000001</v>
      </c>
      <c r="J72" s="29">
        <v>31220.303800000002</v>
      </c>
      <c r="K72" s="30">
        <v>30999.338599999999</v>
      </c>
      <c r="L72" s="31">
        <v>31535.536499999998</v>
      </c>
      <c r="M72" s="32">
        <v>32850.577400000002</v>
      </c>
      <c r="N72" s="33">
        <v>31160.660800000001</v>
      </c>
      <c r="O72" s="8">
        <f t="shared" si="13"/>
        <v>355473.4754</v>
      </c>
      <c r="P72" s="9">
        <f t="shared" si="15"/>
        <v>973.89993260273968</v>
      </c>
      <c r="Q72" s="9">
        <f t="shared" si="16"/>
        <v>441272.80169999995</v>
      </c>
      <c r="R72" s="17">
        <f t="shared" si="14"/>
        <v>4869.4996630136984</v>
      </c>
      <c r="S72" s="16">
        <f t="shared" si="17"/>
        <v>1208.9665799999998</v>
      </c>
      <c r="T72" s="4">
        <f t="shared" si="18"/>
        <v>1208966.5799999998</v>
      </c>
      <c r="U72" s="12">
        <v>1060497</v>
      </c>
      <c r="V72" s="5">
        <f t="shared" si="19"/>
        <v>6044.8328999999994</v>
      </c>
      <c r="W72" s="19">
        <f t="shared" si="20"/>
        <v>0.8055639822589139</v>
      </c>
    </row>
    <row r="73" spans="1:23" ht="21.75" customHeight="1">
      <c r="A73" s="2">
        <v>68</v>
      </c>
      <c r="B73" s="3" t="s">
        <v>69</v>
      </c>
      <c r="C73" s="24">
        <v>31542.873</v>
      </c>
      <c r="D73" s="25">
        <v>33130.737399999998</v>
      </c>
      <c r="E73" s="26">
        <v>44797.786099999998</v>
      </c>
      <c r="F73" s="32">
        <v>32976.642999999996</v>
      </c>
      <c r="G73" s="27">
        <v>33158.445200000002</v>
      </c>
      <c r="H73" s="27">
        <v>33338.422500000001</v>
      </c>
      <c r="I73" s="28">
        <v>33112.975100000003</v>
      </c>
      <c r="J73" s="29">
        <v>33396.645600000003</v>
      </c>
      <c r="K73" s="30">
        <v>34376.046999999999</v>
      </c>
      <c r="L73" s="31">
        <v>34403.885699999999</v>
      </c>
      <c r="M73" s="32">
        <v>34588.999000000003</v>
      </c>
      <c r="N73" s="33">
        <v>34679.088000000003</v>
      </c>
      <c r="O73" s="8">
        <f t="shared" si="13"/>
        <v>378823.45960000006</v>
      </c>
      <c r="P73" s="9">
        <f t="shared" si="15"/>
        <v>1037.8724920547947</v>
      </c>
      <c r="Q73" s="9">
        <f t="shared" si="16"/>
        <v>580636.75859999994</v>
      </c>
      <c r="R73" s="13">
        <f t="shared" si="14"/>
        <v>5189.3624602739737</v>
      </c>
      <c r="S73" s="16">
        <f t="shared" si="17"/>
        <v>1590.7856399999998</v>
      </c>
      <c r="T73" s="7">
        <f t="shared" si="18"/>
        <v>1590785.64</v>
      </c>
      <c r="U73" s="13">
        <v>1395426</v>
      </c>
      <c r="V73" s="6">
        <f t="shared" si="19"/>
        <v>7953.9281999999994</v>
      </c>
      <c r="W73" s="19">
        <f t="shared" si="20"/>
        <v>0.65242762189806724</v>
      </c>
    </row>
    <row r="74" spans="1:23" ht="21.75" customHeight="1">
      <c r="A74" s="2">
        <v>69</v>
      </c>
      <c r="B74" s="3" t="s">
        <v>70</v>
      </c>
      <c r="C74" s="24">
        <v>9265.6839</v>
      </c>
      <c r="D74" s="25">
        <v>8918.4179000000004</v>
      </c>
      <c r="E74" s="26">
        <v>9209.4855000000007</v>
      </c>
      <c r="F74" s="32">
        <v>9780.6854999999996</v>
      </c>
      <c r="G74" s="27">
        <v>9324.8405999999995</v>
      </c>
      <c r="H74" s="27">
        <v>9943.9220000000005</v>
      </c>
      <c r="I74" s="28">
        <v>9662.8451999999997</v>
      </c>
      <c r="J74" s="29">
        <v>9458.8336999999992</v>
      </c>
      <c r="K74" s="30">
        <v>10505.0643</v>
      </c>
      <c r="L74" s="31">
        <v>10478.350899999999</v>
      </c>
      <c r="M74" s="32">
        <v>11205.205</v>
      </c>
      <c r="N74" s="33">
        <v>10376.2819</v>
      </c>
      <c r="O74" s="8">
        <f t="shared" si="13"/>
        <v>107753.33450000001</v>
      </c>
      <c r="P74" s="9">
        <f t="shared" si="15"/>
        <v>295.21461506849317</v>
      </c>
      <c r="Q74" s="9">
        <f t="shared" si="16"/>
        <v>215342.56859999997</v>
      </c>
      <c r="R74" s="13">
        <f t="shared" si="14"/>
        <v>1476.0730753424659</v>
      </c>
      <c r="S74" s="16">
        <f t="shared" si="17"/>
        <v>589.9796399999999</v>
      </c>
      <c r="T74" s="7">
        <f t="shared" si="18"/>
        <v>589979.6399999999</v>
      </c>
      <c r="U74" s="13">
        <v>517526</v>
      </c>
      <c r="V74" s="6">
        <f t="shared" si="19"/>
        <v>2949.8981999999996</v>
      </c>
      <c r="W74" s="19">
        <f t="shared" si="20"/>
        <v>0.50038102173914545</v>
      </c>
    </row>
    <row r="75" spans="1:23" ht="21.75" customHeight="1">
      <c r="A75" s="2">
        <v>70</v>
      </c>
      <c r="B75" s="3" t="s">
        <v>71</v>
      </c>
      <c r="C75" s="24">
        <v>7487.4682000000003</v>
      </c>
      <c r="D75" s="25">
        <v>7580.2790999999997</v>
      </c>
      <c r="E75" s="26">
        <v>7400.6822000000002</v>
      </c>
      <c r="F75" s="32">
        <v>12291.146699999999</v>
      </c>
      <c r="G75" s="27">
        <v>7945.6642000000002</v>
      </c>
      <c r="H75" s="27">
        <v>8529.9213</v>
      </c>
      <c r="I75" s="28">
        <v>8245.0368999999992</v>
      </c>
      <c r="J75" s="29">
        <v>8286.8125999999993</v>
      </c>
      <c r="K75" s="30">
        <v>7624.7705999999998</v>
      </c>
      <c r="L75" s="31">
        <v>8002.0733</v>
      </c>
      <c r="M75" s="32">
        <v>8019.6283000000003</v>
      </c>
      <c r="N75" s="23">
        <v>31219.069800000001</v>
      </c>
      <c r="O75" s="8">
        <f t="shared" si="13"/>
        <v>91413.483399999997</v>
      </c>
      <c r="P75" s="9">
        <f t="shared" si="15"/>
        <v>250.4478997260274</v>
      </c>
      <c r="Q75" s="9">
        <f t="shared" si="16"/>
        <v>213143.48010000002</v>
      </c>
      <c r="R75" s="13">
        <f t="shared" si="14"/>
        <v>1252.2394986301369</v>
      </c>
      <c r="S75" s="16">
        <f t="shared" si="17"/>
        <v>583.95474000000002</v>
      </c>
      <c r="T75" s="7">
        <f t="shared" si="18"/>
        <v>583954.74</v>
      </c>
      <c r="U75" s="13">
        <v>512241</v>
      </c>
      <c r="V75" s="6">
        <f t="shared" si="19"/>
        <v>2919.7737000000002</v>
      </c>
      <c r="W75" s="19">
        <f t="shared" si="20"/>
        <v>0.42888238175107096</v>
      </c>
    </row>
    <row r="76" spans="1:23" ht="21.75" customHeight="1">
      <c r="A76" s="2">
        <v>71</v>
      </c>
      <c r="B76" s="3" t="s">
        <v>72</v>
      </c>
      <c r="C76" s="24">
        <v>6322.7695000000003</v>
      </c>
      <c r="D76" s="25">
        <v>5341.2219999999998</v>
      </c>
      <c r="E76" s="26">
        <v>5071.8904000000002</v>
      </c>
      <c r="F76" s="32">
        <v>5277.1869999999999</v>
      </c>
      <c r="G76" s="27">
        <v>5163.1228000000001</v>
      </c>
      <c r="H76" s="23">
        <v>66010.336800000005</v>
      </c>
      <c r="I76" s="23">
        <v>51733.110200000003</v>
      </c>
      <c r="J76" s="23">
        <v>11072.046399999999</v>
      </c>
      <c r="K76" s="30">
        <v>5205.7610000000004</v>
      </c>
      <c r="L76" s="23">
        <v>30516.3511</v>
      </c>
      <c r="M76" s="32">
        <v>5545.8567000000003</v>
      </c>
      <c r="N76" s="23">
        <v>19822.3367</v>
      </c>
      <c r="O76" s="8">
        <f t="shared" si="13"/>
        <v>197259.6539</v>
      </c>
      <c r="P76" s="9">
        <f t="shared" si="15"/>
        <v>540.43740794520545</v>
      </c>
      <c r="Q76" s="9">
        <f t="shared" si="16"/>
        <v>116191.764</v>
      </c>
      <c r="R76" s="13">
        <f t="shared" si="14"/>
        <v>2702.1870397260273</v>
      </c>
      <c r="S76" s="16">
        <f t="shared" si="17"/>
        <v>318.33359999999999</v>
      </c>
      <c r="T76" s="7">
        <f t="shared" si="18"/>
        <v>318333.59999999998</v>
      </c>
      <c r="U76" s="13">
        <v>279240</v>
      </c>
      <c r="V76" s="6">
        <f t="shared" si="19"/>
        <v>1591.6679999999999</v>
      </c>
      <c r="W76" s="19">
        <f t="shared" si="20"/>
        <v>1.6977077127428757</v>
      </c>
    </row>
    <row r="77" spans="1:23" ht="21.75" customHeight="1">
      <c r="A77" s="2">
        <v>72</v>
      </c>
      <c r="B77" s="3" t="s">
        <v>73</v>
      </c>
      <c r="C77" s="24">
        <v>5657.5061999999998</v>
      </c>
      <c r="D77" s="25">
        <v>5847.857</v>
      </c>
      <c r="E77" s="26">
        <v>6349.0110999999997</v>
      </c>
      <c r="F77" s="32">
        <v>6536.0559000000003</v>
      </c>
      <c r="G77" s="27">
        <v>5884.5829000000003</v>
      </c>
      <c r="H77" s="27">
        <v>5617.4413999999997</v>
      </c>
      <c r="I77" s="23">
        <v>72014.258600000001</v>
      </c>
      <c r="J77" s="29">
        <v>5462.4975000000004</v>
      </c>
      <c r="K77" s="30">
        <v>6196.1019999999999</v>
      </c>
      <c r="L77" s="31">
        <v>5600.5261</v>
      </c>
      <c r="M77" s="23">
        <v>46158.542800000003</v>
      </c>
      <c r="N77" s="33">
        <v>6859.6367</v>
      </c>
      <c r="O77" s="8">
        <f t="shared" si="13"/>
        <v>171324.38149999999</v>
      </c>
      <c r="P77" s="9">
        <f t="shared" si="15"/>
        <v>469.38186712328763</v>
      </c>
      <c r="Q77" s="9">
        <f t="shared" si="16"/>
        <v>157136.42009999999</v>
      </c>
      <c r="R77" s="13">
        <f t="shared" si="14"/>
        <v>2346.9093356164381</v>
      </c>
      <c r="S77" s="16">
        <f t="shared" si="17"/>
        <v>430.51074</v>
      </c>
      <c r="T77" s="7">
        <f t="shared" si="18"/>
        <v>430510.74</v>
      </c>
      <c r="U77" s="13">
        <v>377641</v>
      </c>
      <c r="V77" s="6">
        <f t="shared" si="19"/>
        <v>2152.5536999999999</v>
      </c>
      <c r="W77" s="19">
        <f t="shared" si="20"/>
        <v>1.0902907256699046</v>
      </c>
    </row>
    <row r="78" spans="1:23" ht="21.75" customHeight="1">
      <c r="A78" s="2">
        <v>73</v>
      </c>
      <c r="B78" s="3" t="s">
        <v>74</v>
      </c>
      <c r="C78" s="24">
        <v>29606.434099999999</v>
      </c>
      <c r="D78" s="25">
        <v>31148.485000000001</v>
      </c>
      <c r="E78" s="26">
        <v>30302.482499999998</v>
      </c>
      <c r="F78" s="32">
        <v>32405.0514</v>
      </c>
      <c r="G78" s="27">
        <v>30717.318599999999</v>
      </c>
      <c r="H78" s="27">
        <v>29836.774600000001</v>
      </c>
      <c r="I78" s="28">
        <v>30347.9866</v>
      </c>
      <c r="J78" s="29">
        <v>31666.917300000001</v>
      </c>
      <c r="K78" s="30">
        <v>32835.022100000002</v>
      </c>
      <c r="L78" s="31">
        <v>32600.193500000001</v>
      </c>
      <c r="M78" s="32">
        <v>32068.721000000001</v>
      </c>
      <c r="N78" s="33">
        <v>30514.894</v>
      </c>
      <c r="O78" s="8">
        <f t="shared" si="13"/>
        <v>343535.38669999997</v>
      </c>
      <c r="P78" s="9">
        <f t="shared" si="15"/>
        <v>941.19284027397248</v>
      </c>
      <c r="Q78" s="9">
        <f t="shared" si="16"/>
        <v>657065.59049999993</v>
      </c>
      <c r="R78" s="17">
        <f t="shared" si="14"/>
        <v>4705.9642013698622</v>
      </c>
      <c r="S78" s="16">
        <f t="shared" si="17"/>
        <v>1800.1796999999999</v>
      </c>
      <c r="T78" s="4">
        <f t="shared" si="18"/>
        <v>1800179.7</v>
      </c>
      <c r="U78" s="12">
        <v>1579105</v>
      </c>
      <c r="V78" s="5">
        <f t="shared" si="19"/>
        <v>9000.8984999999993</v>
      </c>
      <c r="W78" s="19">
        <f t="shared" si="20"/>
        <v>0.52283271513059082</v>
      </c>
    </row>
    <row r="79" spans="1:23" ht="21.75" customHeight="1">
      <c r="A79" s="2">
        <v>74</v>
      </c>
      <c r="B79" s="3" t="s">
        <v>75</v>
      </c>
      <c r="C79" s="24">
        <v>8195.9601999999995</v>
      </c>
      <c r="D79" s="25">
        <v>9043.2487999999994</v>
      </c>
      <c r="E79" s="26">
        <v>10387.2767</v>
      </c>
      <c r="F79" s="32">
        <v>10590.802</v>
      </c>
      <c r="G79" s="27">
        <v>9871.9305999999997</v>
      </c>
      <c r="H79" s="27">
        <v>10004.6769</v>
      </c>
      <c r="I79" s="28">
        <v>9632.9490000000005</v>
      </c>
      <c r="J79" s="29">
        <v>9797.1049000000003</v>
      </c>
      <c r="K79" s="30">
        <v>9565.0267000000003</v>
      </c>
      <c r="L79" s="31">
        <v>9543.1308000000008</v>
      </c>
      <c r="M79" s="32">
        <v>9618.6561000000002</v>
      </c>
      <c r="N79" s="33">
        <v>9691.5822000000007</v>
      </c>
      <c r="O79" s="8">
        <f t="shared" si="13"/>
        <v>106250.76269999999</v>
      </c>
      <c r="P79" s="9">
        <f t="shared" si="15"/>
        <v>291.09797999999995</v>
      </c>
      <c r="Q79" s="9">
        <f t="shared" si="16"/>
        <v>188086.3542</v>
      </c>
      <c r="R79" s="17">
        <f t="shared" si="14"/>
        <v>1455.4898999999998</v>
      </c>
      <c r="S79" s="16">
        <f t="shared" si="17"/>
        <v>515.30507999999998</v>
      </c>
      <c r="T79" s="4">
        <f t="shared" si="18"/>
        <v>515305.07999999996</v>
      </c>
      <c r="U79" s="12">
        <v>452022</v>
      </c>
      <c r="V79" s="5">
        <f t="shared" si="19"/>
        <v>2576.5254</v>
      </c>
      <c r="W79" s="19">
        <f t="shared" si="20"/>
        <v>0.56490415347739242</v>
      </c>
    </row>
    <row r="80" spans="1:23" ht="21.75" customHeight="1">
      <c r="A80" s="2">
        <v>75</v>
      </c>
      <c r="B80" s="3" t="s">
        <v>76</v>
      </c>
      <c r="C80" s="24">
        <v>5909.6066000000001</v>
      </c>
      <c r="D80" s="25">
        <v>6885.2064</v>
      </c>
      <c r="E80" s="26">
        <v>6738.7524000000003</v>
      </c>
      <c r="F80" s="32">
        <v>6140.7151999999996</v>
      </c>
      <c r="G80" s="27">
        <v>6126.4381000000003</v>
      </c>
      <c r="H80" s="27">
        <v>6459.7828</v>
      </c>
      <c r="I80" s="28">
        <v>6668.5418</v>
      </c>
      <c r="J80" s="29">
        <v>6275.0549000000001</v>
      </c>
      <c r="K80" s="30">
        <v>6487.1992</v>
      </c>
      <c r="L80" s="31">
        <v>6813.4739</v>
      </c>
      <c r="M80" s="32">
        <v>7012.3360000000002</v>
      </c>
      <c r="N80" s="33">
        <v>7015.1122999999998</v>
      </c>
      <c r="O80" s="8">
        <f t="shared" si="13"/>
        <v>71517.107300000003</v>
      </c>
      <c r="P80" s="9">
        <f t="shared" si="15"/>
        <v>195.93728027397262</v>
      </c>
      <c r="Q80" s="9">
        <f t="shared" si="16"/>
        <v>136533.22859999997</v>
      </c>
      <c r="R80" s="17">
        <f t="shared" si="14"/>
        <v>979.68640136986312</v>
      </c>
      <c r="S80" s="16">
        <f t="shared" si="17"/>
        <v>374.06363999999996</v>
      </c>
      <c r="T80" s="4">
        <f t="shared" si="18"/>
        <v>374063.63999999996</v>
      </c>
      <c r="U80" s="12">
        <v>328126</v>
      </c>
      <c r="V80" s="5">
        <f t="shared" si="19"/>
        <v>1870.3181999999997</v>
      </c>
      <c r="W80" s="19">
        <f t="shared" si="20"/>
        <v>0.52380734003971263</v>
      </c>
    </row>
    <row r="81" spans="1:23" ht="21.75" customHeight="1">
      <c r="A81" s="2">
        <v>76</v>
      </c>
      <c r="B81" s="3" t="s">
        <v>77</v>
      </c>
      <c r="C81" s="24">
        <v>41045.11</v>
      </c>
      <c r="D81" s="25">
        <v>43042.003499999999</v>
      </c>
      <c r="E81" s="26">
        <v>45205.709300000002</v>
      </c>
      <c r="F81" s="32">
        <v>44114.733500000002</v>
      </c>
      <c r="G81" s="27">
        <v>44378.5409</v>
      </c>
      <c r="H81" s="27">
        <v>44939.707300000002</v>
      </c>
      <c r="I81" s="28">
        <v>45315.734700000001</v>
      </c>
      <c r="J81" s="29">
        <v>45205.779000000002</v>
      </c>
      <c r="K81" s="30">
        <v>46337.436999999998</v>
      </c>
      <c r="L81" s="31">
        <v>45214.6414</v>
      </c>
      <c r="M81" s="32">
        <v>45805.813099999999</v>
      </c>
      <c r="N81" s="33">
        <v>44979.034599999999</v>
      </c>
      <c r="O81" s="8">
        <f t="shared" si="13"/>
        <v>490605.20970000001</v>
      </c>
      <c r="P81" s="9">
        <f t="shared" si="15"/>
        <v>1344.1238621917807</v>
      </c>
      <c r="Q81" s="9">
        <f t="shared" si="16"/>
        <v>778336.27109999978</v>
      </c>
      <c r="R81" s="17">
        <f t="shared" si="14"/>
        <v>6720.619310958904</v>
      </c>
      <c r="S81" s="16">
        <f t="shared" si="17"/>
        <v>2132.4281399999995</v>
      </c>
      <c r="T81" s="4">
        <f t="shared" si="18"/>
        <v>2132428.1399999997</v>
      </c>
      <c r="U81" s="12">
        <v>1870551</v>
      </c>
      <c r="V81" s="5">
        <f t="shared" si="19"/>
        <v>10662.140699999998</v>
      </c>
      <c r="W81" s="19">
        <f t="shared" si="20"/>
        <v>0.63032551342704612</v>
      </c>
    </row>
    <row r="82" spans="1:23" ht="24">
      <c r="A82" s="47" t="s">
        <v>78</v>
      </c>
      <c r="B82" s="47"/>
      <c r="C82" s="20">
        <f t="shared" ref="C82:L82" si="21">SUM(C6:C81)</f>
        <v>123015681.53290001</v>
      </c>
      <c r="D82" s="20">
        <f t="shared" si="21"/>
        <v>1726523.3382000003</v>
      </c>
      <c r="E82" s="1">
        <f t="shared" si="21"/>
        <v>2008619.0864999997</v>
      </c>
      <c r="F82" s="20">
        <f t="shared" si="21"/>
        <v>1862668.8817999999</v>
      </c>
      <c r="G82" s="20">
        <f t="shared" si="21"/>
        <v>2150169.2829999998</v>
      </c>
      <c r="H82" s="1">
        <f t="shared" si="21"/>
        <v>1705845.8192999992</v>
      </c>
      <c r="I82" s="1">
        <f t="shared" si="21"/>
        <v>1768701.1355000001</v>
      </c>
      <c r="J82" s="1">
        <f t="shared" si="21"/>
        <v>1784281.9256000014</v>
      </c>
      <c r="K82" s="1">
        <f t="shared" si="21"/>
        <v>1784560.9608999994</v>
      </c>
      <c r="L82" s="1">
        <f t="shared" si="21"/>
        <v>1772061.1294</v>
      </c>
      <c r="M82" s="1">
        <f t="shared" ref="M82" si="22">SUM(M6:M81)</f>
        <v>1886189.8785000001</v>
      </c>
      <c r="N82" s="1"/>
      <c r="O82" s="10">
        <f>SUM(O6:O81)</f>
        <v>141465302.9716</v>
      </c>
      <c r="P82" s="9">
        <f t="shared" si="15"/>
        <v>387576.17252493149</v>
      </c>
      <c r="Q82" s="9">
        <f t="shared" si="16"/>
        <v>24832034.524499997</v>
      </c>
      <c r="R82" s="13">
        <f>SUM(R6:R81)</f>
        <v>1937880.8626246569</v>
      </c>
      <c r="S82" s="11">
        <f t="shared" si="17"/>
        <v>68032.97129999999</v>
      </c>
      <c r="T82" s="7">
        <f t="shared" si="18"/>
        <v>68032971.299999997</v>
      </c>
      <c r="U82" s="13">
        <f>SUM(U6:U81)</f>
        <v>59678045</v>
      </c>
      <c r="V82" s="6">
        <f>SUM(V6:V81)</f>
        <v>340164.85649999988</v>
      </c>
      <c r="W82" s="18"/>
    </row>
    <row r="83" spans="1:23" ht="23.25">
      <c r="A83" s="48" t="s">
        <v>86</v>
      </c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</row>
  </sheetData>
  <mergeCells count="15">
    <mergeCell ref="A82:B82"/>
    <mergeCell ref="A4:A5"/>
    <mergeCell ref="A83:P83"/>
    <mergeCell ref="A1:S1"/>
    <mergeCell ref="C4:P4"/>
    <mergeCell ref="A3:S3"/>
    <mergeCell ref="W4:W5"/>
    <mergeCell ref="A2:W2"/>
    <mergeCell ref="V4:V5"/>
    <mergeCell ref="U4:U5"/>
    <mergeCell ref="B4:B5"/>
    <mergeCell ref="R4:R5"/>
    <mergeCell ref="T4:T5"/>
    <mergeCell ref="S4:S5"/>
    <mergeCell ref="Q4:Q5"/>
  </mergeCells>
  <pageMargins left="0.25" right="0.25" top="0.49" bottom="0.28999999999999998" header="0.34" footer="0.3"/>
  <pageSetup paperSize="9" scale="51" fitToHeight="0" orientation="landscape" r:id="rId1"/>
  <rowBreaks count="2" manualBreakCount="2">
    <brk id="40" max="16383" man="1"/>
    <brk id="7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DLA_21201</dc:creator>
  <cp:lastModifiedBy>User01</cp:lastModifiedBy>
  <cp:lastPrinted>2021-03-01T06:39:34Z</cp:lastPrinted>
  <dcterms:created xsi:type="dcterms:W3CDTF">2020-06-30T09:02:47Z</dcterms:created>
  <dcterms:modified xsi:type="dcterms:W3CDTF">2021-03-01T10:00:52Z</dcterms:modified>
</cp:coreProperties>
</file>