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แพรว\ส่งผลตรวจเข้าวังปี60\"/>
    </mc:Choice>
  </mc:AlternateContent>
  <bookViews>
    <workbookView xWindow="90" yWindow="30" windowWidth="15180" windowHeight="9735" tabRatio="779" activeTab="9"/>
  </bookViews>
  <sheets>
    <sheet name="ตชด." sheetId="1" r:id="rId1"/>
    <sheet name="สพฐ" sheetId="2" r:id="rId2"/>
    <sheet name="ศศช" sheetId="3" r:id="rId3"/>
    <sheet name="ปริยัติธรรม" sheetId="4" r:id="rId4"/>
    <sheet name="เอกชนสอนศาสนา" sheetId="6" r:id="rId5"/>
    <sheet name="ท้องถิ่น" sheetId="8" r:id="rId6"/>
    <sheet name="สถานศึกษา กทม." sheetId="9" r:id="rId7"/>
    <sheet name="ประชาชน(ภูฟ้า)" sheetId="10" r:id="rId8"/>
    <sheet name="ราชประชานุเคราะห์" sheetId="5" r:id="rId9"/>
    <sheet name="สรุป" sheetId="11" r:id="rId10"/>
  </sheets>
  <definedNames>
    <definedName name="_xlnm.Print_Area" localSheetId="5">ท้องถิ่น!$A$1:$AH$410</definedName>
    <definedName name="_xlnm.Print_Area" localSheetId="7">'ประชาชน(ภูฟ้า)'!$A$1:$AC$146</definedName>
    <definedName name="_xlnm.Print_Area" localSheetId="3">ปริยัติธรรม!$A$1:$AG$188</definedName>
    <definedName name="_xlnm.Print_Area" localSheetId="1">สพฐ!$A$1:$AD$2000</definedName>
    <definedName name="_xlnm.Print_Area" localSheetId="4">เอกชนสอนศาสนา!$A$1:$AG$116</definedName>
    <definedName name="_xlnm.Print_Titles" localSheetId="9">สรุป!$A:$A</definedName>
  </definedNames>
  <calcPr calcId="152511"/>
</workbook>
</file>

<file path=xl/calcChain.xml><?xml version="1.0" encoding="utf-8"?>
<calcChain xmlns="http://schemas.openxmlformats.org/spreadsheetml/2006/main">
  <c r="H49" i="9" l="1"/>
  <c r="G49" i="9"/>
  <c r="H979" i="2"/>
  <c r="AF455" i="1"/>
  <c r="AD753" i="2" l="1"/>
  <c r="V753" i="2"/>
  <c r="T753" i="2"/>
  <c r="R753" i="2"/>
  <c r="P753" i="2"/>
  <c r="L248" i="5" l="1"/>
  <c r="G665" i="5"/>
  <c r="AC663" i="5"/>
  <c r="AC664" i="5"/>
  <c r="AC665" i="5"/>
  <c r="AA663" i="5"/>
  <c r="AA664" i="5"/>
  <c r="AA665" i="5"/>
  <c r="Y663" i="5"/>
  <c r="Y664" i="5"/>
  <c r="Y665" i="5"/>
  <c r="W663" i="5"/>
  <c r="W664" i="5"/>
  <c r="W665" i="5"/>
  <c r="U663" i="5"/>
  <c r="U664" i="5"/>
  <c r="U665" i="5"/>
  <c r="S663" i="5"/>
  <c r="S664" i="5"/>
  <c r="S665" i="5"/>
  <c r="Q663" i="5"/>
  <c r="Q664" i="5"/>
  <c r="Q665" i="5"/>
  <c r="O663" i="5"/>
  <c r="O664" i="5"/>
  <c r="O665" i="5"/>
  <c r="M663" i="5"/>
  <c r="M664" i="5"/>
  <c r="K663" i="5"/>
  <c r="K664" i="5"/>
  <c r="K665" i="5"/>
  <c r="Q608" i="5"/>
  <c r="Q582" i="5"/>
  <c r="AC528" i="5"/>
  <c r="AA528" i="5"/>
  <c r="Y528" i="5"/>
  <c r="W528" i="5"/>
  <c r="U528" i="5"/>
  <c r="S528" i="5"/>
  <c r="Q528" i="5"/>
  <c r="M528" i="5"/>
  <c r="K528" i="5"/>
  <c r="I528" i="5"/>
  <c r="AC453" i="5"/>
  <c r="AC454" i="5"/>
  <c r="AC455" i="5"/>
  <c r="AC456" i="5"/>
  <c r="AC457" i="5"/>
  <c r="AC458" i="5"/>
  <c r="AC459" i="5"/>
  <c r="AA453" i="5"/>
  <c r="AA454" i="5"/>
  <c r="AA455" i="5"/>
  <c r="AA456" i="5"/>
  <c r="AA457" i="5"/>
  <c r="AA458" i="5"/>
  <c r="AA459" i="5"/>
  <c r="Z459" i="5"/>
  <c r="Y453" i="5"/>
  <c r="Y454" i="5"/>
  <c r="Y455" i="5"/>
  <c r="Y456" i="5"/>
  <c r="Y457" i="5"/>
  <c r="Y458" i="5"/>
  <c r="Y459" i="5"/>
  <c r="X459" i="5"/>
  <c r="W453" i="5"/>
  <c r="W454" i="5"/>
  <c r="W455" i="5"/>
  <c r="W456" i="5"/>
  <c r="W457" i="5"/>
  <c r="W458" i="5"/>
  <c r="W459" i="5"/>
  <c r="V459" i="5"/>
  <c r="U453" i="5"/>
  <c r="U454" i="5"/>
  <c r="U455" i="5"/>
  <c r="U456" i="5"/>
  <c r="U457" i="5"/>
  <c r="U458" i="5"/>
  <c r="U459" i="5"/>
  <c r="T459" i="5"/>
  <c r="R459" i="5"/>
  <c r="S453" i="5"/>
  <c r="S454" i="5"/>
  <c r="S455" i="5"/>
  <c r="S456" i="5"/>
  <c r="S457" i="5"/>
  <c r="S458" i="5"/>
  <c r="S459" i="5"/>
  <c r="Q453" i="5"/>
  <c r="Q454" i="5"/>
  <c r="Q455" i="5"/>
  <c r="Q456" i="5"/>
  <c r="Q457" i="5"/>
  <c r="Q458" i="5"/>
  <c r="Q459" i="5"/>
  <c r="O453" i="5"/>
  <c r="O454" i="5"/>
  <c r="O455" i="5"/>
  <c r="O456" i="5"/>
  <c r="O457" i="5"/>
  <c r="O458" i="5"/>
  <c r="O459" i="5"/>
  <c r="N459" i="5"/>
  <c r="M453" i="5"/>
  <c r="M454" i="5"/>
  <c r="M455" i="5"/>
  <c r="M456" i="5"/>
  <c r="M457" i="5"/>
  <c r="M458" i="5"/>
  <c r="M459" i="5"/>
  <c r="K455" i="5"/>
  <c r="K456" i="5"/>
  <c r="K457" i="5"/>
  <c r="K458" i="5"/>
  <c r="K459" i="5"/>
  <c r="I453" i="5"/>
  <c r="I454" i="5"/>
  <c r="I455" i="5"/>
  <c r="I456" i="5"/>
  <c r="I457" i="5"/>
  <c r="I458" i="5"/>
  <c r="I459" i="5"/>
  <c r="G144" i="10" l="1"/>
  <c r="AC40" i="9"/>
  <c r="AC41" i="9"/>
  <c r="AC42" i="9"/>
  <c r="AC43" i="9"/>
  <c r="AC44" i="9"/>
  <c r="AC45" i="9"/>
  <c r="AC46" i="9"/>
  <c r="AC47" i="9"/>
  <c r="AC48" i="9"/>
  <c r="AC49" i="9"/>
  <c r="AC3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9" i="9"/>
  <c r="AA40" i="9"/>
  <c r="AA41" i="9"/>
  <c r="AA42" i="9"/>
  <c r="AA43" i="9"/>
  <c r="AA44" i="9"/>
  <c r="AA45" i="9"/>
  <c r="AA46" i="9"/>
  <c r="AA47" i="9"/>
  <c r="AA48" i="9"/>
  <c r="AA49" i="9"/>
  <c r="AA3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9" i="9"/>
  <c r="Y40" i="9"/>
  <c r="Y41" i="9"/>
  <c r="Y42" i="9"/>
  <c r="Y43" i="9"/>
  <c r="Y44" i="9"/>
  <c r="Y45" i="9"/>
  <c r="Y46" i="9"/>
  <c r="Y47" i="9"/>
  <c r="Y48" i="9"/>
  <c r="Y49" i="9"/>
  <c r="Y39" i="9"/>
  <c r="Y17" i="9"/>
  <c r="Y18" i="9"/>
  <c r="Y19" i="9"/>
  <c r="Y20" i="9"/>
  <c r="Y21" i="9"/>
  <c r="Y22" i="9"/>
  <c r="Y23" i="9"/>
  <c r="Y10" i="9"/>
  <c r="Y11" i="9"/>
  <c r="Y12" i="9"/>
  <c r="Y13" i="9"/>
  <c r="Y14" i="9"/>
  <c r="Y15" i="9"/>
  <c r="Y16" i="9"/>
  <c r="Y9" i="9"/>
  <c r="W40" i="9"/>
  <c r="W41" i="9"/>
  <c r="W42" i="9"/>
  <c r="W43" i="9"/>
  <c r="W44" i="9"/>
  <c r="W45" i="9"/>
  <c r="W46" i="9"/>
  <c r="W47" i="9"/>
  <c r="W48" i="9"/>
  <c r="W49" i="9"/>
  <c r="W3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9" i="9"/>
  <c r="U40" i="9"/>
  <c r="U41" i="9"/>
  <c r="U42" i="9"/>
  <c r="U43" i="9"/>
  <c r="U44" i="9"/>
  <c r="U45" i="9"/>
  <c r="U46" i="9"/>
  <c r="U47" i="9"/>
  <c r="U48" i="9"/>
  <c r="U49" i="9"/>
  <c r="U3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9" i="9"/>
  <c r="S40" i="9"/>
  <c r="S41" i="9"/>
  <c r="S42" i="9"/>
  <c r="S43" i="9"/>
  <c r="S44" i="9"/>
  <c r="S45" i="9"/>
  <c r="S46" i="9"/>
  <c r="S47" i="9"/>
  <c r="S48" i="9"/>
  <c r="S49" i="9"/>
  <c r="S39" i="9"/>
  <c r="S17" i="9"/>
  <c r="S18" i="9"/>
  <c r="S19" i="9"/>
  <c r="S20" i="9"/>
  <c r="S21" i="9"/>
  <c r="S22" i="9"/>
  <c r="S23" i="9"/>
  <c r="S10" i="9"/>
  <c r="S11" i="9"/>
  <c r="S12" i="9"/>
  <c r="S13" i="9"/>
  <c r="S14" i="9"/>
  <c r="S15" i="9"/>
  <c r="S16" i="9"/>
  <c r="S9" i="9"/>
  <c r="Q47" i="9"/>
  <c r="Q48" i="9"/>
  <c r="Q49" i="9"/>
  <c r="Q40" i="9"/>
  <c r="Q41" i="9"/>
  <c r="Q42" i="9"/>
  <c r="Q43" i="9"/>
  <c r="Q44" i="9"/>
  <c r="Q45" i="9"/>
  <c r="Q46" i="9"/>
  <c r="Q3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9" i="9"/>
  <c r="O40" i="9"/>
  <c r="O41" i="9"/>
  <c r="O42" i="9"/>
  <c r="O43" i="9"/>
  <c r="O44" i="9"/>
  <c r="O45" i="9"/>
  <c r="O46" i="9"/>
  <c r="O47" i="9"/>
  <c r="O48" i="9"/>
  <c r="O49" i="9"/>
  <c r="O3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9" i="9"/>
  <c r="M45" i="9"/>
  <c r="M46" i="9"/>
  <c r="M47" i="9"/>
  <c r="M48" i="9"/>
  <c r="M49" i="9"/>
  <c r="M40" i="9"/>
  <c r="M41" i="9"/>
  <c r="M42" i="9"/>
  <c r="M43" i="9"/>
  <c r="M44" i="9"/>
  <c r="M3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9" i="9"/>
  <c r="K40" i="9"/>
  <c r="K41" i="9"/>
  <c r="K42" i="9"/>
  <c r="K43" i="9"/>
  <c r="K44" i="9"/>
  <c r="K45" i="9"/>
  <c r="K46" i="9"/>
  <c r="K47" i="9"/>
  <c r="K48" i="9"/>
  <c r="K49" i="9"/>
  <c r="K39" i="9"/>
  <c r="I49" i="9"/>
  <c r="I47" i="9"/>
  <c r="I48" i="9"/>
  <c r="I40" i="9"/>
  <c r="I41" i="9"/>
  <c r="I42" i="9"/>
  <c r="I43" i="9"/>
  <c r="I44" i="9"/>
  <c r="I45" i="9"/>
  <c r="I46" i="9"/>
  <c r="I3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9" i="9"/>
  <c r="H407" i="8"/>
  <c r="H115" i="6"/>
  <c r="AD87" i="6"/>
  <c r="AB87" i="6"/>
  <c r="Z87" i="6"/>
  <c r="X87" i="6"/>
  <c r="V87" i="6"/>
  <c r="T87" i="6"/>
  <c r="R87" i="6"/>
  <c r="P87" i="6"/>
  <c r="N87" i="6"/>
  <c r="AD63" i="6"/>
  <c r="AD64" i="6"/>
  <c r="AD65" i="6"/>
  <c r="AD66" i="6"/>
  <c r="AD67" i="6"/>
  <c r="AB63" i="6"/>
  <c r="AB64" i="6"/>
  <c r="AB65" i="6"/>
  <c r="AB66" i="6"/>
  <c r="AB67" i="6"/>
  <c r="Z63" i="6"/>
  <c r="Z64" i="6"/>
  <c r="Z65" i="6"/>
  <c r="Z66" i="6"/>
  <c r="Z67" i="6"/>
  <c r="X63" i="6"/>
  <c r="X64" i="6"/>
  <c r="X65" i="6"/>
  <c r="X66" i="6"/>
  <c r="X67" i="6"/>
  <c r="V63" i="6"/>
  <c r="V64" i="6"/>
  <c r="V65" i="6"/>
  <c r="V66" i="6"/>
  <c r="V67" i="6"/>
  <c r="T63" i="6"/>
  <c r="T64" i="6"/>
  <c r="T65" i="6"/>
  <c r="T66" i="6"/>
  <c r="T67" i="6"/>
  <c r="R63" i="6"/>
  <c r="R64" i="6"/>
  <c r="R65" i="6"/>
  <c r="R66" i="6"/>
  <c r="R67" i="6"/>
  <c r="P63" i="6"/>
  <c r="P64" i="6"/>
  <c r="P65" i="6"/>
  <c r="P66" i="6"/>
  <c r="P67" i="6"/>
  <c r="N63" i="6"/>
  <c r="N64" i="6"/>
  <c r="N65" i="6"/>
  <c r="N66" i="6"/>
  <c r="N67" i="6"/>
  <c r="L63" i="6"/>
  <c r="L64" i="6"/>
  <c r="L65" i="6"/>
  <c r="L66" i="6"/>
  <c r="L67" i="6"/>
  <c r="L37" i="6"/>
  <c r="L38" i="6"/>
  <c r="AA25" i="4"/>
  <c r="G185" i="4"/>
  <c r="AC1042" i="2" l="1"/>
  <c r="AD1042" i="2"/>
  <c r="AB1042" i="2"/>
  <c r="Z1042" i="2"/>
  <c r="X1042" i="2"/>
  <c r="V1042" i="2"/>
  <c r="T1042" i="2"/>
  <c r="R1042" i="2"/>
  <c r="P1042" i="2"/>
  <c r="N1042" i="2"/>
  <c r="L1042" i="2"/>
  <c r="J1042" i="2"/>
  <c r="K1042" i="2"/>
  <c r="M1042" i="2"/>
  <c r="O1042" i="2"/>
  <c r="Q1042" i="2"/>
  <c r="S1042" i="2"/>
  <c r="U1042" i="2"/>
  <c r="W1042" i="2"/>
  <c r="Y1042" i="2"/>
  <c r="AA1042" i="2"/>
  <c r="AC455" i="1"/>
  <c r="AA455" i="1"/>
  <c r="Y455" i="1"/>
  <c r="W455" i="1"/>
  <c r="U455" i="1"/>
  <c r="S455" i="1"/>
  <c r="Q455" i="1"/>
  <c r="O455" i="1"/>
  <c r="M455" i="1"/>
  <c r="K455" i="1"/>
  <c r="H455" i="1"/>
  <c r="I455" i="1"/>
  <c r="AC550" i="3" l="1"/>
  <c r="AD550" i="3" s="1"/>
  <c r="AA550" i="3"/>
  <c r="AB550" i="3" s="1"/>
  <c r="Y550" i="3"/>
  <c r="Z550" i="3" s="1"/>
  <c r="W550" i="3"/>
  <c r="X550" i="3" s="1"/>
  <c r="U550" i="3"/>
  <c r="V550" i="3" s="1"/>
  <c r="S550" i="3"/>
  <c r="T550" i="3" s="1"/>
  <c r="Q550" i="3"/>
  <c r="R550" i="3" s="1"/>
  <c r="O550" i="3"/>
  <c r="P550" i="3" s="1"/>
  <c r="M550" i="3"/>
  <c r="N550" i="3"/>
  <c r="K550" i="3"/>
  <c r="L550" i="3" s="1"/>
  <c r="I550" i="3"/>
  <c r="H550" i="3"/>
  <c r="J550" i="3" s="1"/>
  <c r="AC340" i="3"/>
  <c r="AA340" i="3"/>
  <c r="Y340" i="3"/>
  <c r="W340" i="3"/>
  <c r="U340" i="3"/>
  <c r="S340" i="3"/>
  <c r="Q340" i="3"/>
  <c r="O340" i="3"/>
  <c r="M340" i="3"/>
  <c r="K340" i="3"/>
  <c r="I340" i="3"/>
  <c r="H340" i="3"/>
  <c r="AC65" i="3" l="1"/>
  <c r="AA65" i="3"/>
  <c r="Y65" i="3"/>
  <c r="W65" i="3"/>
  <c r="U65" i="3"/>
  <c r="S65" i="3"/>
  <c r="Q65" i="3"/>
  <c r="O65" i="3"/>
  <c r="M65" i="3"/>
  <c r="K65" i="3"/>
  <c r="I65" i="3"/>
  <c r="H65" i="3"/>
  <c r="AC537" i="2"/>
  <c r="AA537" i="2"/>
  <c r="Y537" i="2"/>
  <c r="W537" i="2"/>
  <c r="U537" i="2"/>
  <c r="S537" i="2"/>
  <c r="Q537" i="2"/>
  <c r="O537" i="2"/>
  <c r="M537" i="2"/>
  <c r="K537" i="2"/>
  <c r="I537" i="2"/>
  <c r="J537" i="2"/>
  <c r="H537" i="2"/>
  <c r="Y348" i="5" l="1"/>
  <c r="Y347" i="5"/>
  <c r="Y322" i="5"/>
  <c r="W348" i="5"/>
  <c r="W347" i="5"/>
  <c r="W322" i="5"/>
  <c r="U348" i="5"/>
  <c r="U347" i="5"/>
  <c r="U322" i="5"/>
  <c r="S348" i="5"/>
  <c r="S347" i="5"/>
  <c r="S322" i="5"/>
  <c r="O348" i="5"/>
  <c r="O347" i="5"/>
  <c r="O322" i="5"/>
  <c r="M348" i="5"/>
  <c r="M347" i="5"/>
  <c r="M322" i="5"/>
  <c r="K348" i="5"/>
  <c r="K347" i="5"/>
  <c r="I348" i="5"/>
  <c r="I347" i="5"/>
  <c r="Z306" i="1"/>
  <c r="X306" i="1"/>
  <c r="V306" i="1"/>
  <c r="T306" i="1"/>
  <c r="P306" i="1"/>
  <c r="N306" i="1"/>
  <c r="L306" i="1"/>
  <c r="J306" i="1"/>
  <c r="J453" i="3"/>
  <c r="N453" i="3"/>
  <c r="V484" i="3"/>
  <c r="R461" i="3"/>
  <c r="N460" i="3"/>
  <c r="V456" i="3"/>
  <c r="V457" i="3"/>
  <c r="V458" i="3"/>
  <c r="V459" i="3"/>
  <c r="T456" i="3"/>
  <c r="T457" i="3"/>
  <c r="T458" i="3"/>
  <c r="T459" i="3"/>
  <c r="T460" i="3"/>
  <c r="AB454" i="3"/>
  <c r="AB455" i="3"/>
  <c r="AB456" i="3"/>
  <c r="AB457" i="3"/>
  <c r="AB458" i="3"/>
  <c r="AB459" i="3"/>
  <c r="AB460" i="3"/>
  <c r="AB461" i="3"/>
  <c r="AB462" i="3"/>
  <c r="AB463" i="3"/>
  <c r="AB451" i="3"/>
  <c r="AB452" i="3"/>
  <c r="AB453" i="3"/>
  <c r="AB450" i="3"/>
  <c r="X413" i="3"/>
  <c r="N379" i="3"/>
  <c r="X375" i="3"/>
  <c r="X376" i="3"/>
  <c r="N364" i="3"/>
  <c r="N353" i="3"/>
  <c r="N354" i="3"/>
  <c r="N355" i="3"/>
  <c r="N356" i="3"/>
  <c r="N287" i="3"/>
  <c r="AD547" i="3"/>
  <c r="AD548" i="3"/>
  <c r="AD549" i="3"/>
  <c r="AD546" i="3"/>
  <c r="AB547" i="3"/>
  <c r="AB548" i="3"/>
  <c r="AB549" i="3"/>
  <c r="AB546" i="3"/>
  <c r="Z547" i="3"/>
  <c r="Z548" i="3"/>
  <c r="Z549" i="3"/>
  <c r="Z546" i="3"/>
  <c r="X547" i="3"/>
  <c r="X548" i="3"/>
  <c r="X549" i="3"/>
  <c r="X546" i="3"/>
  <c r="V547" i="3"/>
  <c r="V548" i="3"/>
  <c r="V549" i="3"/>
  <c r="V546" i="3"/>
  <c r="T547" i="3"/>
  <c r="T548" i="3"/>
  <c r="T549" i="3"/>
  <c r="T546" i="3"/>
  <c r="R547" i="3"/>
  <c r="R548" i="3"/>
  <c r="R549" i="3"/>
  <c r="R546" i="3"/>
  <c r="N549" i="3"/>
  <c r="N547" i="3"/>
  <c r="N548" i="3"/>
  <c r="N546" i="3"/>
  <c r="AD475" i="3"/>
  <c r="AD476" i="3"/>
  <c r="AD477" i="3"/>
  <c r="AD478" i="3"/>
  <c r="AD479" i="3"/>
  <c r="AD480" i="3"/>
  <c r="AD481" i="3"/>
  <c r="AD482" i="3"/>
  <c r="AD483" i="3"/>
  <c r="AD484" i="3"/>
  <c r="AD485" i="3"/>
  <c r="AD486" i="3"/>
  <c r="AD487" i="3"/>
  <c r="AD488" i="3"/>
  <c r="AD474" i="3"/>
  <c r="AB475" i="3"/>
  <c r="AB476" i="3"/>
  <c r="AB477" i="3"/>
  <c r="AB478" i="3"/>
  <c r="AB479" i="3"/>
  <c r="AB480" i="3"/>
  <c r="AB481" i="3"/>
  <c r="AB482" i="3"/>
  <c r="AB483" i="3"/>
  <c r="AB484" i="3"/>
  <c r="AB485" i="3"/>
  <c r="AB486" i="3"/>
  <c r="AB487" i="3"/>
  <c r="AB488" i="3"/>
  <c r="AB474" i="3"/>
  <c r="Z475" i="3"/>
  <c r="Z476" i="3"/>
  <c r="Z477" i="3"/>
  <c r="Z478" i="3"/>
  <c r="Z479" i="3"/>
  <c r="Z480" i="3"/>
  <c r="Z481" i="3"/>
  <c r="Z482" i="3"/>
  <c r="Z483" i="3"/>
  <c r="Z484" i="3"/>
  <c r="Z485" i="3"/>
  <c r="Z486" i="3"/>
  <c r="Z487" i="3"/>
  <c r="Z488" i="3"/>
  <c r="Z474" i="3"/>
  <c r="X475" i="3"/>
  <c r="X476" i="3"/>
  <c r="X477" i="3"/>
  <c r="X478" i="3"/>
  <c r="X479" i="3"/>
  <c r="X480" i="3"/>
  <c r="X481" i="3"/>
  <c r="X482" i="3"/>
  <c r="X483" i="3"/>
  <c r="X484" i="3"/>
  <c r="X485" i="3"/>
  <c r="X486" i="3"/>
  <c r="X487" i="3"/>
  <c r="X488" i="3"/>
  <c r="X474" i="3"/>
  <c r="V475" i="3"/>
  <c r="V476" i="3"/>
  <c r="V477" i="3"/>
  <c r="V478" i="3"/>
  <c r="V479" i="3"/>
  <c r="V480" i="3"/>
  <c r="V481" i="3"/>
  <c r="V482" i="3"/>
  <c r="V483" i="3"/>
  <c r="V485" i="3"/>
  <c r="V486" i="3"/>
  <c r="V487" i="3"/>
  <c r="V488" i="3"/>
  <c r="V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74" i="3"/>
  <c r="AD451" i="3"/>
  <c r="AD452" i="3"/>
  <c r="AD453" i="3"/>
  <c r="AD454" i="3"/>
  <c r="AD455" i="3"/>
  <c r="AD456" i="3"/>
  <c r="AD457" i="3"/>
  <c r="AD458" i="3"/>
  <c r="AD459" i="3"/>
  <c r="AD460" i="3"/>
  <c r="AD461" i="3"/>
  <c r="AD462" i="3"/>
  <c r="AD463" i="3"/>
  <c r="AD450" i="3"/>
  <c r="Z451" i="3"/>
  <c r="Z452" i="3"/>
  <c r="Z453" i="3"/>
  <c r="Z454" i="3"/>
  <c r="Z455" i="3"/>
  <c r="Z456" i="3"/>
  <c r="Z457" i="3"/>
  <c r="Z458" i="3"/>
  <c r="Z459" i="3"/>
  <c r="Z460" i="3"/>
  <c r="Z461" i="3"/>
  <c r="Z462" i="3"/>
  <c r="Z463" i="3"/>
  <c r="Z450" i="3"/>
  <c r="X451" i="3"/>
  <c r="X452" i="3"/>
  <c r="X453" i="3"/>
  <c r="X454" i="3"/>
  <c r="X455" i="3"/>
  <c r="X456" i="3"/>
  <c r="X457" i="3"/>
  <c r="X458" i="3"/>
  <c r="X459" i="3"/>
  <c r="X460" i="3"/>
  <c r="X461" i="3"/>
  <c r="X462" i="3"/>
  <c r="X463" i="3"/>
  <c r="X450" i="3"/>
  <c r="V451" i="3"/>
  <c r="V452" i="3"/>
  <c r="V453" i="3"/>
  <c r="V454" i="3"/>
  <c r="V455" i="3"/>
  <c r="V460" i="3"/>
  <c r="V461" i="3"/>
  <c r="V462" i="3"/>
  <c r="V463" i="3"/>
  <c r="V450" i="3"/>
  <c r="T451" i="3"/>
  <c r="T452" i="3"/>
  <c r="T453" i="3"/>
  <c r="T454" i="3"/>
  <c r="T455" i="3"/>
  <c r="T461" i="3"/>
  <c r="T462" i="3"/>
  <c r="T463" i="3"/>
  <c r="T450" i="3"/>
  <c r="R451" i="3"/>
  <c r="R452" i="3"/>
  <c r="R453" i="3"/>
  <c r="R454" i="3"/>
  <c r="R455" i="3"/>
  <c r="R456" i="3"/>
  <c r="R457" i="3"/>
  <c r="R458" i="3"/>
  <c r="R459" i="3"/>
  <c r="R460" i="3"/>
  <c r="R462" i="3"/>
  <c r="R463" i="3"/>
  <c r="R450" i="3"/>
  <c r="N451" i="3"/>
  <c r="N452" i="3"/>
  <c r="N454" i="3"/>
  <c r="N455" i="3"/>
  <c r="N456" i="3"/>
  <c r="N457" i="3"/>
  <c r="N458" i="3"/>
  <c r="N459" i="3"/>
  <c r="N462" i="3"/>
  <c r="N463" i="3"/>
  <c r="N450" i="3"/>
  <c r="AD426" i="3"/>
  <c r="AD427" i="3"/>
  <c r="AD428" i="3"/>
  <c r="AD429" i="3"/>
  <c r="AD430" i="3"/>
  <c r="AD431" i="3"/>
  <c r="AD432" i="3"/>
  <c r="AD433" i="3"/>
  <c r="AD434" i="3"/>
  <c r="AD435" i="3"/>
  <c r="AD436" i="3"/>
  <c r="AD437" i="3"/>
  <c r="AD438" i="3"/>
  <c r="AD439" i="3"/>
  <c r="AD425" i="3"/>
  <c r="AB426" i="3"/>
  <c r="AB427" i="3"/>
  <c r="AB428" i="3"/>
  <c r="AB429" i="3"/>
  <c r="AB430" i="3"/>
  <c r="AB431" i="3"/>
  <c r="AB432" i="3"/>
  <c r="AB433" i="3"/>
  <c r="AB434" i="3"/>
  <c r="AB435" i="3"/>
  <c r="AB436" i="3"/>
  <c r="AB437" i="3"/>
  <c r="AB438" i="3"/>
  <c r="AB439" i="3"/>
  <c r="AB425" i="3"/>
  <c r="Z426" i="3"/>
  <c r="Z427" i="3"/>
  <c r="Z428" i="3"/>
  <c r="Z429" i="3"/>
  <c r="Z430" i="3"/>
  <c r="Z431" i="3"/>
  <c r="Z432" i="3"/>
  <c r="Z433" i="3"/>
  <c r="Z434" i="3"/>
  <c r="Z435" i="3"/>
  <c r="Z436" i="3"/>
  <c r="Z437" i="3"/>
  <c r="Z438" i="3"/>
  <c r="Z439" i="3"/>
  <c r="Z425" i="3"/>
  <c r="X426" i="3"/>
  <c r="X427" i="3"/>
  <c r="X428" i="3"/>
  <c r="X429" i="3"/>
  <c r="X430" i="3"/>
  <c r="X431" i="3"/>
  <c r="X432" i="3"/>
  <c r="X433" i="3"/>
  <c r="X434" i="3"/>
  <c r="X435" i="3"/>
  <c r="X436" i="3"/>
  <c r="X437" i="3"/>
  <c r="X438" i="3"/>
  <c r="X439" i="3"/>
  <c r="X425" i="3"/>
  <c r="V426" i="3"/>
  <c r="V427" i="3"/>
  <c r="V428" i="3"/>
  <c r="V429" i="3"/>
  <c r="V430" i="3"/>
  <c r="V431" i="3"/>
  <c r="V432" i="3"/>
  <c r="V433" i="3"/>
  <c r="V434" i="3"/>
  <c r="V435" i="3"/>
  <c r="V436" i="3"/>
  <c r="V437" i="3"/>
  <c r="V438" i="3"/>
  <c r="V439" i="3"/>
  <c r="V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25" i="3"/>
  <c r="AD400" i="3"/>
  <c r="AD401" i="3"/>
  <c r="AD402" i="3"/>
  <c r="AD403" i="3"/>
  <c r="AD404" i="3"/>
  <c r="AD405" i="3"/>
  <c r="AD406" i="3"/>
  <c r="AD407" i="3"/>
  <c r="AD408" i="3"/>
  <c r="AD409" i="3"/>
  <c r="AD410" i="3"/>
  <c r="AD411" i="3"/>
  <c r="AD412" i="3"/>
  <c r="AD413" i="3"/>
  <c r="AD414" i="3"/>
  <c r="AD399" i="3"/>
  <c r="AB400" i="3"/>
  <c r="AB401" i="3"/>
  <c r="AB402" i="3"/>
  <c r="AB403" i="3"/>
  <c r="AB404" i="3"/>
  <c r="AB405" i="3"/>
  <c r="AB406" i="3"/>
  <c r="AB407" i="3"/>
  <c r="AB408" i="3"/>
  <c r="AB409" i="3"/>
  <c r="AB410" i="3"/>
  <c r="AB411" i="3"/>
  <c r="AB412" i="3"/>
  <c r="AB413" i="3"/>
  <c r="AB414" i="3"/>
  <c r="AB399" i="3"/>
  <c r="Z400" i="3"/>
  <c r="Z401" i="3"/>
  <c r="Z402" i="3"/>
  <c r="Z403" i="3"/>
  <c r="Z404" i="3"/>
  <c r="Z405" i="3"/>
  <c r="Z406" i="3"/>
  <c r="Z407" i="3"/>
  <c r="Z408" i="3"/>
  <c r="Z409" i="3"/>
  <c r="Z410" i="3"/>
  <c r="Z411" i="3"/>
  <c r="Z412" i="3"/>
  <c r="Z413" i="3"/>
  <c r="Z414" i="3"/>
  <c r="Z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4" i="3"/>
  <c r="X399" i="3"/>
  <c r="V400" i="3"/>
  <c r="V401" i="3"/>
  <c r="V402" i="3"/>
  <c r="V403" i="3"/>
  <c r="V404" i="3"/>
  <c r="V405" i="3"/>
  <c r="V406" i="3"/>
  <c r="V407" i="3"/>
  <c r="V408" i="3"/>
  <c r="V409" i="3"/>
  <c r="V410" i="3"/>
  <c r="V411" i="3"/>
  <c r="V412" i="3"/>
  <c r="V413" i="3"/>
  <c r="V414" i="3"/>
  <c r="V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399" i="3"/>
  <c r="AD376" i="3"/>
  <c r="AD377" i="3"/>
  <c r="AD378" i="3"/>
  <c r="AD379" i="3"/>
  <c r="AD380" i="3"/>
  <c r="AD381" i="3"/>
  <c r="AD382" i="3"/>
  <c r="AD383" i="3"/>
  <c r="AD384" i="3"/>
  <c r="AD385" i="3"/>
  <c r="AD386" i="3"/>
  <c r="AD387" i="3"/>
  <c r="AD388" i="3"/>
  <c r="AD375" i="3"/>
  <c r="AB376" i="3"/>
  <c r="AB377" i="3"/>
  <c r="AB378" i="3"/>
  <c r="AB379" i="3"/>
  <c r="AB380" i="3"/>
  <c r="AB381" i="3"/>
  <c r="AB382" i="3"/>
  <c r="AB383" i="3"/>
  <c r="AB384" i="3"/>
  <c r="AB385" i="3"/>
  <c r="AB386" i="3"/>
  <c r="AB387" i="3"/>
  <c r="AB388" i="3"/>
  <c r="AB375" i="3"/>
  <c r="Z376" i="3"/>
  <c r="Z377" i="3"/>
  <c r="Z378" i="3"/>
  <c r="Z379" i="3"/>
  <c r="Z380" i="3"/>
  <c r="Z381" i="3"/>
  <c r="Z382" i="3"/>
  <c r="Z383" i="3"/>
  <c r="Z384" i="3"/>
  <c r="Z385" i="3"/>
  <c r="Z386" i="3"/>
  <c r="Z387" i="3"/>
  <c r="Z388" i="3"/>
  <c r="Z375" i="3"/>
  <c r="X388" i="3"/>
  <c r="X377" i="3"/>
  <c r="X378" i="3"/>
  <c r="X379" i="3"/>
  <c r="X380" i="3"/>
  <c r="X381" i="3"/>
  <c r="X382" i="3"/>
  <c r="X383" i="3"/>
  <c r="X384" i="3"/>
  <c r="X385" i="3"/>
  <c r="X386" i="3"/>
  <c r="X387" i="3"/>
  <c r="V376" i="3"/>
  <c r="V377" i="3"/>
  <c r="V378" i="3"/>
  <c r="V379" i="3"/>
  <c r="V380" i="3"/>
  <c r="V381" i="3"/>
  <c r="V382" i="3"/>
  <c r="V383" i="3"/>
  <c r="V384" i="3"/>
  <c r="V385" i="3"/>
  <c r="V386" i="3"/>
  <c r="V387" i="3"/>
  <c r="V388" i="3"/>
  <c r="V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75" i="3"/>
  <c r="N376" i="3"/>
  <c r="N377" i="3"/>
  <c r="N378" i="3"/>
  <c r="N380" i="3"/>
  <c r="N381" i="3"/>
  <c r="N382" i="3"/>
  <c r="N383" i="3"/>
  <c r="N384" i="3"/>
  <c r="N385" i="3"/>
  <c r="N386" i="3"/>
  <c r="N387" i="3"/>
  <c r="N388" i="3"/>
  <c r="N375" i="3"/>
  <c r="AD352" i="3"/>
  <c r="AD353" i="3"/>
  <c r="AD354" i="3"/>
  <c r="AD355" i="3"/>
  <c r="AD356" i="3"/>
  <c r="AD357" i="3"/>
  <c r="AD358" i="3"/>
  <c r="AD359" i="3"/>
  <c r="AD360" i="3"/>
  <c r="AD361" i="3"/>
  <c r="AD362" i="3"/>
  <c r="AD363" i="3"/>
  <c r="AD364" i="3"/>
  <c r="AD351" i="3"/>
  <c r="AB352" i="3"/>
  <c r="AB353" i="3"/>
  <c r="AB354" i="3"/>
  <c r="AB355" i="3"/>
  <c r="AB356" i="3"/>
  <c r="AB357" i="3"/>
  <c r="AB358" i="3"/>
  <c r="AB359" i="3"/>
  <c r="AB360" i="3"/>
  <c r="AB361" i="3"/>
  <c r="AB362" i="3"/>
  <c r="AB363" i="3"/>
  <c r="AB364" i="3"/>
  <c r="AB351" i="3"/>
  <c r="Z352" i="3"/>
  <c r="Z353" i="3"/>
  <c r="Z354" i="3"/>
  <c r="Z355" i="3"/>
  <c r="Z356" i="3"/>
  <c r="Z357" i="3"/>
  <c r="Z358" i="3"/>
  <c r="Z359" i="3"/>
  <c r="Z360" i="3"/>
  <c r="Z361" i="3"/>
  <c r="Z362" i="3"/>
  <c r="Z363" i="3"/>
  <c r="Z364" i="3"/>
  <c r="Z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51" i="3"/>
  <c r="V352" i="3"/>
  <c r="V353" i="3"/>
  <c r="V354" i="3"/>
  <c r="V355" i="3"/>
  <c r="V356" i="3"/>
  <c r="V357" i="3"/>
  <c r="V358" i="3"/>
  <c r="V359" i="3"/>
  <c r="V360" i="3"/>
  <c r="V361" i="3"/>
  <c r="V362" i="3"/>
  <c r="V363" i="3"/>
  <c r="V364" i="3"/>
  <c r="V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51" i="3"/>
  <c r="AD329" i="3"/>
  <c r="AD330" i="3"/>
  <c r="AD331" i="3"/>
  <c r="AD332" i="3"/>
  <c r="AD333" i="3"/>
  <c r="AD334" i="3"/>
  <c r="AD335" i="3"/>
  <c r="AD336" i="3"/>
  <c r="AD337" i="3"/>
  <c r="AD338" i="3"/>
  <c r="AD339" i="3"/>
  <c r="AD328" i="3"/>
  <c r="AB329" i="3"/>
  <c r="AB330" i="3"/>
  <c r="AB331" i="3"/>
  <c r="AB332" i="3"/>
  <c r="AB333" i="3"/>
  <c r="AB334" i="3"/>
  <c r="AB335" i="3"/>
  <c r="AB336" i="3"/>
  <c r="AB337" i="3"/>
  <c r="AB338" i="3"/>
  <c r="AB339" i="3"/>
  <c r="AB328" i="3"/>
  <c r="Z329" i="3"/>
  <c r="Z330" i="3"/>
  <c r="Z331" i="3"/>
  <c r="Z332" i="3"/>
  <c r="Z333" i="3"/>
  <c r="Z334" i="3"/>
  <c r="Z335" i="3"/>
  <c r="Z336" i="3"/>
  <c r="Z337" i="3"/>
  <c r="Z338" i="3"/>
  <c r="Z339" i="3"/>
  <c r="Z328" i="3"/>
  <c r="X329" i="3"/>
  <c r="X330" i="3"/>
  <c r="X331" i="3"/>
  <c r="X332" i="3"/>
  <c r="X333" i="3"/>
  <c r="X334" i="3"/>
  <c r="X335" i="3"/>
  <c r="X336" i="3"/>
  <c r="X337" i="3"/>
  <c r="X338" i="3"/>
  <c r="X339" i="3"/>
  <c r="X328" i="3"/>
  <c r="V329" i="3"/>
  <c r="V330" i="3"/>
  <c r="V331" i="3"/>
  <c r="V332" i="3"/>
  <c r="V333" i="3"/>
  <c r="V334" i="3"/>
  <c r="V335" i="3"/>
  <c r="V336" i="3"/>
  <c r="V337" i="3"/>
  <c r="V338" i="3"/>
  <c r="V339" i="3"/>
  <c r="V328" i="3"/>
  <c r="T329" i="3"/>
  <c r="T330" i="3"/>
  <c r="T331" i="3"/>
  <c r="T332" i="3"/>
  <c r="T333" i="3"/>
  <c r="T334" i="3"/>
  <c r="T335" i="3"/>
  <c r="T336" i="3"/>
  <c r="T337" i="3"/>
  <c r="T338" i="3"/>
  <c r="T339" i="3"/>
  <c r="T328" i="3"/>
  <c r="R329" i="3"/>
  <c r="R330" i="3"/>
  <c r="R331" i="3"/>
  <c r="R332" i="3"/>
  <c r="R333" i="3"/>
  <c r="R334" i="3"/>
  <c r="R335" i="3"/>
  <c r="R336" i="3"/>
  <c r="R337" i="3"/>
  <c r="R338" i="3"/>
  <c r="R339" i="3"/>
  <c r="R328" i="3"/>
  <c r="N329" i="3"/>
  <c r="N330" i="3"/>
  <c r="N331" i="3"/>
  <c r="N332" i="3"/>
  <c r="N333" i="3"/>
  <c r="N334" i="3"/>
  <c r="N335" i="3"/>
  <c r="N336" i="3"/>
  <c r="N337" i="3"/>
  <c r="N338" i="3"/>
  <c r="N339" i="3"/>
  <c r="N328" i="3"/>
  <c r="AD307" i="3"/>
  <c r="AD308" i="3"/>
  <c r="AD309" i="3"/>
  <c r="AD310" i="3"/>
  <c r="AD311" i="3"/>
  <c r="AD312" i="3"/>
  <c r="AD313" i="3"/>
  <c r="AD314" i="3"/>
  <c r="AD315" i="3"/>
  <c r="AD316" i="3"/>
  <c r="AD317" i="3"/>
  <c r="AD306" i="3"/>
  <c r="AB307" i="3"/>
  <c r="AB308" i="3"/>
  <c r="AB309" i="3"/>
  <c r="AB310" i="3"/>
  <c r="AB311" i="3"/>
  <c r="AB312" i="3"/>
  <c r="AB313" i="3"/>
  <c r="AB314" i="3"/>
  <c r="AB315" i="3"/>
  <c r="AB316" i="3"/>
  <c r="AB317" i="3"/>
  <c r="AB306" i="3"/>
  <c r="Z307" i="3"/>
  <c r="Z308" i="3"/>
  <c r="Z309" i="3"/>
  <c r="Z310" i="3"/>
  <c r="Z311" i="3"/>
  <c r="Z312" i="3"/>
  <c r="Z313" i="3"/>
  <c r="Z314" i="3"/>
  <c r="Z315" i="3"/>
  <c r="Z316" i="3"/>
  <c r="Z317" i="3"/>
  <c r="Z306" i="3"/>
  <c r="X307" i="3"/>
  <c r="X308" i="3"/>
  <c r="X309" i="3"/>
  <c r="X310" i="3"/>
  <c r="X311" i="3"/>
  <c r="X312" i="3"/>
  <c r="X313" i="3"/>
  <c r="X314" i="3"/>
  <c r="X315" i="3"/>
  <c r="X316" i="3"/>
  <c r="X317" i="3"/>
  <c r="X306" i="3"/>
  <c r="V307" i="3"/>
  <c r="V308" i="3"/>
  <c r="V309" i="3"/>
  <c r="V310" i="3"/>
  <c r="V311" i="3"/>
  <c r="V312" i="3"/>
  <c r="V313" i="3"/>
  <c r="V314" i="3"/>
  <c r="V315" i="3"/>
  <c r="V316" i="3"/>
  <c r="V317" i="3"/>
  <c r="V306" i="3"/>
  <c r="T307" i="3"/>
  <c r="T308" i="3"/>
  <c r="T309" i="3"/>
  <c r="T310" i="3"/>
  <c r="T311" i="3"/>
  <c r="T312" i="3"/>
  <c r="T313" i="3"/>
  <c r="T314" i="3"/>
  <c r="T315" i="3"/>
  <c r="T316" i="3"/>
  <c r="T317" i="3"/>
  <c r="T306" i="3"/>
  <c r="R307" i="3"/>
  <c r="R308" i="3"/>
  <c r="R309" i="3"/>
  <c r="R310" i="3"/>
  <c r="R311" i="3"/>
  <c r="R312" i="3"/>
  <c r="R313" i="3"/>
  <c r="R314" i="3"/>
  <c r="R315" i="3"/>
  <c r="R316" i="3"/>
  <c r="R317" i="3"/>
  <c r="R306" i="3"/>
  <c r="N307" i="3"/>
  <c r="N308" i="3"/>
  <c r="N309" i="3"/>
  <c r="N310" i="3"/>
  <c r="N311" i="3"/>
  <c r="N312" i="3"/>
  <c r="N313" i="3"/>
  <c r="N314" i="3"/>
  <c r="N315" i="3"/>
  <c r="N316" i="3"/>
  <c r="N317" i="3"/>
  <c r="N306" i="3"/>
  <c r="AD285" i="3"/>
  <c r="AD286" i="3"/>
  <c r="AD287" i="3"/>
  <c r="AD288" i="3"/>
  <c r="AD289" i="3"/>
  <c r="AD290" i="3"/>
  <c r="AD291" i="3"/>
  <c r="AD292" i="3"/>
  <c r="AD293" i="3"/>
  <c r="AD294" i="3"/>
  <c r="AD295" i="3"/>
  <c r="AD284" i="3"/>
  <c r="AB285" i="3"/>
  <c r="AB286" i="3"/>
  <c r="AB287" i="3"/>
  <c r="AB288" i="3"/>
  <c r="AB289" i="3"/>
  <c r="AB290" i="3"/>
  <c r="AB291" i="3"/>
  <c r="AB292" i="3"/>
  <c r="AB293" i="3"/>
  <c r="AB294" i="3"/>
  <c r="AB295" i="3"/>
  <c r="AB284" i="3"/>
  <c r="Z285" i="3"/>
  <c r="Z286" i="3"/>
  <c r="Z287" i="3"/>
  <c r="Z288" i="3"/>
  <c r="Z289" i="3"/>
  <c r="Z290" i="3"/>
  <c r="Z291" i="3"/>
  <c r="Z292" i="3"/>
  <c r="Z293" i="3"/>
  <c r="Z294" i="3"/>
  <c r="Z295" i="3"/>
  <c r="Z284" i="3"/>
  <c r="X285" i="3"/>
  <c r="X286" i="3"/>
  <c r="X287" i="3"/>
  <c r="X288" i="3"/>
  <c r="X289" i="3"/>
  <c r="X290" i="3"/>
  <c r="X291" i="3"/>
  <c r="X292" i="3"/>
  <c r="X293" i="3"/>
  <c r="X294" i="3"/>
  <c r="X295" i="3"/>
  <c r="X284" i="3"/>
  <c r="V285" i="3"/>
  <c r="V286" i="3"/>
  <c r="V287" i="3"/>
  <c r="V288" i="3"/>
  <c r="V289" i="3"/>
  <c r="V290" i="3"/>
  <c r="V291" i="3"/>
  <c r="V292" i="3"/>
  <c r="V293" i="3"/>
  <c r="V294" i="3"/>
  <c r="V295" i="3"/>
  <c r="V284" i="3"/>
  <c r="T285" i="3"/>
  <c r="T286" i="3"/>
  <c r="T287" i="3"/>
  <c r="T288" i="3"/>
  <c r="T289" i="3"/>
  <c r="T290" i="3"/>
  <c r="T291" i="3"/>
  <c r="T292" i="3"/>
  <c r="T293" i="3"/>
  <c r="T294" i="3"/>
  <c r="T295" i="3"/>
  <c r="T284" i="3"/>
  <c r="R285" i="3"/>
  <c r="R286" i="3"/>
  <c r="R287" i="3"/>
  <c r="R288" i="3"/>
  <c r="R289" i="3"/>
  <c r="R290" i="3"/>
  <c r="R291" i="3"/>
  <c r="R292" i="3"/>
  <c r="R293" i="3"/>
  <c r="R294" i="3"/>
  <c r="R295" i="3"/>
  <c r="R284" i="3"/>
  <c r="N285" i="3"/>
  <c r="N286" i="3"/>
  <c r="N288" i="3"/>
  <c r="N289" i="3"/>
  <c r="N290" i="3"/>
  <c r="N291" i="3"/>
  <c r="N292" i="3"/>
  <c r="N293" i="3"/>
  <c r="N294" i="3"/>
  <c r="N295" i="3"/>
  <c r="N284" i="3"/>
  <c r="AD57" i="3"/>
  <c r="AD58" i="3"/>
  <c r="AD59" i="3"/>
  <c r="AD60" i="3"/>
  <c r="AD61" i="3"/>
  <c r="AD62" i="3"/>
  <c r="AD63" i="3"/>
  <c r="AD64" i="3"/>
  <c r="AD56" i="3"/>
  <c r="AB57" i="3"/>
  <c r="AB58" i="3"/>
  <c r="AB59" i="3"/>
  <c r="AB60" i="3"/>
  <c r="AB61" i="3"/>
  <c r="AB62" i="3"/>
  <c r="AB63" i="3"/>
  <c r="AB64" i="3"/>
  <c r="AB56" i="3"/>
  <c r="AD527" i="3"/>
  <c r="AD528" i="3"/>
  <c r="AD529" i="3"/>
  <c r="AD526" i="3"/>
  <c r="AB527" i="3"/>
  <c r="AB528" i="3"/>
  <c r="AB529" i="3"/>
  <c r="AB526" i="3"/>
  <c r="Z527" i="3"/>
  <c r="Z528" i="3"/>
  <c r="Z529" i="3"/>
  <c r="Z526" i="3"/>
  <c r="X527" i="3"/>
  <c r="X528" i="3"/>
  <c r="X529" i="3"/>
  <c r="X526" i="3"/>
  <c r="V527" i="3"/>
  <c r="V528" i="3"/>
  <c r="V529" i="3"/>
  <c r="V526" i="3"/>
  <c r="T527" i="3"/>
  <c r="T528" i="3"/>
  <c r="T529" i="3"/>
  <c r="T526" i="3"/>
  <c r="R527" i="3"/>
  <c r="R528" i="3"/>
  <c r="R529" i="3"/>
  <c r="R526" i="3"/>
  <c r="N527" i="3"/>
  <c r="N528" i="3"/>
  <c r="N529" i="3"/>
  <c r="N526" i="3"/>
  <c r="AD500" i="3"/>
  <c r="AD501" i="3"/>
  <c r="AD502" i="3"/>
  <c r="AD503" i="3"/>
  <c r="AD504" i="3"/>
  <c r="AD505" i="3"/>
  <c r="AD506" i="3"/>
  <c r="AD507" i="3"/>
  <c r="AD508" i="3"/>
  <c r="AD509" i="3"/>
  <c r="AD510" i="3"/>
  <c r="AD511" i="3"/>
  <c r="AD512" i="3"/>
  <c r="AD513" i="3"/>
  <c r="AD514" i="3"/>
  <c r="AD515" i="3"/>
  <c r="AD499" i="3"/>
  <c r="AB500" i="3"/>
  <c r="AB501" i="3"/>
  <c r="AB502" i="3"/>
  <c r="AB503" i="3"/>
  <c r="AB504" i="3"/>
  <c r="AB505" i="3"/>
  <c r="AB506" i="3"/>
  <c r="AB507" i="3"/>
  <c r="AB508" i="3"/>
  <c r="AB509" i="3"/>
  <c r="AB510" i="3"/>
  <c r="AB511" i="3"/>
  <c r="AB512" i="3"/>
  <c r="AB513" i="3"/>
  <c r="AB514" i="3"/>
  <c r="AB515" i="3"/>
  <c r="AB499" i="3"/>
  <c r="Z500" i="3"/>
  <c r="Z501" i="3"/>
  <c r="Z502" i="3"/>
  <c r="Z503" i="3"/>
  <c r="Z504" i="3"/>
  <c r="Z505" i="3"/>
  <c r="Z506" i="3"/>
  <c r="Z507" i="3"/>
  <c r="Z508" i="3"/>
  <c r="Z509" i="3"/>
  <c r="Z510" i="3"/>
  <c r="Z511" i="3"/>
  <c r="Z512" i="3"/>
  <c r="Z513" i="3"/>
  <c r="Z514" i="3"/>
  <c r="Z515" i="3"/>
  <c r="Z499" i="3"/>
  <c r="X499" i="3"/>
  <c r="X500" i="3"/>
  <c r="X501" i="3"/>
  <c r="X502" i="3"/>
  <c r="X503" i="3"/>
  <c r="X504" i="3"/>
  <c r="X505" i="3"/>
  <c r="X506" i="3"/>
  <c r="X507" i="3"/>
  <c r="X508" i="3"/>
  <c r="X509" i="3"/>
  <c r="X510" i="3"/>
  <c r="X511" i="3"/>
  <c r="X512" i="3"/>
  <c r="X513" i="3"/>
  <c r="X514" i="3"/>
  <c r="X515" i="3"/>
  <c r="V500" i="3"/>
  <c r="V501" i="3"/>
  <c r="V502" i="3"/>
  <c r="V503" i="3"/>
  <c r="V504" i="3"/>
  <c r="V505" i="3"/>
  <c r="V506" i="3"/>
  <c r="V507" i="3"/>
  <c r="V508" i="3"/>
  <c r="V509" i="3"/>
  <c r="V510" i="3"/>
  <c r="V511" i="3"/>
  <c r="V512" i="3"/>
  <c r="V513" i="3"/>
  <c r="V514" i="3"/>
  <c r="V515" i="3"/>
  <c r="V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499" i="3"/>
  <c r="N505" i="3"/>
  <c r="N506" i="3"/>
  <c r="N507" i="3"/>
  <c r="N508" i="3"/>
  <c r="N509" i="3"/>
  <c r="N510" i="3"/>
  <c r="N511" i="3"/>
  <c r="N512" i="3"/>
  <c r="N513" i="3"/>
  <c r="N514" i="3"/>
  <c r="N515" i="3"/>
  <c r="N501" i="3"/>
  <c r="N502" i="3"/>
  <c r="N503" i="3"/>
  <c r="N504" i="3"/>
  <c r="N500" i="3"/>
  <c r="N499" i="3"/>
  <c r="P515" i="3"/>
  <c r="P514" i="3"/>
  <c r="P513" i="3"/>
  <c r="P512" i="3"/>
  <c r="P511" i="3"/>
  <c r="P510" i="3"/>
  <c r="P509" i="3"/>
  <c r="P508" i="3"/>
  <c r="P507" i="3"/>
  <c r="P506" i="3"/>
  <c r="P505" i="3"/>
  <c r="P504" i="3"/>
  <c r="P503" i="3"/>
  <c r="P502" i="3"/>
  <c r="P501" i="3"/>
  <c r="P500" i="3"/>
  <c r="P499" i="3"/>
  <c r="L515" i="3"/>
  <c r="L514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L501" i="3"/>
  <c r="L500" i="3"/>
  <c r="L499" i="3"/>
  <c r="J500" i="3"/>
  <c r="J499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5" i="3"/>
  <c r="J514" i="3"/>
  <c r="J513" i="3"/>
  <c r="I454" i="1"/>
  <c r="J444" i="1"/>
  <c r="AE144" i="10"/>
  <c r="C16" i="11" s="1"/>
  <c r="AD144" i="10"/>
  <c r="B16" i="11" s="1"/>
  <c r="AE665" i="5"/>
  <c r="C15" i="11" s="1"/>
  <c r="AD665" i="5"/>
  <c r="B15" i="11" s="1"/>
  <c r="AE49" i="9"/>
  <c r="C13" i="11" s="1"/>
  <c r="AD49" i="9"/>
  <c r="B13" i="11" s="1"/>
  <c r="AF407" i="8"/>
  <c r="C12" i="11" s="1"/>
  <c r="AE407" i="8"/>
  <c r="B12" i="11" s="1"/>
  <c r="C11" i="11"/>
  <c r="AF115" i="6"/>
  <c r="AE115" i="6"/>
  <c r="B11" i="11" s="1"/>
  <c r="AE185" i="4"/>
  <c r="C10" i="11" s="1"/>
  <c r="AD185" i="4"/>
  <c r="B10" i="11" s="1"/>
  <c r="AF630" i="3"/>
  <c r="C9" i="11" s="1"/>
  <c r="L12" i="3"/>
  <c r="L13" i="3"/>
  <c r="L14" i="3"/>
  <c r="L15" i="3"/>
  <c r="L16" i="3"/>
  <c r="L17" i="3"/>
  <c r="L18" i="3"/>
  <c r="L19" i="3"/>
  <c r="L20" i="3"/>
  <c r="L11" i="3"/>
  <c r="AE630" i="3"/>
  <c r="B9" i="11" s="1"/>
  <c r="AD134" i="3"/>
  <c r="C8" i="11"/>
  <c r="AE1042" i="2"/>
  <c r="B8" i="11" s="1"/>
  <c r="C7" i="11"/>
  <c r="AE455" i="1"/>
  <c r="B7" i="11" s="1"/>
  <c r="AB664" i="5"/>
  <c r="Z664" i="5"/>
  <c r="X664" i="5"/>
  <c r="T664" i="5"/>
  <c r="R664" i="5"/>
  <c r="P664" i="5"/>
  <c r="N664" i="5"/>
  <c r="L664" i="5"/>
  <c r="J664" i="5"/>
  <c r="H664" i="5"/>
  <c r="G664" i="5"/>
  <c r="AB636" i="5"/>
  <c r="Z636" i="5"/>
  <c r="X636" i="5"/>
  <c r="Y636" i="5" s="1"/>
  <c r="V636" i="5"/>
  <c r="T636" i="5"/>
  <c r="R636" i="5"/>
  <c r="P636" i="5"/>
  <c r="N636" i="5"/>
  <c r="L636" i="5"/>
  <c r="J636" i="5"/>
  <c r="H636" i="5"/>
  <c r="O636" i="5" s="1"/>
  <c r="G636" i="5"/>
  <c r="AB609" i="5"/>
  <c r="Z609" i="5"/>
  <c r="X609" i="5"/>
  <c r="Y609" i="5"/>
  <c r="V609" i="5"/>
  <c r="T609" i="5"/>
  <c r="R609" i="5"/>
  <c r="P609" i="5"/>
  <c r="Q609" i="5" s="1"/>
  <c r="N609" i="5"/>
  <c r="L609" i="5"/>
  <c r="M609" i="5" s="1"/>
  <c r="J609" i="5"/>
  <c r="H609" i="5"/>
  <c r="O609" i="5"/>
  <c r="W609" i="5"/>
  <c r="G609" i="5"/>
  <c r="AB583" i="5"/>
  <c r="Z583" i="5"/>
  <c r="X583" i="5"/>
  <c r="V583" i="5"/>
  <c r="T583" i="5"/>
  <c r="R583" i="5"/>
  <c r="P583" i="5"/>
  <c r="N583" i="5"/>
  <c r="L583" i="5"/>
  <c r="J583" i="5"/>
  <c r="G583" i="5"/>
  <c r="AB529" i="5"/>
  <c r="Z529" i="5"/>
  <c r="X529" i="5"/>
  <c r="V529" i="5"/>
  <c r="T529" i="5"/>
  <c r="R529" i="5"/>
  <c r="P529" i="5"/>
  <c r="N529" i="5"/>
  <c r="L529" i="5"/>
  <c r="J529" i="5"/>
  <c r="G529" i="5"/>
  <c r="H529" i="5"/>
  <c r="AC529" i="5" s="1"/>
  <c r="O528" i="5"/>
  <c r="G505" i="5"/>
  <c r="G459" i="5"/>
  <c r="AB427" i="5"/>
  <c r="Z427" i="5"/>
  <c r="X427" i="5"/>
  <c r="V427" i="5"/>
  <c r="T427" i="5"/>
  <c r="R427" i="5"/>
  <c r="P427" i="5"/>
  <c r="N427" i="5"/>
  <c r="L427" i="5"/>
  <c r="J427" i="5"/>
  <c r="H427" i="5"/>
  <c r="G427" i="5"/>
  <c r="M427" i="5"/>
  <c r="H403" i="5"/>
  <c r="I403" i="5"/>
  <c r="G403" i="5"/>
  <c r="AB376" i="5"/>
  <c r="Z376" i="5"/>
  <c r="X376" i="5"/>
  <c r="Y376" i="5" s="1"/>
  <c r="V376" i="5"/>
  <c r="T376" i="5"/>
  <c r="R376" i="5"/>
  <c r="P376" i="5"/>
  <c r="N376" i="5"/>
  <c r="L376" i="5"/>
  <c r="J376" i="5"/>
  <c r="H376" i="5"/>
  <c r="K376" i="5" s="1"/>
  <c r="G376" i="5"/>
  <c r="AB297" i="5"/>
  <c r="Z297" i="5"/>
  <c r="X297" i="5"/>
  <c r="V297" i="5"/>
  <c r="T297" i="5"/>
  <c r="R297" i="5"/>
  <c r="P297" i="5"/>
  <c r="N297" i="5"/>
  <c r="L297" i="5"/>
  <c r="J297" i="5"/>
  <c r="H297" i="5"/>
  <c r="AC297" i="5"/>
  <c r="Y297" i="5"/>
  <c r="AA297" i="5"/>
  <c r="G297" i="5"/>
  <c r="H248" i="5"/>
  <c r="G248" i="5"/>
  <c r="AB220" i="5"/>
  <c r="Z220" i="5"/>
  <c r="X220" i="5"/>
  <c r="V220" i="5"/>
  <c r="T220" i="5"/>
  <c r="R220" i="5"/>
  <c r="P220" i="5"/>
  <c r="N220" i="5"/>
  <c r="L220" i="5"/>
  <c r="M220" i="5" s="1"/>
  <c r="J220" i="5"/>
  <c r="H220" i="5"/>
  <c r="AA220" i="5"/>
  <c r="G220" i="5"/>
  <c r="AB194" i="5"/>
  <c r="Z194" i="5"/>
  <c r="X194" i="5"/>
  <c r="V194" i="5"/>
  <c r="T194" i="5"/>
  <c r="R194" i="5"/>
  <c r="P194" i="5"/>
  <c r="N194" i="5"/>
  <c r="L194" i="5"/>
  <c r="J194" i="5"/>
  <c r="H194" i="5"/>
  <c r="AA194" i="5" s="1"/>
  <c r="G194" i="5"/>
  <c r="AB168" i="5"/>
  <c r="Z168" i="5"/>
  <c r="X168" i="5"/>
  <c r="V168" i="5"/>
  <c r="T168" i="5"/>
  <c r="R168" i="5"/>
  <c r="P168" i="5"/>
  <c r="N168" i="5"/>
  <c r="L168" i="5"/>
  <c r="J168" i="5"/>
  <c r="H168" i="5"/>
  <c r="G168" i="5"/>
  <c r="AB142" i="5"/>
  <c r="AC142" i="5"/>
  <c r="Z142" i="5"/>
  <c r="X142" i="5"/>
  <c r="V142" i="5"/>
  <c r="T142" i="5"/>
  <c r="U142" i="5" s="1"/>
  <c r="R142" i="5"/>
  <c r="P142" i="5"/>
  <c r="N142" i="5"/>
  <c r="L142" i="5"/>
  <c r="J142" i="5"/>
  <c r="H142" i="5"/>
  <c r="Q142" i="5" s="1"/>
  <c r="Y142" i="5"/>
  <c r="G142" i="5"/>
  <c r="AB116" i="5"/>
  <c r="Z116" i="5"/>
  <c r="X116" i="5"/>
  <c r="Y116" i="5" s="1"/>
  <c r="V116" i="5"/>
  <c r="T116" i="5"/>
  <c r="U116" i="5"/>
  <c r="R116" i="5"/>
  <c r="P116" i="5"/>
  <c r="N116" i="5"/>
  <c r="L116" i="5"/>
  <c r="M116" i="5" s="1"/>
  <c r="J116" i="5"/>
  <c r="H116" i="5"/>
  <c r="K116" i="5"/>
  <c r="G116" i="5"/>
  <c r="AB90" i="5"/>
  <c r="Z90" i="5"/>
  <c r="X90" i="5"/>
  <c r="V90" i="5"/>
  <c r="T90" i="5"/>
  <c r="R90" i="5"/>
  <c r="P90" i="5"/>
  <c r="N90" i="5"/>
  <c r="L90" i="5"/>
  <c r="J90" i="5"/>
  <c r="H90" i="5"/>
  <c r="O90" i="5" s="1"/>
  <c r="G90" i="5"/>
  <c r="H67" i="5"/>
  <c r="G67" i="5"/>
  <c r="AB40" i="5"/>
  <c r="Z40" i="5"/>
  <c r="X40" i="5"/>
  <c r="V40" i="5"/>
  <c r="T40" i="5"/>
  <c r="R40" i="5"/>
  <c r="P40" i="5"/>
  <c r="N40" i="5"/>
  <c r="L40" i="5"/>
  <c r="J40" i="5"/>
  <c r="H40" i="5"/>
  <c r="G40" i="5"/>
  <c r="AB12" i="5"/>
  <c r="Z12" i="5"/>
  <c r="X12" i="5"/>
  <c r="V12" i="5"/>
  <c r="T12" i="5"/>
  <c r="R12" i="5"/>
  <c r="P12" i="5"/>
  <c r="N12" i="5"/>
  <c r="L12" i="5"/>
  <c r="J12" i="5"/>
  <c r="H12" i="5"/>
  <c r="AC12" i="5"/>
  <c r="G12" i="5"/>
  <c r="G143" i="10"/>
  <c r="G16" i="11" s="1"/>
  <c r="G115" i="10"/>
  <c r="H94" i="10"/>
  <c r="G94" i="10"/>
  <c r="J66" i="10"/>
  <c r="H66" i="10"/>
  <c r="G66" i="10"/>
  <c r="AB41" i="10"/>
  <c r="Z41" i="10"/>
  <c r="X41" i="10"/>
  <c r="V41" i="10"/>
  <c r="T41" i="10"/>
  <c r="R41" i="10"/>
  <c r="P41" i="10"/>
  <c r="N41" i="10"/>
  <c r="L41" i="10"/>
  <c r="J41" i="10"/>
  <c r="K41" i="10" s="1"/>
  <c r="H41" i="10"/>
  <c r="G41" i="10"/>
  <c r="G25" i="10"/>
  <c r="G13" i="11"/>
  <c r="AC406" i="8"/>
  <c r="AD406" i="8" s="1"/>
  <c r="AA406" i="8"/>
  <c r="AB406" i="8" s="1"/>
  <c r="Y406" i="8"/>
  <c r="W406" i="8"/>
  <c r="U406" i="8"/>
  <c r="V406" i="8"/>
  <c r="S406" i="8"/>
  <c r="Q406" i="8"/>
  <c r="R406" i="8" s="1"/>
  <c r="O406" i="8"/>
  <c r="M406" i="8"/>
  <c r="K406" i="8"/>
  <c r="I406" i="8"/>
  <c r="P406" i="8"/>
  <c r="Z406" i="8"/>
  <c r="H406" i="8"/>
  <c r="AC383" i="8"/>
  <c r="AA383" i="8"/>
  <c r="Y383" i="8"/>
  <c r="W383" i="8"/>
  <c r="U383" i="8"/>
  <c r="S383" i="8"/>
  <c r="Q383" i="8"/>
  <c r="O383" i="8"/>
  <c r="M383" i="8"/>
  <c r="K383" i="8"/>
  <c r="I383" i="8"/>
  <c r="X383" i="8" s="1"/>
  <c r="H383" i="8"/>
  <c r="AC362" i="8"/>
  <c r="AA362" i="8"/>
  <c r="Y362" i="8"/>
  <c r="W362" i="8"/>
  <c r="U362" i="8"/>
  <c r="S362" i="8"/>
  <c r="Q362" i="8"/>
  <c r="O362" i="8"/>
  <c r="M362" i="8"/>
  <c r="K362" i="8"/>
  <c r="I362" i="8"/>
  <c r="H362" i="8"/>
  <c r="AC339" i="8"/>
  <c r="AA339" i="8"/>
  <c r="Y339" i="8"/>
  <c r="W339" i="8"/>
  <c r="U339" i="8"/>
  <c r="S339" i="8"/>
  <c r="Q339" i="8"/>
  <c r="O339" i="8"/>
  <c r="M339" i="8"/>
  <c r="K339" i="8"/>
  <c r="I339" i="8"/>
  <c r="H339" i="8"/>
  <c r="AC317" i="8"/>
  <c r="AA317" i="8"/>
  <c r="Y317" i="8"/>
  <c r="W317" i="8"/>
  <c r="U317" i="8"/>
  <c r="S317" i="8"/>
  <c r="Q317" i="8"/>
  <c r="O317" i="8"/>
  <c r="P317" i="8" s="1"/>
  <c r="M317" i="8"/>
  <c r="K317" i="8"/>
  <c r="I317" i="8"/>
  <c r="AD317" i="8"/>
  <c r="V317" i="8"/>
  <c r="N317" i="8"/>
  <c r="H317" i="8"/>
  <c r="AC298" i="8"/>
  <c r="AA298" i="8"/>
  <c r="Y298" i="8"/>
  <c r="W298" i="8"/>
  <c r="U298" i="8"/>
  <c r="S298" i="8"/>
  <c r="Q298" i="8"/>
  <c r="O298" i="8"/>
  <c r="M298" i="8"/>
  <c r="K298" i="8"/>
  <c r="I298" i="8"/>
  <c r="L298" i="8" s="1"/>
  <c r="H298" i="8"/>
  <c r="AC275" i="8"/>
  <c r="AA275" i="8"/>
  <c r="Y275" i="8"/>
  <c r="W275" i="8"/>
  <c r="U275" i="8"/>
  <c r="S275" i="8"/>
  <c r="Q275" i="8"/>
  <c r="O275" i="8"/>
  <c r="M275" i="8"/>
  <c r="K275" i="8"/>
  <c r="I275" i="8"/>
  <c r="V275" i="8"/>
  <c r="P275" i="8"/>
  <c r="H275" i="8"/>
  <c r="AC257" i="8"/>
  <c r="AA257" i="8"/>
  <c r="Y257" i="8"/>
  <c r="W257" i="8"/>
  <c r="U257" i="8"/>
  <c r="S257" i="8"/>
  <c r="Q257" i="8"/>
  <c r="O257" i="8"/>
  <c r="M257" i="8"/>
  <c r="K257" i="8"/>
  <c r="I257" i="8"/>
  <c r="H257" i="8"/>
  <c r="AC237" i="8"/>
  <c r="AA237" i="8"/>
  <c r="Y237" i="8"/>
  <c r="W237" i="8"/>
  <c r="U237" i="8"/>
  <c r="V237" i="8" s="1"/>
  <c r="S237" i="8"/>
  <c r="Q237" i="8"/>
  <c r="O237" i="8"/>
  <c r="M237" i="8"/>
  <c r="K237" i="8"/>
  <c r="I237" i="8"/>
  <c r="R237" i="8"/>
  <c r="H237" i="8"/>
  <c r="I219" i="8"/>
  <c r="H219" i="8"/>
  <c r="Q148" i="8"/>
  <c r="O148" i="8"/>
  <c r="M148" i="8"/>
  <c r="K148" i="8"/>
  <c r="I148" i="8"/>
  <c r="N148" i="8"/>
  <c r="H148" i="8"/>
  <c r="Q121" i="8"/>
  <c r="O121" i="8"/>
  <c r="K121" i="8"/>
  <c r="I121" i="8"/>
  <c r="H121" i="8"/>
  <c r="J121" i="8" s="1"/>
  <c r="Q93" i="8"/>
  <c r="O93" i="8"/>
  <c r="M93" i="8"/>
  <c r="K93" i="8"/>
  <c r="I93" i="8"/>
  <c r="H93" i="8"/>
  <c r="AC67" i="8"/>
  <c r="AA67" i="8"/>
  <c r="Y67" i="8"/>
  <c r="W67" i="8"/>
  <c r="U67" i="8"/>
  <c r="S67" i="8"/>
  <c r="Q67" i="8"/>
  <c r="O67" i="8"/>
  <c r="M67" i="8"/>
  <c r="K67" i="8"/>
  <c r="I67" i="8"/>
  <c r="Z67" i="8" s="1"/>
  <c r="H67" i="8"/>
  <c r="H41" i="8"/>
  <c r="I41" i="8"/>
  <c r="AC41" i="8"/>
  <c r="AA41" i="8"/>
  <c r="Y41" i="8"/>
  <c r="W41" i="8"/>
  <c r="U41" i="8"/>
  <c r="S41" i="8"/>
  <c r="T41" i="8" s="1"/>
  <c r="Q41" i="8"/>
  <c r="O41" i="8"/>
  <c r="M41" i="8"/>
  <c r="K41" i="8"/>
  <c r="AC12" i="8"/>
  <c r="AA12" i="8"/>
  <c r="Y12" i="8"/>
  <c r="Z12" i="8" s="1"/>
  <c r="W12" i="8"/>
  <c r="U12" i="8"/>
  <c r="S12" i="8"/>
  <c r="Q12" i="8"/>
  <c r="O12" i="8"/>
  <c r="M12" i="8"/>
  <c r="K12" i="8"/>
  <c r="N12" i="8"/>
  <c r="H12" i="8"/>
  <c r="J12" i="8"/>
  <c r="I12" i="8"/>
  <c r="V12" i="8" s="1"/>
  <c r="AB12" i="8"/>
  <c r="I67" i="6"/>
  <c r="J67" i="6" s="1"/>
  <c r="H67" i="6"/>
  <c r="AC38" i="6"/>
  <c r="AA38" i="6"/>
  <c r="Y38" i="6"/>
  <c r="Z38" i="6" s="1"/>
  <c r="W38" i="6"/>
  <c r="X38" i="6" s="1"/>
  <c r="U38" i="6"/>
  <c r="S38" i="6"/>
  <c r="Q38" i="6"/>
  <c r="O38" i="6"/>
  <c r="M38" i="6"/>
  <c r="K38" i="6"/>
  <c r="I38" i="6"/>
  <c r="R38" i="6" s="1"/>
  <c r="N38" i="6"/>
  <c r="H38" i="6"/>
  <c r="J18" i="6"/>
  <c r="I18" i="6"/>
  <c r="H18" i="6"/>
  <c r="AB184" i="4"/>
  <c r="Z184" i="4"/>
  <c r="X184" i="4"/>
  <c r="V184" i="4"/>
  <c r="T184" i="4"/>
  <c r="R184" i="4"/>
  <c r="P184" i="4"/>
  <c r="N184" i="4"/>
  <c r="L184" i="4"/>
  <c r="J184" i="4"/>
  <c r="H184" i="4"/>
  <c r="G184" i="4"/>
  <c r="AB167" i="4"/>
  <c r="Z167" i="4"/>
  <c r="X167" i="4"/>
  <c r="V167" i="4"/>
  <c r="T167" i="4"/>
  <c r="U167" i="4" s="1"/>
  <c r="R167" i="4"/>
  <c r="P167" i="4"/>
  <c r="N167" i="4"/>
  <c r="L167" i="4"/>
  <c r="M167" i="4" s="1"/>
  <c r="J167" i="4"/>
  <c r="H167" i="4"/>
  <c r="Y167" i="4" s="1"/>
  <c r="G167" i="4"/>
  <c r="AB145" i="4"/>
  <c r="Z145" i="4"/>
  <c r="X145" i="4"/>
  <c r="V145" i="4"/>
  <c r="W145" i="4"/>
  <c r="T145" i="4"/>
  <c r="R145" i="4"/>
  <c r="P145" i="4"/>
  <c r="N145" i="4"/>
  <c r="O145" i="4" s="1"/>
  <c r="L145" i="4"/>
  <c r="J145" i="4"/>
  <c r="G145" i="4"/>
  <c r="H145" i="4"/>
  <c r="AC144" i="4"/>
  <c r="AA144" i="4"/>
  <c r="Y144" i="4"/>
  <c r="W144" i="4"/>
  <c r="U144" i="4"/>
  <c r="S144" i="4"/>
  <c r="Q144" i="4"/>
  <c r="O144" i="4"/>
  <c r="M144" i="4"/>
  <c r="K144" i="4"/>
  <c r="I144" i="4"/>
  <c r="AC143" i="4"/>
  <c r="AA143" i="4"/>
  <c r="Y143" i="4"/>
  <c r="W143" i="4"/>
  <c r="U143" i="4"/>
  <c r="S143" i="4"/>
  <c r="Q143" i="4"/>
  <c r="O143" i="4"/>
  <c r="M143" i="4"/>
  <c r="K143" i="4"/>
  <c r="I143" i="4"/>
  <c r="AC142" i="4"/>
  <c r="AA142" i="4"/>
  <c r="Y142" i="4"/>
  <c r="W142" i="4"/>
  <c r="U142" i="4"/>
  <c r="S142" i="4"/>
  <c r="Q142" i="4"/>
  <c r="O142" i="4"/>
  <c r="M142" i="4"/>
  <c r="K142" i="4"/>
  <c r="I142" i="4"/>
  <c r="AC141" i="4"/>
  <c r="AA141" i="4"/>
  <c r="Y141" i="4"/>
  <c r="W141" i="4"/>
  <c r="U141" i="4"/>
  <c r="S141" i="4"/>
  <c r="Q141" i="4"/>
  <c r="O141" i="4"/>
  <c r="M141" i="4"/>
  <c r="K141" i="4"/>
  <c r="I141" i="4"/>
  <c r="AC140" i="4"/>
  <c r="AA140" i="4"/>
  <c r="Y140" i="4"/>
  <c r="W140" i="4"/>
  <c r="U140" i="4"/>
  <c r="S140" i="4"/>
  <c r="Q140" i="4"/>
  <c r="O140" i="4"/>
  <c r="M140" i="4"/>
  <c r="K140" i="4"/>
  <c r="I140" i="4"/>
  <c r="AC139" i="4"/>
  <c r="AA139" i="4"/>
  <c r="Y139" i="4"/>
  <c r="W139" i="4"/>
  <c r="U139" i="4"/>
  <c r="S139" i="4"/>
  <c r="Q139" i="4"/>
  <c r="O139" i="4"/>
  <c r="M139" i="4"/>
  <c r="K139" i="4"/>
  <c r="I139" i="4"/>
  <c r="AC138" i="4"/>
  <c r="AA138" i="4"/>
  <c r="Y138" i="4"/>
  <c r="W138" i="4"/>
  <c r="U138" i="4"/>
  <c r="S138" i="4"/>
  <c r="Q138" i="4"/>
  <c r="O138" i="4"/>
  <c r="M138" i="4"/>
  <c r="K138" i="4"/>
  <c r="I138" i="4"/>
  <c r="AC137" i="4"/>
  <c r="AA137" i="4"/>
  <c r="Y137" i="4"/>
  <c r="W137" i="4"/>
  <c r="U137" i="4"/>
  <c r="S137" i="4"/>
  <c r="Q137" i="4"/>
  <c r="O137" i="4"/>
  <c r="M137" i="4"/>
  <c r="K137" i="4"/>
  <c r="I137" i="4"/>
  <c r="AC123" i="4"/>
  <c r="AA123" i="4"/>
  <c r="Y123" i="4"/>
  <c r="W123" i="4"/>
  <c r="U123" i="4"/>
  <c r="S123" i="4"/>
  <c r="Q123" i="4"/>
  <c r="O123" i="4"/>
  <c r="M123" i="4"/>
  <c r="K123" i="4"/>
  <c r="I123" i="4"/>
  <c r="AC122" i="4"/>
  <c r="AA122" i="4"/>
  <c r="Y122" i="4"/>
  <c r="W122" i="4"/>
  <c r="U122" i="4"/>
  <c r="S122" i="4"/>
  <c r="Q122" i="4"/>
  <c r="O122" i="4"/>
  <c r="M122" i="4"/>
  <c r="K122" i="4"/>
  <c r="I122" i="4"/>
  <c r="AC121" i="4"/>
  <c r="AA121" i="4"/>
  <c r="Y121" i="4"/>
  <c r="W121" i="4"/>
  <c r="U121" i="4"/>
  <c r="S121" i="4"/>
  <c r="Q121" i="4"/>
  <c r="O121" i="4"/>
  <c r="M121" i="4"/>
  <c r="K121" i="4"/>
  <c r="I121" i="4"/>
  <c r="AC120" i="4"/>
  <c r="AA120" i="4"/>
  <c r="Y120" i="4"/>
  <c r="W120" i="4"/>
  <c r="U120" i="4"/>
  <c r="S120" i="4"/>
  <c r="Q120" i="4"/>
  <c r="O120" i="4"/>
  <c r="M120" i="4"/>
  <c r="K120" i="4"/>
  <c r="I120" i="4"/>
  <c r="AC119" i="4"/>
  <c r="AA119" i="4"/>
  <c r="Y119" i="4"/>
  <c r="W119" i="4"/>
  <c r="U119" i="4"/>
  <c r="S119" i="4"/>
  <c r="Q119" i="4"/>
  <c r="O119" i="4"/>
  <c r="M119" i="4"/>
  <c r="K119" i="4"/>
  <c r="I119" i="4"/>
  <c r="AC118" i="4"/>
  <c r="AA118" i="4"/>
  <c r="Y118" i="4"/>
  <c r="W118" i="4"/>
  <c r="U118" i="4"/>
  <c r="S118" i="4"/>
  <c r="Q118" i="4"/>
  <c r="O118" i="4"/>
  <c r="M118" i="4"/>
  <c r="K118" i="4"/>
  <c r="I118" i="4"/>
  <c r="AC117" i="4"/>
  <c r="AA117" i="4"/>
  <c r="Y117" i="4"/>
  <c r="W117" i="4"/>
  <c r="U117" i="4"/>
  <c r="S117" i="4"/>
  <c r="Q117" i="4"/>
  <c r="O117" i="4"/>
  <c r="M117" i="4"/>
  <c r="K117" i="4"/>
  <c r="I117" i="4"/>
  <c r="AC116" i="4"/>
  <c r="AA116" i="4"/>
  <c r="Y116" i="4"/>
  <c r="W116" i="4"/>
  <c r="U116" i="4"/>
  <c r="S116" i="4"/>
  <c r="Q116" i="4"/>
  <c r="O116" i="4"/>
  <c r="M116" i="4"/>
  <c r="K116" i="4"/>
  <c r="I116" i="4"/>
  <c r="AC115" i="4"/>
  <c r="AA115" i="4"/>
  <c r="Y115" i="4"/>
  <c r="W115" i="4"/>
  <c r="U115" i="4"/>
  <c r="S115" i="4"/>
  <c r="Q115" i="4"/>
  <c r="O115" i="4"/>
  <c r="M115" i="4"/>
  <c r="K115" i="4"/>
  <c r="I115" i="4"/>
  <c r="J102" i="4"/>
  <c r="K102" i="4" s="1"/>
  <c r="H102" i="4"/>
  <c r="G102" i="4"/>
  <c r="I102" i="4"/>
  <c r="AB43" i="4"/>
  <c r="Z43" i="4"/>
  <c r="X43" i="4"/>
  <c r="V43" i="4"/>
  <c r="T43" i="4"/>
  <c r="R43" i="4"/>
  <c r="S43" i="4" s="1"/>
  <c r="P43" i="4"/>
  <c r="N43" i="4"/>
  <c r="L43" i="4"/>
  <c r="J43" i="4"/>
  <c r="H43" i="4"/>
  <c r="U43" i="4" s="1"/>
  <c r="G43" i="4"/>
  <c r="L25" i="4"/>
  <c r="AB25" i="4"/>
  <c r="Z25" i="4"/>
  <c r="X25" i="4"/>
  <c r="V25" i="4"/>
  <c r="T25" i="4"/>
  <c r="G25" i="4"/>
  <c r="O577" i="3"/>
  <c r="M577" i="3"/>
  <c r="I577" i="3"/>
  <c r="H577" i="3"/>
  <c r="P549" i="3"/>
  <c r="L549" i="3"/>
  <c r="J549" i="3"/>
  <c r="P548" i="3"/>
  <c r="L548" i="3"/>
  <c r="J548" i="3"/>
  <c r="P547" i="3"/>
  <c r="L547" i="3"/>
  <c r="J547" i="3"/>
  <c r="P546" i="3"/>
  <c r="L546" i="3"/>
  <c r="J546" i="3"/>
  <c r="H530" i="3"/>
  <c r="P529" i="3"/>
  <c r="L529" i="3"/>
  <c r="J529" i="3"/>
  <c r="P528" i="3"/>
  <c r="L528" i="3"/>
  <c r="J528" i="3"/>
  <c r="P527" i="3"/>
  <c r="L527" i="3"/>
  <c r="J527" i="3"/>
  <c r="P526" i="3"/>
  <c r="L526" i="3"/>
  <c r="J526" i="3"/>
  <c r="P488" i="3"/>
  <c r="L488" i="3"/>
  <c r="J488" i="3"/>
  <c r="P487" i="3"/>
  <c r="L487" i="3"/>
  <c r="J487" i="3"/>
  <c r="P486" i="3"/>
  <c r="L486" i="3"/>
  <c r="J486" i="3"/>
  <c r="P485" i="3"/>
  <c r="L485" i="3"/>
  <c r="J485" i="3"/>
  <c r="P484" i="3"/>
  <c r="L484" i="3"/>
  <c r="J484" i="3"/>
  <c r="P483" i="3"/>
  <c r="L483" i="3"/>
  <c r="J483" i="3"/>
  <c r="P482" i="3"/>
  <c r="L482" i="3"/>
  <c r="J482" i="3"/>
  <c r="P481" i="3"/>
  <c r="L481" i="3"/>
  <c r="J481" i="3"/>
  <c r="P480" i="3"/>
  <c r="L480" i="3"/>
  <c r="J480" i="3"/>
  <c r="P479" i="3"/>
  <c r="L479" i="3"/>
  <c r="J479" i="3"/>
  <c r="P478" i="3"/>
  <c r="L478" i="3"/>
  <c r="J478" i="3"/>
  <c r="P477" i="3"/>
  <c r="L477" i="3"/>
  <c r="J477" i="3"/>
  <c r="P476" i="3"/>
  <c r="L476" i="3"/>
  <c r="J476" i="3"/>
  <c r="P475" i="3"/>
  <c r="L475" i="3"/>
  <c r="J475" i="3"/>
  <c r="P474" i="3"/>
  <c r="L474" i="3"/>
  <c r="J474" i="3"/>
  <c r="P463" i="3"/>
  <c r="L463" i="3"/>
  <c r="J463" i="3"/>
  <c r="P462" i="3"/>
  <c r="L462" i="3"/>
  <c r="J462" i="3"/>
  <c r="P461" i="3"/>
  <c r="L461" i="3"/>
  <c r="J461" i="3"/>
  <c r="P460" i="3"/>
  <c r="L460" i="3"/>
  <c r="J460" i="3"/>
  <c r="P459" i="3"/>
  <c r="L459" i="3"/>
  <c r="J459" i="3"/>
  <c r="P458" i="3"/>
  <c r="L458" i="3"/>
  <c r="J458" i="3"/>
  <c r="P457" i="3"/>
  <c r="L457" i="3"/>
  <c r="J457" i="3"/>
  <c r="P456" i="3"/>
  <c r="L456" i="3"/>
  <c r="J456" i="3"/>
  <c r="P455" i="3"/>
  <c r="L455" i="3"/>
  <c r="J455" i="3"/>
  <c r="P454" i="3"/>
  <c r="L454" i="3"/>
  <c r="J454" i="3"/>
  <c r="P453" i="3"/>
  <c r="P452" i="3"/>
  <c r="L452" i="3"/>
  <c r="J452" i="3"/>
  <c r="P451" i="3"/>
  <c r="L451" i="3"/>
  <c r="J451" i="3"/>
  <c r="P450" i="3"/>
  <c r="L450" i="3"/>
  <c r="J450" i="3"/>
  <c r="P439" i="3"/>
  <c r="L439" i="3"/>
  <c r="J439" i="3"/>
  <c r="P438" i="3"/>
  <c r="L438" i="3"/>
  <c r="J438" i="3"/>
  <c r="P437" i="3"/>
  <c r="L437" i="3"/>
  <c r="J437" i="3"/>
  <c r="P436" i="3"/>
  <c r="L436" i="3"/>
  <c r="J436" i="3"/>
  <c r="P435" i="3"/>
  <c r="L435" i="3"/>
  <c r="J435" i="3"/>
  <c r="P434" i="3"/>
  <c r="L434" i="3"/>
  <c r="J434" i="3"/>
  <c r="P433" i="3"/>
  <c r="L433" i="3"/>
  <c r="J433" i="3"/>
  <c r="P432" i="3"/>
  <c r="L432" i="3"/>
  <c r="J432" i="3"/>
  <c r="P431" i="3"/>
  <c r="L431" i="3"/>
  <c r="J431" i="3"/>
  <c r="P430" i="3"/>
  <c r="L430" i="3"/>
  <c r="J430" i="3"/>
  <c r="P429" i="3"/>
  <c r="L429" i="3"/>
  <c r="J429" i="3"/>
  <c r="P428" i="3"/>
  <c r="L428" i="3"/>
  <c r="J428" i="3"/>
  <c r="P427" i="3"/>
  <c r="L427" i="3"/>
  <c r="J427" i="3"/>
  <c r="P426" i="3"/>
  <c r="L426" i="3"/>
  <c r="J426" i="3"/>
  <c r="P425" i="3"/>
  <c r="L425" i="3"/>
  <c r="J425" i="3"/>
  <c r="P414" i="3"/>
  <c r="L414" i="3"/>
  <c r="J414" i="3"/>
  <c r="P413" i="3"/>
  <c r="L413" i="3"/>
  <c r="J413" i="3"/>
  <c r="P412" i="3"/>
  <c r="L412" i="3"/>
  <c r="J412" i="3"/>
  <c r="P411" i="3"/>
  <c r="L411" i="3"/>
  <c r="J411" i="3"/>
  <c r="P410" i="3"/>
  <c r="L410" i="3"/>
  <c r="J410" i="3"/>
  <c r="P409" i="3"/>
  <c r="L409" i="3"/>
  <c r="J409" i="3"/>
  <c r="P408" i="3"/>
  <c r="L408" i="3"/>
  <c r="J408" i="3"/>
  <c r="P407" i="3"/>
  <c r="L407" i="3"/>
  <c r="J407" i="3"/>
  <c r="P406" i="3"/>
  <c r="L406" i="3"/>
  <c r="J406" i="3"/>
  <c r="P405" i="3"/>
  <c r="L405" i="3"/>
  <c r="J405" i="3"/>
  <c r="P404" i="3"/>
  <c r="L404" i="3"/>
  <c r="J404" i="3"/>
  <c r="P403" i="3"/>
  <c r="L403" i="3"/>
  <c r="J403" i="3"/>
  <c r="P402" i="3"/>
  <c r="L402" i="3"/>
  <c r="J402" i="3"/>
  <c r="P401" i="3"/>
  <c r="L401" i="3"/>
  <c r="J401" i="3"/>
  <c r="P400" i="3"/>
  <c r="L400" i="3"/>
  <c r="J400" i="3"/>
  <c r="P399" i="3"/>
  <c r="L399" i="3"/>
  <c r="J399" i="3"/>
  <c r="P388" i="3"/>
  <c r="L388" i="3"/>
  <c r="J388" i="3"/>
  <c r="P387" i="3"/>
  <c r="L387" i="3"/>
  <c r="J387" i="3"/>
  <c r="P386" i="3"/>
  <c r="L386" i="3"/>
  <c r="J386" i="3"/>
  <c r="P385" i="3"/>
  <c r="L385" i="3"/>
  <c r="J385" i="3"/>
  <c r="P384" i="3"/>
  <c r="L384" i="3"/>
  <c r="J384" i="3"/>
  <c r="P383" i="3"/>
  <c r="L383" i="3"/>
  <c r="J383" i="3"/>
  <c r="P382" i="3"/>
  <c r="L382" i="3"/>
  <c r="J382" i="3"/>
  <c r="P381" i="3"/>
  <c r="L381" i="3"/>
  <c r="J381" i="3"/>
  <c r="P380" i="3"/>
  <c r="L380" i="3"/>
  <c r="J380" i="3"/>
  <c r="P379" i="3"/>
  <c r="L379" i="3"/>
  <c r="J379" i="3"/>
  <c r="P378" i="3"/>
  <c r="L378" i="3"/>
  <c r="J378" i="3"/>
  <c r="P377" i="3"/>
  <c r="L377" i="3"/>
  <c r="J377" i="3"/>
  <c r="P376" i="3"/>
  <c r="L376" i="3"/>
  <c r="J376" i="3"/>
  <c r="P375" i="3"/>
  <c r="L375" i="3"/>
  <c r="J375" i="3"/>
  <c r="P364" i="3"/>
  <c r="L364" i="3"/>
  <c r="J364" i="3"/>
  <c r="P363" i="3"/>
  <c r="N363" i="3"/>
  <c r="L363" i="3"/>
  <c r="J363" i="3"/>
  <c r="P362" i="3"/>
  <c r="N362" i="3"/>
  <c r="L362" i="3"/>
  <c r="J362" i="3"/>
  <c r="P361" i="3"/>
  <c r="N361" i="3"/>
  <c r="L361" i="3"/>
  <c r="J361" i="3"/>
  <c r="P360" i="3"/>
  <c r="N360" i="3"/>
  <c r="L360" i="3"/>
  <c r="J360" i="3"/>
  <c r="P359" i="3"/>
  <c r="N359" i="3"/>
  <c r="L359" i="3"/>
  <c r="J359" i="3"/>
  <c r="P358" i="3"/>
  <c r="N358" i="3"/>
  <c r="L358" i="3"/>
  <c r="J358" i="3"/>
  <c r="P357" i="3"/>
  <c r="N357" i="3"/>
  <c r="L357" i="3"/>
  <c r="J357" i="3"/>
  <c r="P356" i="3"/>
  <c r="L356" i="3"/>
  <c r="J356" i="3"/>
  <c r="P355" i="3"/>
  <c r="L355" i="3"/>
  <c r="J355" i="3"/>
  <c r="P354" i="3"/>
  <c r="L354" i="3"/>
  <c r="J354" i="3"/>
  <c r="P353" i="3"/>
  <c r="L353" i="3"/>
  <c r="J353" i="3"/>
  <c r="P352" i="3"/>
  <c r="N352" i="3"/>
  <c r="L352" i="3"/>
  <c r="J352" i="3"/>
  <c r="P351" i="3"/>
  <c r="N351" i="3"/>
  <c r="L351" i="3"/>
  <c r="J351" i="3"/>
  <c r="P339" i="3"/>
  <c r="L339" i="3"/>
  <c r="J339" i="3"/>
  <c r="P338" i="3"/>
  <c r="L338" i="3"/>
  <c r="J338" i="3"/>
  <c r="P337" i="3"/>
  <c r="L337" i="3"/>
  <c r="J337" i="3"/>
  <c r="P336" i="3"/>
  <c r="L336" i="3"/>
  <c r="J336" i="3"/>
  <c r="P335" i="3"/>
  <c r="L335" i="3"/>
  <c r="J335" i="3"/>
  <c r="P334" i="3"/>
  <c r="L334" i="3"/>
  <c r="J334" i="3"/>
  <c r="P333" i="3"/>
  <c r="L333" i="3"/>
  <c r="J333" i="3"/>
  <c r="P332" i="3"/>
  <c r="L332" i="3"/>
  <c r="J332" i="3"/>
  <c r="P331" i="3"/>
  <c r="L331" i="3"/>
  <c r="J331" i="3"/>
  <c r="P330" i="3"/>
  <c r="L330" i="3"/>
  <c r="J330" i="3"/>
  <c r="P329" i="3"/>
  <c r="L329" i="3"/>
  <c r="J329" i="3"/>
  <c r="P328" i="3"/>
  <c r="L328" i="3"/>
  <c r="J328" i="3"/>
  <c r="P317" i="3"/>
  <c r="L317" i="3"/>
  <c r="J317" i="3"/>
  <c r="P316" i="3"/>
  <c r="L316" i="3"/>
  <c r="J316" i="3"/>
  <c r="P315" i="3"/>
  <c r="L315" i="3"/>
  <c r="J315" i="3"/>
  <c r="P314" i="3"/>
  <c r="L314" i="3"/>
  <c r="J314" i="3"/>
  <c r="P313" i="3"/>
  <c r="L313" i="3"/>
  <c r="J313" i="3"/>
  <c r="P312" i="3"/>
  <c r="L312" i="3"/>
  <c r="J312" i="3"/>
  <c r="P311" i="3"/>
  <c r="L311" i="3"/>
  <c r="J311" i="3"/>
  <c r="P310" i="3"/>
  <c r="L310" i="3"/>
  <c r="J310" i="3"/>
  <c r="P309" i="3"/>
  <c r="L309" i="3"/>
  <c r="J309" i="3"/>
  <c r="P308" i="3"/>
  <c r="L308" i="3"/>
  <c r="J308" i="3"/>
  <c r="P307" i="3"/>
  <c r="L307" i="3"/>
  <c r="J307" i="3"/>
  <c r="P306" i="3"/>
  <c r="L306" i="3"/>
  <c r="J30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U266" i="3"/>
  <c r="S266" i="3"/>
  <c r="Q266" i="3"/>
  <c r="O266" i="3"/>
  <c r="M266" i="3"/>
  <c r="K266" i="3"/>
  <c r="I266" i="3"/>
  <c r="H266" i="3"/>
  <c r="K248" i="3"/>
  <c r="I248" i="3"/>
  <c r="H248" i="3"/>
  <c r="I208" i="3"/>
  <c r="H208" i="3"/>
  <c r="AC185" i="3"/>
  <c r="AA185" i="3"/>
  <c r="Y185" i="3"/>
  <c r="W185" i="3"/>
  <c r="U185" i="3"/>
  <c r="S185" i="3"/>
  <c r="Q185" i="3"/>
  <c r="O185" i="3"/>
  <c r="M185" i="3"/>
  <c r="I185" i="3"/>
  <c r="J185" i="3" s="1"/>
  <c r="H185" i="3"/>
  <c r="AD20" i="3"/>
  <c r="AD19" i="3"/>
  <c r="AD18" i="3"/>
  <c r="AD17" i="3"/>
  <c r="AD16" i="3"/>
  <c r="AD15" i="3"/>
  <c r="AD14" i="3"/>
  <c r="AD13" i="3"/>
  <c r="AD11" i="3"/>
  <c r="AB20" i="3"/>
  <c r="AB19" i="3"/>
  <c r="AB18" i="3"/>
  <c r="AB17" i="3"/>
  <c r="AB16" i="3"/>
  <c r="AB15" i="3"/>
  <c r="AB14" i="3"/>
  <c r="AB13" i="3"/>
  <c r="AB11" i="3"/>
  <c r="Z20" i="3"/>
  <c r="Z19" i="3"/>
  <c r="Z18" i="3"/>
  <c r="Z17" i="3"/>
  <c r="Z16" i="3"/>
  <c r="Z15" i="3"/>
  <c r="Z14" i="3"/>
  <c r="Z13" i="3"/>
  <c r="Z11" i="3"/>
  <c r="X20" i="3"/>
  <c r="X19" i="3"/>
  <c r="X18" i="3"/>
  <c r="X17" i="3"/>
  <c r="X16" i="3"/>
  <c r="X15" i="3"/>
  <c r="X14" i="3"/>
  <c r="X13" i="3"/>
  <c r="X11" i="3"/>
  <c r="V20" i="3"/>
  <c r="V19" i="3"/>
  <c r="V18" i="3"/>
  <c r="V17" i="3"/>
  <c r="V16" i="3"/>
  <c r="V15" i="3"/>
  <c r="V14" i="3"/>
  <c r="V13" i="3"/>
  <c r="V11" i="3"/>
  <c r="T20" i="3"/>
  <c r="T19" i="3"/>
  <c r="T18" i="3"/>
  <c r="T17" i="3"/>
  <c r="T16" i="3"/>
  <c r="T15" i="3"/>
  <c r="T14" i="3"/>
  <c r="T13" i="3"/>
  <c r="T11" i="3"/>
  <c r="R20" i="3"/>
  <c r="R19" i="3"/>
  <c r="R18" i="3"/>
  <c r="R17" i="3"/>
  <c r="R16" i="3"/>
  <c r="R15" i="3"/>
  <c r="R14" i="3"/>
  <c r="R13" i="3"/>
  <c r="R11" i="3"/>
  <c r="R12" i="3"/>
  <c r="P20" i="3"/>
  <c r="P19" i="3"/>
  <c r="P18" i="3"/>
  <c r="P17" i="3"/>
  <c r="P16" i="3"/>
  <c r="P15" i="3"/>
  <c r="P14" i="3"/>
  <c r="P13" i="3"/>
  <c r="P11" i="3"/>
  <c r="P12" i="3"/>
  <c r="N20" i="3"/>
  <c r="N19" i="3"/>
  <c r="N18" i="3"/>
  <c r="N17" i="3"/>
  <c r="N16" i="3"/>
  <c r="N15" i="3"/>
  <c r="N14" i="3"/>
  <c r="N13" i="3"/>
  <c r="N11" i="3"/>
  <c r="AC21" i="3"/>
  <c r="AA21" i="3"/>
  <c r="Y21" i="3"/>
  <c r="W21" i="3"/>
  <c r="U21" i="3"/>
  <c r="S21" i="3"/>
  <c r="Q21" i="3"/>
  <c r="O21" i="3"/>
  <c r="M21" i="3"/>
  <c r="K21" i="3"/>
  <c r="I21" i="3"/>
  <c r="J20" i="3"/>
  <c r="J19" i="3"/>
  <c r="J18" i="3"/>
  <c r="J17" i="3"/>
  <c r="J16" i="3"/>
  <c r="J15" i="3"/>
  <c r="J14" i="3"/>
  <c r="J13" i="3"/>
  <c r="J11" i="3"/>
  <c r="H21" i="3"/>
  <c r="K629" i="3"/>
  <c r="M629" i="3"/>
  <c r="O629" i="3"/>
  <c r="Q629" i="3"/>
  <c r="S629" i="3"/>
  <c r="U629" i="3"/>
  <c r="W629" i="3"/>
  <c r="Y629" i="3"/>
  <c r="AA629" i="3"/>
  <c r="AC629" i="3"/>
  <c r="I629" i="3"/>
  <c r="H629" i="3"/>
  <c r="AD625" i="3"/>
  <c r="AD629" i="3" s="1"/>
  <c r="AB625" i="3"/>
  <c r="AB629" i="3" s="1"/>
  <c r="Z625" i="3"/>
  <c r="Z629" i="3" s="1"/>
  <c r="X625" i="3"/>
  <c r="X629" i="3" s="1"/>
  <c r="V625" i="3"/>
  <c r="V629" i="3" s="1"/>
  <c r="T625" i="3"/>
  <c r="T629" i="3" s="1"/>
  <c r="P1019" i="2"/>
  <c r="R1014" i="2"/>
  <c r="R1015" i="2"/>
  <c r="R1016" i="2"/>
  <c r="R1017" i="2"/>
  <c r="R1018" i="2"/>
  <c r="R1019" i="2"/>
  <c r="R1013" i="2"/>
  <c r="AC1020" i="2"/>
  <c r="AA1020" i="2"/>
  <c r="Y1020" i="2"/>
  <c r="W1020" i="2"/>
  <c r="U1020" i="2"/>
  <c r="S1020" i="2"/>
  <c r="Q1020" i="2"/>
  <c r="O1020" i="2"/>
  <c r="M1020" i="2"/>
  <c r="K1020" i="2"/>
  <c r="I1020" i="2"/>
  <c r="H1020" i="2"/>
  <c r="AC994" i="2"/>
  <c r="AA994" i="2"/>
  <c r="Y994" i="2"/>
  <c r="W994" i="2"/>
  <c r="U994" i="2"/>
  <c r="S994" i="2"/>
  <c r="Q994" i="2"/>
  <c r="O994" i="2"/>
  <c r="M994" i="2"/>
  <c r="K994" i="2"/>
  <c r="H994" i="2"/>
  <c r="M979" i="2"/>
  <c r="K979" i="2"/>
  <c r="I979" i="2"/>
  <c r="AC901" i="2"/>
  <c r="AA901" i="2"/>
  <c r="Y901" i="2"/>
  <c r="W901" i="2"/>
  <c r="U901" i="2"/>
  <c r="S901" i="2"/>
  <c r="Q901" i="2"/>
  <c r="O901" i="2"/>
  <c r="M901" i="2"/>
  <c r="I901" i="2"/>
  <c r="H901" i="2"/>
  <c r="I879" i="2"/>
  <c r="H879" i="2"/>
  <c r="AC859" i="2"/>
  <c r="AA859" i="2"/>
  <c r="Y859" i="2"/>
  <c r="W859" i="2"/>
  <c r="U859" i="2"/>
  <c r="S859" i="2"/>
  <c r="Q859" i="2"/>
  <c r="O859" i="2"/>
  <c r="M859" i="2"/>
  <c r="K859" i="2"/>
  <c r="I859" i="2"/>
  <c r="H859" i="2"/>
  <c r="AC837" i="2"/>
  <c r="AA837" i="2"/>
  <c r="Y837" i="2"/>
  <c r="W837" i="2"/>
  <c r="U837" i="2"/>
  <c r="S837" i="2"/>
  <c r="Q837" i="2"/>
  <c r="O837" i="2"/>
  <c r="P837" i="2" s="1"/>
  <c r="M837" i="2"/>
  <c r="K837" i="2"/>
  <c r="I837" i="2"/>
  <c r="R837" i="2" s="1"/>
  <c r="H837" i="2"/>
  <c r="AC818" i="2"/>
  <c r="AA818" i="2"/>
  <c r="Y818" i="2"/>
  <c r="W818" i="2"/>
  <c r="U818" i="2"/>
  <c r="S818" i="2"/>
  <c r="Q818" i="2"/>
  <c r="O818" i="2"/>
  <c r="M818" i="2"/>
  <c r="K818" i="2"/>
  <c r="I818" i="2"/>
  <c r="H818" i="2"/>
  <c r="O797" i="2"/>
  <c r="K797" i="2"/>
  <c r="H797" i="2"/>
  <c r="U785" i="2"/>
  <c r="S785" i="2"/>
  <c r="Q785" i="2"/>
  <c r="O785" i="2"/>
  <c r="K785" i="2"/>
  <c r="I785" i="2"/>
  <c r="H785" i="2"/>
  <c r="AC754" i="2"/>
  <c r="AA754" i="2"/>
  <c r="Y754" i="2"/>
  <c r="W754" i="2"/>
  <c r="U754" i="2"/>
  <c r="S754" i="2"/>
  <c r="Q754" i="2"/>
  <c r="O754" i="2"/>
  <c r="M754" i="2"/>
  <c r="K754" i="2"/>
  <c r="I754" i="2"/>
  <c r="AD754" i="2" s="1"/>
  <c r="H754" i="2"/>
  <c r="AC735" i="2"/>
  <c r="AA735" i="2"/>
  <c r="Y735" i="2"/>
  <c r="W735" i="2"/>
  <c r="U735" i="2"/>
  <c r="S735" i="2"/>
  <c r="T735" i="2" s="1"/>
  <c r="Q735" i="2"/>
  <c r="O735" i="2"/>
  <c r="M735" i="2"/>
  <c r="K735" i="2"/>
  <c r="I735" i="2"/>
  <c r="H735" i="2"/>
  <c r="I652" i="2"/>
  <c r="H652" i="2"/>
  <c r="I634" i="2"/>
  <c r="H634" i="2"/>
  <c r="K614" i="2"/>
  <c r="I614" i="2"/>
  <c r="AB614" i="2" s="1"/>
  <c r="H614" i="2"/>
  <c r="AD519" i="2"/>
  <c r="AB519" i="2"/>
  <c r="Z519" i="2"/>
  <c r="X519" i="2"/>
  <c r="V519" i="2"/>
  <c r="T519" i="2"/>
  <c r="R519" i="2"/>
  <c r="P519" i="2"/>
  <c r="N519" i="2"/>
  <c r="L519" i="2"/>
  <c r="J519" i="2"/>
  <c r="AC469" i="2"/>
  <c r="AA469" i="2"/>
  <c r="Y469" i="2"/>
  <c r="W469" i="2"/>
  <c r="U469" i="2"/>
  <c r="S469" i="2"/>
  <c r="Q469" i="2"/>
  <c r="O469" i="2"/>
  <c r="P469" i="2" s="1"/>
  <c r="M469" i="2"/>
  <c r="K469" i="2"/>
  <c r="L469" i="2" s="1"/>
  <c r="I469" i="2"/>
  <c r="H469" i="2"/>
  <c r="J469" i="2" s="1"/>
  <c r="I447" i="2"/>
  <c r="AC447" i="2"/>
  <c r="AD447" i="2" s="1"/>
  <c r="AA447" i="2"/>
  <c r="Y447" i="2"/>
  <c r="Z447" i="2" s="1"/>
  <c r="W447" i="2"/>
  <c r="U447" i="2"/>
  <c r="V447" i="2" s="1"/>
  <c r="S447" i="2"/>
  <c r="Q447" i="2"/>
  <c r="R447" i="2" s="1"/>
  <c r="O447" i="2"/>
  <c r="P447" i="2" s="1"/>
  <c r="M447" i="2"/>
  <c r="K447" i="2"/>
  <c r="H447" i="2"/>
  <c r="J447" i="2" s="1"/>
  <c r="AC425" i="2"/>
  <c r="AA425" i="2"/>
  <c r="Y425" i="2"/>
  <c r="W425" i="2"/>
  <c r="U425" i="2"/>
  <c r="S425" i="2"/>
  <c r="Q425" i="2"/>
  <c r="O425" i="2"/>
  <c r="M425" i="2"/>
  <c r="K425" i="2"/>
  <c r="I425" i="2"/>
  <c r="H425" i="2"/>
  <c r="J425" i="2" s="1"/>
  <c r="AC402" i="2"/>
  <c r="AA402" i="2"/>
  <c r="Y402" i="2"/>
  <c r="W402" i="2"/>
  <c r="X402" i="2" s="1"/>
  <c r="U402" i="2"/>
  <c r="S402" i="2"/>
  <c r="T402" i="2" s="1"/>
  <c r="Q402" i="2"/>
  <c r="O402" i="2"/>
  <c r="P402" i="2" s="1"/>
  <c r="M402" i="2"/>
  <c r="K402" i="2"/>
  <c r="I402" i="2"/>
  <c r="H402" i="2"/>
  <c r="AC380" i="2"/>
  <c r="AA380" i="2"/>
  <c r="AB380" i="2" s="1"/>
  <c r="Y380" i="2"/>
  <c r="W380" i="2"/>
  <c r="U380" i="2"/>
  <c r="S380" i="2"/>
  <c r="Q380" i="2"/>
  <c r="O380" i="2"/>
  <c r="M380" i="2"/>
  <c r="K380" i="2"/>
  <c r="I380" i="2"/>
  <c r="H380" i="2"/>
  <c r="AC357" i="2"/>
  <c r="AA357" i="2"/>
  <c r="Y357" i="2"/>
  <c r="W357" i="2"/>
  <c r="U357" i="2"/>
  <c r="S357" i="2"/>
  <c r="Q357" i="2"/>
  <c r="O357" i="2"/>
  <c r="M357" i="2"/>
  <c r="K357" i="2"/>
  <c r="I357" i="2"/>
  <c r="H357" i="2"/>
  <c r="AC333" i="2"/>
  <c r="AA333" i="2"/>
  <c r="Y333" i="2"/>
  <c r="W333" i="2"/>
  <c r="U333" i="2"/>
  <c r="S333" i="2"/>
  <c r="Q333" i="2"/>
  <c r="O333" i="2"/>
  <c r="M333" i="2"/>
  <c r="K333" i="2"/>
  <c r="I333" i="2"/>
  <c r="H333" i="2"/>
  <c r="I311" i="2"/>
  <c r="AC311" i="2"/>
  <c r="AA311" i="2"/>
  <c r="AB311" i="2" s="1"/>
  <c r="Y311" i="2"/>
  <c r="W311" i="2"/>
  <c r="X311" i="2" s="1"/>
  <c r="U311" i="2"/>
  <c r="S311" i="2"/>
  <c r="T311" i="2" s="1"/>
  <c r="Q311" i="2"/>
  <c r="O311" i="2"/>
  <c r="P311" i="2" s="1"/>
  <c r="M311" i="2"/>
  <c r="K311" i="2"/>
  <c r="L311" i="2" s="1"/>
  <c r="H311" i="2"/>
  <c r="AC289" i="2"/>
  <c r="AA289" i="2"/>
  <c r="Y289" i="2"/>
  <c r="W289" i="2"/>
  <c r="U289" i="2"/>
  <c r="S289" i="2"/>
  <c r="Q289" i="2"/>
  <c r="O289" i="2"/>
  <c r="M289" i="2"/>
  <c r="K289" i="2"/>
  <c r="I289" i="2"/>
  <c r="H289" i="2"/>
  <c r="AC268" i="2"/>
  <c r="AA268" i="2"/>
  <c r="Y268" i="2"/>
  <c r="W268" i="2"/>
  <c r="U268" i="2"/>
  <c r="S268" i="2"/>
  <c r="Q268" i="2"/>
  <c r="O268" i="2"/>
  <c r="M268" i="2"/>
  <c r="K268" i="2"/>
  <c r="I268" i="2"/>
  <c r="H268" i="2"/>
  <c r="L245" i="2"/>
  <c r="AC246" i="2"/>
  <c r="AA246" i="2"/>
  <c r="Y246" i="2"/>
  <c r="W246" i="2"/>
  <c r="U246" i="2"/>
  <c r="S246" i="2"/>
  <c r="Q246" i="2"/>
  <c r="O246" i="2"/>
  <c r="M246" i="2"/>
  <c r="K246" i="2"/>
  <c r="I246" i="2"/>
  <c r="H246" i="2"/>
  <c r="AC224" i="2"/>
  <c r="AA224" i="2"/>
  <c r="Y224" i="2"/>
  <c r="W224" i="2"/>
  <c r="U224" i="2"/>
  <c r="V224" i="2" s="1"/>
  <c r="S224" i="2"/>
  <c r="Q224" i="2"/>
  <c r="O224" i="2"/>
  <c r="M224" i="2"/>
  <c r="I224" i="2"/>
  <c r="H224" i="2"/>
  <c r="J224" i="2" s="1"/>
  <c r="AC201" i="2"/>
  <c r="AA201" i="2"/>
  <c r="Y201" i="2"/>
  <c r="W201" i="2"/>
  <c r="X201" i="2" s="1"/>
  <c r="U201" i="2"/>
  <c r="S201" i="2"/>
  <c r="Q201" i="2"/>
  <c r="O201" i="2"/>
  <c r="P201" i="2" s="1"/>
  <c r="M201" i="2"/>
  <c r="K201" i="2"/>
  <c r="L201" i="2" s="1"/>
  <c r="I201" i="2"/>
  <c r="T201" i="2"/>
  <c r="H201" i="2"/>
  <c r="AC183" i="2"/>
  <c r="AA183" i="2"/>
  <c r="Y183" i="2"/>
  <c r="W183" i="2"/>
  <c r="U183" i="2"/>
  <c r="S183" i="2"/>
  <c r="Q183" i="2"/>
  <c r="R183" i="2" s="1"/>
  <c r="O183" i="2"/>
  <c r="M183" i="2"/>
  <c r="K183" i="2"/>
  <c r="I183" i="2"/>
  <c r="H183" i="2"/>
  <c r="AC170" i="2"/>
  <c r="AA170" i="2"/>
  <c r="Y170" i="2"/>
  <c r="W170" i="2"/>
  <c r="U170" i="2"/>
  <c r="S170" i="2"/>
  <c r="Q170" i="2"/>
  <c r="O170" i="2"/>
  <c r="M170" i="2"/>
  <c r="K170" i="2"/>
  <c r="I170" i="2"/>
  <c r="N170" i="2" s="1"/>
  <c r="H170" i="2"/>
  <c r="AC116" i="2"/>
  <c r="AA116" i="2"/>
  <c r="Y116" i="2"/>
  <c r="W116" i="2"/>
  <c r="U116" i="2"/>
  <c r="S116" i="2"/>
  <c r="Q116" i="2"/>
  <c r="O116" i="2"/>
  <c r="M116" i="2"/>
  <c r="K116" i="2"/>
  <c r="I116" i="2"/>
  <c r="P116" i="2" s="1"/>
  <c r="H116" i="2"/>
  <c r="AC97" i="2"/>
  <c r="AA97" i="2"/>
  <c r="Y97" i="2"/>
  <c r="W97" i="2"/>
  <c r="U97" i="2"/>
  <c r="S97" i="2"/>
  <c r="Q97" i="2"/>
  <c r="R97" i="2" s="1"/>
  <c r="O97" i="2"/>
  <c r="M97" i="2"/>
  <c r="N97" i="2" s="1"/>
  <c r="I97" i="2"/>
  <c r="H97" i="2"/>
  <c r="I59" i="2"/>
  <c r="H59" i="2"/>
  <c r="K39" i="2"/>
  <c r="I39" i="2"/>
  <c r="H39" i="2"/>
  <c r="AC454" i="1"/>
  <c r="AA454" i="1"/>
  <c r="Y454" i="1"/>
  <c r="W454" i="1"/>
  <c r="U454" i="1"/>
  <c r="S454" i="1"/>
  <c r="Q454" i="1"/>
  <c r="O454" i="1"/>
  <c r="M454" i="1"/>
  <c r="K454" i="1"/>
  <c r="H454" i="1"/>
  <c r="AC433" i="1"/>
  <c r="AA433" i="1"/>
  <c r="Y433" i="1"/>
  <c r="W433" i="1"/>
  <c r="U433" i="1"/>
  <c r="S433" i="1"/>
  <c r="Q433" i="1"/>
  <c r="O433" i="1"/>
  <c r="M433" i="1"/>
  <c r="R433" i="1"/>
  <c r="K433" i="1"/>
  <c r="I433" i="1"/>
  <c r="H433" i="1"/>
  <c r="AC396" i="1"/>
  <c r="AA396" i="1"/>
  <c r="Y396" i="1"/>
  <c r="W396" i="1"/>
  <c r="U396" i="1"/>
  <c r="S396" i="1"/>
  <c r="Q396" i="1"/>
  <c r="O396" i="1"/>
  <c r="M396" i="1"/>
  <c r="K396" i="1"/>
  <c r="I396" i="1"/>
  <c r="V396" i="1" s="1"/>
  <c r="H396" i="1"/>
  <c r="AC380" i="1"/>
  <c r="AA380" i="1"/>
  <c r="Y380" i="1"/>
  <c r="W380" i="1"/>
  <c r="U380" i="1"/>
  <c r="Q380" i="1"/>
  <c r="O380" i="1"/>
  <c r="M380" i="1"/>
  <c r="K380" i="1"/>
  <c r="I380" i="1"/>
  <c r="H380" i="1"/>
  <c r="AC354" i="1"/>
  <c r="I354" i="1"/>
  <c r="AA354" i="1"/>
  <c r="Y354" i="1"/>
  <c r="Z354" i="1" s="1"/>
  <c r="W354" i="1"/>
  <c r="U354" i="1"/>
  <c r="S354" i="1"/>
  <c r="Q354" i="1"/>
  <c r="O354" i="1"/>
  <c r="M354" i="1"/>
  <c r="K354" i="1"/>
  <c r="N354" i="1"/>
  <c r="H354" i="1"/>
  <c r="AC285" i="1"/>
  <c r="AA285" i="1"/>
  <c r="Y285" i="1"/>
  <c r="W285" i="1"/>
  <c r="U285" i="1"/>
  <c r="S285" i="1"/>
  <c r="Q285" i="1"/>
  <c r="O285" i="1"/>
  <c r="M285" i="1"/>
  <c r="K285" i="1"/>
  <c r="I285" i="1"/>
  <c r="AD285" i="1" s="1"/>
  <c r="H285" i="1"/>
  <c r="AC250" i="1"/>
  <c r="AA250" i="1"/>
  <c r="Y250" i="1"/>
  <c r="W250" i="1"/>
  <c r="U250" i="1"/>
  <c r="S250" i="1"/>
  <c r="Q250" i="1"/>
  <c r="O250" i="1"/>
  <c r="M250" i="1"/>
  <c r="K250" i="1"/>
  <c r="I250" i="1"/>
  <c r="V250" i="1" s="1"/>
  <c r="X250" i="1"/>
  <c r="H250" i="1"/>
  <c r="H233" i="1"/>
  <c r="AC233" i="1"/>
  <c r="AA233" i="1"/>
  <c r="Y233" i="1"/>
  <c r="W233" i="1"/>
  <c r="U233" i="1"/>
  <c r="S233" i="1"/>
  <c r="Q233" i="1"/>
  <c r="O233" i="1"/>
  <c r="M233" i="1"/>
  <c r="K233" i="1"/>
  <c r="I233" i="1"/>
  <c r="V233" i="1" s="1"/>
  <c r="AC211" i="1"/>
  <c r="AA211" i="1"/>
  <c r="Y211" i="1"/>
  <c r="W211" i="1"/>
  <c r="U211" i="1"/>
  <c r="S211" i="1"/>
  <c r="Q211" i="1"/>
  <c r="O211" i="1"/>
  <c r="M211" i="1"/>
  <c r="K211" i="1"/>
  <c r="I211" i="1"/>
  <c r="H211" i="1"/>
  <c r="K193" i="1"/>
  <c r="L193" i="1" s="1"/>
  <c r="AC193" i="1"/>
  <c r="AA193" i="1"/>
  <c r="Y193" i="1"/>
  <c r="Z193" i="1" s="1"/>
  <c r="W193" i="1"/>
  <c r="X193" i="1" s="1"/>
  <c r="U193" i="1"/>
  <c r="V193" i="1" s="1"/>
  <c r="S193" i="1"/>
  <c r="T193" i="1" s="1"/>
  <c r="Q193" i="1"/>
  <c r="O193" i="1"/>
  <c r="M193" i="1"/>
  <c r="I193" i="1"/>
  <c r="H193" i="1"/>
  <c r="AC164" i="1"/>
  <c r="AA164" i="1"/>
  <c r="Y164" i="1"/>
  <c r="W164" i="1"/>
  <c r="U164" i="1"/>
  <c r="S164" i="1"/>
  <c r="T164" i="1" s="1"/>
  <c r="Q164" i="1"/>
  <c r="R164" i="1" s="1"/>
  <c r="O164" i="1"/>
  <c r="M164" i="1"/>
  <c r="K164" i="1"/>
  <c r="L164" i="1" s="1"/>
  <c r="I164" i="1"/>
  <c r="AD164" i="1" s="1"/>
  <c r="H164" i="1"/>
  <c r="K141" i="1"/>
  <c r="AC141" i="1"/>
  <c r="AA141" i="1"/>
  <c r="Y141" i="1"/>
  <c r="W141" i="1"/>
  <c r="U141" i="1"/>
  <c r="S141" i="1"/>
  <c r="Q141" i="1"/>
  <c r="O141" i="1"/>
  <c r="P141" i="1" s="1"/>
  <c r="M141" i="1"/>
  <c r="I141" i="1"/>
  <c r="R141" i="1" s="1"/>
  <c r="H141" i="1"/>
  <c r="AC113" i="1"/>
  <c r="AD113" i="1" s="1"/>
  <c r="AA113" i="1"/>
  <c r="Y113" i="1"/>
  <c r="W113" i="1"/>
  <c r="U113" i="1"/>
  <c r="S113" i="1"/>
  <c r="T113" i="1" s="1"/>
  <c r="Q113" i="1"/>
  <c r="O113" i="1"/>
  <c r="M113" i="1"/>
  <c r="N113" i="1" s="1"/>
  <c r="K113" i="1"/>
  <c r="I113" i="1"/>
  <c r="H113" i="1"/>
  <c r="K92" i="1"/>
  <c r="L92" i="1" s="1"/>
  <c r="AC92" i="1"/>
  <c r="AD92" i="1" s="1"/>
  <c r="AA92" i="1"/>
  <c r="Y92" i="1"/>
  <c r="W92" i="1"/>
  <c r="S92" i="1"/>
  <c r="I92" i="1"/>
  <c r="H92" i="1"/>
  <c r="AC70" i="1"/>
  <c r="AA70" i="1"/>
  <c r="Y70" i="1"/>
  <c r="Z70" i="1" s="1"/>
  <c r="W70" i="1"/>
  <c r="U70" i="1"/>
  <c r="S70" i="1"/>
  <c r="Q70" i="1"/>
  <c r="O70" i="1"/>
  <c r="P70" i="1" s="1"/>
  <c r="M70" i="1"/>
  <c r="K70" i="1"/>
  <c r="L70" i="1" s="1"/>
  <c r="I70" i="1"/>
  <c r="V70" i="1" s="1"/>
  <c r="H70" i="1"/>
  <c r="M43" i="1"/>
  <c r="AC43" i="1"/>
  <c r="AA43" i="1"/>
  <c r="Y43" i="1"/>
  <c r="W43" i="1"/>
  <c r="U43" i="1"/>
  <c r="S43" i="1"/>
  <c r="Q43" i="1"/>
  <c r="O43" i="1"/>
  <c r="K43" i="1"/>
  <c r="I43" i="1"/>
  <c r="H43" i="1"/>
  <c r="AB25" i="10"/>
  <c r="Z25" i="10"/>
  <c r="X25" i="10"/>
  <c r="V25" i="10"/>
  <c r="T25" i="10"/>
  <c r="R25" i="10"/>
  <c r="P25" i="10"/>
  <c r="N25" i="10"/>
  <c r="L25" i="10"/>
  <c r="J25" i="10"/>
  <c r="AB66" i="10"/>
  <c r="AC66" i="10" s="1"/>
  <c r="Z66" i="10"/>
  <c r="X66" i="10"/>
  <c r="V66" i="10"/>
  <c r="T66" i="10"/>
  <c r="R66" i="10"/>
  <c r="P66" i="10"/>
  <c r="N66" i="10"/>
  <c r="L66" i="10"/>
  <c r="V115" i="10"/>
  <c r="T115" i="10"/>
  <c r="R115" i="10"/>
  <c r="P115" i="10"/>
  <c r="N115" i="10"/>
  <c r="L115" i="10"/>
  <c r="J115" i="10"/>
  <c r="H143" i="10"/>
  <c r="H115" i="10"/>
  <c r="I115" i="10" s="1"/>
  <c r="I94" i="10"/>
  <c r="H25" i="10"/>
  <c r="I25" i="10"/>
  <c r="AD56" i="1"/>
  <c r="AD55" i="1"/>
  <c r="AB56" i="1"/>
  <c r="AB55" i="1"/>
  <c r="Z56" i="1"/>
  <c r="Z55" i="1"/>
  <c r="X56" i="1"/>
  <c r="X55" i="1"/>
  <c r="V56" i="1"/>
  <c r="V55" i="1"/>
  <c r="T56" i="1"/>
  <c r="T55" i="1"/>
  <c r="R56" i="1"/>
  <c r="R55" i="1"/>
  <c r="P56" i="1"/>
  <c r="N56" i="1"/>
  <c r="L56" i="1"/>
  <c r="L55" i="1"/>
  <c r="J56" i="1"/>
  <c r="J55" i="1"/>
  <c r="P55" i="1"/>
  <c r="N55" i="1"/>
  <c r="Q65" i="10"/>
  <c r="Q64" i="10"/>
  <c r="Q63" i="10"/>
  <c r="Q62" i="10"/>
  <c r="Q61" i="10"/>
  <c r="Q60" i="10"/>
  <c r="Q59" i="10"/>
  <c r="Q24" i="10"/>
  <c r="Q23" i="10"/>
  <c r="Q22" i="10"/>
  <c r="Q21" i="10"/>
  <c r="Q11" i="10"/>
  <c r="Q10" i="10"/>
  <c r="I131" i="10"/>
  <c r="M112" i="10"/>
  <c r="Q110" i="10"/>
  <c r="Q109" i="10"/>
  <c r="AC142" i="10"/>
  <c r="AA142" i="10"/>
  <c r="Y142" i="10"/>
  <c r="W142" i="10"/>
  <c r="U142" i="10"/>
  <c r="S142" i="10"/>
  <c r="O142" i="10"/>
  <c r="M142" i="10"/>
  <c r="K142" i="10"/>
  <c r="I142" i="10"/>
  <c r="AC141" i="10"/>
  <c r="AA141" i="10"/>
  <c r="Y141" i="10"/>
  <c r="W141" i="10"/>
  <c r="U141" i="10"/>
  <c r="S141" i="10"/>
  <c r="O141" i="10"/>
  <c r="M141" i="10"/>
  <c r="K141" i="10"/>
  <c r="I141" i="10"/>
  <c r="AC140" i="10"/>
  <c r="AA140" i="10"/>
  <c r="Y140" i="10"/>
  <c r="W140" i="10"/>
  <c r="U140" i="10"/>
  <c r="S140" i="10"/>
  <c r="O140" i="10"/>
  <c r="M140" i="10"/>
  <c r="K140" i="10"/>
  <c r="I140" i="10"/>
  <c r="AC139" i="10"/>
  <c r="AA139" i="10"/>
  <c r="Y139" i="10"/>
  <c r="W139" i="10"/>
  <c r="U139" i="10"/>
  <c r="S139" i="10"/>
  <c r="O139" i="10"/>
  <c r="M139" i="10"/>
  <c r="K139" i="10"/>
  <c r="I139" i="10"/>
  <c r="AC138" i="10"/>
  <c r="AA138" i="10"/>
  <c r="Y138" i="10"/>
  <c r="W138" i="10"/>
  <c r="U138" i="10"/>
  <c r="S138" i="10"/>
  <c r="O138" i="10"/>
  <c r="M138" i="10"/>
  <c r="K138" i="10"/>
  <c r="I138" i="10"/>
  <c r="AC137" i="10"/>
  <c r="AA137" i="10"/>
  <c r="Y137" i="10"/>
  <c r="W137" i="10"/>
  <c r="U137" i="10"/>
  <c r="S137" i="10"/>
  <c r="O137" i="10"/>
  <c r="M137" i="10"/>
  <c r="K137" i="10"/>
  <c r="I137" i="10"/>
  <c r="AC136" i="10"/>
  <c r="AA136" i="10"/>
  <c r="Y136" i="10"/>
  <c r="W136" i="10"/>
  <c r="U136" i="10"/>
  <c r="S136" i="10"/>
  <c r="O136" i="10"/>
  <c r="M136" i="10"/>
  <c r="K136" i="10"/>
  <c r="I136" i="10"/>
  <c r="AC135" i="10"/>
  <c r="AA135" i="10"/>
  <c r="Y135" i="10"/>
  <c r="W135" i="10"/>
  <c r="U135" i="10"/>
  <c r="S135" i="10"/>
  <c r="O135" i="10"/>
  <c r="M135" i="10"/>
  <c r="K135" i="10"/>
  <c r="I135" i="10"/>
  <c r="AC134" i="10"/>
  <c r="AA134" i="10"/>
  <c r="Y134" i="10"/>
  <c r="W134" i="10"/>
  <c r="U134" i="10"/>
  <c r="S134" i="10"/>
  <c r="O134" i="10"/>
  <c r="M134" i="10"/>
  <c r="K134" i="10"/>
  <c r="I134" i="10"/>
  <c r="AC133" i="10"/>
  <c r="AA133" i="10"/>
  <c r="Y133" i="10"/>
  <c r="W133" i="10"/>
  <c r="U133" i="10"/>
  <c r="S133" i="10"/>
  <c r="O133" i="10"/>
  <c r="M133" i="10"/>
  <c r="K133" i="10"/>
  <c r="I133" i="10"/>
  <c r="AC132" i="10"/>
  <c r="AA132" i="10"/>
  <c r="Y132" i="10"/>
  <c r="W132" i="10"/>
  <c r="U132" i="10"/>
  <c r="S132" i="10"/>
  <c r="O132" i="10"/>
  <c r="M132" i="10"/>
  <c r="K132" i="10"/>
  <c r="I132" i="10"/>
  <c r="AC131" i="10"/>
  <c r="AA131" i="10"/>
  <c r="Y131" i="10"/>
  <c r="W131" i="10"/>
  <c r="U131" i="10"/>
  <c r="S131" i="10"/>
  <c r="O131" i="10"/>
  <c r="M131" i="10"/>
  <c r="K131" i="10"/>
  <c r="AC130" i="10"/>
  <c r="AA130" i="10"/>
  <c r="Y130" i="10"/>
  <c r="W130" i="10"/>
  <c r="U130" i="10"/>
  <c r="S130" i="10"/>
  <c r="O130" i="10"/>
  <c r="M130" i="10"/>
  <c r="K130" i="10"/>
  <c r="I130" i="10"/>
  <c r="AC114" i="10"/>
  <c r="AA114" i="10"/>
  <c r="Y114" i="10"/>
  <c r="W114" i="10"/>
  <c r="U114" i="10"/>
  <c r="S114" i="10"/>
  <c r="O114" i="10"/>
  <c r="M114" i="10"/>
  <c r="K114" i="10"/>
  <c r="I114" i="10"/>
  <c r="AC113" i="10"/>
  <c r="AA113" i="10"/>
  <c r="Y113" i="10"/>
  <c r="W113" i="10"/>
  <c r="U113" i="10"/>
  <c r="S113" i="10"/>
  <c r="O113" i="10"/>
  <c r="M113" i="10"/>
  <c r="K113" i="10"/>
  <c r="I113" i="10"/>
  <c r="AC112" i="10"/>
  <c r="AA112" i="10"/>
  <c r="Y112" i="10"/>
  <c r="W112" i="10"/>
  <c r="U112" i="10"/>
  <c r="S112" i="10"/>
  <c r="O112" i="10"/>
  <c r="K112" i="10"/>
  <c r="I112" i="10"/>
  <c r="AC111" i="10"/>
  <c r="AA111" i="10"/>
  <c r="Y111" i="10"/>
  <c r="W111" i="10"/>
  <c r="U111" i="10"/>
  <c r="S111" i="10"/>
  <c r="O111" i="10"/>
  <c r="M111" i="10"/>
  <c r="K111" i="10"/>
  <c r="I111" i="10"/>
  <c r="AC110" i="10"/>
  <c r="AA110" i="10"/>
  <c r="Y110" i="10"/>
  <c r="W110" i="10"/>
  <c r="U110" i="10"/>
  <c r="S110" i="10"/>
  <c r="O110" i="10"/>
  <c r="M110" i="10"/>
  <c r="K110" i="10"/>
  <c r="I110" i="10"/>
  <c r="AC109" i="10"/>
  <c r="AA109" i="10"/>
  <c r="Y109" i="10"/>
  <c r="W109" i="10"/>
  <c r="U109" i="10"/>
  <c r="S109" i="10"/>
  <c r="O109" i="10"/>
  <c r="M109" i="10"/>
  <c r="K109" i="10"/>
  <c r="I109" i="10"/>
  <c r="AC108" i="10"/>
  <c r="AA108" i="10"/>
  <c r="Y108" i="10"/>
  <c r="W108" i="10"/>
  <c r="U108" i="10"/>
  <c r="S108" i="10"/>
  <c r="O108" i="10"/>
  <c r="M108" i="10"/>
  <c r="K108" i="10"/>
  <c r="I108" i="10"/>
  <c r="AC107" i="10"/>
  <c r="AA107" i="10"/>
  <c r="Y107" i="10"/>
  <c r="W107" i="10"/>
  <c r="U107" i="10"/>
  <c r="S107" i="10"/>
  <c r="O107" i="10"/>
  <c r="M107" i="10"/>
  <c r="K107" i="10"/>
  <c r="I107" i="10"/>
  <c r="AC106" i="10"/>
  <c r="AA106" i="10"/>
  <c r="Y106" i="10"/>
  <c r="W106" i="10"/>
  <c r="U106" i="10"/>
  <c r="S106" i="10"/>
  <c r="O106" i="10"/>
  <c r="M106" i="10"/>
  <c r="K106" i="10"/>
  <c r="I106" i="10"/>
  <c r="AC93" i="10"/>
  <c r="AA93" i="10"/>
  <c r="Y93" i="10"/>
  <c r="W93" i="10"/>
  <c r="U93" i="10"/>
  <c r="S93" i="10"/>
  <c r="O93" i="10"/>
  <c r="M93" i="10"/>
  <c r="K93" i="10"/>
  <c r="I93" i="10"/>
  <c r="AC92" i="10"/>
  <c r="AA92" i="10"/>
  <c r="Y92" i="10"/>
  <c r="W92" i="10"/>
  <c r="U92" i="10"/>
  <c r="S92" i="10"/>
  <c r="O92" i="10"/>
  <c r="M92" i="10"/>
  <c r="K92" i="10"/>
  <c r="I92" i="10"/>
  <c r="AC91" i="10"/>
  <c r="AA91" i="10"/>
  <c r="Y91" i="10"/>
  <c r="W91" i="10"/>
  <c r="U91" i="10"/>
  <c r="S91" i="10"/>
  <c r="O91" i="10"/>
  <c r="M91" i="10"/>
  <c r="K91" i="10"/>
  <c r="I91" i="10"/>
  <c r="AC90" i="10"/>
  <c r="AA90" i="10"/>
  <c r="Y90" i="10"/>
  <c r="W90" i="10"/>
  <c r="U90" i="10"/>
  <c r="S90" i="10"/>
  <c r="O90" i="10"/>
  <c r="M90" i="10"/>
  <c r="K90" i="10"/>
  <c r="I90" i="10"/>
  <c r="AC89" i="10"/>
  <c r="AA89" i="10"/>
  <c r="Y89" i="10"/>
  <c r="W89" i="10"/>
  <c r="U89" i="10"/>
  <c r="S89" i="10"/>
  <c r="O89" i="10"/>
  <c r="M89" i="10"/>
  <c r="K89" i="10"/>
  <c r="I89" i="10"/>
  <c r="AC88" i="10"/>
  <c r="AA88" i="10"/>
  <c r="Y88" i="10"/>
  <c r="W88" i="10"/>
  <c r="U88" i="10"/>
  <c r="S88" i="10"/>
  <c r="O88" i="10"/>
  <c r="M88" i="10"/>
  <c r="K88" i="10"/>
  <c r="I88" i="10"/>
  <c r="AC87" i="10"/>
  <c r="AA87" i="10"/>
  <c r="Y87" i="10"/>
  <c r="W87" i="10"/>
  <c r="U87" i="10"/>
  <c r="S87" i="10"/>
  <c r="O87" i="10"/>
  <c r="M87" i="10"/>
  <c r="K87" i="10"/>
  <c r="I87" i="10"/>
  <c r="AC86" i="10"/>
  <c r="AA86" i="10"/>
  <c r="Y86" i="10"/>
  <c r="W86" i="10"/>
  <c r="U86" i="10"/>
  <c r="S86" i="10"/>
  <c r="O86" i="10"/>
  <c r="M86" i="10"/>
  <c r="K86" i="10"/>
  <c r="I86" i="10"/>
  <c r="AC85" i="10"/>
  <c r="AA85" i="10"/>
  <c r="Y85" i="10"/>
  <c r="W85" i="10"/>
  <c r="U85" i="10"/>
  <c r="S85" i="10"/>
  <c r="O85" i="10"/>
  <c r="M85" i="10"/>
  <c r="K85" i="10"/>
  <c r="I85" i="10"/>
  <c r="AC84" i="10"/>
  <c r="AA84" i="10"/>
  <c r="Y84" i="10"/>
  <c r="W84" i="10"/>
  <c r="U84" i="10"/>
  <c r="S84" i="10"/>
  <c r="O84" i="10"/>
  <c r="M84" i="10"/>
  <c r="K84" i="10"/>
  <c r="I84" i="10"/>
  <c r="AC83" i="10"/>
  <c r="AA83" i="10"/>
  <c r="Y83" i="10"/>
  <c r="W83" i="10"/>
  <c r="U83" i="10"/>
  <c r="S83" i="10"/>
  <c r="O83" i="10"/>
  <c r="M83" i="10"/>
  <c r="K83" i="10"/>
  <c r="I83" i="10"/>
  <c r="AB143" i="10"/>
  <c r="Z143" i="10"/>
  <c r="X143" i="10"/>
  <c r="V143" i="10"/>
  <c r="T143" i="10"/>
  <c r="R143" i="10"/>
  <c r="P143" i="10"/>
  <c r="N143" i="10"/>
  <c r="L143" i="10"/>
  <c r="J143" i="10"/>
  <c r="AB115" i="10"/>
  <c r="AC115" i="10" s="1"/>
  <c r="Z115" i="10"/>
  <c r="X115" i="10"/>
  <c r="AB94" i="10"/>
  <c r="Z94" i="10"/>
  <c r="X94" i="10"/>
  <c r="V94" i="10"/>
  <c r="T94" i="10"/>
  <c r="R94" i="10"/>
  <c r="P94" i="10"/>
  <c r="N94" i="10"/>
  <c r="L94" i="10"/>
  <c r="J94" i="10"/>
  <c r="AC94" i="10"/>
  <c r="AC41" i="10"/>
  <c r="AC65" i="10"/>
  <c r="AA65" i="10"/>
  <c r="Y65" i="10"/>
  <c r="W65" i="10"/>
  <c r="U65" i="10"/>
  <c r="S65" i="10"/>
  <c r="O65" i="10"/>
  <c r="M65" i="10"/>
  <c r="K65" i="10"/>
  <c r="I65" i="10"/>
  <c r="AC64" i="10"/>
  <c r="AA64" i="10"/>
  <c r="Y64" i="10"/>
  <c r="W64" i="10"/>
  <c r="U64" i="10"/>
  <c r="S64" i="10"/>
  <c r="O64" i="10"/>
  <c r="M64" i="10"/>
  <c r="K64" i="10"/>
  <c r="I64" i="10"/>
  <c r="AC63" i="10"/>
  <c r="AA63" i="10"/>
  <c r="Y63" i="10"/>
  <c r="W63" i="10"/>
  <c r="U63" i="10"/>
  <c r="S63" i="10"/>
  <c r="O63" i="10"/>
  <c r="M63" i="10"/>
  <c r="K63" i="10"/>
  <c r="I63" i="10"/>
  <c r="AC62" i="10"/>
  <c r="AA62" i="10"/>
  <c r="Y62" i="10"/>
  <c r="W62" i="10"/>
  <c r="U62" i="10"/>
  <c r="S62" i="10"/>
  <c r="O62" i="10"/>
  <c r="M62" i="10"/>
  <c r="K62" i="10"/>
  <c r="I62" i="10"/>
  <c r="AC61" i="10"/>
  <c r="AA61" i="10"/>
  <c r="Y61" i="10"/>
  <c r="W61" i="10"/>
  <c r="U61" i="10"/>
  <c r="S61" i="10"/>
  <c r="O61" i="10"/>
  <c r="M61" i="10"/>
  <c r="K61" i="10"/>
  <c r="I61" i="10"/>
  <c r="AC60" i="10"/>
  <c r="AA60" i="10"/>
  <c r="Y60" i="10"/>
  <c r="W60" i="10"/>
  <c r="U60" i="10"/>
  <c r="S60" i="10"/>
  <c r="O60" i="10"/>
  <c r="M60" i="10"/>
  <c r="K60" i="10"/>
  <c r="I60" i="10"/>
  <c r="AC59" i="10"/>
  <c r="AA59" i="10"/>
  <c r="Y59" i="10"/>
  <c r="W59" i="10"/>
  <c r="U59" i="10"/>
  <c r="S59" i="10"/>
  <c r="O59" i="10"/>
  <c r="M59" i="10"/>
  <c r="K59" i="10"/>
  <c r="I59" i="10"/>
  <c r="AC40" i="10"/>
  <c r="AA40" i="10"/>
  <c r="Y40" i="10"/>
  <c r="W40" i="10"/>
  <c r="U40" i="10"/>
  <c r="S40" i="10"/>
  <c r="O40" i="10"/>
  <c r="M40" i="10"/>
  <c r="K40" i="10"/>
  <c r="I40" i="10"/>
  <c r="AC39" i="10"/>
  <c r="AA39" i="10"/>
  <c r="Y39" i="10"/>
  <c r="W39" i="10"/>
  <c r="U39" i="10"/>
  <c r="S39" i="10"/>
  <c r="O39" i="10"/>
  <c r="M39" i="10"/>
  <c r="K39" i="10"/>
  <c r="I39" i="10"/>
  <c r="AC38" i="10"/>
  <c r="AA38" i="10"/>
  <c r="Y38" i="10"/>
  <c r="W38" i="10"/>
  <c r="U38" i="10"/>
  <c r="S38" i="10"/>
  <c r="O38" i="10"/>
  <c r="M38" i="10"/>
  <c r="K38" i="10"/>
  <c r="I38" i="10"/>
  <c r="AC37" i="10"/>
  <c r="AA37" i="10"/>
  <c r="Y37" i="10"/>
  <c r="W37" i="10"/>
  <c r="U37" i="10"/>
  <c r="S37" i="10"/>
  <c r="O37" i="10"/>
  <c r="M37" i="10"/>
  <c r="K37" i="10"/>
  <c r="I37" i="10"/>
  <c r="AC36" i="10"/>
  <c r="AA36" i="10"/>
  <c r="Y36" i="10"/>
  <c r="W36" i="10"/>
  <c r="U36" i="10"/>
  <c r="S36" i="10"/>
  <c r="O36" i="10"/>
  <c r="M36" i="10"/>
  <c r="K36" i="10"/>
  <c r="I36" i="10"/>
  <c r="AC35" i="10"/>
  <c r="AA35" i="10"/>
  <c r="Y35" i="10"/>
  <c r="W35" i="10"/>
  <c r="U35" i="10"/>
  <c r="S35" i="10"/>
  <c r="O35" i="10"/>
  <c r="M35" i="10"/>
  <c r="K35" i="10"/>
  <c r="I35" i="10"/>
  <c r="AC25" i="10"/>
  <c r="I17" i="10"/>
  <c r="AC24" i="10"/>
  <c r="AA24" i="10"/>
  <c r="Y24" i="10"/>
  <c r="W24" i="10"/>
  <c r="U24" i="10"/>
  <c r="S24" i="10"/>
  <c r="O24" i="10"/>
  <c r="M24" i="10"/>
  <c r="K24" i="10"/>
  <c r="I24" i="10"/>
  <c r="AC23" i="10"/>
  <c r="AA23" i="10"/>
  <c r="Y23" i="10"/>
  <c r="W23" i="10"/>
  <c r="U23" i="10"/>
  <c r="S23" i="10"/>
  <c r="O23" i="10"/>
  <c r="M23" i="10"/>
  <c r="K23" i="10"/>
  <c r="I23" i="10"/>
  <c r="AC22" i="10"/>
  <c r="AA22" i="10"/>
  <c r="Y22" i="10"/>
  <c r="W22" i="10"/>
  <c r="U22" i="10"/>
  <c r="S22" i="10"/>
  <c r="O22" i="10"/>
  <c r="M22" i="10"/>
  <c r="K22" i="10"/>
  <c r="I22" i="10"/>
  <c r="AC21" i="10"/>
  <c r="AA21" i="10"/>
  <c r="Y21" i="10"/>
  <c r="W21" i="10"/>
  <c r="U21" i="10"/>
  <c r="S21" i="10"/>
  <c r="O21" i="10"/>
  <c r="M21" i="10"/>
  <c r="K21" i="10"/>
  <c r="I21" i="10"/>
  <c r="AC20" i="10"/>
  <c r="AA20" i="10"/>
  <c r="Y20" i="10"/>
  <c r="W20" i="10"/>
  <c r="U20" i="10"/>
  <c r="S20" i="10"/>
  <c r="O20" i="10"/>
  <c r="M20" i="10"/>
  <c r="K20" i="10"/>
  <c r="I20" i="10"/>
  <c r="AC19" i="10"/>
  <c r="AA19" i="10"/>
  <c r="Y19" i="10"/>
  <c r="W19" i="10"/>
  <c r="U19" i="10"/>
  <c r="S19" i="10"/>
  <c r="O19" i="10"/>
  <c r="M19" i="10"/>
  <c r="K19" i="10"/>
  <c r="I19" i="10"/>
  <c r="AC18" i="10"/>
  <c r="AA18" i="10"/>
  <c r="Y18" i="10"/>
  <c r="W18" i="10"/>
  <c r="U18" i="10"/>
  <c r="S18" i="10"/>
  <c r="O18" i="10"/>
  <c r="M18" i="10"/>
  <c r="K18" i="10"/>
  <c r="I18" i="10"/>
  <c r="AC17" i="10"/>
  <c r="AA17" i="10"/>
  <c r="Y17" i="10"/>
  <c r="W17" i="10"/>
  <c r="U17" i="10"/>
  <c r="S17" i="10"/>
  <c r="O17" i="10"/>
  <c r="M17" i="10"/>
  <c r="K17" i="10"/>
  <c r="AC16" i="10"/>
  <c r="AA16" i="10"/>
  <c r="Y16" i="10"/>
  <c r="W16" i="10"/>
  <c r="U16" i="10"/>
  <c r="S16" i="10"/>
  <c r="O16" i="10"/>
  <c r="M16" i="10"/>
  <c r="K16" i="10"/>
  <c r="I16" i="10"/>
  <c r="AC15" i="10"/>
  <c r="AA15" i="10"/>
  <c r="Y15" i="10"/>
  <c r="W15" i="10"/>
  <c r="U15" i="10"/>
  <c r="S15" i="10"/>
  <c r="O15" i="10"/>
  <c r="M15" i="10"/>
  <c r="K15" i="10"/>
  <c r="I15" i="10"/>
  <c r="AC14" i="10"/>
  <c r="AA14" i="10"/>
  <c r="Y14" i="10"/>
  <c r="W14" i="10"/>
  <c r="U14" i="10"/>
  <c r="S14" i="10"/>
  <c r="O14" i="10"/>
  <c r="M14" i="10"/>
  <c r="K14" i="10"/>
  <c r="I14" i="10"/>
  <c r="AC13" i="10"/>
  <c r="AA13" i="10"/>
  <c r="Y13" i="10"/>
  <c r="W13" i="10"/>
  <c r="U13" i="10"/>
  <c r="S13" i="10"/>
  <c r="O13" i="10"/>
  <c r="M13" i="10"/>
  <c r="K13" i="10"/>
  <c r="I13" i="10"/>
  <c r="AC12" i="10"/>
  <c r="AA12" i="10"/>
  <c r="Y12" i="10"/>
  <c r="W12" i="10"/>
  <c r="U12" i="10"/>
  <c r="S12" i="10"/>
  <c r="O12" i="10"/>
  <c r="M12" i="10"/>
  <c r="K12" i="10"/>
  <c r="I12" i="10"/>
  <c r="AC11" i="10"/>
  <c r="AC10" i="10"/>
  <c r="I11" i="10"/>
  <c r="K11" i="10"/>
  <c r="AA11" i="10"/>
  <c r="Y11" i="10"/>
  <c r="W11" i="10"/>
  <c r="U11" i="10"/>
  <c r="S11" i="10"/>
  <c r="O11" i="10"/>
  <c r="M11" i="10"/>
  <c r="AA10" i="10"/>
  <c r="Y10" i="10"/>
  <c r="W10" i="10"/>
  <c r="U10" i="10"/>
  <c r="S10" i="10"/>
  <c r="O10" i="10"/>
  <c r="M10" i="10"/>
  <c r="K10" i="10"/>
  <c r="I10" i="10"/>
  <c r="Z64" i="3"/>
  <c r="X64" i="3"/>
  <c r="V64" i="3"/>
  <c r="T64" i="3"/>
  <c r="P64" i="3"/>
  <c r="N64" i="3"/>
  <c r="L64" i="3"/>
  <c r="J64" i="3"/>
  <c r="Z63" i="3"/>
  <c r="X63" i="3"/>
  <c r="V63" i="3"/>
  <c r="T63" i="3"/>
  <c r="P63" i="3"/>
  <c r="N63" i="3"/>
  <c r="L63" i="3"/>
  <c r="J63" i="3"/>
  <c r="Z62" i="3"/>
  <c r="X62" i="3"/>
  <c r="V62" i="3"/>
  <c r="T62" i="3"/>
  <c r="P62" i="3"/>
  <c r="N62" i="3"/>
  <c r="L62" i="3"/>
  <c r="J62" i="3"/>
  <c r="Z61" i="3"/>
  <c r="X61" i="3"/>
  <c r="V61" i="3"/>
  <c r="T61" i="3"/>
  <c r="P61" i="3"/>
  <c r="N61" i="3"/>
  <c r="L61" i="3"/>
  <c r="J61" i="3"/>
  <c r="Z60" i="3"/>
  <c r="X60" i="3"/>
  <c r="V60" i="3"/>
  <c r="T60" i="3"/>
  <c r="P60" i="3"/>
  <c r="N60" i="3"/>
  <c r="L60" i="3"/>
  <c r="J60" i="3"/>
  <c r="Z59" i="3"/>
  <c r="X59" i="3"/>
  <c r="V59" i="3"/>
  <c r="T59" i="3"/>
  <c r="P59" i="3"/>
  <c r="N59" i="3"/>
  <c r="L59" i="3"/>
  <c r="J59" i="3"/>
  <c r="Z58" i="3"/>
  <c r="X58" i="3"/>
  <c r="V58" i="3"/>
  <c r="T58" i="3"/>
  <c r="P58" i="3"/>
  <c r="N58" i="3"/>
  <c r="L58" i="3"/>
  <c r="J58" i="3"/>
  <c r="Z57" i="3"/>
  <c r="X57" i="3"/>
  <c r="V57" i="3"/>
  <c r="T57" i="3"/>
  <c r="P57" i="3"/>
  <c r="N57" i="3"/>
  <c r="L57" i="3"/>
  <c r="J57" i="3"/>
  <c r="Z56" i="3"/>
  <c r="X56" i="3"/>
  <c r="V56" i="3"/>
  <c r="T56" i="3"/>
  <c r="P56" i="3"/>
  <c r="N56" i="3"/>
  <c r="L56" i="3"/>
  <c r="J56" i="3"/>
  <c r="Z45" i="3"/>
  <c r="X45" i="3"/>
  <c r="V45" i="3"/>
  <c r="T45" i="3"/>
  <c r="P45" i="3"/>
  <c r="N45" i="3"/>
  <c r="L45" i="3"/>
  <c r="J45" i="3"/>
  <c r="Z44" i="3"/>
  <c r="X44" i="3"/>
  <c r="V44" i="3"/>
  <c r="T44" i="3"/>
  <c r="P44" i="3"/>
  <c r="N44" i="3"/>
  <c r="L44" i="3"/>
  <c r="J44" i="3"/>
  <c r="Z43" i="3"/>
  <c r="X43" i="3"/>
  <c r="V43" i="3"/>
  <c r="T43" i="3"/>
  <c r="P43" i="3"/>
  <c r="N43" i="3"/>
  <c r="L43" i="3"/>
  <c r="J43" i="3"/>
  <c r="Z42" i="3"/>
  <c r="X42" i="3"/>
  <c r="V42" i="3"/>
  <c r="T42" i="3"/>
  <c r="P42" i="3"/>
  <c r="N42" i="3"/>
  <c r="L42" i="3"/>
  <c r="J42" i="3"/>
  <c r="Z41" i="3"/>
  <c r="X41" i="3"/>
  <c r="V41" i="3"/>
  <c r="T41" i="3"/>
  <c r="P41" i="3"/>
  <c r="N41" i="3"/>
  <c r="L41" i="3"/>
  <c r="J41" i="3"/>
  <c r="Z40" i="3"/>
  <c r="X40" i="3"/>
  <c r="V40" i="3"/>
  <c r="T40" i="3"/>
  <c r="P40" i="3"/>
  <c r="N40" i="3"/>
  <c r="L40" i="3"/>
  <c r="J40" i="3"/>
  <c r="Z39" i="3"/>
  <c r="X39" i="3"/>
  <c r="V39" i="3"/>
  <c r="T39" i="3"/>
  <c r="P39" i="3"/>
  <c r="N39" i="3"/>
  <c r="L39" i="3"/>
  <c r="J39" i="3"/>
  <c r="Z38" i="3"/>
  <c r="X38" i="3"/>
  <c r="V38" i="3"/>
  <c r="T38" i="3"/>
  <c r="P38" i="3"/>
  <c r="N38" i="3"/>
  <c r="L38" i="3"/>
  <c r="J38" i="3"/>
  <c r="Z37" i="3"/>
  <c r="X37" i="3"/>
  <c r="V37" i="3"/>
  <c r="T37" i="3"/>
  <c r="P37" i="3"/>
  <c r="N37" i="3"/>
  <c r="L37" i="3"/>
  <c r="J37" i="3"/>
  <c r="Z36" i="3"/>
  <c r="X36" i="3"/>
  <c r="V36" i="3"/>
  <c r="T36" i="3"/>
  <c r="P36" i="3"/>
  <c r="N36" i="3"/>
  <c r="L36" i="3"/>
  <c r="J36" i="3"/>
  <c r="Z35" i="3"/>
  <c r="X35" i="3"/>
  <c r="V35" i="3"/>
  <c r="T35" i="3"/>
  <c r="P35" i="3"/>
  <c r="N35" i="3"/>
  <c r="L35" i="3"/>
  <c r="J35" i="3"/>
  <c r="Z34" i="3"/>
  <c r="X34" i="3"/>
  <c r="V34" i="3"/>
  <c r="T34" i="3"/>
  <c r="P34" i="3"/>
  <c r="N34" i="3"/>
  <c r="L34" i="3"/>
  <c r="J34" i="3"/>
  <c r="Z33" i="3"/>
  <c r="X33" i="3"/>
  <c r="V33" i="3"/>
  <c r="T33" i="3"/>
  <c r="P33" i="3"/>
  <c r="N33" i="3"/>
  <c r="L33" i="3"/>
  <c r="J33" i="3"/>
  <c r="Z32" i="3"/>
  <c r="X32" i="3"/>
  <c r="V32" i="3"/>
  <c r="T32" i="3"/>
  <c r="P32" i="3"/>
  <c r="N32" i="3"/>
  <c r="L32" i="3"/>
  <c r="J32" i="3"/>
  <c r="AD12" i="3"/>
  <c r="AB12" i="3"/>
  <c r="Z12" i="3"/>
  <c r="X12" i="3"/>
  <c r="V12" i="3"/>
  <c r="T12" i="3"/>
  <c r="N12" i="3"/>
  <c r="J12" i="3"/>
  <c r="AC22" i="4"/>
  <c r="AA22" i="4"/>
  <c r="Y22" i="4"/>
  <c r="W22" i="4"/>
  <c r="U22" i="4"/>
  <c r="M22" i="4"/>
  <c r="AD405" i="8"/>
  <c r="AB405" i="8"/>
  <c r="Z405" i="8"/>
  <c r="X405" i="8"/>
  <c r="V405" i="8"/>
  <c r="T405" i="8"/>
  <c r="R405" i="8"/>
  <c r="P405" i="8"/>
  <c r="N405" i="8"/>
  <c r="L405" i="8"/>
  <c r="J405" i="8"/>
  <c r="AD404" i="8"/>
  <c r="AB404" i="8"/>
  <c r="Z404" i="8"/>
  <c r="X404" i="8"/>
  <c r="V404" i="8"/>
  <c r="T404" i="8"/>
  <c r="R404" i="8"/>
  <c r="P404" i="8"/>
  <c r="N404" i="8"/>
  <c r="L404" i="8"/>
  <c r="J404" i="8"/>
  <c r="AD403" i="8"/>
  <c r="AB403" i="8"/>
  <c r="Z403" i="8"/>
  <c r="X403" i="8"/>
  <c r="V403" i="8"/>
  <c r="T403" i="8"/>
  <c r="R403" i="8"/>
  <c r="P403" i="8"/>
  <c r="N403" i="8"/>
  <c r="L403" i="8"/>
  <c r="J403" i="8"/>
  <c r="AD402" i="8"/>
  <c r="AB402" i="8"/>
  <c r="Z402" i="8"/>
  <c r="X402" i="8"/>
  <c r="V402" i="8"/>
  <c r="T402" i="8"/>
  <c r="R402" i="8"/>
  <c r="P402" i="8"/>
  <c r="N402" i="8"/>
  <c r="L402" i="8"/>
  <c r="J402" i="8"/>
  <c r="AD382" i="8"/>
  <c r="AB382" i="8"/>
  <c r="Z382" i="8"/>
  <c r="X382" i="8"/>
  <c r="V382" i="8"/>
  <c r="T382" i="8"/>
  <c r="R382" i="8"/>
  <c r="P382" i="8"/>
  <c r="N382" i="8"/>
  <c r="L382" i="8"/>
  <c r="J382" i="8"/>
  <c r="AD381" i="8"/>
  <c r="AB381" i="8"/>
  <c r="Z381" i="8"/>
  <c r="X381" i="8"/>
  <c r="V381" i="8"/>
  <c r="T381" i="8"/>
  <c r="R381" i="8"/>
  <c r="P381" i="8"/>
  <c r="N381" i="8"/>
  <c r="L381" i="8"/>
  <c r="J381" i="8"/>
  <c r="AD380" i="8"/>
  <c r="AB380" i="8"/>
  <c r="Z380" i="8"/>
  <c r="X380" i="8"/>
  <c r="V380" i="8"/>
  <c r="T380" i="8"/>
  <c r="R380" i="8"/>
  <c r="P380" i="8"/>
  <c r="N380" i="8"/>
  <c r="L380" i="8"/>
  <c r="J380" i="8"/>
  <c r="AD379" i="8"/>
  <c r="AB379" i="8"/>
  <c r="Z379" i="8"/>
  <c r="X379" i="8"/>
  <c r="V379" i="8"/>
  <c r="T379" i="8"/>
  <c r="R379" i="8"/>
  <c r="P379" i="8"/>
  <c r="N379" i="8"/>
  <c r="L379" i="8"/>
  <c r="J379" i="8"/>
  <c r="AD361" i="8"/>
  <c r="AB361" i="8"/>
  <c r="Z361" i="8"/>
  <c r="X361" i="8"/>
  <c r="V361" i="8"/>
  <c r="T361" i="8"/>
  <c r="R361" i="8"/>
  <c r="P361" i="8"/>
  <c r="N361" i="8"/>
  <c r="L361" i="8"/>
  <c r="J361" i="8"/>
  <c r="AD360" i="8"/>
  <c r="AB360" i="8"/>
  <c r="Z360" i="8"/>
  <c r="X360" i="8"/>
  <c r="V360" i="8"/>
  <c r="T360" i="8"/>
  <c r="R360" i="8"/>
  <c r="P360" i="8"/>
  <c r="N360" i="8"/>
  <c r="L360" i="8"/>
  <c r="J360" i="8"/>
  <c r="AD359" i="8"/>
  <c r="AB359" i="8"/>
  <c r="Z359" i="8"/>
  <c r="X359" i="8"/>
  <c r="V359" i="8"/>
  <c r="T359" i="8"/>
  <c r="R359" i="8"/>
  <c r="P359" i="8"/>
  <c r="N359" i="8"/>
  <c r="L359" i="8"/>
  <c r="J359" i="8"/>
  <c r="AD338" i="8"/>
  <c r="AB338" i="8"/>
  <c r="Z338" i="8"/>
  <c r="X338" i="8"/>
  <c r="V338" i="8"/>
  <c r="T338" i="8"/>
  <c r="R338" i="8"/>
  <c r="P338" i="8"/>
  <c r="N338" i="8"/>
  <c r="L338" i="8"/>
  <c r="J338" i="8"/>
  <c r="AD337" i="8"/>
  <c r="AB337" i="8"/>
  <c r="Z337" i="8"/>
  <c r="X337" i="8"/>
  <c r="V337" i="8"/>
  <c r="T337" i="8"/>
  <c r="R337" i="8"/>
  <c r="P337" i="8"/>
  <c r="N337" i="8"/>
  <c r="L337" i="8"/>
  <c r="J337" i="8"/>
  <c r="AD336" i="8"/>
  <c r="AB336" i="8"/>
  <c r="Z336" i="8"/>
  <c r="X336" i="8"/>
  <c r="V336" i="8"/>
  <c r="T336" i="8"/>
  <c r="R336" i="8"/>
  <c r="P336" i="8"/>
  <c r="N336" i="8"/>
  <c r="L336" i="8"/>
  <c r="J336" i="8"/>
  <c r="AD335" i="8"/>
  <c r="AB335" i="8"/>
  <c r="Z335" i="8"/>
  <c r="X335" i="8"/>
  <c r="V335" i="8"/>
  <c r="T335" i="8"/>
  <c r="R335" i="8"/>
  <c r="P335" i="8"/>
  <c r="N335" i="8"/>
  <c r="L335" i="8"/>
  <c r="J335" i="8"/>
  <c r="AD316" i="8"/>
  <c r="AB316" i="8"/>
  <c r="Z316" i="8"/>
  <c r="X316" i="8"/>
  <c r="V316" i="8"/>
  <c r="T316" i="8"/>
  <c r="R316" i="8"/>
  <c r="P316" i="8"/>
  <c r="N316" i="8"/>
  <c r="L316" i="8"/>
  <c r="J316" i="8"/>
  <c r="AD297" i="8"/>
  <c r="AB297" i="8"/>
  <c r="Z297" i="8"/>
  <c r="X297" i="8"/>
  <c r="V297" i="8"/>
  <c r="T297" i="8"/>
  <c r="R297" i="8"/>
  <c r="P297" i="8"/>
  <c r="N297" i="8"/>
  <c r="L297" i="8"/>
  <c r="J297" i="8"/>
  <c r="AD296" i="8"/>
  <c r="AB296" i="8"/>
  <c r="Z296" i="8"/>
  <c r="X296" i="8"/>
  <c r="V296" i="8"/>
  <c r="T296" i="8"/>
  <c r="R296" i="8"/>
  <c r="P296" i="8"/>
  <c r="N296" i="8"/>
  <c r="L296" i="8"/>
  <c r="J296" i="8"/>
  <c r="AD295" i="8"/>
  <c r="AB295" i="8"/>
  <c r="Z295" i="8"/>
  <c r="X295" i="8"/>
  <c r="V295" i="8"/>
  <c r="T295" i="8"/>
  <c r="R295" i="8"/>
  <c r="P295" i="8"/>
  <c r="N295" i="8"/>
  <c r="L295" i="8"/>
  <c r="J295" i="8"/>
  <c r="AD294" i="8"/>
  <c r="AB294" i="8"/>
  <c r="Z294" i="8"/>
  <c r="X294" i="8"/>
  <c r="V294" i="8"/>
  <c r="T294" i="8"/>
  <c r="R294" i="8"/>
  <c r="P294" i="8"/>
  <c r="N294" i="8"/>
  <c r="L294" i="8"/>
  <c r="J294" i="8"/>
  <c r="AD293" i="8"/>
  <c r="AB293" i="8"/>
  <c r="Z293" i="8"/>
  <c r="X293" i="8"/>
  <c r="V293" i="8"/>
  <c r="T293" i="8"/>
  <c r="R293" i="8"/>
  <c r="P293" i="8"/>
  <c r="N293" i="8"/>
  <c r="L293" i="8"/>
  <c r="J293" i="8"/>
  <c r="AD218" i="8"/>
  <c r="AB218" i="8"/>
  <c r="Z218" i="8"/>
  <c r="X218" i="8"/>
  <c r="V218" i="8"/>
  <c r="T218" i="8"/>
  <c r="R218" i="8"/>
  <c r="P218" i="8"/>
  <c r="N218" i="8"/>
  <c r="L218" i="8"/>
  <c r="J218" i="8"/>
  <c r="AD217" i="8"/>
  <c r="AB217" i="8"/>
  <c r="Z217" i="8"/>
  <c r="X217" i="8"/>
  <c r="V217" i="8"/>
  <c r="T217" i="8"/>
  <c r="R217" i="8"/>
  <c r="P217" i="8"/>
  <c r="N217" i="8"/>
  <c r="L217" i="8"/>
  <c r="J217" i="8"/>
  <c r="AD236" i="8"/>
  <c r="AB236" i="8"/>
  <c r="Z236" i="8"/>
  <c r="X236" i="8"/>
  <c r="V236" i="8"/>
  <c r="T236" i="8"/>
  <c r="R236" i="8"/>
  <c r="P236" i="8"/>
  <c r="N236" i="8"/>
  <c r="L236" i="8"/>
  <c r="J236" i="8"/>
  <c r="AD274" i="8"/>
  <c r="AB274" i="8"/>
  <c r="Z274" i="8"/>
  <c r="X274" i="8"/>
  <c r="V274" i="8"/>
  <c r="T274" i="8"/>
  <c r="R274" i="8"/>
  <c r="P274" i="8"/>
  <c r="N274" i="8"/>
  <c r="L274" i="8"/>
  <c r="J274" i="8"/>
  <c r="AD256" i="8"/>
  <c r="AB256" i="8"/>
  <c r="Z256" i="8"/>
  <c r="X256" i="8"/>
  <c r="V256" i="8"/>
  <c r="T256" i="8"/>
  <c r="R256" i="8"/>
  <c r="P256" i="8"/>
  <c r="N256" i="8"/>
  <c r="L256" i="8"/>
  <c r="J256" i="8"/>
  <c r="AD255" i="8"/>
  <c r="AB255" i="8"/>
  <c r="Z255" i="8"/>
  <c r="X255" i="8"/>
  <c r="V255" i="8"/>
  <c r="T255" i="8"/>
  <c r="R255" i="8"/>
  <c r="P255" i="8"/>
  <c r="N255" i="8"/>
  <c r="L255" i="8"/>
  <c r="J255" i="8"/>
  <c r="AC24" i="4"/>
  <c r="AA24" i="4"/>
  <c r="Y24" i="4"/>
  <c r="W24" i="4"/>
  <c r="U24" i="4"/>
  <c r="S24" i="4"/>
  <c r="Q24" i="4"/>
  <c r="O24" i="4"/>
  <c r="M24" i="4"/>
  <c r="K24" i="4"/>
  <c r="I24" i="4"/>
  <c r="AC23" i="4"/>
  <c r="AA23" i="4"/>
  <c r="Y23" i="4"/>
  <c r="W23" i="4"/>
  <c r="U23" i="4"/>
  <c r="S23" i="4"/>
  <c r="Q23" i="4"/>
  <c r="O23" i="4"/>
  <c r="M23" i="4"/>
  <c r="K23" i="4"/>
  <c r="I23" i="4"/>
  <c r="AC21" i="4"/>
  <c r="AA21" i="4"/>
  <c r="Y21" i="4"/>
  <c r="W21" i="4"/>
  <c r="U21" i="4"/>
  <c r="S21" i="4"/>
  <c r="Q21" i="4"/>
  <c r="O21" i="4"/>
  <c r="M21" i="4"/>
  <c r="K21" i="4"/>
  <c r="I21" i="4"/>
  <c r="AC20" i="4"/>
  <c r="AA20" i="4"/>
  <c r="Y20" i="4"/>
  <c r="W20" i="4"/>
  <c r="U20" i="4"/>
  <c r="S20" i="4"/>
  <c r="Q20" i="4"/>
  <c r="O20" i="4"/>
  <c r="M20" i="4"/>
  <c r="K20" i="4"/>
  <c r="I20" i="4"/>
  <c r="AC19" i="4"/>
  <c r="AA19" i="4"/>
  <c r="Y19" i="4"/>
  <c r="W19" i="4"/>
  <c r="U19" i="4"/>
  <c r="S19" i="4"/>
  <c r="Q19" i="4"/>
  <c r="O19" i="4"/>
  <c r="M19" i="4"/>
  <c r="K19" i="4"/>
  <c r="I19" i="4"/>
  <c r="AC18" i="4"/>
  <c r="AA18" i="4"/>
  <c r="Y18" i="4"/>
  <c r="W18" i="4"/>
  <c r="U18" i="4"/>
  <c r="S18" i="4"/>
  <c r="Q18" i="4"/>
  <c r="O18" i="4"/>
  <c r="M18" i="4"/>
  <c r="K18" i="4"/>
  <c r="I18" i="4"/>
  <c r="AC17" i="4"/>
  <c r="AA17" i="4"/>
  <c r="Y17" i="4"/>
  <c r="W17" i="4"/>
  <c r="U17" i="4"/>
  <c r="S17" i="4"/>
  <c r="Q17" i="4"/>
  <c r="O17" i="4"/>
  <c r="M17" i="4"/>
  <c r="K17" i="4"/>
  <c r="I17" i="4"/>
  <c r="AC16" i="4"/>
  <c r="AA16" i="4"/>
  <c r="Y16" i="4"/>
  <c r="W16" i="4"/>
  <c r="U16" i="4"/>
  <c r="S16" i="4"/>
  <c r="Q16" i="4"/>
  <c r="O16" i="4"/>
  <c r="M16" i="4"/>
  <c r="K16" i="4"/>
  <c r="I16" i="4"/>
  <c r="AC15" i="4"/>
  <c r="AA15" i="4"/>
  <c r="Y15" i="4"/>
  <c r="W15" i="4"/>
  <c r="U15" i="4"/>
  <c r="S15" i="4"/>
  <c r="Q15" i="4"/>
  <c r="O15" i="4"/>
  <c r="M15" i="4"/>
  <c r="K15" i="4"/>
  <c r="I15" i="4"/>
  <c r="AC14" i="4"/>
  <c r="AA14" i="4"/>
  <c r="Y14" i="4"/>
  <c r="W14" i="4"/>
  <c r="U14" i="4"/>
  <c r="S14" i="4"/>
  <c r="Q14" i="4"/>
  <c r="O14" i="4"/>
  <c r="M14" i="4"/>
  <c r="K14" i="4"/>
  <c r="I14" i="4"/>
  <c r="AC13" i="4"/>
  <c r="AA13" i="4"/>
  <c r="Y13" i="4"/>
  <c r="W13" i="4"/>
  <c r="U13" i="4"/>
  <c r="S13" i="4"/>
  <c r="Q13" i="4"/>
  <c r="O13" i="4"/>
  <c r="M13" i="4"/>
  <c r="K13" i="4"/>
  <c r="I13" i="4"/>
  <c r="AC12" i="4"/>
  <c r="AA12" i="4"/>
  <c r="Y12" i="4"/>
  <c r="W12" i="4"/>
  <c r="U12" i="4"/>
  <c r="S12" i="4"/>
  <c r="Q12" i="4"/>
  <c r="O12" i="4"/>
  <c r="M12" i="4"/>
  <c r="K12" i="4"/>
  <c r="I12" i="4"/>
  <c r="AC11" i="4"/>
  <c r="AA11" i="4"/>
  <c r="Y11" i="4"/>
  <c r="W11" i="4"/>
  <c r="U11" i="4"/>
  <c r="S11" i="4"/>
  <c r="Q11" i="4"/>
  <c r="O11" i="4"/>
  <c r="M11" i="4"/>
  <c r="K11" i="4"/>
  <c r="I11" i="4"/>
  <c r="AC10" i="4"/>
  <c r="AA10" i="4"/>
  <c r="Y10" i="4"/>
  <c r="W10" i="4"/>
  <c r="U10" i="4"/>
  <c r="S10" i="4"/>
  <c r="Q10" i="4"/>
  <c r="O10" i="4"/>
  <c r="M10" i="4"/>
  <c r="K10" i="4"/>
  <c r="I10" i="4"/>
  <c r="AD392" i="1"/>
  <c r="AB392" i="1"/>
  <c r="Z392" i="1"/>
  <c r="X392" i="1"/>
  <c r="V392" i="1"/>
  <c r="T392" i="1"/>
  <c r="R392" i="1"/>
  <c r="P392" i="1"/>
  <c r="N392" i="1"/>
  <c r="L392" i="1"/>
  <c r="J392" i="1"/>
  <c r="AD394" i="1"/>
  <c r="AB394" i="1"/>
  <c r="Z394" i="1"/>
  <c r="X394" i="1"/>
  <c r="V394" i="1"/>
  <c r="T394" i="1"/>
  <c r="R394" i="1"/>
  <c r="P394" i="1"/>
  <c r="N394" i="1"/>
  <c r="L394" i="1"/>
  <c r="J394" i="1"/>
  <c r="AD393" i="1"/>
  <c r="AB393" i="1"/>
  <c r="Z393" i="1"/>
  <c r="X393" i="1"/>
  <c r="V393" i="1"/>
  <c r="T393" i="1"/>
  <c r="R393" i="1"/>
  <c r="P393" i="1"/>
  <c r="N393" i="1"/>
  <c r="L393" i="1"/>
  <c r="J393" i="1"/>
  <c r="K454" i="5"/>
  <c r="K453" i="5"/>
  <c r="AC452" i="5"/>
  <c r="AA452" i="5"/>
  <c r="Y452" i="5"/>
  <c r="W452" i="5"/>
  <c r="U452" i="5"/>
  <c r="S452" i="5"/>
  <c r="Q452" i="5"/>
  <c r="O452" i="5"/>
  <c r="M452" i="5"/>
  <c r="K452" i="5"/>
  <c r="I452" i="5"/>
  <c r="AD169" i="2"/>
  <c r="AB169" i="2"/>
  <c r="Z169" i="2"/>
  <c r="X169" i="2"/>
  <c r="V169" i="2"/>
  <c r="T169" i="2"/>
  <c r="R169" i="2"/>
  <c r="P169" i="2"/>
  <c r="N169" i="2"/>
  <c r="L169" i="2"/>
  <c r="J169" i="2"/>
  <c r="AD168" i="2"/>
  <c r="AB168" i="2"/>
  <c r="Z168" i="2"/>
  <c r="X168" i="2"/>
  <c r="V168" i="2"/>
  <c r="T168" i="2"/>
  <c r="R168" i="2"/>
  <c r="P168" i="2"/>
  <c r="N168" i="2"/>
  <c r="L168" i="2"/>
  <c r="J168" i="2"/>
  <c r="AD167" i="2"/>
  <c r="AB167" i="2"/>
  <c r="Z167" i="2"/>
  <c r="X167" i="2"/>
  <c r="V167" i="2"/>
  <c r="T167" i="2"/>
  <c r="R167" i="2"/>
  <c r="P167" i="2"/>
  <c r="N167" i="2"/>
  <c r="L167" i="2"/>
  <c r="J167" i="2"/>
  <c r="AD166" i="2"/>
  <c r="AB166" i="2"/>
  <c r="Z166" i="2"/>
  <c r="X166" i="2"/>
  <c r="V166" i="2"/>
  <c r="T166" i="2"/>
  <c r="R166" i="2"/>
  <c r="P166" i="2"/>
  <c r="N166" i="2"/>
  <c r="L166" i="2"/>
  <c r="J166" i="2"/>
  <c r="AD165" i="2"/>
  <c r="AB165" i="2"/>
  <c r="Z165" i="2"/>
  <c r="X165" i="2"/>
  <c r="V165" i="2"/>
  <c r="T165" i="2"/>
  <c r="R165" i="2"/>
  <c r="P165" i="2"/>
  <c r="N165" i="2"/>
  <c r="L165" i="2"/>
  <c r="J165" i="2"/>
  <c r="AD164" i="2"/>
  <c r="AB164" i="2"/>
  <c r="Z164" i="2"/>
  <c r="X164" i="2"/>
  <c r="V164" i="2"/>
  <c r="T164" i="2"/>
  <c r="R164" i="2"/>
  <c r="P164" i="2"/>
  <c r="N164" i="2"/>
  <c r="L164" i="2"/>
  <c r="J164" i="2"/>
  <c r="AD163" i="2"/>
  <c r="AB163" i="2"/>
  <c r="Z163" i="2"/>
  <c r="X163" i="2"/>
  <c r="V163" i="2"/>
  <c r="T163" i="2"/>
  <c r="R163" i="2"/>
  <c r="P163" i="2"/>
  <c r="N163" i="2"/>
  <c r="L163" i="2"/>
  <c r="J163" i="2"/>
  <c r="AD162" i="2"/>
  <c r="AB162" i="2"/>
  <c r="Z162" i="2"/>
  <c r="X162" i="2"/>
  <c r="V162" i="2"/>
  <c r="T162" i="2"/>
  <c r="R162" i="2"/>
  <c r="P162" i="2"/>
  <c r="N162" i="2"/>
  <c r="L162" i="2"/>
  <c r="J162" i="2"/>
  <c r="AD161" i="2"/>
  <c r="AB161" i="2"/>
  <c r="Z161" i="2"/>
  <c r="X161" i="2"/>
  <c r="V161" i="2"/>
  <c r="T161" i="2"/>
  <c r="R161" i="2"/>
  <c r="P161" i="2"/>
  <c r="N161" i="2"/>
  <c r="L161" i="2"/>
  <c r="J161" i="2"/>
  <c r="AD160" i="2"/>
  <c r="AB160" i="2"/>
  <c r="Z160" i="2"/>
  <c r="X160" i="2"/>
  <c r="V160" i="2"/>
  <c r="T160" i="2"/>
  <c r="R160" i="2"/>
  <c r="P160" i="2"/>
  <c r="N160" i="2"/>
  <c r="L160" i="2"/>
  <c r="J160" i="2"/>
  <c r="AD159" i="2"/>
  <c r="AB159" i="2"/>
  <c r="Z159" i="2"/>
  <c r="X159" i="2"/>
  <c r="V159" i="2"/>
  <c r="T159" i="2"/>
  <c r="R159" i="2"/>
  <c r="P159" i="2"/>
  <c r="N159" i="2"/>
  <c r="L159" i="2"/>
  <c r="J159" i="2"/>
  <c r="AD158" i="2"/>
  <c r="AB158" i="2"/>
  <c r="Z158" i="2"/>
  <c r="X158" i="2"/>
  <c r="V158" i="2"/>
  <c r="T158" i="2"/>
  <c r="R158" i="2"/>
  <c r="P158" i="2"/>
  <c r="N158" i="2"/>
  <c r="L158" i="2"/>
  <c r="J158" i="2"/>
  <c r="AD148" i="2"/>
  <c r="AB148" i="2"/>
  <c r="Z148" i="2"/>
  <c r="X148" i="2"/>
  <c r="V148" i="2"/>
  <c r="T148" i="2"/>
  <c r="R148" i="2"/>
  <c r="P148" i="2"/>
  <c r="N148" i="2"/>
  <c r="L148" i="2"/>
  <c r="J148" i="2"/>
  <c r="AD147" i="2"/>
  <c r="AB147" i="2"/>
  <c r="Z147" i="2"/>
  <c r="X147" i="2"/>
  <c r="V147" i="2"/>
  <c r="T147" i="2"/>
  <c r="R147" i="2"/>
  <c r="P147" i="2"/>
  <c r="N147" i="2"/>
  <c r="L147" i="2"/>
  <c r="J147" i="2"/>
  <c r="AD146" i="2"/>
  <c r="AB146" i="2"/>
  <c r="Z146" i="2"/>
  <c r="X146" i="2"/>
  <c r="V146" i="2"/>
  <c r="T146" i="2"/>
  <c r="R146" i="2"/>
  <c r="P146" i="2"/>
  <c r="N146" i="2"/>
  <c r="L146" i="2"/>
  <c r="J146" i="2"/>
  <c r="AD145" i="2"/>
  <c r="AB145" i="2"/>
  <c r="Z145" i="2"/>
  <c r="X145" i="2"/>
  <c r="V145" i="2"/>
  <c r="T145" i="2"/>
  <c r="R145" i="2"/>
  <c r="P145" i="2"/>
  <c r="N145" i="2"/>
  <c r="L145" i="2"/>
  <c r="J145" i="2"/>
  <c r="AD144" i="2"/>
  <c r="AB144" i="2"/>
  <c r="Z144" i="2"/>
  <c r="X144" i="2"/>
  <c r="V144" i="2"/>
  <c r="T144" i="2"/>
  <c r="R144" i="2"/>
  <c r="P144" i="2"/>
  <c r="N144" i="2"/>
  <c r="L144" i="2"/>
  <c r="J144" i="2"/>
  <c r="AD143" i="2"/>
  <c r="AB143" i="2"/>
  <c r="Z143" i="2"/>
  <c r="X143" i="2"/>
  <c r="V143" i="2"/>
  <c r="T143" i="2"/>
  <c r="R143" i="2"/>
  <c r="P143" i="2"/>
  <c r="N143" i="2"/>
  <c r="L143" i="2"/>
  <c r="J143" i="2"/>
  <c r="AD142" i="2"/>
  <c r="AB142" i="2"/>
  <c r="Z142" i="2"/>
  <c r="X142" i="2"/>
  <c r="V142" i="2"/>
  <c r="T142" i="2"/>
  <c r="R142" i="2"/>
  <c r="P142" i="2"/>
  <c r="N142" i="2"/>
  <c r="L142" i="2"/>
  <c r="J142" i="2"/>
  <c r="AD141" i="2"/>
  <c r="AB141" i="2"/>
  <c r="Z141" i="2"/>
  <c r="X141" i="2"/>
  <c r="V141" i="2"/>
  <c r="T141" i="2"/>
  <c r="R141" i="2"/>
  <c r="P141" i="2"/>
  <c r="N141" i="2"/>
  <c r="L141" i="2"/>
  <c r="J141" i="2"/>
  <c r="AD140" i="2"/>
  <c r="AB140" i="2"/>
  <c r="Z140" i="2"/>
  <c r="X140" i="2"/>
  <c r="V140" i="2"/>
  <c r="T140" i="2"/>
  <c r="R140" i="2"/>
  <c r="P140" i="2"/>
  <c r="N140" i="2"/>
  <c r="L140" i="2"/>
  <c r="J140" i="2"/>
  <c r="AD139" i="2"/>
  <c r="AB139" i="2"/>
  <c r="Z139" i="2"/>
  <c r="X139" i="2"/>
  <c r="V139" i="2"/>
  <c r="T139" i="2"/>
  <c r="R139" i="2"/>
  <c r="P139" i="2"/>
  <c r="N139" i="2"/>
  <c r="L139" i="2"/>
  <c r="J139" i="2"/>
  <c r="AD138" i="2"/>
  <c r="AB138" i="2"/>
  <c r="Z138" i="2"/>
  <c r="X138" i="2"/>
  <c r="V138" i="2"/>
  <c r="T138" i="2"/>
  <c r="R138" i="2"/>
  <c r="P138" i="2"/>
  <c r="N138" i="2"/>
  <c r="L138" i="2"/>
  <c r="J138" i="2"/>
  <c r="AD137" i="2"/>
  <c r="AB137" i="2"/>
  <c r="Z137" i="2"/>
  <c r="X137" i="2"/>
  <c r="V137" i="2"/>
  <c r="T137" i="2"/>
  <c r="R137" i="2"/>
  <c r="P137" i="2"/>
  <c r="N137" i="2"/>
  <c r="L137" i="2"/>
  <c r="J137" i="2"/>
  <c r="AD136" i="2"/>
  <c r="AB136" i="2"/>
  <c r="Z136" i="2"/>
  <c r="X136" i="2"/>
  <c r="V136" i="2"/>
  <c r="T136" i="2"/>
  <c r="R136" i="2"/>
  <c r="P136" i="2"/>
  <c r="N136" i="2"/>
  <c r="L136" i="2"/>
  <c r="J136" i="2"/>
  <c r="AD135" i="2"/>
  <c r="AB135" i="2"/>
  <c r="Z135" i="2"/>
  <c r="X135" i="2"/>
  <c r="V135" i="2"/>
  <c r="T135" i="2"/>
  <c r="R135" i="2"/>
  <c r="P135" i="2"/>
  <c r="N135" i="2"/>
  <c r="L135" i="2"/>
  <c r="J135" i="2"/>
  <c r="AD163" i="1"/>
  <c r="AB163" i="1"/>
  <c r="Z163" i="1"/>
  <c r="X163" i="1"/>
  <c r="V163" i="1"/>
  <c r="T163" i="1"/>
  <c r="R163" i="1"/>
  <c r="P163" i="1"/>
  <c r="N163" i="1"/>
  <c r="L163" i="1"/>
  <c r="J163" i="1"/>
  <c r="AD162" i="1"/>
  <c r="AB162" i="1"/>
  <c r="Z162" i="1"/>
  <c r="X162" i="1"/>
  <c r="V162" i="1"/>
  <c r="T162" i="1"/>
  <c r="R162" i="1"/>
  <c r="P162" i="1"/>
  <c r="N162" i="1"/>
  <c r="L162" i="1"/>
  <c r="J162" i="1"/>
  <c r="AD161" i="1"/>
  <c r="AB161" i="1"/>
  <c r="Z161" i="1"/>
  <c r="X161" i="1"/>
  <c r="V161" i="1"/>
  <c r="T161" i="1"/>
  <c r="R161" i="1"/>
  <c r="P161" i="1"/>
  <c r="N161" i="1"/>
  <c r="L161" i="1"/>
  <c r="J161" i="1"/>
  <c r="AD160" i="1"/>
  <c r="AB160" i="1"/>
  <c r="Z160" i="1"/>
  <c r="X160" i="1"/>
  <c r="V160" i="1"/>
  <c r="T160" i="1"/>
  <c r="R160" i="1"/>
  <c r="P160" i="1"/>
  <c r="N160" i="1"/>
  <c r="L160" i="1"/>
  <c r="J160" i="1"/>
  <c r="AD159" i="1"/>
  <c r="AB159" i="1"/>
  <c r="Z159" i="1"/>
  <c r="X159" i="1"/>
  <c r="V159" i="1"/>
  <c r="T159" i="1"/>
  <c r="R159" i="1"/>
  <c r="P159" i="1"/>
  <c r="N159" i="1"/>
  <c r="L159" i="1"/>
  <c r="J159" i="1"/>
  <c r="AD158" i="1"/>
  <c r="AB158" i="1"/>
  <c r="Z158" i="1"/>
  <c r="X158" i="1"/>
  <c r="V158" i="1"/>
  <c r="T158" i="1"/>
  <c r="R158" i="1"/>
  <c r="P158" i="1"/>
  <c r="N158" i="1"/>
  <c r="L158" i="1"/>
  <c r="J158" i="1"/>
  <c r="AD157" i="1"/>
  <c r="AB157" i="1"/>
  <c r="Z157" i="1"/>
  <c r="X157" i="1"/>
  <c r="V157" i="1"/>
  <c r="T157" i="1"/>
  <c r="R157" i="1"/>
  <c r="P157" i="1"/>
  <c r="N157" i="1"/>
  <c r="L157" i="1"/>
  <c r="J157" i="1"/>
  <c r="AD156" i="1"/>
  <c r="AB156" i="1"/>
  <c r="Z156" i="1"/>
  <c r="X156" i="1"/>
  <c r="V156" i="1"/>
  <c r="T156" i="1"/>
  <c r="R156" i="1"/>
  <c r="P156" i="1"/>
  <c r="N156" i="1"/>
  <c r="L156" i="1"/>
  <c r="J156" i="1"/>
  <c r="AD153" i="1"/>
  <c r="AB153" i="1"/>
  <c r="Z153" i="1"/>
  <c r="X153" i="1"/>
  <c r="V153" i="1"/>
  <c r="T153" i="1"/>
  <c r="R153" i="1"/>
  <c r="P153" i="1"/>
  <c r="N153" i="1"/>
  <c r="L153" i="1"/>
  <c r="J153" i="1"/>
  <c r="R625" i="3"/>
  <c r="R629" i="3" s="1"/>
  <c r="P625" i="3"/>
  <c r="P629" i="3" s="1"/>
  <c r="N625" i="3"/>
  <c r="N629" i="3" s="1"/>
  <c r="L625" i="3"/>
  <c r="L629" i="3" s="1"/>
  <c r="J625" i="3"/>
  <c r="J629" i="3" s="1"/>
  <c r="AD67" i="8"/>
  <c r="N67" i="8"/>
  <c r="R25" i="4"/>
  <c r="S25" i="4" s="1"/>
  <c r="P25" i="4"/>
  <c r="N25" i="4"/>
  <c r="J25" i="4"/>
  <c r="H25" i="4"/>
  <c r="K25" i="4"/>
  <c r="AD1040" i="2"/>
  <c r="AB1040" i="2"/>
  <c r="Z1040" i="2"/>
  <c r="X1040" i="2"/>
  <c r="V1040" i="2"/>
  <c r="T1040" i="2"/>
  <c r="R1040" i="2"/>
  <c r="R1039" i="2"/>
  <c r="K219" i="8"/>
  <c r="O219" i="8"/>
  <c r="AC87" i="6"/>
  <c r="AA87" i="6"/>
  <c r="Y87" i="6"/>
  <c r="W87" i="6"/>
  <c r="U87" i="6"/>
  <c r="S87" i="6"/>
  <c r="Q87" i="6"/>
  <c r="M87" i="6"/>
  <c r="O87" i="6"/>
  <c r="K87" i="6"/>
  <c r="L87" i="6" s="1"/>
  <c r="I87" i="6"/>
  <c r="AB86" i="6"/>
  <c r="H87" i="6"/>
  <c r="AD86" i="6"/>
  <c r="Z86" i="6"/>
  <c r="V86" i="6"/>
  <c r="R86" i="6"/>
  <c r="N86" i="6"/>
  <c r="J86" i="6"/>
  <c r="V664" i="5"/>
  <c r="I663" i="5"/>
  <c r="AC662" i="5"/>
  <c r="AA662" i="5"/>
  <c r="Y662" i="5"/>
  <c r="W662" i="5"/>
  <c r="U662" i="5"/>
  <c r="S662" i="5"/>
  <c r="Q662" i="5"/>
  <c r="O662" i="5"/>
  <c r="M662" i="5"/>
  <c r="K662" i="5"/>
  <c r="I662" i="5"/>
  <c r="AC635" i="5"/>
  <c r="AA635" i="5"/>
  <c r="Y635" i="5"/>
  <c r="W635" i="5"/>
  <c r="U635" i="5"/>
  <c r="S635" i="5"/>
  <c r="Q635" i="5"/>
  <c r="O635" i="5"/>
  <c r="M635" i="5"/>
  <c r="K635" i="5"/>
  <c r="I635" i="5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18" i="1"/>
  <c r="R62" i="6"/>
  <c r="J66" i="6"/>
  <c r="J65" i="6"/>
  <c r="J64" i="6"/>
  <c r="J63" i="6"/>
  <c r="AD62" i="6"/>
  <c r="AB62" i="6"/>
  <c r="Z62" i="6"/>
  <c r="X62" i="6"/>
  <c r="V62" i="6"/>
  <c r="T62" i="6"/>
  <c r="P62" i="6"/>
  <c r="N62" i="6"/>
  <c r="L62" i="6"/>
  <c r="J62" i="6"/>
  <c r="AA582" i="5"/>
  <c r="AC582" i="5"/>
  <c r="Y582" i="5"/>
  <c r="W582" i="5"/>
  <c r="U582" i="5"/>
  <c r="S582" i="5"/>
  <c r="O582" i="5"/>
  <c r="M582" i="5"/>
  <c r="K582" i="5"/>
  <c r="I582" i="5"/>
  <c r="AD782" i="2"/>
  <c r="AB782" i="2"/>
  <c r="Z782" i="2"/>
  <c r="X782" i="2"/>
  <c r="V782" i="2"/>
  <c r="T782" i="2"/>
  <c r="R782" i="2"/>
  <c r="P782" i="2"/>
  <c r="N782" i="2"/>
  <c r="L782" i="2"/>
  <c r="J782" i="2"/>
  <c r="AC504" i="5"/>
  <c r="AA504" i="5"/>
  <c r="Y504" i="5"/>
  <c r="W504" i="5"/>
  <c r="U504" i="5"/>
  <c r="S504" i="5"/>
  <c r="Q504" i="5"/>
  <c r="O504" i="5"/>
  <c r="M504" i="5"/>
  <c r="K504" i="5"/>
  <c r="I504" i="5"/>
  <c r="AC503" i="5"/>
  <c r="AA503" i="5"/>
  <c r="Y503" i="5"/>
  <c r="W503" i="5"/>
  <c r="U503" i="5"/>
  <c r="S503" i="5"/>
  <c r="Q503" i="5"/>
  <c r="O503" i="5"/>
  <c r="M503" i="5"/>
  <c r="K503" i="5"/>
  <c r="I503" i="5"/>
  <c r="AD772" i="2"/>
  <c r="AD773" i="2"/>
  <c r="AD774" i="2"/>
  <c r="AD775" i="2"/>
  <c r="AD776" i="2"/>
  <c r="AD777" i="2"/>
  <c r="AD778" i="2"/>
  <c r="AD779" i="2"/>
  <c r="AD780" i="2"/>
  <c r="AD781" i="2"/>
  <c r="AD783" i="2"/>
  <c r="AD784" i="2"/>
  <c r="AD771" i="2"/>
  <c r="AB776" i="2"/>
  <c r="AB777" i="2"/>
  <c r="AB778" i="2"/>
  <c r="AB779" i="2"/>
  <c r="AB780" i="2"/>
  <c r="AB781" i="2"/>
  <c r="AB783" i="2"/>
  <c r="AB784" i="2"/>
  <c r="AB774" i="2"/>
  <c r="AB775" i="2"/>
  <c r="AB772" i="2"/>
  <c r="AB773" i="2"/>
  <c r="AB771" i="2"/>
  <c r="R796" i="2"/>
  <c r="R795" i="2"/>
  <c r="R776" i="2"/>
  <c r="R777" i="2"/>
  <c r="R778" i="2"/>
  <c r="R779" i="2"/>
  <c r="R780" i="2"/>
  <c r="R781" i="2"/>
  <c r="R783" i="2"/>
  <c r="R784" i="2"/>
  <c r="R772" i="2"/>
  <c r="R773" i="2"/>
  <c r="R774" i="2"/>
  <c r="R775" i="2"/>
  <c r="R771" i="2"/>
  <c r="AD12" i="6"/>
  <c r="AB12" i="6"/>
  <c r="Z12" i="6"/>
  <c r="X12" i="6"/>
  <c r="V12" i="6"/>
  <c r="T12" i="6"/>
  <c r="R12" i="6"/>
  <c r="P12" i="6"/>
  <c r="N12" i="6"/>
  <c r="L12" i="6"/>
  <c r="J12" i="6"/>
  <c r="R17" i="6"/>
  <c r="R16" i="6"/>
  <c r="R15" i="6"/>
  <c r="R14" i="6"/>
  <c r="R13" i="6"/>
  <c r="R11" i="6"/>
  <c r="AD17" i="6"/>
  <c r="AB17" i="6"/>
  <c r="Z17" i="6"/>
  <c r="X17" i="6"/>
  <c r="V17" i="6"/>
  <c r="T17" i="6"/>
  <c r="P17" i="6"/>
  <c r="N17" i="6"/>
  <c r="L17" i="6"/>
  <c r="J17" i="6"/>
  <c r="AD16" i="6"/>
  <c r="AB16" i="6"/>
  <c r="Z16" i="6"/>
  <c r="X16" i="6"/>
  <c r="V16" i="6"/>
  <c r="T16" i="6"/>
  <c r="P16" i="6"/>
  <c r="N16" i="6"/>
  <c r="L16" i="6"/>
  <c r="J16" i="6"/>
  <c r="AD15" i="6"/>
  <c r="AB15" i="6"/>
  <c r="Z15" i="6"/>
  <c r="X15" i="6"/>
  <c r="V15" i="6"/>
  <c r="T15" i="6"/>
  <c r="P15" i="6"/>
  <c r="N15" i="6"/>
  <c r="L15" i="6"/>
  <c r="J15" i="6"/>
  <c r="AD14" i="6"/>
  <c r="AB14" i="6"/>
  <c r="Z14" i="6"/>
  <c r="X14" i="6"/>
  <c r="V14" i="6"/>
  <c r="T14" i="6"/>
  <c r="P14" i="6"/>
  <c r="N14" i="6"/>
  <c r="L14" i="6"/>
  <c r="J14" i="6"/>
  <c r="AD13" i="6"/>
  <c r="AB13" i="6"/>
  <c r="Z13" i="6"/>
  <c r="X13" i="6"/>
  <c r="V13" i="6"/>
  <c r="T13" i="6"/>
  <c r="P13" i="6"/>
  <c r="N13" i="6"/>
  <c r="L13" i="6"/>
  <c r="J13" i="6"/>
  <c r="AD11" i="6"/>
  <c r="AB11" i="6"/>
  <c r="Z11" i="6"/>
  <c r="X11" i="6"/>
  <c r="V11" i="6"/>
  <c r="T11" i="6"/>
  <c r="P11" i="6"/>
  <c r="N11" i="6"/>
  <c r="L11" i="6"/>
  <c r="J11" i="6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20" i="1"/>
  <c r="AD419" i="1"/>
  <c r="AB432" i="1"/>
  <c r="AB431" i="1"/>
  <c r="AB430" i="1"/>
  <c r="AB429" i="1"/>
  <c r="AB428" i="1"/>
  <c r="AB427" i="1"/>
  <c r="AB426" i="1"/>
  <c r="AB425" i="1"/>
  <c r="AB424" i="1"/>
  <c r="AB423" i="1"/>
  <c r="AB422" i="1"/>
  <c r="AB421" i="1"/>
  <c r="AB420" i="1"/>
  <c r="AB419" i="1"/>
  <c r="X431" i="1"/>
  <c r="Z432" i="1"/>
  <c r="Z431" i="1"/>
  <c r="I400" i="5"/>
  <c r="AC402" i="5"/>
  <c r="AA402" i="5"/>
  <c r="Y402" i="5"/>
  <c r="W402" i="5"/>
  <c r="U402" i="5"/>
  <c r="S402" i="5"/>
  <c r="Q402" i="5"/>
  <c r="O402" i="5"/>
  <c r="M402" i="5"/>
  <c r="K402" i="5"/>
  <c r="I402" i="5"/>
  <c r="AC401" i="5"/>
  <c r="AA401" i="5"/>
  <c r="Y401" i="5"/>
  <c r="W401" i="5"/>
  <c r="U401" i="5"/>
  <c r="S401" i="5"/>
  <c r="Q401" i="5"/>
  <c r="O401" i="5"/>
  <c r="M401" i="5"/>
  <c r="K401" i="5"/>
  <c r="I401" i="5"/>
  <c r="AC400" i="5"/>
  <c r="AA400" i="5"/>
  <c r="Y400" i="5"/>
  <c r="W400" i="5"/>
  <c r="U400" i="5"/>
  <c r="S400" i="5"/>
  <c r="Q400" i="5"/>
  <c r="O400" i="5"/>
  <c r="M400" i="5"/>
  <c r="K400" i="5"/>
  <c r="L86" i="6"/>
  <c r="P86" i="6"/>
  <c r="T86" i="6"/>
  <c r="X86" i="6"/>
  <c r="AD395" i="1"/>
  <c r="AB395" i="1"/>
  <c r="Z395" i="1"/>
  <c r="X395" i="1"/>
  <c r="V395" i="1"/>
  <c r="T395" i="1"/>
  <c r="R395" i="1"/>
  <c r="P395" i="1"/>
  <c r="N395" i="1"/>
  <c r="L395" i="1"/>
  <c r="J395" i="1"/>
  <c r="AC247" i="5"/>
  <c r="AA247" i="5"/>
  <c r="Y247" i="5"/>
  <c r="W247" i="5"/>
  <c r="U247" i="5"/>
  <c r="S247" i="5"/>
  <c r="Q247" i="5"/>
  <c r="O247" i="5"/>
  <c r="M247" i="5"/>
  <c r="K247" i="5"/>
  <c r="I247" i="5"/>
  <c r="AC246" i="5"/>
  <c r="AA246" i="5"/>
  <c r="Y246" i="5"/>
  <c r="W246" i="5"/>
  <c r="U246" i="5"/>
  <c r="S246" i="5"/>
  <c r="Q246" i="5"/>
  <c r="O246" i="5"/>
  <c r="M246" i="5"/>
  <c r="K246" i="5"/>
  <c r="I246" i="5"/>
  <c r="AC245" i="5"/>
  <c r="AA245" i="5"/>
  <c r="Y245" i="5"/>
  <c r="W245" i="5"/>
  <c r="U245" i="5"/>
  <c r="S245" i="5"/>
  <c r="Q245" i="5"/>
  <c r="O245" i="5"/>
  <c r="M245" i="5"/>
  <c r="K245" i="5"/>
  <c r="I245" i="5"/>
  <c r="AD600" i="3"/>
  <c r="AB600" i="3"/>
  <c r="Z600" i="3"/>
  <c r="X600" i="3"/>
  <c r="V600" i="3"/>
  <c r="T600" i="3"/>
  <c r="P600" i="3"/>
  <c r="N600" i="3"/>
  <c r="L600" i="3"/>
  <c r="J600" i="3"/>
  <c r="AD599" i="3"/>
  <c r="AB599" i="3"/>
  <c r="Z599" i="3"/>
  <c r="X599" i="3"/>
  <c r="V599" i="3"/>
  <c r="T599" i="3"/>
  <c r="P599" i="3"/>
  <c r="N599" i="3"/>
  <c r="L599" i="3"/>
  <c r="J599" i="3"/>
  <c r="AD598" i="3"/>
  <c r="AB598" i="3"/>
  <c r="Z598" i="3"/>
  <c r="X598" i="3"/>
  <c r="V598" i="3"/>
  <c r="T598" i="3"/>
  <c r="P598" i="3"/>
  <c r="N598" i="3"/>
  <c r="L598" i="3"/>
  <c r="J598" i="3"/>
  <c r="AD576" i="3"/>
  <c r="AB576" i="3"/>
  <c r="Z576" i="3"/>
  <c r="X576" i="3"/>
  <c r="V576" i="3"/>
  <c r="T576" i="3"/>
  <c r="P576" i="3"/>
  <c r="N576" i="3"/>
  <c r="L576" i="3"/>
  <c r="J576" i="3"/>
  <c r="AD575" i="3"/>
  <c r="AB575" i="3"/>
  <c r="Z575" i="3"/>
  <c r="X575" i="3"/>
  <c r="V575" i="3"/>
  <c r="T575" i="3"/>
  <c r="P575" i="3"/>
  <c r="N575" i="3"/>
  <c r="L575" i="3"/>
  <c r="J575" i="3"/>
  <c r="AD574" i="3"/>
  <c r="AB574" i="3"/>
  <c r="Z574" i="3"/>
  <c r="X574" i="3"/>
  <c r="V574" i="3"/>
  <c r="T574" i="3"/>
  <c r="P574" i="3"/>
  <c r="N574" i="3"/>
  <c r="L574" i="3"/>
  <c r="J574" i="3"/>
  <c r="AD573" i="3"/>
  <c r="AB573" i="3"/>
  <c r="Z573" i="3"/>
  <c r="X573" i="3"/>
  <c r="V573" i="3"/>
  <c r="T573" i="3"/>
  <c r="P573" i="3"/>
  <c r="N573" i="3"/>
  <c r="L573" i="3"/>
  <c r="J573" i="3"/>
  <c r="AD572" i="3"/>
  <c r="AB572" i="3"/>
  <c r="Z572" i="3"/>
  <c r="X572" i="3"/>
  <c r="V572" i="3"/>
  <c r="T572" i="3"/>
  <c r="P572" i="3"/>
  <c r="N572" i="3"/>
  <c r="L572" i="3"/>
  <c r="J572" i="3"/>
  <c r="AD571" i="3"/>
  <c r="AB571" i="3"/>
  <c r="Z571" i="3"/>
  <c r="X571" i="3"/>
  <c r="V571" i="3"/>
  <c r="T571" i="3"/>
  <c r="P571" i="3"/>
  <c r="N571" i="3"/>
  <c r="L571" i="3"/>
  <c r="J571" i="3"/>
  <c r="AD295" i="1"/>
  <c r="AB295" i="1"/>
  <c r="AD632" i="2"/>
  <c r="R632" i="2"/>
  <c r="R633" i="2"/>
  <c r="L273" i="1"/>
  <c r="AD247" i="1"/>
  <c r="AB247" i="1"/>
  <c r="L231" i="1"/>
  <c r="AC101" i="4"/>
  <c r="AA101" i="4"/>
  <c r="Y101" i="4"/>
  <c r="W101" i="4"/>
  <c r="U101" i="4"/>
  <c r="S101" i="4"/>
  <c r="Q101" i="4"/>
  <c r="O101" i="4"/>
  <c r="M101" i="4"/>
  <c r="K101" i="4"/>
  <c r="I101" i="4"/>
  <c r="AC100" i="4"/>
  <c r="AA100" i="4"/>
  <c r="Y100" i="4"/>
  <c r="W100" i="4"/>
  <c r="U100" i="4"/>
  <c r="S100" i="4"/>
  <c r="Q100" i="4"/>
  <c r="O100" i="4"/>
  <c r="M100" i="4"/>
  <c r="K100" i="4"/>
  <c r="I100" i="4"/>
  <c r="AC99" i="4"/>
  <c r="AA99" i="4"/>
  <c r="Y99" i="4"/>
  <c r="W99" i="4"/>
  <c r="U99" i="4"/>
  <c r="S99" i="4"/>
  <c r="Q99" i="4"/>
  <c r="O99" i="4"/>
  <c r="M99" i="4"/>
  <c r="K99" i="4"/>
  <c r="I99" i="4"/>
  <c r="AC98" i="4"/>
  <c r="AA98" i="4"/>
  <c r="Y98" i="4"/>
  <c r="W98" i="4"/>
  <c r="U98" i="4"/>
  <c r="S98" i="4"/>
  <c r="Q98" i="4"/>
  <c r="O98" i="4"/>
  <c r="M98" i="4"/>
  <c r="K98" i="4"/>
  <c r="I98" i="4"/>
  <c r="AC97" i="4"/>
  <c r="AA97" i="4"/>
  <c r="Y97" i="4"/>
  <c r="W97" i="4"/>
  <c r="U97" i="4"/>
  <c r="S97" i="4"/>
  <c r="Q97" i="4"/>
  <c r="O97" i="4"/>
  <c r="M97" i="4"/>
  <c r="K97" i="4"/>
  <c r="I97" i="4"/>
  <c r="AC96" i="4"/>
  <c r="AA96" i="4"/>
  <c r="Y96" i="4"/>
  <c r="W96" i="4"/>
  <c r="U96" i="4"/>
  <c r="S96" i="4"/>
  <c r="Q96" i="4"/>
  <c r="O96" i="4"/>
  <c r="M96" i="4"/>
  <c r="K96" i="4"/>
  <c r="I96" i="4"/>
  <c r="AC95" i="4"/>
  <c r="AA95" i="4"/>
  <c r="Y95" i="4"/>
  <c r="W95" i="4"/>
  <c r="U95" i="4"/>
  <c r="S95" i="4"/>
  <c r="Q95" i="4"/>
  <c r="O95" i="4"/>
  <c r="M95" i="4"/>
  <c r="K95" i="4"/>
  <c r="I95" i="4"/>
  <c r="AC94" i="4"/>
  <c r="AA94" i="4"/>
  <c r="Y94" i="4"/>
  <c r="W94" i="4"/>
  <c r="U94" i="4"/>
  <c r="S94" i="4"/>
  <c r="Q94" i="4"/>
  <c r="O94" i="4"/>
  <c r="M94" i="4"/>
  <c r="K94" i="4"/>
  <c r="I94" i="4"/>
  <c r="AC93" i="4"/>
  <c r="AA93" i="4"/>
  <c r="Y93" i="4"/>
  <c r="W93" i="4"/>
  <c r="U93" i="4"/>
  <c r="S93" i="4"/>
  <c r="Q93" i="4"/>
  <c r="O93" i="4"/>
  <c r="M93" i="4"/>
  <c r="K93" i="4"/>
  <c r="I93" i="4"/>
  <c r="AC80" i="4"/>
  <c r="AA80" i="4"/>
  <c r="Y80" i="4"/>
  <c r="W80" i="4"/>
  <c r="U80" i="4"/>
  <c r="S80" i="4"/>
  <c r="Q80" i="4"/>
  <c r="O80" i="4"/>
  <c r="M80" i="4"/>
  <c r="K80" i="4"/>
  <c r="I80" i="4"/>
  <c r="AC79" i="4"/>
  <c r="AA79" i="4"/>
  <c r="Y79" i="4"/>
  <c r="W79" i="4"/>
  <c r="U79" i="4"/>
  <c r="S79" i="4"/>
  <c r="Q79" i="4"/>
  <c r="O79" i="4"/>
  <c r="M79" i="4"/>
  <c r="K79" i="4"/>
  <c r="I79" i="4"/>
  <c r="AC78" i="4"/>
  <c r="AA78" i="4"/>
  <c r="Y78" i="4"/>
  <c r="W78" i="4"/>
  <c r="U78" i="4"/>
  <c r="S78" i="4"/>
  <c r="Q78" i="4"/>
  <c r="O78" i="4"/>
  <c r="M78" i="4"/>
  <c r="K78" i="4"/>
  <c r="I78" i="4"/>
  <c r="AC77" i="4"/>
  <c r="AA77" i="4"/>
  <c r="Y77" i="4"/>
  <c r="W77" i="4"/>
  <c r="U77" i="4"/>
  <c r="S77" i="4"/>
  <c r="Q77" i="4"/>
  <c r="O77" i="4"/>
  <c r="M77" i="4"/>
  <c r="K77" i="4"/>
  <c r="I77" i="4"/>
  <c r="AC76" i="4"/>
  <c r="AA76" i="4"/>
  <c r="Y76" i="4"/>
  <c r="W76" i="4"/>
  <c r="U76" i="4"/>
  <c r="S76" i="4"/>
  <c r="O76" i="4"/>
  <c r="M76" i="4"/>
  <c r="K76" i="4"/>
  <c r="I76" i="4"/>
  <c r="AC75" i="4"/>
  <c r="AA75" i="4"/>
  <c r="Y75" i="4"/>
  <c r="W75" i="4"/>
  <c r="U75" i="4"/>
  <c r="S75" i="4"/>
  <c r="Q75" i="4"/>
  <c r="O75" i="4"/>
  <c r="M75" i="4"/>
  <c r="K75" i="4"/>
  <c r="I75" i="4"/>
  <c r="AC74" i="4"/>
  <c r="AA74" i="4"/>
  <c r="Y74" i="4"/>
  <c r="W74" i="4"/>
  <c r="U74" i="4"/>
  <c r="S74" i="4"/>
  <c r="Q74" i="4"/>
  <c r="O74" i="4"/>
  <c r="M74" i="4"/>
  <c r="K74" i="4"/>
  <c r="I74" i="4"/>
  <c r="AC73" i="4"/>
  <c r="AA73" i="4"/>
  <c r="Y73" i="4"/>
  <c r="W73" i="4"/>
  <c r="U73" i="4"/>
  <c r="S73" i="4"/>
  <c r="Q73" i="4"/>
  <c r="O73" i="4"/>
  <c r="M73" i="4"/>
  <c r="K73" i="4"/>
  <c r="I73" i="4"/>
  <c r="AC72" i="4"/>
  <c r="AA72" i="4"/>
  <c r="Y72" i="4"/>
  <c r="W72" i="4"/>
  <c r="U72" i="4"/>
  <c r="S72" i="4"/>
  <c r="Q72" i="4"/>
  <c r="O72" i="4"/>
  <c r="M72" i="4"/>
  <c r="K72" i="4"/>
  <c r="I72" i="4"/>
  <c r="AC71" i="4"/>
  <c r="AA71" i="4"/>
  <c r="Y71" i="4"/>
  <c r="W71" i="4"/>
  <c r="U71" i="4"/>
  <c r="S71" i="4"/>
  <c r="Q71" i="4"/>
  <c r="O71" i="4"/>
  <c r="M71" i="4"/>
  <c r="K71" i="4"/>
  <c r="I71" i="4"/>
  <c r="AC70" i="4"/>
  <c r="AA70" i="4"/>
  <c r="Y70" i="4"/>
  <c r="W70" i="4"/>
  <c r="U70" i="4"/>
  <c r="S70" i="4"/>
  <c r="Q70" i="4"/>
  <c r="O70" i="4"/>
  <c r="M70" i="4"/>
  <c r="K70" i="4"/>
  <c r="I70" i="4"/>
  <c r="AC69" i="4"/>
  <c r="AA69" i="4"/>
  <c r="Y69" i="4"/>
  <c r="W69" i="4"/>
  <c r="U69" i="4"/>
  <c r="S69" i="4"/>
  <c r="Q69" i="4"/>
  <c r="O69" i="4"/>
  <c r="M69" i="4"/>
  <c r="K69" i="4"/>
  <c r="I69" i="4"/>
  <c r="AC219" i="5"/>
  <c r="AA219" i="5"/>
  <c r="Y219" i="5"/>
  <c r="W219" i="5"/>
  <c r="U219" i="5"/>
  <c r="S219" i="5"/>
  <c r="Q219" i="5"/>
  <c r="O219" i="5"/>
  <c r="M219" i="5"/>
  <c r="K219" i="5"/>
  <c r="I219" i="5"/>
  <c r="AC608" i="5"/>
  <c r="AA608" i="5"/>
  <c r="Y608" i="5"/>
  <c r="W608" i="5"/>
  <c r="U608" i="5"/>
  <c r="S608" i="5"/>
  <c r="O608" i="5"/>
  <c r="M608" i="5"/>
  <c r="K608" i="5"/>
  <c r="I608" i="5"/>
  <c r="AB453" i="1"/>
  <c r="AB452" i="1"/>
  <c r="AB451" i="1"/>
  <c r="AB450" i="1"/>
  <c r="AB449" i="1"/>
  <c r="AB448" i="1"/>
  <c r="AB447" i="1"/>
  <c r="AB446" i="1"/>
  <c r="AB445" i="1"/>
  <c r="AB444" i="1"/>
  <c r="AD453" i="1"/>
  <c r="AD452" i="1"/>
  <c r="AD451" i="1"/>
  <c r="AD450" i="1"/>
  <c r="AD449" i="1"/>
  <c r="AD448" i="1"/>
  <c r="AD447" i="1"/>
  <c r="AD446" i="1"/>
  <c r="AD445" i="1"/>
  <c r="AD444" i="1"/>
  <c r="AD443" i="1"/>
  <c r="AB443" i="1"/>
  <c r="AD442" i="1"/>
  <c r="AB442" i="1"/>
  <c r="Z37" i="6"/>
  <c r="X37" i="6"/>
  <c r="V37" i="6"/>
  <c r="T37" i="6"/>
  <c r="P37" i="6"/>
  <c r="N37" i="6"/>
  <c r="J37" i="6"/>
  <c r="Z36" i="6"/>
  <c r="X36" i="6"/>
  <c r="V36" i="6"/>
  <c r="T36" i="6"/>
  <c r="P36" i="6"/>
  <c r="N36" i="6"/>
  <c r="L36" i="6"/>
  <c r="J36" i="6"/>
  <c r="Q220" i="5"/>
  <c r="W220" i="5"/>
  <c r="AC89" i="5"/>
  <c r="AA89" i="5"/>
  <c r="Y89" i="5"/>
  <c r="W89" i="5"/>
  <c r="U89" i="5"/>
  <c r="S89" i="5"/>
  <c r="Q89" i="5"/>
  <c r="O89" i="5"/>
  <c r="M89" i="5"/>
  <c r="K89" i="5"/>
  <c r="I89" i="5"/>
  <c r="K901" i="2"/>
  <c r="L901" i="2" s="1"/>
  <c r="AC879" i="2"/>
  <c r="AA879" i="2"/>
  <c r="AB879" i="2" s="1"/>
  <c r="Y879" i="2"/>
  <c r="W879" i="2"/>
  <c r="X879" i="2" s="1"/>
  <c r="U879" i="2"/>
  <c r="S879" i="2"/>
  <c r="T879" i="2" s="1"/>
  <c r="Q879" i="2"/>
  <c r="O879" i="2"/>
  <c r="P879" i="2" s="1"/>
  <c r="M879" i="2"/>
  <c r="K879" i="2"/>
  <c r="L879" i="2" s="1"/>
  <c r="AD948" i="2"/>
  <c r="AB948" i="2"/>
  <c r="Z948" i="2"/>
  <c r="X948" i="2"/>
  <c r="V948" i="2"/>
  <c r="T948" i="2"/>
  <c r="AD947" i="2"/>
  <c r="AD946" i="2"/>
  <c r="AD945" i="2"/>
  <c r="AB947" i="2"/>
  <c r="AB946" i="2"/>
  <c r="AB945" i="2"/>
  <c r="P1040" i="2"/>
  <c r="N1040" i="2"/>
  <c r="L1040" i="2"/>
  <c r="J1040" i="2"/>
  <c r="AD1039" i="2"/>
  <c r="AB1039" i="2"/>
  <c r="Z1039" i="2"/>
  <c r="X1039" i="2"/>
  <c r="V1039" i="2"/>
  <c r="T1039" i="2"/>
  <c r="P1039" i="2"/>
  <c r="N1039" i="2"/>
  <c r="L1039" i="2"/>
  <c r="J1039" i="2"/>
  <c r="AD1019" i="2"/>
  <c r="AD1018" i="2"/>
  <c r="AD1017" i="2"/>
  <c r="AD1016" i="2"/>
  <c r="AD1015" i="2"/>
  <c r="AD1014" i="2"/>
  <c r="AD1013" i="2"/>
  <c r="AB1019" i="2"/>
  <c r="AB1018" i="2"/>
  <c r="AB1017" i="2"/>
  <c r="AB1016" i="2"/>
  <c r="AB1015" i="2"/>
  <c r="AB1014" i="2"/>
  <c r="AB1013" i="2"/>
  <c r="M1041" i="2"/>
  <c r="K1041" i="2"/>
  <c r="AB1041" i="2" s="1"/>
  <c r="I1041" i="2"/>
  <c r="Z1041" i="2" s="1"/>
  <c r="H1041" i="2"/>
  <c r="J1041" i="2" s="1"/>
  <c r="I994" i="2"/>
  <c r="M948" i="2"/>
  <c r="R948" i="2" s="1"/>
  <c r="K948" i="2"/>
  <c r="P948" i="2" s="1"/>
  <c r="I948" i="2"/>
  <c r="J948" i="2" s="1"/>
  <c r="H948" i="2"/>
  <c r="Z1019" i="2"/>
  <c r="X1019" i="2"/>
  <c r="V1019" i="2"/>
  <c r="T1019" i="2"/>
  <c r="N1019" i="2"/>
  <c r="L1019" i="2"/>
  <c r="J1019" i="2"/>
  <c r="Z1018" i="2"/>
  <c r="X1018" i="2"/>
  <c r="V1018" i="2"/>
  <c r="T1018" i="2"/>
  <c r="P1018" i="2"/>
  <c r="N1018" i="2"/>
  <c r="L1018" i="2"/>
  <c r="J1018" i="2"/>
  <c r="Z1017" i="2"/>
  <c r="X1017" i="2"/>
  <c r="V1017" i="2"/>
  <c r="T1017" i="2"/>
  <c r="P1017" i="2"/>
  <c r="N1017" i="2"/>
  <c r="L1017" i="2"/>
  <c r="J1017" i="2"/>
  <c r="Z1016" i="2"/>
  <c r="X1016" i="2"/>
  <c r="V1016" i="2"/>
  <c r="T1016" i="2"/>
  <c r="P1016" i="2"/>
  <c r="N1016" i="2"/>
  <c r="L1016" i="2"/>
  <c r="J1016" i="2"/>
  <c r="Z1015" i="2"/>
  <c r="X1015" i="2"/>
  <c r="V1015" i="2"/>
  <c r="T1015" i="2"/>
  <c r="P1015" i="2"/>
  <c r="N1015" i="2"/>
  <c r="L1015" i="2"/>
  <c r="J1015" i="2"/>
  <c r="Z1014" i="2"/>
  <c r="X1014" i="2"/>
  <c r="V1014" i="2"/>
  <c r="T1014" i="2"/>
  <c r="P1014" i="2"/>
  <c r="N1014" i="2"/>
  <c r="L1014" i="2"/>
  <c r="J1014" i="2"/>
  <c r="Z1013" i="2"/>
  <c r="X1013" i="2"/>
  <c r="V1013" i="2"/>
  <c r="T1013" i="2"/>
  <c r="P1013" i="2"/>
  <c r="N1013" i="2"/>
  <c r="L1013" i="2"/>
  <c r="J1013" i="2"/>
  <c r="Z947" i="2"/>
  <c r="X947" i="2"/>
  <c r="V947" i="2"/>
  <c r="T947" i="2"/>
  <c r="P947" i="2"/>
  <c r="N947" i="2"/>
  <c r="L947" i="2"/>
  <c r="J947" i="2"/>
  <c r="Z946" i="2"/>
  <c r="X946" i="2"/>
  <c r="V946" i="2"/>
  <c r="T946" i="2"/>
  <c r="P946" i="2"/>
  <c r="N946" i="2"/>
  <c r="L946" i="2"/>
  <c r="J946" i="2"/>
  <c r="Z945" i="2"/>
  <c r="X945" i="2"/>
  <c r="V945" i="2"/>
  <c r="T945" i="2"/>
  <c r="P945" i="2"/>
  <c r="N945" i="2"/>
  <c r="L945" i="2"/>
  <c r="J945" i="2"/>
  <c r="M924" i="2"/>
  <c r="K924" i="2"/>
  <c r="L924" i="2" s="1"/>
  <c r="I924" i="2"/>
  <c r="H924" i="2"/>
  <c r="Z900" i="2"/>
  <c r="X900" i="2"/>
  <c r="V900" i="2"/>
  <c r="T900" i="2"/>
  <c r="P900" i="2"/>
  <c r="N900" i="2"/>
  <c r="L900" i="2"/>
  <c r="J900" i="2"/>
  <c r="Z878" i="2"/>
  <c r="X878" i="2"/>
  <c r="V878" i="2"/>
  <c r="T878" i="2"/>
  <c r="P878" i="2"/>
  <c r="N878" i="2"/>
  <c r="L878" i="2"/>
  <c r="J878" i="2"/>
  <c r="Z877" i="2"/>
  <c r="X877" i="2"/>
  <c r="V877" i="2"/>
  <c r="T877" i="2"/>
  <c r="P877" i="2"/>
  <c r="N877" i="2"/>
  <c r="L877" i="2"/>
  <c r="J877" i="2"/>
  <c r="Z858" i="2"/>
  <c r="X858" i="2"/>
  <c r="V858" i="2"/>
  <c r="T858" i="2"/>
  <c r="P858" i="2"/>
  <c r="N858" i="2"/>
  <c r="L858" i="2"/>
  <c r="J858" i="2"/>
  <c r="Z836" i="2"/>
  <c r="X836" i="2"/>
  <c r="V836" i="2"/>
  <c r="T836" i="2"/>
  <c r="P836" i="2"/>
  <c r="N836" i="2"/>
  <c r="L836" i="2"/>
  <c r="J836" i="2"/>
  <c r="Z817" i="2"/>
  <c r="X817" i="2"/>
  <c r="V817" i="2"/>
  <c r="T817" i="2"/>
  <c r="P817" i="2"/>
  <c r="N817" i="2"/>
  <c r="L817" i="2"/>
  <c r="J817" i="2"/>
  <c r="Z796" i="2"/>
  <c r="X796" i="2"/>
  <c r="V796" i="2"/>
  <c r="T796" i="2"/>
  <c r="P796" i="2"/>
  <c r="N796" i="2"/>
  <c r="L796" i="2"/>
  <c r="J796" i="2"/>
  <c r="Z795" i="2"/>
  <c r="X795" i="2"/>
  <c r="V795" i="2"/>
  <c r="T795" i="2"/>
  <c r="P795" i="2"/>
  <c r="N795" i="2"/>
  <c r="L795" i="2"/>
  <c r="J795" i="2"/>
  <c r="Z784" i="2"/>
  <c r="X784" i="2"/>
  <c r="V784" i="2"/>
  <c r="T784" i="2"/>
  <c r="P784" i="2"/>
  <c r="N784" i="2"/>
  <c r="L784" i="2"/>
  <c r="J784" i="2"/>
  <c r="Z783" i="2"/>
  <c r="X783" i="2"/>
  <c r="V783" i="2"/>
  <c r="T783" i="2"/>
  <c r="P783" i="2"/>
  <c r="N783" i="2"/>
  <c r="L783" i="2"/>
  <c r="J783" i="2"/>
  <c r="Z781" i="2"/>
  <c r="X781" i="2"/>
  <c r="V781" i="2"/>
  <c r="T781" i="2"/>
  <c r="P781" i="2"/>
  <c r="N781" i="2"/>
  <c r="L781" i="2"/>
  <c r="J781" i="2"/>
  <c r="Z780" i="2"/>
  <c r="X780" i="2"/>
  <c r="V780" i="2"/>
  <c r="T780" i="2"/>
  <c r="P780" i="2"/>
  <c r="N780" i="2"/>
  <c r="L780" i="2"/>
  <c r="J780" i="2"/>
  <c r="Z779" i="2"/>
  <c r="X779" i="2"/>
  <c r="V779" i="2"/>
  <c r="T779" i="2"/>
  <c r="P779" i="2"/>
  <c r="N779" i="2"/>
  <c r="L779" i="2"/>
  <c r="J779" i="2"/>
  <c r="Z778" i="2"/>
  <c r="X778" i="2"/>
  <c r="V778" i="2"/>
  <c r="T778" i="2"/>
  <c r="P778" i="2"/>
  <c r="N778" i="2"/>
  <c r="L778" i="2"/>
  <c r="J778" i="2"/>
  <c r="Z777" i="2"/>
  <c r="X777" i="2"/>
  <c r="V777" i="2"/>
  <c r="T777" i="2"/>
  <c r="P777" i="2"/>
  <c r="N777" i="2"/>
  <c r="L777" i="2"/>
  <c r="J777" i="2"/>
  <c r="Z776" i="2"/>
  <c r="X776" i="2"/>
  <c r="V776" i="2"/>
  <c r="T776" i="2"/>
  <c r="P776" i="2"/>
  <c r="N776" i="2"/>
  <c r="L776" i="2"/>
  <c r="J776" i="2"/>
  <c r="Z775" i="2"/>
  <c r="X775" i="2"/>
  <c r="V775" i="2"/>
  <c r="T775" i="2"/>
  <c r="P775" i="2"/>
  <c r="N775" i="2"/>
  <c r="L775" i="2"/>
  <c r="J775" i="2"/>
  <c r="Z774" i="2"/>
  <c r="X774" i="2"/>
  <c r="V774" i="2"/>
  <c r="T774" i="2"/>
  <c r="P774" i="2"/>
  <c r="N774" i="2"/>
  <c r="L774" i="2"/>
  <c r="J774" i="2"/>
  <c r="Z773" i="2"/>
  <c r="X773" i="2"/>
  <c r="V773" i="2"/>
  <c r="T773" i="2"/>
  <c r="P773" i="2"/>
  <c r="N773" i="2"/>
  <c r="L773" i="2"/>
  <c r="J773" i="2"/>
  <c r="Z772" i="2"/>
  <c r="X772" i="2"/>
  <c r="V772" i="2"/>
  <c r="T772" i="2"/>
  <c r="P772" i="2"/>
  <c r="N772" i="2"/>
  <c r="L772" i="2"/>
  <c r="J772" i="2"/>
  <c r="Z771" i="2"/>
  <c r="X771" i="2"/>
  <c r="V771" i="2"/>
  <c r="T771" i="2"/>
  <c r="P771" i="2"/>
  <c r="N771" i="2"/>
  <c r="L771" i="2"/>
  <c r="J771" i="2"/>
  <c r="Z753" i="2"/>
  <c r="X753" i="2"/>
  <c r="N753" i="2"/>
  <c r="L753" i="2"/>
  <c r="J753" i="2"/>
  <c r="Z734" i="2"/>
  <c r="X734" i="2"/>
  <c r="V734" i="2"/>
  <c r="T734" i="2"/>
  <c r="P734" i="2"/>
  <c r="N734" i="2"/>
  <c r="L734" i="2"/>
  <c r="J734" i="2"/>
  <c r="Z733" i="2"/>
  <c r="X733" i="2"/>
  <c r="V733" i="2"/>
  <c r="T733" i="2"/>
  <c r="P733" i="2"/>
  <c r="N733" i="2"/>
  <c r="L733" i="2"/>
  <c r="J733" i="2"/>
  <c r="Z732" i="2"/>
  <c r="X732" i="2"/>
  <c r="V732" i="2"/>
  <c r="T732" i="2"/>
  <c r="P732" i="2"/>
  <c r="N732" i="2"/>
  <c r="L732" i="2"/>
  <c r="J732" i="2"/>
  <c r="Z731" i="2"/>
  <c r="X731" i="2"/>
  <c r="V731" i="2"/>
  <c r="T731" i="2"/>
  <c r="P731" i="2"/>
  <c r="N731" i="2"/>
  <c r="L731" i="2"/>
  <c r="J731" i="2"/>
  <c r="Z705" i="2"/>
  <c r="X705" i="2"/>
  <c r="V705" i="2"/>
  <c r="T705" i="2"/>
  <c r="P705" i="2"/>
  <c r="N705" i="2"/>
  <c r="L705" i="2"/>
  <c r="J705" i="2"/>
  <c r="Z689" i="2"/>
  <c r="X689" i="2"/>
  <c r="V689" i="2"/>
  <c r="T689" i="2"/>
  <c r="P689" i="2"/>
  <c r="N689" i="2"/>
  <c r="L689" i="2"/>
  <c r="J689" i="2"/>
  <c r="Z672" i="2"/>
  <c r="X672" i="2"/>
  <c r="V672" i="2"/>
  <c r="T672" i="2"/>
  <c r="P672" i="2"/>
  <c r="N672" i="2"/>
  <c r="L672" i="2"/>
  <c r="J672" i="2"/>
  <c r="Z633" i="2"/>
  <c r="X633" i="2"/>
  <c r="V633" i="2"/>
  <c r="T633" i="2"/>
  <c r="P633" i="2"/>
  <c r="N633" i="2"/>
  <c r="L633" i="2"/>
  <c r="J633" i="2"/>
  <c r="Z632" i="2"/>
  <c r="X632" i="2"/>
  <c r="V632" i="2"/>
  <c r="T632" i="2"/>
  <c r="P632" i="2"/>
  <c r="N632" i="2"/>
  <c r="L632" i="2"/>
  <c r="J632" i="2"/>
  <c r="Z631" i="2"/>
  <c r="X631" i="2"/>
  <c r="V631" i="2"/>
  <c r="T631" i="2"/>
  <c r="P631" i="2"/>
  <c r="N631" i="2"/>
  <c r="L631" i="2"/>
  <c r="J631" i="2"/>
  <c r="Z630" i="2"/>
  <c r="X630" i="2"/>
  <c r="V630" i="2"/>
  <c r="T630" i="2"/>
  <c r="P630" i="2"/>
  <c r="N630" i="2"/>
  <c r="L630" i="2"/>
  <c r="J630" i="2"/>
  <c r="Z629" i="2"/>
  <c r="X629" i="2"/>
  <c r="V629" i="2"/>
  <c r="T629" i="2"/>
  <c r="P629" i="2"/>
  <c r="N629" i="2"/>
  <c r="L629" i="2"/>
  <c r="J629" i="2"/>
  <c r="Z628" i="2"/>
  <c r="X628" i="2"/>
  <c r="V628" i="2"/>
  <c r="T628" i="2"/>
  <c r="P628" i="2"/>
  <c r="N628" i="2"/>
  <c r="L628" i="2"/>
  <c r="J628" i="2"/>
  <c r="Z536" i="2"/>
  <c r="X536" i="2"/>
  <c r="V536" i="2"/>
  <c r="T536" i="2"/>
  <c r="P536" i="2"/>
  <c r="N536" i="2"/>
  <c r="L536" i="2"/>
  <c r="J536" i="2"/>
  <c r="Z535" i="2"/>
  <c r="X535" i="2"/>
  <c r="V535" i="2"/>
  <c r="T535" i="2"/>
  <c r="P535" i="2"/>
  <c r="N535" i="2"/>
  <c r="L535" i="2"/>
  <c r="J535" i="2"/>
  <c r="Z525" i="2"/>
  <c r="X525" i="2"/>
  <c r="V525" i="2"/>
  <c r="T525" i="2"/>
  <c r="P525" i="2"/>
  <c r="N525" i="2"/>
  <c r="L525" i="2"/>
  <c r="J525" i="2"/>
  <c r="Z524" i="2"/>
  <c r="X524" i="2"/>
  <c r="V524" i="2"/>
  <c r="T524" i="2"/>
  <c r="P524" i="2"/>
  <c r="N524" i="2"/>
  <c r="L524" i="2"/>
  <c r="J524" i="2"/>
  <c r="Z523" i="2"/>
  <c r="X523" i="2"/>
  <c r="V523" i="2"/>
  <c r="T523" i="2"/>
  <c r="P523" i="2"/>
  <c r="N523" i="2"/>
  <c r="L523" i="2"/>
  <c r="J523" i="2"/>
  <c r="Z522" i="2"/>
  <c r="X522" i="2"/>
  <c r="V522" i="2"/>
  <c r="T522" i="2"/>
  <c r="P522" i="2"/>
  <c r="N522" i="2"/>
  <c r="L522" i="2"/>
  <c r="J522" i="2"/>
  <c r="Z521" i="2"/>
  <c r="X521" i="2"/>
  <c r="V521" i="2"/>
  <c r="T521" i="2"/>
  <c r="P521" i="2"/>
  <c r="N521" i="2"/>
  <c r="L521" i="2"/>
  <c r="J521" i="2"/>
  <c r="Z518" i="2"/>
  <c r="X518" i="2"/>
  <c r="V518" i="2"/>
  <c r="T518" i="2"/>
  <c r="P518" i="2"/>
  <c r="N518" i="2"/>
  <c r="L518" i="2"/>
  <c r="J518" i="2"/>
  <c r="Z517" i="2"/>
  <c r="X517" i="2"/>
  <c r="V517" i="2"/>
  <c r="T517" i="2"/>
  <c r="P517" i="2"/>
  <c r="N517" i="2"/>
  <c r="L517" i="2"/>
  <c r="J517" i="2"/>
  <c r="Z516" i="2"/>
  <c r="X516" i="2"/>
  <c r="V516" i="2"/>
  <c r="T516" i="2"/>
  <c r="P516" i="2"/>
  <c r="N516" i="2"/>
  <c r="L516" i="2"/>
  <c r="J516" i="2"/>
  <c r="Z515" i="2"/>
  <c r="X515" i="2"/>
  <c r="V515" i="2"/>
  <c r="T515" i="2"/>
  <c r="N515" i="2"/>
  <c r="L515" i="2"/>
  <c r="J515" i="2"/>
  <c r="Z503" i="2"/>
  <c r="X503" i="2"/>
  <c r="V503" i="2"/>
  <c r="T503" i="2"/>
  <c r="P503" i="2"/>
  <c r="N503" i="2"/>
  <c r="L503" i="2"/>
  <c r="J503" i="2"/>
  <c r="Z502" i="2"/>
  <c r="X502" i="2"/>
  <c r="V502" i="2"/>
  <c r="T502" i="2"/>
  <c r="P502" i="2"/>
  <c r="N502" i="2"/>
  <c r="L502" i="2"/>
  <c r="J502" i="2"/>
  <c r="Z501" i="2"/>
  <c r="X501" i="2"/>
  <c r="V501" i="2"/>
  <c r="T501" i="2"/>
  <c r="P501" i="2"/>
  <c r="N501" i="2"/>
  <c r="L501" i="2"/>
  <c r="J501" i="2"/>
  <c r="Z500" i="2"/>
  <c r="X500" i="2"/>
  <c r="V500" i="2"/>
  <c r="T500" i="2"/>
  <c r="P500" i="2"/>
  <c r="N500" i="2"/>
  <c r="L500" i="2"/>
  <c r="J500" i="2"/>
  <c r="Z499" i="2"/>
  <c r="X499" i="2"/>
  <c r="V499" i="2"/>
  <c r="T499" i="2"/>
  <c r="P499" i="2"/>
  <c r="N499" i="2"/>
  <c r="L499" i="2"/>
  <c r="J499" i="2"/>
  <c r="Z498" i="2"/>
  <c r="X498" i="2"/>
  <c r="V498" i="2"/>
  <c r="T498" i="2"/>
  <c r="P498" i="2"/>
  <c r="N498" i="2"/>
  <c r="L498" i="2"/>
  <c r="J498" i="2"/>
  <c r="Z497" i="2"/>
  <c r="X497" i="2"/>
  <c r="V497" i="2"/>
  <c r="T497" i="2"/>
  <c r="P497" i="2"/>
  <c r="N497" i="2"/>
  <c r="L497" i="2"/>
  <c r="J497" i="2"/>
  <c r="Z496" i="2"/>
  <c r="X496" i="2"/>
  <c r="V496" i="2"/>
  <c r="T496" i="2"/>
  <c r="P496" i="2"/>
  <c r="N496" i="2"/>
  <c r="L496" i="2"/>
  <c r="J496" i="2"/>
  <c r="Z495" i="2"/>
  <c r="X495" i="2"/>
  <c r="V495" i="2"/>
  <c r="T495" i="2"/>
  <c r="P495" i="2"/>
  <c r="N495" i="2"/>
  <c r="L495" i="2"/>
  <c r="J495" i="2"/>
  <c r="Z494" i="2"/>
  <c r="X494" i="2"/>
  <c r="V494" i="2"/>
  <c r="T494" i="2"/>
  <c r="P494" i="2"/>
  <c r="N494" i="2"/>
  <c r="L494" i="2"/>
  <c r="J494" i="2"/>
  <c r="Z493" i="2"/>
  <c r="X493" i="2"/>
  <c r="V493" i="2"/>
  <c r="T493" i="2"/>
  <c r="P493" i="2"/>
  <c r="N493" i="2"/>
  <c r="L493" i="2"/>
  <c r="J493" i="2"/>
  <c r="Z492" i="2"/>
  <c r="X492" i="2"/>
  <c r="V492" i="2"/>
  <c r="T492" i="2"/>
  <c r="P492" i="2"/>
  <c r="N492" i="2"/>
  <c r="L492" i="2"/>
  <c r="J492" i="2"/>
  <c r="Z491" i="2"/>
  <c r="X491" i="2"/>
  <c r="V491" i="2"/>
  <c r="T491" i="2"/>
  <c r="P491" i="2"/>
  <c r="N491" i="2"/>
  <c r="L491" i="2"/>
  <c r="J491" i="2"/>
  <c r="Z490" i="2"/>
  <c r="X490" i="2"/>
  <c r="V490" i="2"/>
  <c r="T490" i="2"/>
  <c r="P490" i="2"/>
  <c r="N490" i="2"/>
  <c r="L490" i="2"/>
  <c r="J490" i="2"/>
  <c r="Z468" i="2"/>
  <c r="X468" i="2"/>
  <c r="V468" i="2"/>
  <c r="T468" i="2"/>
  <c r="P468" i="2"/>
  <c r="N468" i="2"/>
  <c r="L468" i="2"/>
  <c r="J468" i="2"/>
  <c r="AD356" i="2"/>
  <c r="AB356" i="2"/>
  <c r="Z356" i="2"/>
  <c r="X356" i="2"/>
  <c r="V356" i="2"/>
  <c r="T356" i="2"/>
  <c r="R356" i="2"/>
  <c r="P356" i="2"/>
  <c r="N356" i="2"/>
  <c r="L356" i="2"/>
  <c r="J356" i="2"/>
  <c r="AD355" i="2"/>
  <c r="AB355" i="2"/>
  <c r="Z355" i="2"/>
  <c r="X355" i="2"/>
  <c r="V355" i="2"/>
  <c r="T355" i="2"/>
  <c r="R355" i="2"/>
  <c r="P355" i="2"/>
  <c r="N355" i="2"/>
  <c r="L355" i="2"/>
  <c r="J355" i="2"/>
  <c r="AD354" i="2"/>
  <c r="AB354" i="2"/>
  <c r="Z354" i="2"/>
  <c r="X354" i="2"/>
  <c r="V354" i="2"/>
  <c r="T354" i="2"/>
  <c r="R354" i="2"/>
  <c r="P354" i="2"/>
  <c r="N354" i="2"/>
  <c r="L354" i="2"/>
  <c r="J354" i="2"/>
  <c r="AD96" i="2"/>
  <c r="AB96" i="2"/>
  <c r="Z96" i="2"/>
  <c r="X96" i="2"/>
  <c r="V96" i="2"/>
  <c r="T96" i="2"/>
  <c r="R96" i="2"/>
  <c r="P96" i="2"/>
  <c r="N96" i="2"/>
  <c r="L96" i="2"/>
  <c r="J96" i="2"/>
  <c r="AD95" i="2"/>
  <c r="AB95" i="2"/>
  <c r="Z95" i="2"/>
  <c r="X95" i="2"/>
  <c r="V95" i="2"/>
  <c r="T95" i="2"/>
  <c r="R95" i="2"/>
  <c r="P95" i="2"/>
  <c r="N95" i="2"/>
  <c r="L95" i="2"/>
  <c r="J95" i="2"/>
  <c r="AD94" i="2"/>
  <c r="AB94" i="2"/>
  <c r="Z94" i="2"/>
  <c r="X94" i="2"/>
  <c r="V94" i="2"/>
  <c r="T94" i="2"/>
  <c r="R94" i="2"/>
  <c r="P94" i="2"/>
  <c r="N94" i="2"/>
  <c r="L94" i="2"/>
  <c r="J94" i="2"/>
  <c r="Z453" i="1"/>
  <c r="X453" i="1"/>
  <c r="V453" i="1"/>
  <c r="T453" i="1"/>
  <c r="P453" i="1"/>
  <c r="N453" i="1"/>
  <c r="L453" i="1"/>
  <c r="J453" i="1"/>
  <c r="Z452" i="1"/>
  <c r="X452" i="1"/>
  <c r="V452" i="1"/>
  <c r="T452" i="1"/>
  <c r="P452" i="1"/>
  <c r="N452" i="1"/>
  <c r="L452" i="1"/>
  <c r="J452" i="1"/>
  <c r="Z451" i="1"/>
  <c r="X451" i="1"/>
  <c r="V451" i="1"/>
  <c r="T451" i="1"/>
  <c r="P451" i="1"/>
  <c r="N451" i="1"/>
  <c r="L451" i="1"/>
  <c r="J451" i="1"/>
  <c r="Z450" i="1"/>
  <c r="X450" i="1"/>
  <c r="V450" i="1"/>
  <c r="T450" i="1"/>
  <c r="P450" i="1"/>
  <c r="N450" i="1"/>
  <c r="L450" i="1"/>
  <c r="J450" i="1"/>
  <c r="Z449" i="1"/>
  <c r="X449" i="1"/>
  <c r="V449" i="1"/>
  <c r="T449" i="1"/>
  <c r="P449" i="1"/>
  <c r="N449" i="1"/>
  <c r="L449" i="1"/>
  <c r="J449" i="1"/>
  <c r="Z448" i="1"/>
  <c r="X448" i="1"/>
  <c r="V448" i="1"/>
  <c r="T448" i="1"/>
  <c r="P448" i="1"/>
  <c r="N448" i="1"/>
  <c r="L448" i="1"/>
  <c r="J448" i="1"/>
  <c r="Z447" i="1"/>
  <c r="X447" i="1"/>
  <c r="V447" i="1"/>
  <c r="T447" i="1"/>
  <c r="P447" i="1"/>
  <c r="N447" i="1"/>
  <c r="L447" i="1"/>
  <c r="J447" i="1"/>
  <c r="Z446" i="1"/>
  <c r="X446" i="1"/>
  <c r="V446" i="1"/>
  <c r="T446" i="1"/>
  <c r="P446" i="1"/>
  <c r="N446" i="1"/>
  <c r="L446" i="1"/>
  <c r="J446" i="1"/>
  <c r="Z445" i="1"/>
  <c r="X445" i="1"/>
  <c r="V445" i="1"/>
  <c r="T445" i="1"/>
  <c r="P445" i="1"/>
  <c r="N445" i="1"/>
  <c r="L445" i="1"/>
  <c r="J445" i="1"/>
  <c r="Z444" i="1"/>
  <c r="X444" i="1"/>
  <c r="V444" i="1"/>
  <c r="T444" i="1"/>
  <c r="P444" i="1"/>
  <c r="N444" i="1"/>
  <c r="L444" i="1"/>
  <c r="Z443" i="1"/>
  <c r="X443" i="1"/>
  <c r="V443" i="1"/>
  <c r="T443" i="1"/>
  <c r="P443" i="1"/>
  <c r="N443" i="1"/>
  <c r="L443" i="1"/>
  <c r="J443" i="1"/>
  <c r="Z442" i="1"/>
  <c r="X442" i="1"/>
  <c r="V442" i="1"/>
  <c r="T442" i="1"/>
  <c r="P442" i="1"/>
  <c r="N442" i="1"/>
  <c r="L442" i="1"/>
  <c r="J442" i="1"/>
  <c r="X432" i="1"/>
  <c r="V432" i="1"/>
  <c r="T432" i="1"/>
  <c r="P432" i="1"/>
  <c r="N432" i="1"/>
  <c r="L432" i="1"/>
  <c r="J432" i="1"/>
  <c r="V431" i="1"/>
  <c r="T431" i="1"/>
  <c r="P431" i="1"/>
  <c r="N431" i="1"/>
  <c r="L431" i="1"/>
  <c r="J431" i="1"/>
  <c r="Z430" i="1"/>
  <c r="X430" i="1"/>
  <c r="V430" i="1"/>
  <c r="T430" i="1"/>
  <c r="P430" i="1"/>
  <c r="N430" i="1"/>
  <c r="L430" i="1"/>
  <c r="J430" i="1"/>
  <c r="Z429" i="1"/>
  <c r="X429" i="1"/>
  <c r="V429" i="1"/>
  <c r="T429" i="1"/>
  <c r="P429" i="1"/>
  <c r="N429" i="1"/>
  <c r="L429" i="1"/>
  <c r="J429" i="1"/>
  <c r="Z428" i="1"/>
  <c r="X428" i="1"/>
  <c r="V428" i="1"/>
  <c r="T428" i="1"/>
  <c r="P428" i="1"/>
  <c r="N428" i="1"/>
  <c r="L428" i="1"/>
  <c r="J428" i="1"/>
  <c r="Z427" i="1"/>
  <c r="X427" i="1"/>
  <c r="V427" i="1"/>
  <c r="T427" i="1"/>
  <c r="P427" i="1"/>
  <c r="N427" i="1"/>
  <c r="L427" i="1"/>
  <c r="J427" i="1"/>
  <c r="Z426" i="1"/>
  <c r="X426" i="1"/>
  <c r="V426" i="1"/>
  <c r="T426" i="1"/>
  <c r="P426" i="1"/>
  <c r="N426" i="1"/>
  <c r="L426" i="1"/>
  <c r="J426" i="1"/>
  <c r="Z425" i="1"/>
  <c r="X425" i="1"/>
  <c r="V425" i="1"/>
  <c r="T425" i="1"/>
  <c r="P425" i="1"/>
  <c r="N425" i="1"/>
  <c r="L425" i="1"/>
  <c r="J425" i="1"/>
  <c r="Z424" i="1"/>
  <c r="X424" i="1"/>
  <c r="V424" i="1"/>
  <c r="T424" i="1"/>
  <c r="P424" i="1"/>
  <c r="N424" i="1"/>
  <c r="L424" i="1"/>
  <c r="J424" i="1"/>
  <c r="Z423" i="1"/>
  <c r="X423" i="1"/>
  <c r="V423" i="1"/>
  <c r="T423" i="1"/>
  <c r="P423" i="1"/>
  <c r="N423" i="1"/>
  <c r="L423" i="1"/>
  <c r="J423" i="1"/>
  <c r="Z422" i="1"/>
  <c r="X422" i="1"/>
  <c r="V422" i="1"/>
  <c r="T422" i="1"/>
  <c r="P422" i="1"/>
  <c r="N422" i="1"/>
  <c r="L422" i="1"/>
  <c r="J422" i="1"/>
  <c r="Z421" i="1"/>
  <c r="X421" i="1"/>
  <c r="V421" i="1"/>
  <c r="T421" i="1"/>
  <c r="P421" i="1"/>
  <c r="N421" i="1"/>
  <c r="L421" i="1"/>
  <c r="J421" i="1"/>
  <c r="Z420" i="1"/>
  <c r="X420" i="1"/>
  <c r="V420" i="1"/>
  <c r="T420" i="1"/>
  <c r="P420" i="1"/>
  <c r="N420" i="1"/>
  <c r="L420" i="1"/>
  <c r="J420" i="1"/>
  <c r="Z419" i="1"/>
  <c r="X419" i="1"/>
  <c r="V419" i="1"/>
  <c r="T419" i="1"/>
  <c r="P419" i="1"/>
  <c r="N419" i="1"/>
  <c r="L419" i="1"/>
  <c r="J419" i="1"/>
  <c r="Z418" i="1"/>
  <c r="X418" i="1"/>
  <c r="V418" i="1"/>
  <c r="T418" i="1"/>
  <c r="P418" i="1"/>
  <c r="N418" i="1"/>
  <c r="L418" i="1"/>
  <c r="J418" i="1"/>
  <c r="Z305" i="1"/>
  <c r="X305" i="1"/>
  <c r="V305" i="1"/>
  <c r="T305" i="1"/>
  <c r="P305" i="1"/>
  <c r="N305" i="1"/>
  <c r="L305" i="1"/>
  <c r="J305" i="1"/>
  <c r="Z304" i="1"/>
  <c r="X304" i="1"/>
  <c r="V304" i="1"/>
  <c r="T304" i="1"/>
  <c r="P304" i="1"/>
  <c r="N304" i="1"/>
  <c r="L304" i="1"/>
  <c r="J304" i="1"/>
  <c r="Z303" i="1"/>
  <c r="X303" i="1"/>
  <c r="V303" i="1"/>
  <c r="T303" i="1"/>
  <c r="P303" i="1"/>
  <c r="N303" i="1"/>
  <c r="L303" i="1"/>
  <c r="J303" i="1"/>
  <c r="Z302" i="1"/>
  <c r="X302" i="1"/>
  <c r="V302" i="1"/>
  <c r="T302" i="1"/>
  <c r="P302" i="1"/>
  <c r="N302" i="1"/>
  <c r="L302" i="1"/>
  <c r="J302" i="1"/>
  <c r="Z301" i="1"/>
  <c r="X301" i="1"/>
  <c r="V301" i="1"/>
  <c r="T301" i="1"/>
  <c r="P301" i="1"/>
  <c r="N301" i="1"/>
  <c r="L301" i="1"/>
  <c r="J301" i="1"/>
  <c r="Z300" i="1"/>
  <c r="X300" i="1"/>
  <c r="V300" i="1"/>
  <c r="T300" i="1"/>
  <c r="P300" i="1"/>
  <c r="N300" i="1"/>
  <c r="L300" i="1"/>
  <c r="J300" i="1"/>
  <c r="Z299" i="1"/>
  <c r="X299" i="1"/>
  <c r="V299" i="1"/>
  <c r="T299" i="1"/>
  <c r="P299" i="1"/>
  <c r="N299" i="1"/>
  <c r="L299" i="1"/>
  <c r="J299" i="1"/>
  <c r="Z298" i="1"/>
  <c r="X298" i="1"/>
  <c r="V298" i="1"/>
  <c r="T298" i="1"/>
  <c r="P298" i="1"/>
  <c r="N298" i="1"/>
  <c r="L298" i="1"/>
  <c r="J298" i="1"/>
  <c r="Z297" i="1"/>
  <c r="X297" i="1"/>
  <c r="V297" i="1"/>
  <c r="T297" i="1"/>
  <c r="P297" i="1"/>
  <c r="N297" i="1"/>
  <c r="L297" i="1"/>
  <c r="J297" i="1"/>
  <c r="Z296" i="1"/>
  <c r="X296" i="1"/>
  <c r="V296" i="1"/>
  <c r="T296" i="1"/>
  <c r="P296" i="1"/>
  <c r="N296" i="1"/>
  <c r="L296" i="1"/>
  <c r="J296" i="1"/>
  <c r="Z295" i="1"/>
  <c r="X295" i="1"/>
  <c r="V295" i="1"/>
  <c r="T295" i="1"/>
  <c r="P295" i="1"/>
  <c r="N295" i="1"/>
  <c r="L295" i="1"/>
  <c r="J295" i="1"/>
  <c r="Z284" i="1"/>
  <c r="X284" i="1"/>
  <c r="V284" i="1"/>
  <c r="T284" i="1"/>
  <c r="P284" i="1"/>
  <c r="N284" i="1"/>
  <c r="L284" i="1"/>
  <c r="J284" i="1"/>
  <c r="Z283" i="1"/>
  <c r="X283" i="1"/>
  <c r="V283" i="1"/>
  <c r="T283" i="1"/>
  <c r="P283" i="1"/>
  <c r="N283" i="1"/>
  <c r="L283" i="1"/>
  <c r="J283" i="1"/>
  <c r="Z282" i="1"/>
  <c r="X282" i="1"/>
  <c r="V282" i="1"/>
  <c r="T282" i="1"/>
  <c r="P282" i="1"/>
  <c r="N282" i="1"/>
  <c r="L282" i="1"/>
  <c r="J282" i="1"/>
  <c r="Z281" i="1"/>
  <c r="X281" i="1"/>
  <c r="V281" i="1"/>
  <c r="T281" i="1"/>
  <c r="P281" i="1"/>
  <c r="N281" i="1"/>
  <c r="L281" i="1"/>
  <c r="J281" i="1"/>
  <c r="Z280" i="1"/>
  <c r="X280" i="1"/>
  <c r="V280" i="1"/>
  <c r="T280" i="1"/>
  <c r="P280" i="1"/>
  <c r="N280" i="1"/>
  <c r="L280" i="1"/>
  <c r="J280" i="1"/>
  <c r="Z279" i="1"/>
  <c r="X279" i="1"/>
  <c r="V279" i="1"/>
  <c r="T279" i="1"/>
  <c r="P279" i="1"/>
  <c r="N279" i="1"/>
  <c r="L279" i="1"/>
  <c r="J279" i="1"/>
  <c r="Z278" i="1"/>
  <c r="X278" i="1"/>
  <c r="V278" i="1"/>
  <c r="T278" i="1"/>
  <c r="P278" i="1"/>
  <c r="N278" i="1"/>
  <c r="L278" i="1"/>
  <c r="J278" i="1"/>
  <c r="Z277" i="1"/>
  <c r="X277" i="1"/>
  <c r="V277" i="1"/>
  <c r="T277" i="1"/>
  <c r="P277" i="1"/>
  <c r="N277" i="1"/>
  <c r="L277" i="1"/>
  <c r="J277" i="1"/>
  <c r="Z276" i="1"/>
  <c r="X276" i="1"/>
  <c r="V276" i="1"/>
  <c r="T276" i="1"/>
  <c r="P276" i="1"/>
  <c r="N276" i="1"/>
  <c r="L276" i="1"/>
  <c r="J276" i="1"/>
  <c r="Z275" i="1"/>
  <c r="X275" i="1"/>
  <c r="V275" i="1"/>
  <c r="T275" i="1"/>
  <c r="P275" i="1"/>
  <c r="N275" i="1"/>
  <c r="L275" i="1"/>
  <c r="J275" i="1"/>
  <c r="Z274" i="1"/>
  <c r="X274" i="1"/>
  <c r="V274" i="1"/>
  <c r="T274" i="1"/>
  <c r="P274" i="1"/>
  <c r="N274" i="1"/>
  <c r="L274" i="1"/>
  <c r="J274" i="1"/>
  <c r="Z273" i="1"/>
  <c r="X273" i="1"/>
  <c r="V273" i="1"/>
  <c r="T273" i="1"/>
  <c r="P273" i="1"/>
  <c r="N273" i="1"/>
  <c r="J273" i="1"/>
  <c r="Z272" i="1"/>
  <c r="X272" i="1"/>
  <c r="V272" i="1"/>
  <c r="T272" i="1"/>
  <c r="P272" i="1"/>
  <c r="N272" i="1"/>
  <c r="L272" i="1"/>
  <c r="J272" i="1"/>
  <c r="Z271" i="1"/>
  <c r="X271" i="1"/>
  <c r="V271" i="1"/>
  <c r="T271" i="1"/>
  <c r="P271" i="1"/>
  <c r="N271" i="1"/>
  <c r="L271" i="1"/>
  <c r="J271" i="1"/>
  <c r="Z270" i="1"/>
  <c r="X270" i="1"/>
  <c r="V270" i="1"/>
  <c r="T270" i="1"/>
  <c r="P270" i="1"/>
  <c r="N270" i="1"/>
  <c r="L270" i="1"/>
  <c r="J270" i="1"/>
  <c r="Z269" i="1"/>
  <c r="X269" i="1"/>
  <c r="V269" i="1"/>
  <c r="T269" i="1"/>
  <c r="P269" i="1"/>
  <c r="N269" i="1"/>
  <c r="L269" i="1"/>
  <c r="J269" i="1"/>
  <c r="Z268" i="1"/>
  <c r="X268" i="1"/>
  <c r="V268" i="1"/>
  <c r="T268" i="1"/>
  <c r="P268" i="1"/>
  <c r="N268" i="1"/>
  <c r="L268" i="1"/>
  <c r="J268" i="1"/>
  <c r="Z267" i="1"/>
  <c r="X267" i="1"/>
  <c r="V267" i="1"/>
  <c r="T267" i="1"/>
  <c r="P267" i="1"/>
  <c r="N267" i="1"/>
  <c r="L267" i="1"/>
  <c r="J267" i="1"/>
  <c r="Z249" i="1"/>
  <c r="X249" i="1"/>
  <c r="V249" i="1"/>
  <c r="T249" i="1"/>
  <c r="P249" i="1"/>
  <c r="N249" i="1"/>
  <c r="L249" i="1"/>
  <c r="J249" i="1"/>
  <c r="Z248" i="1"/>
  <c r="X248" i="1"/>
  <c r="V248" i="1"/>
  <c r="T248" i="1"/>
  <c r="P248" i="1"/>
  <c r="N248" i="1"/>
  <c r="L248" i="1"/>
  <c r="J248" i="1"/>
  <c r="Z247" i="1"/>
  <c r="X247" i="1"/>
  <c r="V247" i="1"/>
  <c r="T247" i="1"/>
  <c r="P247" i="1"/>
  <c r="N247" i="1"/>
  <c r="L247" i="1"/>
  <c r="J247" i="1"/>
  <c r="Z246" i="1"/>
  <c r="X246" i="1"/>
  <c r="V246" i="1"/>
  <c r="T246" i="1"/>
  <c r="P246" i="1"/>
  <c r="N246" i="1"/>
  <c r="L246" i="1"/>
  <c r="J246" i="1"/>
  <c r="Z245" i="1"/>
  <c r="X245" i="1"/>
  <c r="V245" i="1"/>
  <c r="T245" i="1"/>
  <c r="P245" i="1"/>
  <c r="N245" i="1"/>
  <c r="L245" i="1"/>
  <c r="J245" i="1"/>
  <c r="Z244" i="1"/>
  <c r="X244" i="1"/>
  <c r="V244" i="1"/>
  <c r="T244" i="1"/>
  <c r="P244" i="1"/>
  <c r="N244" i="1"/>
  <c r="L244" i="1"/>
  <c r="J244" i="1"/>
  <c r="Z155" i="1"/>
  <c r="X155" i="1"/>
  <c r="V155" i="1"/>
  <c r="T155" i="1"/>
  <c r="P155" i="1"/>
  <c r="N155" i="1"/>
  <c r="L155" i="1"/>
  <c r="J155" i="1"/>
  <c r="Z154" i="1"/>
  <c r="X154" i="1"/>
  <c r="V154" i="1"/>
  <c r="T154" i="1"/>
  <c r="P154" i="1"/>
  <c r="N154" i="1"/>
  <c r="L154" i="1"/>
  <c r="J154" i="1"/>
  <c r="AD232" i="1"/>
  <c r="AB232" i="1"/>
  <c r="Z232" i="1"/>
  <c r="X232" i="1"/>
  <c r="V232" i="1"/>
  <c r="T232" i="1"/>
  <c r="R232" i="1"/>
  <c r="P232" i="1"/>
  <c r="N232" i="1"/>
  <c r="L232" i="1"/>
  <c r="J232" i="1"/>
  <c r="AD231" i="1"/>
  <c r="AB231" i="1"/>
  <c r="Z231" i="1"/>
  <c r="X231" i="1"/>
  <c r="V231" i="1"/>
  <c r="T231" i="1"/>
  <c r="R231" i="1"/>
  <c r="P231" i="1"/>
  <c r="N231" i="1"/>
  <c r="J231" i="1"/>
  <c r="AD230" i="1"/>
  <c r="AB230" i="1"/>
  <c r="Z230" i="1"/>
  <c r="X230" i="1"/>
  <c r="V230" i="1"/>
  <c r="T230" i="1"/>
  <c r="R230" i="1"/>
  <c r="P230" i="1"/>
  <c r="N230" i="1"/>
  <c r="L230" i="1"/>
  <c r="J230" i="1"/>
  <c r="AD229" i="1"/>
  <c r="AB229" i="1"/>
  <c r="Z229" i="1"/>
  <c r="X229" i="1"/>
  <c r="V229" i="1"/>
  <c r="T229" i="1"/>
  <c r="R229" i="1"/>
  <c r="P229" i="1"/>
  <c r="N229" i="1"/>
  <c r="L229" i="1"/>
  <c r="J229" i="1"/>
  <c r="AD228" i="1"/>
  <c r="AB228" i="1"/>
  <c r="Z228" i="1"/>
  <c r="X228" i="1"/>
  <c r="V228" i="1"/>
  <c r="T228" i="1"/>
  <c r="R228" i="1"/>
  <c r="P228" i="1"/>
  <c r="N228" i="1"/>
  <c r="L228" i="1"/>
  <c r="J228" i="1"/>
  <c r="AD227" i="1"/>
  <c r="AB227" i="1"/>
  <c r="Z227" i="1"/>
  <c r="X227" i="1"/>
  <c r="V227" i="1"/>
  <c r="T227" i="1"/>
  <c r="R227" i="1"/>
  <c r="P227" i="1"/>
  <c r="N227" i="1"/>
  <c r="L227" i="1"/>
  <c r="J227" i="1"/>
  <c r="Y296" i="5"/>
  <c r="W296" i="5"/>
  <c r="U296" i="5"/>
  <c r="S296" i="5"/>
  <c r="O296" i="5"/>
  <c r="M296" i="5"/>
  <c r="K296" i="5"/>
  <c r="I296" i="5"/>
  <c r="Y42" i="4"/>
  <c r="W42" i="4"/>
  <c r="U42" i="4"/>
  <c r="S42" i="4"/>
  <c r="O42" i="4"/>
  <c r="M42" i="4"/>
  <c r="K42" i="4"/>
  <c r="I42" i="4"/>
  <c r="Y41" i="4"/>
  <c r="W41" i="4"/>
  <c r="U41" i="4"/>
  <c r="S41" i="4"/>
  <c r="O41" i="4"/>
  <c r="M41" i="4"/>
  <c r="K41" i="4"/>
  <c r="I41" i="4"/>
  <c r="Y40" i="4"/>
  <c r="W40" i="4"/>
  <c r="U40" i="4"/>
  <c r="S40" i="4"/>
  <c r="O40" i="4"/>
  <c r="M40" i="4"/>
  <c r="K40" i="4"/>
  <c r="I40" i="4"/>
  <c r="Y39" i="4"/>
  <c r="W39" i="4"/>
  <c r="U39" i="4"/>
  <c r="S39" i="4"/>
  <c r="O39" i="4"/>
  <c r="M39" i="4"/>
  <c r="K39" i="4"/>
  <c r="I39" i="4"/>
  <c r="Y38" i="4"/>
  <c r="W38" i="4"/>
  <c r="U38" i="4"/>
  <c r="S38" i="4"/>
  <c r="O38" i="4"/>
  <c r="M38" i="4"/>
  <c r="K38" i="4"/>
  <c r="I38" i="4"/>
  <c r="Y37" i="4"/>
  <c r="W37" i="4"/>
  <c r="U37" i="4"/>
  <c r="S37" i="4"/>
  <c r="O37" i="4"/>
  <c r="M37" i="4"/>
  <c r="K37" i="4"/>
  <c r="I37" i="4"/>
  <c r="Y36" i="4"/>
  <c r="W36" i="4"/>
  <c r="U36" i="4"/>
  <c r="S36" i="4"/>
  <c r="O36" i="4"/>
  <c r="M36" i="4"/>
  <c r="K36" i="4"/>
  <c r="I36" i="4"/>
  <c r="Y115" i="5"/>
  <c r="W115" i="5"/>
  <c r="U115" i="5"/>
  <c r="S115" i="5"/>
  <c r="O115" i="5"/>
  <c r="M115" i="5"/>
  <c r="K115" i="5"/>
  <c r="I115" i="5"/>
  <c r="Y166" i="4"/>
  <c r="W166" i="4"/>
  <c r="U166" i="4"/>
  <c r="S166" i="4"/>
  <c r="O166" i="4"/>
  <c r="M166" i="4"/>
  <c r="K166" i="4"/>
  <c r="I166" i="4"/>
  <c r="Y165" i="4"/>
  <c r="W165" i="4"/>
  <c r="U165" i="4"/>
  <c r="S165" i="4"/>
  <c r="O165" i="4"/>
  <c r="M165" i="4"/>
  <c r="K165" i="4"/>
  <c r="I165" i="4"/>
  <c r="Y164" i="4"/>
  <c r="W164" i="4"/>
  <c r="U164" i="4"/>
  <c r="S164" i="4"/>
  <c r="O164" i="4"/>
  <c r="M164" i="4"/>
  <c r="K164" i="4"/>
  <c r="I164" i="4"/>
  <c r="Y163" i="4"/>
  <c r="W163" i="4"/>
  <c r="U163" i="4"/>
  <c r="S163" i="4"/>
  <c r="O163" i="4"/>
  <c r="M163" i="4"/>
  <c r="K163" i="4"/>
  <c r="I163" i="4"/>
  <c r="Y162" i="4"/>
  <c r="W162" i="4"/>
  <c r="U162" i="4"/>
  <c r="S162" i="4"/>
  <c r="O162" i="4"/>
  <c r="M162" i="4"/>
  <c r="K162" i="4"/>
  <c r="I162" i="4"/>
  <c r="Y161" i="4"/>
  <c r="W161" i="4"/>
  <c r="U161" i="4"/>
  <c r="S161" i="4"/>
  <c r="O161" i="4"/>
  <c r="M161" i="4"/>
  <c r="K161" i="4"/>
  <c r="I161" i="4"/>
  <c r="Y160" i="4"/>
  <c r="W160" i="4"/>
  <c r="U160" i="4"/>
  <c r="S160" i="4"/>
  <c r="O160" i="4"/>
  <c r="M160" i="4"/>
  <c r="K160" i="4"/>
  <c r="I160" i="4"/>
  <c r="Y159" i="4"/>
  <c r="W159" i="4"/>
  <c r="U159" i="4"/>
  <c r="S159" i="4"/>
  <c r="O159" i="4"/>
  <c r="M159" i="4"/>
  <c r="K159" i="4"/>
  <c r="I159" i="4"/>
  <c r="Y158" i="4"/>
  <c r="W158" i="4"/>
  <c r="U158" i="4"/>
  <c r="S158" i="4"/>
  <c r="O158" i="4"/>
  <c r="M158" i="4"/>
  <c r="K158" i="4"/>
  <c r="I158" i="4"/>
  <c r="Z446" i="2"/>
  <c r="X446" i="2"/>
  <c r="V446" i="2"/>
  <c r="T446" i="2"/>
  <c r="P446" i="2"/>
  <c r="N446" i="2"/>
  <c r="L446" i="2"/>
  <c r="J446" i="2"/>
  <c r="K375" i="5"/>
  <c r="AC375" i="5"/>
  <c r="AA375" i="5"/>
  <c r="Y375" i="5"/>
  <c r="W375" i="5"/>
  <c r="U375" i="5"/>
  <c r="S375" i="5"/>
  <c r="Q375" i="5"/>
  <c r="O375" i="5"/>
  <c r="M375" i="5"/>
  <c r="I375" i="5"/>
  <c r="AC374" i="5"/>
  <c r="AA374" i="5"/>
  <c r="Y374" i="5"/>
  <c r="W374" i="5"/>
  <c r="U374" i="5"/>
  <c r="S374" i="5"/>
  <c r="Q374" i="5"/>
  <c r="O374" i="5"/>
  <c r="M374" i="5"/>
  <c r="K374" i="5"/>
  <c r="I374" i="5"/>
  <c r="T379" i="1"/>
  <c r="T378" i="1"/>
  <c r="T377" i="1"/>
  <c r="T376" i="1"/>
  <c r="T375" i="1"/>
  <c r="R375" i="1"/>
  <c r="R379" i="1"/>
  <c r="R378" i="1"/>
  <c r="R377" i="1"/>
  <c r="R376" i="1"/>
  <c r="P379" i="1"/>
  <c r="P378" i="1"/>
  <c r="P377" i="1"/>
  <c r="P376" i="1"/>
  <c r="P375" i="1"/>
  <c r="N379" i="1"/>
  <c r="N378" i="1"/>
  <c r="N377" i="1"/>
  <c r="N376" i="1"/>
  <c r="N375" i="1"/>
  <c r="AD379" i="1"/>
  <c r="AD378" i="1"/>
  <c r="AD377" i="1"/>
  <c r="AD376" i="1"/>
  <c r="AD375" i="1"/>
  <c r="AB378" i="1"/>
  <c r="AB379" i="1"/>
  <c r="AB377" i="1"/>
  <c r="AB376" i="1"/>
  <c r="AB375" i="1"/>
  <c r="Z379" i="1"/>
  <c r="Z378" i="1"/>
  <c r="Z377" i="1"/>
  <c r="Z376" i="1"/>
  <c r="Z375" i="1"/>
  <c r="X379" i="1"/>
  <c r="X378" i="1"/>
  <c r="X377" i="1"/>
  <c r="X376" i="1"/>
  <c r="X375" i="1"/>
  <c r="V379" i="1"/>
  <c r="V378" i="1"/>
  <c r="V377" i="1"/>
  <c r="V376" i="1"/>
  <c r="V375" i="1"/>
  <c r="L379" i="1"/>
  <c r="L378" i="1"/>
  <c r="L377" i="1"/>
  <c r="L376" i="1"/>
  <c r="L375" i="1"/>
  <c r="L374" i="1"/>
  <c r="L373" i="1"/>
  <c r="AD374" i="1"/>
  <c r="AB374" i="1"/>
  <c r="Z374" i="1"/>
  <c r="X374" i="1"/>
  <c r="V374" i="1"/>
  <c r="T374" i="1"/>
  <c r="R374" i="1"/>
  <c r="P374" i="1"/>
  <c r="N374" i="1"/>
  <c r="AD373" i="1"/>
  <c r="AB373" i="1"/>
  <c r="Z373" i="1"/>
  <c r="X373" i="1"/>
  <c r="V373" i="1"/>
  <c r="T373" i="1"/>
  <c r="R373" i="1"/>
  <c r="P373" i="1"/>
  <c r="N373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04" i="1"/>
  <c r="Z140" i="1"/>
  <c r="X140" i="1"/>
  <c r="V140" i="1"/>
  <c r="T140" i="1"/>
  <c r="P140" i="1"/>
  <c r="N140" i="1"/>
  <c r="L140" i="1"/>
  <c r="Z139" i="1"/>
  <c r="X139" i="1"/>
  <c r="V139" i="1"/>
  <c r="T139" i="1"/>
  <c r="P139" i="1"/>
  <c r="N139" i="1"/>
  <c r="L139" i="1"/>
  <c r="Z138" i="1"/>
  <c r="X138" i="1"/>
  <c r="V138" i="1"/>
  <c r="T138" i="1"/>
  <c r="P138" i="1"/>
  <c r="N138" i="1"/>
  <c r="L138" i="1"/>
  <c r="Z137" i="1"/>
  <c r="X137" i="1"/>
  <c r="V137" i="1"/>
  <c r="T137" i="1"/>
  <c r="P137" i="1"/>
  <c r="N137" i="1"/>
  <c r="L137" i="1"/>
  <c r="Z136" i="1"/>
  <c r="X136" i="1"/>
  <c r="V136" i="1"/>
  <c r="T136" i="1"/>
  <c r="P136" i="1"/>
  <c r="N136" i="1"/>
  <c r="L136" i="1"/>
  <c r="Z135" i="1"/>
  <c r="X135" i="1"/>
  <c r="V135" i="1"/>
  <c r="T135" i="1"/>
  <c r="P135" i="1"/>
  <c r="N135" i="1"/>
  <c r="L135" i="1"/>
  <c r="Z134" i="1"/>
  <c r="X134" i="1"/>
  <c r="V134" i="1"/>
  <c r="T134" i="1"/>
  <c r="P134" i="1"/>
  <c r="N134" i="1"/>
  <c r="L134" i="1"/>
  <c r="Z133" i="1"/>
  <c r="X133" i="1"/>
  <c r="V133" i="1"/>
  <c r="T133" i="1"/>
  <c r="P133" i="1"/>
  <c r="N133" i="1"/>
  <c r="L133" i="1"/>
  <c r="Z132" i="1"/>
  <c r="X132" i="1"/>
  <c r="V132" i="1"/>
  <c r="T132" i="1"/>
  <c r="P132" i="1"/>
  <c r="N132" i="1"/>
  <c r="L132" i="1"/>
  <c r="Z131" i="1"/>
  <c r="X131" i="1"/>
  <c r="V131" i="1"/>
  <c r="T131" i="1"/>
  <c r="P131" i="1"/>
  <c r="N131" i="1"/>
  <c r="L131" i="1"/>
  <c r="Z130" i="1"/>
  <c r="X130" i="1"/>
  <c r="V130" i="1"/>
  <c r="T130" i="1"/>
  <c r="P130" i="1"/>
  <c r="N130" i="1"/>
  <c r="L130" i="1"/>
  <c r="Z129" i="1"/>
  <c r="X129" i="1"/>
  <c r="V129" i="1"/>
  <c r="T129" i="1"/>
  <c r="P129" i="1"/>
  <c r="N129" i="1"/>
  <c r="L129" i="1"/>
  <c r="AC141" i="5"/>
  <c r="AA141" i="5"/>
  <c r="Y141" i="5"/>
  <c r="W141" i="5"/>
  <c r="U141" i="5"/>
  <c r="S141" i="5"/>
  <c r="Q141" i="5"/>
  <c r="O141" i="5"/>
  <c r="M141" i="5"/>
  <c r="K141" i="5"/>
  <c r="I141" i="5"/>
  <c r="AD424" i="2"/>
  <c r="AB424" i="2"/>
  <c r="Z424" i="2"/>
  <c r="X424" i="2"/>
  <c r="V424" i="2"/>
  <c r="T424" i="2"/>
  <c r="R424" i="2"/>
  <c r="P424" i="2"/>
  <c r="N424" i="2"/>
  <c r="L424" i="2"/>
  <c r="J424" i="2"/>
  <c r="AD423" i="2"/>
  <c r="AB423" i="2"/>
  <c r="Z423" i="2"/>
  <c r="X423" i="2"/>
  <c r="V423" i="2"/>
  <c r="T423" i="2"/>
  <c r="R423" i="2"/>
  <c r="P423" i="2"/>
  <c r="N423" i="2"/>
  <c r="L423" i="2"/>
  <c r="J423" i="2"/>
  <c r="AA12" i="5"/>
  <c r="W12" i="5"/>
  <c r="S12" i="5"/>
  <c r="O12" i="5"/>
  <c r="AC11" i="5"/>
  <c r="AA11" i="5"/>
  <c r="Y11" i="5"/>
  <c r="W11" i="5"/>
  <c r="U11" i="5"/>
  <c r="S11" i="5"/>
  <c r="Q11" i="5"/>
  <c r="O11" i="5"/>
  <c r="M11" i="5"/>
  <c r="K11" i="5"/>
  <c r="I11" i="5"/>
  <c r="AD993" i="2"/>
  <c r="AB993" i="2"/>
  <c r="Z993" i="2"/>
  <c r="X993" i="2"/>
  <c r="V993" i="2"/>
  <c r="T993" i="2"/>
  <c r="R993" i="2"/>
  <c r="P993" i="2"/>
  <c r="N993" i="2"/>
  <c r="L993" i="2"/>
  <c r="J993" i="2"/>
  <c r="J651" i="2"/>
  <c r="AC66" i="5"/>
  <c r="AC65" i="5"/>
  <c r="AC64" i="5"/>
  <c r="AA66" i="5"/>
  <c r="AA65" i="5"/>
  <c r="AA64" i="5"/>
  <c r="Y66" i="5"/>
  <c r="Y65" i="5"/>
  <c r="Y64" i="5"/>
  <c r="W66" i="5"/>
  <c r="W65" i="5"/>
  <c r="W64" i="5"/>
  <c r="U66" i="5"/>
  <c r="U65" i="5"/>
  <c r="U64" i="5"/>
  <c r="S66" i="5"/>
  <c r="S65" i="5"/>
  <c r="S64" i="5"/>
  <c r="O66" i="5"/>
  <c r="O65" i="5"/>
  <c r="O64" i="5"/>
  <c r="M66" i="5"/>
  <c r="M65" i="5"/>
  <c r="M64" i="5"/>
  <c r="Q66" i="5"/>
  <c r="K66" i="5"/>
  <c r="I66" i="5"/>
  <c r="Q65" i="5"/>
  <c r="K65" i="5"/>
  <c r="I65" i="5"/>
  <c r="Q64" i="5"/>
  <c r="K64" i="5"/>
  <c r="I64" i="5"/>
  <c r="V182" i="2"/>
  <c r="L182" i="2"/>
  <c r="J182" i="2"/>
  <c r="V181" i="2"/>
  <c r="L181" i="2"/>
  <c r="J181" i="2"/>
  <c r="V180" i="2"/>
  <c r="L180" i="2"/>
  <c r="J180" i="2"/>
  <c r="AD16" i="1"/>
  <c r="AB16" i="1"/>
  <c r="Z16" i="1"/>
  <c r="X16" i="1"/>
  <c r="V16" i="1"/>
  <c r="T16" i="1"/>
  <c r="R16" i="1"/>
  <c r="P16" i="1"/>
  <c r="N16" i="1"/>
  <c r="L16" i="1"/>
  <c r="J16" i="1"/>
  <c r="AD15" i="1"/>
  <c r="AB15" i="1"/>
  <c r="Z15" i="1"/>
  <c r="X15" i="1"/>
  <c r="V15" i="1"/>
  <c r="T15" i="1"/>
  <c r="R15" i="1"/>
  <c r="P15" i="1"/>
  <c r="N15" i="1"/>
  <c r="L15" i="1"/>
  <c r="J15" i="1"/>
  <c r="AD14" i="1"/>
  <c r="AB14" i="1"/>
  <c r="Z14" i="1"/>
  <c r="X14" i="1"/>
  <c r="V14" i="1"/>
  <c r="T14" i="1"/>
  <c r="R14" i="1"/>
  <c r="P14" i="1"/>
  <c r="N14" i="1"/>
  <c r="L14" i="1"/>
  <c r="J14" i="1"/>
  <c r="AD13" i="1"/>
  <c r="AB13" i="1"/>
  <c r="Z13" i="1"/>
  <c r="X13" i="1"/>
  <c r="V13" i="1"/>
  <c r="T13" i="1"/>
  <c r="R13" i="1"/>
  <c r="P13" i="1"/>
  <c r="N13" i="1"/>
  <c r="L13" i="1"/>
  <c r="J13" i="1"/>
  <c r="AD12" i="1"/>
  <c r="AB12" i="1"/>
  <c r="Z12" i="1"/>
  <c r="X12" i="1"/>
  <c r="V12" i="1"/>
  <c r="T12" i="1"/>
  <c r="R12" i="1"/>
  <c r="P12" i="1"/>
  <c r="N12" i="1"/>
  <c r="L12" i="1"/>
  <c r="J12" i="1"/>
  <c r="AD17" i="1"/>
  <c r="AB17" i="1"/>
  <c r="Z17" i="1"/>
  <c r="X17" i="1"/>
  <c r="V17" i="1"/>
  <c r="T17" i="1"/>
  <c r="R17" i="1"/>
  <c r="P17" i="1"/>
  <c r="N17" i="1"/>
  <c r="L17" i="1"/>
  <c r="J17" i="1"/>
  <c r="Q426" i="5"/>
  <c r="K426" i="5"/>
  <c r="I426" i="5"/>
  <c r="J379" i="1"/>
  <c r="J378" i="1"/>
  <c r="J377" i="1"/>
  <c r="J376" i="1"/>
  <c r="J375" i="1"/>
  <c r="J374" i="1"/>
  <c r="J373" i="1"/>
  <c r="AC426" i="5"/>
  <c r="AA426" i="5"/>
  <c r="Y426" i="5"/>
  <c r="W426" i="5"/>
  <c r="U426" i="5"/>
  <c r="S426" i="5"/>
  <c r="O426" i="5"/>
  <c r="M426" i="5"/>
  <c r="AC183" i="4"/>
  <c r="AA183" i="4"/>
  <c r="Y183" i="4"/>
  <c r="W183" i="4"/>
  <c r="U183" i="4"/>
  <c r="S183" i="4"/>
  <c r="Q183" i="4"/>
  <c r="O183" i="4"/>
  <c r="M183" i="4"/>
  <c r="K183" i="4"/>
  <c r="I183" i="4"/>
  <c r="AC184" i="4"/>
  <c r="AD372" i="1"/>
  <c r="AB372" i="1"/>
  <c r="Z372" i="1"/>
  <c r="X372" i="1"/>
  <c r="V372" i="1"/>
  <c r="T372" i="1"/>
  <c r="R372" i="1"/>
  <c r="P372" i="1"/>
  <c r="N372" i="1"/>
  <c r="L372" i="1"/>
  <c r="J372" i="1"/>
  <c r="AD371" i="1"/>
  <c r="AB371" i="1"/>
  <c r="Z371" i="1"/>
  <c r="X371" i="1"/>
  <c r="V371" i="1"/>
  <c r="T371" i="1"/>
  <c r="R371" i="1"/>
  <c r="P371" i="1"/>
  <c r="N371" i="1"/>
  <c r="L371" i="1"/>
  <c r="J371" i="1"/>
  <c r="AD370" i="1"/>
  <c r="AB370" i="1"/>
  <c r="Z370" i="1"/>
  <c r="X370" i="1"/>
  <c r="V370" i="1"/>
  <c r="T370" i="1"/>
  <c r="R370" i="1"/>
  <c r="P370" i="1"/>
  <c r="N370" i="1"/>
  <c r="L370" i="1"/>
  <c r="J370" i="1"/>
  <c r="AD369" i="1"/>
  <c r="AB369" i="1"/>
  <c r="Z369" i="1"/>
  <c r="X369" i="1"/>
  <c r="V369" i="1"/>
  <c r="T369" i="1"/>
  <c r="R369" i="1"/>
  <c r="P369" i="1"/>
  <c r="N369" i="1"/>
  <c r="L369" i="1"/>
  <c r="J369" i="1"/>
  <c r="AD353" i="1"/>
  <c r="AB353" i="1"/>
  <c r="Z353" i="1"/>
  <c r="X353" i="1"/>
  <c r="V353" i="1"/>
  <c r="T353" i="1"/>
  <c r="R353" i="1"/>
  <c r="P353" i="1"/>
  <c r="N353" i="1"/>
  <c r="L353" i="1"/>
  <c r="J353" i="1"/>
  <c r="U184" i="4"/>
  <c r="N34" i="1"/>
  <c r="AD42" i="1"/>
  <c r="AB42" i="1"/>
  <c r="Z42" i="1"/>
  <c r="X42" i="1"/>
  <c r="V42" i="1"/>
  <c r="T42" i="1"/>
  <c r="R42" i="1"/>
  <c r="P42" i="1"/>
  <c r="N42" i="1"/>
  <c r="L42" i="1"/>
  <c r="J42" i="1"/>
  <c r="AD41" i="1"/>
  <c r="AB41" i="1"/>
  <c r="Z41" i="1"/>
  <c r="X41" i="1"/>
  <c r="V41" i="1"/>
  <c r="T41" i="1"/>
  <c r="R41" i="1"/>
  <c r="P41" i="1"/>
  <c r="N41" i="1"/>
  <c r="L41" i="1"/>
  <c r="J41" i="1"/>
  <c r="AD40" i="1"/>
  <c r="AB40" i="1"/>
  <c r="Z40" i="1"/>
  <c r="X40" i="1"/>
  <c r="V40" i="1"/>
  <c r="T40" i="1"/>
  <c r="R40" i="1"/>
  <c r="P40" i="1"/>
  <c r="N40" i="1"/>
  <c r="L40" i="1"/>
  <c r="J40" i="1"/>
  <c r="AD39" i="1"/>
  <c r="AB39" i="1"/>
  <c r="Z39" i="1"/>
  <c r="X39" i="1"/>
  <c r="V39" i="1"/>
  <c r="T39" i="1"/>
  <c r="R39" i="1"/>
  <c r="P39" i="1"/>
  <c r="N39" i="1"/>
  <c r="L39" i="1"/>
  <c r="J39" i="1"/>
  <c r="AD38" i="1"/>
  <c r="AB38" i="1"/>
  <c r="Z38" i="1"/>
  <c r="X38" i="1"/>
  <c r="V38" i="1"/>
  <c r="T38" i="1"/>
  <c r="R38" i="1"/>
  <c r="P38" i="1"/>
  <c r="N38" i="1"/>
  <c r="L38" i="1"/>
  <c r="J38" i="1"/>
  <c r="AD37" i="1"/>
  <c r="AB37" i="1"/>
  <c r="Z37" i="1"/>
  <c r="X37" i="1"/>
  <c r="V37" i="1"/>
  <c r="T37" i="1"/>
  <c r="R37" i="1"/>
  <c r="P37" i="1"/>
  <c r="N37" i="1"/>
  <c r="L37" i="1"/>
  <c r="J37" i="1"/>
  <c r="AD36" i="1"/>
  <c r="AB36" i="1"/>
  <c r="Z36" i="1"/>
  <c r="X36" i="1"/>
  <c r="V36" i="1"/>
  <c r="T36" i="1"/>
  <c r="R36" i="1"/>
  <c r="P36" i="1"/>
  <c r="N36" i="1"/>
  <c r="L36" i="1"/>
  <c r="J36" i="1"/>
  <c r="AD35" i="1"/>
  <c r="AB35" i="1"/>
  <c r="Z35" i="1"/>
  <c r="X35" i="1"/>
  <c r="V35" i="1"/>
  <c r="T35" i="1"/>
  <c r="R35" i="1"/>
  <c r="P35" i="1"/>
  <c r="N35" i="1"/>
  <c r="L35" i="1"/>
  <c r="J35" i="1"/>
  <c r="AD34" i="1"/>
  <c r="AB34" i="1"/>
  <c r="Z34" i="1"/>
  <c r="X34" i="1"/>
  <c r="V34" i="1"/>
  <c r="T34" i="1"/>
  <c r="R34" i="1"/>
  <c r="P34" i="1"/>
  <c r="L34" i="1"/>
  <c r="J34" i="1"/>
  <c r="AD33" i="1"/>
  <c r="AB33" i="1"/>
  <c r="Z33" i="1"/>
  <c r="X33" i="1"/>
  <c r="V33" i="1"/>
  <c r="T33" i="1"/>
  <c r="R33" i="1"/>
  <c r="P33" i="1"/>
  <c r="N33" i="1"/>
  <c r="L33" i="1"/>
  <c r="J33" i="1"/>
  <c r="AD32" i="1"/>
  <c r="AB32" i="1"/>
  <c r="Z32" i="1"/>
  <c r="X32" i="1"/>
  <c r="V32" i="1"/>
  <c r="T32" i="1"/>
  <c r="R32" i="1"/>
  <c r="P32" i="1"/>
  <c r="N32" i="1"/>
  <c r="L32" i="1"/>
  <c r="J32" i="1"/>
  <c r="J10" i="1"/>
  <c r="AD11" i="1"/>
  <c r="AB11" i="1"/>
  <c r="Z11" i="1"/>
  <c r="X11" i="1"/>
  <c r="V11" i="1"/>
  <c r="T11" i="1"/>
  <c r="R11" i="1"/>
  <c r="P11" i="1"/>
  <c r="N11" i="1"/>
  <c r="L11" i="1"/>
  <c r="J11" i="1"/>
  <c r="AD10" i="1"/>
  <c r="AB10" i="1"/>
  <c r="Z10" i="1"/>
  <c r="X10" i="1"/>
  <c r="V10" i="1"/>
  <c r="T10" i="1"/>
  <c r="R10" i="1"/>
  <c r="P10" i="1"/>
  <c r="N10" i="1"/>
  <c r="L10" i="1"/>
  <c r="AC39" i="5"/>
  <c r="AA39" i="5"/>
  <c r="Y39" i="5"/>
  <c r="W39" i="5"/>
  <c r="U39" i="5"/>
  <c r="S39" i="5"/>
  <c r="Q39" i="5"/>
  <c r="O39" i="5"/>
  <c r="M39" i="5"/>
  <c r="K39" i="5"/>
  <c r="I39" i="5"/>
  <c r="AC38" i="5"/>
  <c r="AA38" i="5"/>
  <c r="Y38" i="5"/>
  <c r="W38" i="5"/>
  <c r="U38" i="5"/>
  <c r="S38" i="5"/>
  <c r="Q38" i="5"/>
  <c r="O38" i="5"/>
  <c r="M38" i="5"/>
  <c r="K38" i="5"/>
  <c r="I38" i="5"/>
  <c r="AD401" i="2"/>
  <c r="AB401" i="2"/>
  <c r="Z401" i="2"/>
  <c r="X401" i="2"/>
  <c r="V401" i="2"/>
  <c r="T401" i="2"/>
  <c r="R401" i="2"/>
  <c r="P401" i="2"/>
  <c r="N401" i="2"/>
  <c r="L401" i="2"/>
  <c r="J401" i="2"/>
  <c r="AD379" i="2"/>
  <c r="AB379" i="2"/>
  <c r="Z379" i="2"/>
  <c r="X379" i="2"/>
  <c r="V379" i="2"/>
  <c r="T379" i="2"/>
  <c r="R379" i="2"/>
  <c r="P379" i="2"/>
  <c r="N379" i="2"/>
  <c r="L379" i="2"/>
  <c r="J379" i="2"/>
  <c r="AD378" i="2"/>
  <c r="AB378" i="2"/>
  <c r="Z378" i="2"/>
  <c r="X378" i="2"/>
  <c r="V378" i="2"/>
  <c r="T378" i="2"/>
  <c r="R378" i="2"/>
  <c r="P378" i="2"/>
  <c r="N378" i="2"/>
  <c r="L378" i="2"/>
  <c r="J378" i="2"/>
  <c r="AD332" i="2"/>
  <c r="AB332" i="2"/>
  <c r="Z332" i="2"/>
  <c r="X332" i="2"/>
  <c r="V332" i="2"/>
  <c r="T332" i="2"/>
  <c r="R332" i="2"/>
  <c r="P332" i="2"/>
  <c r="N332" i="2"/>
  <c r="L332" i="2"/>
  <c r="J332" i="2"/>
  <c r="AD310" i="2"/>
  <c r="AB310" i="2"/>
  <c r="Z310" i="2"/>
  <c r="X310" i="2"/>
  <c r="V310" i="2"/>
  <c r="T310" i="2"/>
  <c r="R310" i="2"/>
  <c r="P310" i="2"/>
  <c r="N310" i="2"/>
  <c r="L310" i="2"/>
  <c r="J310" i="2"/>
  <c r="AD288" i="2"/>
  <c r="AB288" i="2"/>
  <c r="Z288" i="2"/>
  <c r="X288" i="2"/>
  <c r="V288" i="2"/>
  <c r="T288" i="2"/>
  <c r="R288" i="2"/>
  <c r="P288" i="2"/>
  <c r="N288" i="2"/>
  <c r="L288" i="2"/>
  <c r="J288" i="2"/>
  <c r="AD267" i="2"/>
  <c r="AB267" i="2"/>
  <c r="Z267" i="2"/>
  <c r="X267" i="2"/>
  <c r="V267" i="2"/>
  <c r="T267" i="2"/>
  <c r="R267" i="2"/>
  <c r="P267" i="2"/>
  <c r="N267" i="2"/>
  <c r="L267" i="2"/>
  <c r="J267" i="2"/>
  <c r="AD266" i="2"/>
  <c r="AB266" i="2"/>
  <c r="Z266" i="2"/>
  <c r="X266" i="2"/>
  <c r="V266" i="2"/>
  <c r="T266" i="2"/>
  <c r="R266" i="2"/>
  <c r="P266" i="2"/>
  <c r="N266" i="2"/>
  <c r="L266" i="2"/>
  <c r="J266" i="2"/>
  <c r="AD245" i="2"/>
  <c r="AB245" i="2"/>
  <c r="Z245" i="2"/>
  <c r="X245" i="2"/>
  <c r="V245" i="2"/>
  <c r="T245" i="2"/>
  <c r="R245" i="2"/>
  <c r="P245" i="2"/>
  <c r="N245" i="2"/>
  <c r="J245" i="2"/>
  <c r="AD244" i="2"/>
  <c r="AB244" i="2"/>
  <c r="Z244" i="2"/>
  <c r="X244" i="2"/>
  <c r="V244" i="2"/>
  <c r="T244" i="2"/>
  <c r="R244" i="2"/>
  <c r="P244" i="2"/>
  <c r="N244" i="2"/>
  <c r="L244" i="2"/>
  <c r="J244" i="2"/>
  <c r="AD184" i="1"/>
  <c r="AB184" i="1"/>
  <c r="Z184" i="1"/>
  <c r="X184" i="1"/>
  <c r="V184" i="1"/>
  <c r="T184" i="1"/>
  <c r="R184" i="1"/>
  <c r="P184" i="1"/>
  <c r="N184" i="1"/>
  <c r="L184" i="1"/>
  <c r="J184" i="1"/>
  <c r="AD183" i="1"/>
  <c r="AB183" i="1"/>
  <c r="Z183" i="1"/>
  <c r="X183" i="1"/>
  <c r="V183" i="1"/>
  <c r="T183" i="1"/>
  <c r="R183" i="1"/>
  <c r="P183" i="1"/>
  <c r="N183" i="1"/>
  <c r="L183" i="1"/>
  <c r="J183" i="1"/>
  <c r="AD182" i="1"/>
  <c r="AB182" i="1"/>
  <c r="Z182" i="1"/>
  <c r="X182" i="1"/>
  <c r="V182" i="1"/>
  <c r="T182" i="1"/>
  <c r="R182" i="1"/>
  <c r="P182" i="1"/>
  <c r="N182" i="1"/>
  <c r="L182" i="1"/>
  <c r="J182" i="1"/>
  <c r="AD181" i="1"/>
  <c r="AB181" i="1"/>
  <c r="Z181" i="1"/>
  <c r="X181" i="1"/>
  <c r="V181" i="1"/>
  <c r="T181" i="1"/>
  <c r="R181" i="1"/>
  <c r="P181" i="1"/>
  <c r="N181" i="1"/>
  <c r="L181" i="1"/>
  <c r="J181" i="1"/>
  <c r="AD192" i="1"/>
  <c r="AB192" i="1"/>
  <c r="Z192" i="1"/>
  <c r="X192" i="1"/>
  <c r="V192" i="1"/>
  <c r="T192" i="1"/>
  <c r="R192" i="1"/>
  <c r="P192" i="1"/>
  <c r="N192" i="1"/>
  <c r="L192" i="1"/>
  <c r="J192" i="1"/>
  <c r="AD191" i="1"/>
  <c r="AB191" i="1"/>
  <c r="Z191" i="1"/>
  <c r="X191" i="1"/>
  <c r="V191" i="1"/>
  <c r="T191" i="1"/>
  <c r="R191" i="1"/>
  <c r="P191" i="1"/>
  <c r="N191" i="1"/>
  <c r="L191" i="1"/>
  <c r="J191" i="1"/>
  <c r="AD190" i="1"/>
  <c r="AB190" i="1"/>
  <c r="Z190" i="1"/>
  <c r="X190" i="1"/>
  <c r="V190" i="1"/>
  <c r="T190" i="1"/>
  <c r="R190" i="1"/>
  <c r="P190" i="1"/>
  <c r="N190" i="1"/>
  <c r="L190" i="1"/>
  <c r="J190" i="1"/>
  <c r="AD189" i="1"/>
  <c r="AB189" i="1"/>
  <c r="Z189" i="1"/>
  <c r="X189" i="1"/>
  <c r="V189" i="1"/>
  <c r="T189" i="1"/>
  <c r="R189" i="1"/>
  <c r="P189" i="1"/>
  <c r="N189" i="1"/>
  <c r="L189" i="1"/>
  <c r="J189" i="1"/>
  <c r="AD188" i="1"/>
  <c r="AB188" i="1"/>
  <c r="Z188" i="1"/>
  <c r="X188" i="1"/>
  <c r="V188" i="1"/>
  <c r="T188" i="1"/>
  <c r="R188" i="1"/>
  <c r="P188" i="1"/>
  <c r="N188" i="1"/>
  <c r="L188" i="1"/>
  <c r="J188" i="1"/>
  <c r="AD187" i="1"/>
  <c r="AB187" i="1"/>
  <c r="Z187" i="1"/>
  <c r="X187" i="1"/>
  <c r="V187" i="1"/>
  <c r="T187" i="1"/>
  <c r="R187" i="1"/>
  <c r="P187" i="1"/>
  <c r="N187" i="1"/>
  <c r="L187" i="1"/>
  <c r="J187" i="1"/>
  <c r="AD186" i="1"/>
  <c r="AB186" i="1"/>
  <c r="Z186" i="1"/>
  <c r="X186" i="1"/>
  <c r="V186" i="1"/>
  <c r="T186" i="1"/>
  <c r="R186" i="1"/>
  <c r="P186" i="1"/>
  <c r="N186" i="1"/>
  <c r="L186" i="1"/>
  <c r="J186" i="1"/>
  <c r="AD185" i="1"/>
  <c r="AB185" i="1"/>
  <c r="Z185" i="1"/>
  <c r="X185" i="1"/>
  <c r="V185" i="1"/>
  <c r="T185" i="1"/>
  <c r="R185" i="1"/>
  <c r="P185" i="1"/>
  <c r="N185" i="1"/>
  <c r="L185" i="1"/>
  <c r="J185" i="1"/>
  <c r="AD180" i="1"/>
  <c r="AB180" i="1"/>
  <c r="Z180" i="1"/>
  <c r="X180" i="1"/>
  <c r="V180" i="1"/>
  <c r="T180" i="1"/>
  <c r="R180" i="1"/>
  <c r="P180" i="1"/>
  <c r="N180" i="1"/>
  <c r="L180" i="1"/>
  <c r="J180" i="1"/>
  <c r="AD179" i="1"/>
  <c r="AB179" i="1"/>
  <c r="Z179" i="1"/>
  <c r="X179" i="1"/>
  <c r="V179" i="1"/>
  <c r="T179" i="1"/>
  <c r="R179" i="1"/>
  <c r="P179" i="1"/>
  <c r="N179" i="1"/>
  <c r="L179" i="1"/>
  <c r="J179" i="1"/>
  <c r="AD178" i="1"/>
  <c r="AB178" i="1"/>
  <c r="Z178" i="1"/>
  <c r="X178" i="1"/>
  <c r="V178" i="1"/>
  <c r="T178" i="1"/>
  <c r="R178" i="1"/>
  <c r="P178" i="1"/>
  <c r="N178" i="1"/>
  <c r="L178" i="1"/>
  <c r="J178" i="1"/>
  <c r="AD177" i="1"/>
  <c r="AB177" i="1"/>
  <c r="Z177" i="1"/>
  <c r="X177" i="1"/>
  <c r="V177" i="1"/>
  <c r="T177" i="1"/>
  <c r="R177" i="1"/>
  <c r="P177" i="1"/>
  <c r="N177" i="1"/>
  <c r="L177" i="1"/>
  <c r="J177" i="1"/>
  <c r="AD38" i="2"/>
  <c r="AB38" i="2"/>
  <c r="Z38" i="2"/>
  <c r="X38" i="2"/>
  <c r="V38" i="2"/>
  <c r="T38" i="2"/>
  <c r="R38" i="2"/>
  <c r="P38" i="2"/>
  <c r="N38" i="2"/>
  <c r="L38" i="2"/>
  <c r="J38" i="2"/>
  <c r="AD37" i="2"/>
  <c r="AB37" i="2"/>
  <c r="Z37" i="2"/>
  <c r="X37" i="2"/>
  <c r="V37" i="2"/>
  <c r="T37" i="2"/>
  <c r="R37" i="2"/>
  <c r="P37" i="2"/>
  <c r="N37" i="2"/>
  <c r="L37" i="2"/>
  <c r="J37" i="2"/>
  <c r="AD36" i="2"/>
  <c r="AB36" i="2"/>
  <c r="Z36" i="2"/>
  <c r="X36" i="2"/>
  <c r="V36" i="2"/>
  <c r="T36" i="2"/>
  <c r="R36" i="2"/>
  <c r="P36" i="2"/>
  <c r="N36" i="2"/>
  <c r="L36" i="2"/>
  <c r="J36" i="2"/>
  <c r="AD35" i="2"/>
  <c r="AB35" i="2"/>
  <c r="Z35" i="2"/>
  <c r="X35" i="2"/>
  <c r="V35" i="2"/>
  <c r="T35" i="2"/>
  <c r="R35" i="2"/>
  <c r="P35" i="2"/>
  <c r="N35" i="2"/>
  <c r="L35" i="2"/>
  <c r="J35" i="2"/>
  <c r="AD34" i="2"/>
  <c r="AB34" i="2"/>
  <c r="Z34" i="2"/>
  <c r="X34" i="2"/>
  <c r="V34" i="2"/>
  <c r="T34" i="2"/>
  <c r="R34" i="2"/>
  <c r="P34" i="2"/>
  <c r="N34" i="2"/>
  <c r="L34" i="2"/>
  <c r="J34" i="2"/>
  <c r="AD33" i="2"/>
  <c r="AB33" i="2"/>
  <c r="Z33" i="2"/>
  <c r="X33" i="2"/>
  <c r="V33" i="2"/>
  <c r="T33" i="2"/>
  <c r="R33" i="2"/>
  <c r="P33" i="2"/>
  <c r="N33" i="2"/>
  <c r="L33" i="2"/>
  <c r="J33" i="2"/>
  <c r="AD23" i="2"/>
  <c r="AB23" i="2"/>
  <c r="Z23" i="2"/>
  <c r="X23" i="2"/>
  <c r="V23" i="2"/>
  <c r="T23" i="2"/>
  <c r="R23" i="2"/>
  <c r="P23" i="2"/>
  <c r="N23" i="2"/>
  <c r="L23" i="2"/>
  <c r="J23" i="2"/>
  <c r="AD22" i="2"/>
  <c r="AB22" i="2"/>
  <c r="Z22" i="2"/>
  <c r="X22" i="2"/>
  <c r="V22" i="2"/>
  <c r="T22" i="2"/>
  <c r="R22" i="2"/>
  <c r="P22" i="2"/>
  <c r="N22" i="2"/>
  <c r="L22" i="2"/>
  <c r="J22" i="2"/>
  <c r="AD21" i="2"/>
  <c r="AB21" i="2"/>
  <c r="Z21" i="2"/>
  <c r="X21" i="2"/>
  <c r="V21" i="2"/>
  <c r="T21" i="2"/>
  <c r="R21" i="2"/>
  <c r="P21" i="2"/>
  <c r="N21" i="2"/>
  <c r="L21" i="2"/>
  <c r="J21" i="2"/>
  <c r="AD20" i="2"/>
  <c r="AB20" i="2"/>
  <c r="Z20" i="2"/>
  <c r="X20" i="2"/>
  <c r="V20" i="2"/>
  <c r="T20" i="2"/>
  <c r="R20" i="2"/>
  <c r="P20" i="2"/>
  <c r="N20" i="2"/>
  <c r="L20" i="2"/>
  <c r="J20" i="2"/>
  <c r="AD19" i="2"/>
  <c r="AB19" i="2"/>
  <c r="Z19" i="2"/>
  <c r="X19" i="2"/>
  <c r="V19" i="2"/>
  <c r="T19" i="2"/>
  <c r="R19" i="2"/>
  <c r="P19" i="2"/>
  <c r="N19" i="2"/>
  <c r="L19" i="2"/>
  <c r="J19" i="2"/>
  <c r="AD18" i="2"/>
  <c r="AB18" i="2"/>
  <c r="Z18" i="2"/>
  <c r="X18" i="2"/>
  <c r="V18" i="2"/>
  <c r="T18" i="2"/>
  <c r="R18" i="2"/>
  <c r="P18" i="2"/>
  <c r="N18" i="2"/>
  <c r="L18" i="2"/>
  <c r="J18" i="2"/>
  <c r="AD17" i="2"/>
  <c r="AB17" i="2"/>
  <c r="Z17" i="2"/>
  <c r="X17" i="2"/>
  <c r="V17" i="2"/>
  <c r="T17" i="2"/>
  <c r="R17" i="2"/>
  <c r="P17" i="2"/>
  <c r="N17" i="2"/>
  <c r="L17" i="2"/>
  <c r="J17" i="2"/>
  <c r="AD16" i="2"/>
  <c r="AB16" i="2"/>
  <c r="Z16" i="2"/>
  <c r="X16" i="2"/>
  <c r="V16" i="2"/>
  <c r="T16" i="2"/>
  <c r="R16" i="2"/>
  <c r="P16" i="2"/>
  <c r="N16" i="2"/>
  <c r="L16" i="2"/>
  <c r="J16" i="2"/>
  <c r="AD15" i="2"/>
  <c r="AB15" i="2"/>
  <c r="Z15" i="2"/>
  <c r="X15" i="2"/>
  <c r="V15" i="2"/>
  <c r="T15" i="2"/>
  <c r="R15" i="2"/>
  <c r="P15" i="2"/>
  <c r="N15" i="2"/>
  <c r="L15" i="2"/>
  <c r="J15" i="2"/>
  <c r="AD14" i="2"/>
  <c r="AB14" i="2"/>
  <c r="Z14" i="2"/>
  <c r="X14" i="2"/>
  <c r="V14" i="2"/>
  <c r="T14" i="2"/>
  <c r="R14" i="2"/>
  <c r="P14" i="2"/>
  <c r="N14" i="2"/>
  <c r="L14" i="2"/>
  <c r="J14" i="2"/>
  <c r="AD13" i="2"/>
  <c r="AB13" i="2"/>
  <c r="Z13" i="2"/>
  <c r="X13" i="2"/>
  <c r="V13" i="2"/>
  <c r="T13" i="2"/>
  <c r="R13" i="2"/>
  <c r="P13" i="2"/>
  <c r="N13" i="2"/>
  <c r="L13" i="2"/>
  <c r="J13" i="2"/>
  <c r="AD12" i="2"/>
  <c r="AB12" i="2"/>
  <c r="Z12" i="2"/>
  <c r="X12" i="2"/>
  <c r="V12" i="2"/>
  <c r="T12" i="2"/>
  <c r="R12" i="2"/>
  <c r="P12" i="2"/>
  <c r="N12" i="2"/>
  <c r="L12" i="2"/>
  <c r="J12" i="2"/>
  <c r="AD11" i="2"/>
  <c r="AB11" i="2"/>
  <c r="Z11" i="2"/>
  <c r="X11" i="2"/>
  <c r="V11" i="2"/>
  <c r="T11" i="2"/>
  <c r="R11" i="2"/>
  <c r="P11" i="2"/>
  <c r="N11" i="2"/>
  <c r="L11" i="2"/>
  <c r="J11" i="2"/>
  <c r="AD10" i="2"/>
  <c r="AB10" i="2"/>
  <c r="Z10" i="2"/>
  <c r="X10" i="2"/>
  <c r="V10" i="2"/>
  <c r="T10" i="2"/>
  <c r="R10" i="2"/>
  <c r="P10" i="2"/>
  <c r="N10" i="2"/>
  <c r="L10" i="2"/>
  <c r="J10" i="2"/>
  <c r="AD91" i="8"/>
  <c r="AB91" i="8"/>
  <c r="Z91" i="8"/>
  <c r="X91" i="8"/>
  <c r="V91" i="8"/>
  <c r="T91" i="8"/>
  <c r="R91" i="8"/>
  <c r="P91" i="8"/>
  <c r="N91" i="8"/>
  <c r="L91" i="8"/>
  <c r="J91" i="8"/>
  <c r="AD38" i="8"/>
  <c r="AB38" i="8"/>
  <c r="Z38" i="8"/>
  <c r="X38" i="8"/>
  <c r="V38" i="8"/>
  <c r="T38" i="8"/>
  <c r="R38" i="8"/>
  <c r="P38" i="8"/>
  <c r="N38" i="8"/>
  <c r="L38" i="8"/>
  <c r="J38" i="8"/>
  <c r="AD607" i="2"/>
  <c r="AB607" i="2"/>
  <c r="Z607" i="2"/>
  <c r="X607" i="2"/>
  <c r="V607" i="2"/>
  <c r="T607" i="2"/>
  <c r="R607" i="2"/>
  <c r="P607" i="2"/>
  <c r="N607" i="2"/>
  <c r="L607" i="2"/>
  <c r="J607" i="2"/>
  <c r="AD40" i="8"/>
  <c r="AB40" i="8"/>
  <c r="Z40" i="8"/>
  <c r="X40" i="8"/>
  <c r="V40" i="8"/>
  <c r="T40" i="8"/>
  <c r="R40" i="8"/>
  <c r="P40" i="8"/>
  <c r="N40" i="8"/>
  <c r="L40" i="8"/>
  <c r="J40" i="8"/>
  <c r="J82" i="1"/>
  <c r="J83" i="1"/>
  <c r="J81" i="1"/>
  <c r="R83" i="1"/>
  <c r="N83" i="1"/>
  <c r="Q81" i="1"/>
  <c r="Q92" i="1" s="1"/>
  <c r="R92" i="1" s="1"/>
  <c r="M81" i="1"/>
  <c r="M92" i="1" s="1"/>
  <c r="N81" i="1"/>
  <c r="O82" i="1"/>
  <c r="O92" i="1" s="1"/>
  <c r="P92" i="1" s="1"/>
  <c r="P82" i="1"/>
  <c r="U82" i="1"/>
  <c r="U92" i="1" s="1"/>
  <c r="V92" i="1" s="1"/>
  <c r="V82" i="1"/>
  <c r="R82" i="1"/>
  <c r="N82" i="1"/>
  <c r="L83" i="1"/>
  <c r="L82" i="1"/>
  <c r="L81" i="1"/>
  <c r="AD265" i="3"/>
  <c r="AB265" i="3"/>
  <c r="Z265" i="3"/>
  <c r="X265" i="3"/>
  <c r="V265" i="3"/>
  <c r="T265" i="3"/>
  <c r="R265" i="3"/>
  <c r="P265" i="3"/>
  <c r="N265" i="3"/>
  <c r="L265" i="3"/>
  <c r="J265" i="3"/>
  <c r="AD264" i="3"/>
  <c r="AB264" i="3"/>
  <c r="Z264" i="3"/>
  <c r="X264" i="3"/>
  <c r="V264" i="3"/>
  <c r="T264" i="3"/>
  <c r="R264" i="3"/>
  <c r="P264" i="3"/>
  <c r="N264" i="3"/>
  <c r="L264" i="3"/>
  <c r="J264" i="3"/>
  <c r="AB263" i="3"/>
  <c r="Z263" i="3"/>
  <c r="X263" i="3"/>
  <c r="V263" i="3"/>
  <c r="T263" i="3"/>
  <c r="R263" i="3"/>
  <c r="P263" i="3"/>
  <c r="N263" i="3"/>
  <c r="L263" i="3"/>
  <c r="J263" i="3"/>
  <c r="AD262" i="3"/>
  <c r="AB262" i="3"/>
  <c r="Z262" i="3"/>
  <c r="X262" i="3"/>
  <c r="V262" i="3"/>
  <c r="T262" i="3"/>
  <c r="R262" i="3"/>
  <c r="P262" i="3"/>
  <c r="N262" i="3"/>
  <c r="L262" i="3"/>
  <c r="J262" i="3"/>
  <c r="AD261" i="3"/>
  <c r="AB261" i="3"/>
  <c r="Z261" i="3"/>
  <c r="X261" i="3"/>
  <c r="V261" i="3"/>
  <c r="T261" i="3"/>
  <c r="R261" i="3"/>
  <c r="P261" i="3"/>
  <c r="N261" i="3"/>
  <c r="L261" i="3"/>
  <c r="J261" i="3"/>
  <c r="AD260" i="3"/>
  <c r="AB260" i="3"/>
  <c r="Z260" i="3"/>
  <c r="X260" i="3"/>
  <c r="V260" i="3"/>
  <c r="T260" i="3"/>
  <c r="R260" i="3"/>
  <c r="P260" i="3"/>
  <c r="N260" i="3"/>
  <c r="L260" i="3"/>
  <c r="J260" i="3"/>
  <c r="AD259" i="3"/>
  <c r="AB259" i="3"/>
  <c r="Z259" i="3"/>
  <c r="X259" i="3"/>
  <c r="V259" i="3"/>
  <c r="T259" i="3"/>
  <c r="R259" i="3"/>
  <c r="P259" i="3"/>
  <c r="N259" i="3"/>
  <c r="L259" i="3"/>
  <c r="J259" i="3"/>
  <c r="AD247" i="3"/>
  <c r="AB247" i="3"/>
  <c r="Z247" i="3"/>
  <c r="X247" i="3"/>
  <c r="V247" i="3"/>
  <c r="T247" i="3"/>
  <c r="R247" i="3"/>
  <c r="P247" i="3"/>
  <c r="N247" i="3"/>
  <c r="L247" i="3"/>
  <c r="J247" i="3"/>
  <c r="AD246" i="3"/>
  <c r="AB246" i="3"/>
  <c r="Z246" i="3"/>
  <c r="X246" i="3"/>
  <c r="V246" i="3"/>
  <c r="T246" i="3"/>
  <c r="R246" i="3"/>
  <c r="P246" i="3"/>
  <c r="N246" i="3"/>
  <c r="L246" i="3"/>
  <c r="J246" i="3"/>
  <c r="AD245" i="3"/>
  <c r="AB245" i="3"/>
  <c r="Z245" i="3"/>
  <c r="X245" i="3"/>
  <c r="V245" i="3"/>
  <c r="T245" i="3"/>
  <c r="R245" i="3"/>
  <c r="P245" i="3"/>
  <c r="N245" i="3"/>
  <c r="L245" i="3"/>
  <c r="J245" i="3"/>
  <c r="AD244" i="3"/>
  <c r="AB244" i="3"/>
  <c r="Z244" i="3"/>
  <c r="X244" i="3"/>
  <c r="V244" i="3"/>
  <c r="T244" i="3"/>
  <c r="R244" i="3"/>
  <c r="P244" i="3"/>
  <c r="N244" i="3"/>
  <c r="L244" i="3"/>
  <c r="J244" i="3"/>
  <c r="AD243" i="3"/>
  <c r="AB243" i="3"/>
  <c r="Z243" i="3"/>
  <c r="X243" i="3"/>
  <c r="V243" i="3"/>
  <c r="T243" i="3"/>
  <c r="R243" i="3"/>
  <c r="P243" i="3"/>
  <c r="N243" i="3"/>
  <c r="L243" i="3"/>
  <c r="J243" i="3"/>
  <c r="AD242" i="3"/>
  <c r="AB242" i="3"/>
  <c r="Z242" i="3"/>
  <c r="X242" i="3"/>
  <c r="V242" i="3"/>
  <c r="T242" i="3"/>
  <c r="R242" i="3"/>
  <c r="P242" i="3"/>
  <c r="N242" i="3"/>
  <c r="L242" i="3"/>
  <c r="J242" i="3"/>
  <c r="AD241" i="3"/>
  <c r="AB241" i="3"/>
  <c r="Z241" i="3"/>
  <c r="X241" i="3"/>
  <c r="V241" i="3"/>
  <c r="T241" i="3"/>
  <c r="R241" i="3"/>
  <c r="P241" i="3"/>
  <c r="N241" i="3"/>
  <c r="L241" i="3"/>
  <c r="J241" i="3"/>
  <c r="AD240" i="3"/>
  <c r="AB240" i="3"/>
  <c r="Z240" i="3"/>
  <c r="X240" i="3"/>
  <c r="V240" i="3"/>
  <c r="T240" i="3"/>
  <c r="R240" i="3"/>
  <c r="P240" i="3"/>
  <c r="N240" i="3"/>
  <c r="L240" i="3"/>
  <c r="J240" i="3"/>
  <c r="AD239" i="3"/>
  <c r="AB239" i="3"/>
  <c r="Z239" i="3"/>
  <c r="V239" i="3"/>
  <c r="T239" i="3"/>
  <c r="R239" i="3"/>
  <c r="P239" i="3"/>
  <c r="N239" i="3"/>
  <c r="L239" i="3"/>
  <c r="J239" i="3"/>
  <c r="AD238" i="3"/>
  <c r="AB238" i="3"/>
  <c r="Z238" i="3"/>
  <c r="X238" i="3"/>
  <c r="V238" i="3"/>
  <c r="T238" i="3"/>
  <c r="R238" i="3"/>
  <c r="P238" i="3"/>
  <c r="N238" i="3"/>
  <c r="L238" i="3"/>
  <c r="J238" i="3"/>
  <c r="AD237" i="3"/>
  <c r="AB237" i="3"/>
  <c r="Z237" i="3"/>
  <c r="X237" i="3"/>
  <c r="V237" i="3"/>
  <c r="T237" i="3"/>
  <c r="R237" i="3"/>
  <c r="P237" i="3"/>
  <c r="N237" i="3"/>
  <c r="L237" i="3"/>
  <c r="J237" i="3"/>
  <c r="AD236" i="3"/>
  <c r="AB236" i="3"/>
  <c r="Z236" i="3"/>
  <c r="X236" i="3"/>
  <c r="V236" i="3"/>
  <c r="T236" i="3"/>
  <c r="R236" i="3"/>
  <c r="P236" i="3"/>
  <c r="N236" i="3"/>
  <c r="L236" i="3"/>
  <c r="J236" i="3"/>
  <c r="AD235" i="3"/>
  <c r="AB235" i="3"/>
  <c r="Z235" i="3"/>
  <c r="X235" i="3"/>
  <c r="V235" i="3"/>
  <c r="T235" i="3"/>
  <c r="R235" i="3"/>
  <c r="P235" i="3"/>
  <c r="N235" i="3"/>
  <c r="L235" i="3"/>
  <c r="J235" i="3"/>
  <c r="AD234" i="3"/>
  <c r="AB234" i="3"/>
  <c r="Z234" i="3"/>
  <c r="X234" i="3"/>
  <c r="V234" i="3"/>
  <c r="T234" i="3"/>
  <c r="R234" i="3"/>
  <c r="P234" i="3"/>
  <c r="N234" i="3"/>
  <c r="L234" i="3"/>
  <c r="J234" i="3"/>
  <c r="AD233" i="3"/>
  <c r="AB233" i="3"/>
  <c r="Z233" i="3"/>
  <c r="X233" i="3"/>
  <c r="V233" i="3"/>
  <c r="T233" i="3"/>
  <c r="R233" i="3"/>
  <c r="P233" i="3"/>
  <c r="N233" i="3"/>
  <c r="L233" i="3"/>
  <c r="J233" i="3"/>
  <c r="AD207" i="3"/>
  <c r="AB207" i="3"/>
  <c r="Z207" i="3"/>
  <c r="X207" i="3"/>
  <c r="V207" i="3"/>
  <c r="T207" i="3"/>
  <c r="R207" i="3"/>
  <c r="P207" i="3"/>
  <c r="N207" i="3"/>
  <c r="L207" i="3"/>
  <c r="J207" i="3"/>
  <c r="AD206" i="3"/>
  <c r="AB206" i="3"/>
  <c r="Z206" i="3"/>
  <c r="X206" i="3"/>
  <c r="V206" i="3"/>
  <c r="T206" i="3"/>
  <c r="R206" i="3"/>
  <c r="P206" i="3"/>
  <c r="N206" i="3"/>
  <c r="L206" i="3"/>
  <c r="J206" i="3"/>
  <c r="AD184" i="3"/>
  <c r="AB184" i="3"/>
  <c r="Z184" i="3"/>
  <c r="X184" i="3"/>
  <c r="V184" i="3"/>
  <c r="T184" i="3"/>
  <c r="R184" i="3"/>
  <c r="P184" i="3"/>
  <c r="N184" i="3"/>
  <c r="L184" i="3"/>
  <c r="J184" i="3"/>
  <c r="AD183" i="3"/>
  <c r="AB183" i="3"/>
  <c r="Z183" i="3"/>
  <c r="X183" i="3"/>
  <c r="V183" i="3"/>
  <c r="R183" i="3"/>
  <c r="P183" i="3"/>
  <c r="N183" i="3"/>
  <c r="L183" i="3"/>
  <c r="J183" i="3"/>
  <c r="AD182" i="3"/>
  <c r="AB182" i="3"/>
  <c r="Z182" i="3"/>
  <c r="X182" i="3"/>
  <c r="V182" i="3"/>
  <c r="T182" i="3"/>
  <c r="R182" i="3"/>
  <c r="P182" i="3"/>
  <c r="N182" i="3"/>
  <c r="L182" i="3"/>
  <c r="J182" i="3"/>
  <c r="AD181" i="3"/>
  <c r="AB181" i="3"/>
  <c r="Z181" i="3"/>
  <c r="X181" i="3"/>
  <c r="V181" i="3"/>
  <c r="T181" i="3"/>
  <c r="R181" i="3"/>
  <c r="P181" i="3"/>
  <c r="N181" i="3"/>
  <c r="L181" i="3"/>
  <c r="J181" i="3"/>
  <c r="AD180" i="3"/>
  <c r="AB180" i="3"/>
  <c r="Z180" i="3"/>
  <c r="X180" i="3"/>
  <c r="V180" i="3"/>
  <c r="T180" i="3"/>
  <c r="R180" i="3"/>
  <c r="P180" i="3"/>
  <c r="N180" i="3"/>
  <c r="L180" i="3"/>
  <c r="J180" i="3"/>
  <c r="AD169" i="3"/>
  <c r="AB169" i="3"/>
  <c r="Z169" i="3"/>
  <c r="X169" i="3"/>
  <c r="V169" i="3"/>
  <c r="T169" i="3"/>
  <c r="R169" i="3"/>
  <c r="P169" i="3"/>
  <c r="N169" i="3"/>
  <c r="L169" i="3"/>
  <c r="J169" i="3"/>
  <c r="AD168" i="3"/>
  <c r="AB168" i="3"/>
  <c r="Z168" i="3"/>
  <c r="X168" i="3"/>
  <c r="V168" i="3"/>
  <c r="T168" i="3"/>
  <c r="R168" i="3"/>
  <c r="P168" i="3"/>
  <c r="N168" i="3"/>
  <c r="L168" i="3"/>
  <c r="J168" i="3"/>
  <c r="AD167" i="3"/>
  <c r="AB167" i="3"/>
  <c r="Z167" i="3"/>
  <c r="X167" i="3"/>
  <c r="V167" i="3"/>
  <c r="T167" i="3"/>
  <c r="R167" i="3"/>
  <c r="P167" i="3"/>
  <c r="N167" i="3"/>
  <c r="L167" i="3"/>
  <c r="J167" i="3"/>
  <c r="AD166" i="3"/>
  <c r="AB166" i="3"/>
  <c r="Z166" i="3"/>
  <c r="X166" i="3"/>
  <c r="V166" i="3"/>
  <c r="T166" i="3"/>
  <c r="R166" i="3"/>
  <c r="P166" i="3"/>
  <c r="N166" i="3"/>
  <c r="L166" i="3"/>
  <c r="J166" i="3"/>
  <c r="AD165" i="3"/>
  <c r="AB165" i="3"/>
  <c r="Z165" i="3"/>
  <c r="X165" i="3"/>
  <c r="V165" i="3"/>
  <c r="T165" i="3"/>
  <c r="R165" i="3"/>
  <c r="P165" i="3"/>
  <c r="N165" i="3"/>
  <c r="L165" i="3"/>
  <c r="J165" i="3"/>
  <c r="AD164" i="3"/>
  <c r="AB164" i="3"/>
  <c r="Z164" i="3"/>
  <c r="X164" i="3"/>
  <c r="V164" i="3"/>
  <c r="T164" i="3"/>
  <c r="R164" i="3"/>
  <c r="P164" i="3"/>
  <c r="N164" i="3"/>
  <c r="L164" i="3"/>
  <c r="J164" i="3"/>
  <c r="AD163" i="3"/>
  <c r="AB163" i="3"/>
  <c r="X163" i="3"/>
  <c r="V163" i="3"/>
  <c r="T163" i="3"/>
  <c r="R163" i="3"/>
  <c r="P163" i="3"/>
  <c r="N163" i="3"/>
  <c r="L163" i="3"/>
  <c r="J163" i="3"/>
  <c r="AD162" i="3"/>
  <c r="AB162" i="3"/>
  <c r="Z162" i="3"/>
  <c r="X162" i="3"/>
  <c r="V162" i="3"/>
  <c r="T162" i="3"/>
  <c r="R162" i="3"/>
  <c r="P162" i="3"/>
  <c r="N162" i="3"/>
  <c r="L162" i="3"/>
  <c r="J162" i="3"/>
  <c r="AD161" i="3"/>
  <c r="AB161" i="3"/>
  <c r="Z161" i="3"/>
  <c r="X161" i="3"/>
  <c r="V161" i="3"/>
  <c r="T161" i="3"/>
  <c r="R161" i="3"/>
  <c r="P161" i="3"/>
  <c r="N161" i="3"/>
  <c r="L161" i="3"/>
  <c r="J161" i="3"/>
  <c r="AD160" i="3"/>
  <c r="AB160" i="3"/>
  <c r="Z160" i="3"/>
  <c r="X160" i="3"/>
  <c r="V160" i="3"/>
  <c r="T160" i="3"/>
  <c r="R160" i="3"/>
  <c r="P160" i="3"/>
  <c r="N160" i="3"/>
  <c r="L160" i="3"/>
  <c r="J160" i="3"/>
  <c r="AD159" i="3"/>
  <c r="AB159" i="3"/>
  <c r="Z159" i="3"/>
  <c r="X159" i="3"/>
  <c r="V159" i="3"/>
  <c r="T159" i="3"/>
  <c r="R159" i="3"/>
  <c r="P159" i="3"/>
  <c r="N159" i="3"/>
  <c r="L159" i="3"/>
  <c r="J159" i="3"/>
  <c r="AD158" i="3"/>
  <c r="AB158" i="3"/>
  <c r="Z158" i="3"/>
  <c r="X158" i="3"/>
  <c r="V158" i="3"/>
  <c r="T158" i="3"/>
  <c r="R158" i="3"/>
  <c r="P158" i="3"/>
  <c r="N158" i="3"/>
  <c r="L158" i="3"/>
  <c r="J158" i="3"/>
  <c r="AD157" i="3"/>
  <c r="AB157" i="3"/>
  <c r="Z157" i="3"/>
  <c r="X157" i="3"/>
  <c r="V157" i="3"/>
  <c r="T157" i="3"/>
  <c r="R157" i="3"/>
  <c r="P157" i="3"/>
  <c r="L157" i="3"/>
  <c r="J157" i="3"/>
  <c r="AD156" i="3"/>
  <c r="AB156" i="3"/>
  <c r="Z156" i="3"/>
  <c r="X156" i="3"/>
  <c r="V156" i="3"/>
  <c r="T156" i="3"/>
  <c r="R156" i="3"/>
  <c r="P156" i="3"/>
  <c r="N156" i="3"/>
  <c r="L156" i="3"/>
  <c r="J156" i="3"/>
  <c r="AD155" i="3"/>
  <c r="AB155" i="3"/>
  <c r="Z155" i="3"/>
  <c r="X155" i="3"/>
  <c r="V155" i="3"/>
  <c r="T155" i="3"/>
  <c r="R155" i="3"/>
  <c r="P155" i="3"/>
  <c r="N155" i="3"/>
  <c r="L155" i="3"/>
  <c r="J155" i="3"/>
  <c r="AD144" i="3"/>
  <c r="AB144" i="3"/>
  <c r="Z144" i="3"/>
  <c r="X144" i="3"/>
  <c r="V144" i="3"/>
  <c r="T144" i="3"/>
  <c r="R144" i="3"/>
  <c r="P144" i="3"/>
  <c r="N144" i="3"/>
  <c r="L144" i="3"/>
  <c r="J144" i="3"/>
  <c r="AD143" i="3"/>
  <c r="AB143" i="3"/>
  <c r="Z143" i="3"/>
  <c r="X143" i="3"/>
  <c r="V143" i="3"/>
  <c r="T143" i="3"/>
  <c r="R143" i="3"/>
  <c r="P143" i="3"/>
  <c r="N143" i="3"/>
  <c r="L143" i="3"/>
  <c r="J143" i="3"/>
  <c r="AD142" i="3"/>
  <c r="AB142" i="3"/>
  <c r="Z142" i="3"/>
  <c r="X142" i="3"/>
  <c r="V142" i="3"/>
  <c r="T142" i="3"/>
  <c r="R142" i="3"/>
  <c r="P142" i="3"/>
  <c r="N142" i="3"/>
  <c r="L142" i="3"/>
  <c r="J142" i="3"/>
  <c r="AD141" i="3"/>
  <c r="AB141" i="3"/>
  <c r="Z141" i="3"/>
  <c r="X141" i="3"/>
  <c r="V141" i="3"/>
  <c r="T141" i="3"/>
  <c r="R141" i="3"/>
  <c r="P141" i="3"/>
  <c r="N141" i="3"/>
  <c r="L141" i="3"/>
  <c r="J141" i="3"/>
  <c r="AD140" i="3"/>
  <c r="AB140" i="3"/>
  <c r="Z140" i="3"/>
  <c r="X140" i="3"/>
  <c r="V140" i="3"/>
  <c r="T140" i="3"/>
  <c r="R140" i="3"/>
  <c r="P140" i="3"/>
  <c r="N140" i="3"/>
  <c r="L140" i="3"/>
  <c r="J140" i="3"/>
  <c r="AD139" i="3"/>
  <c r="AB139" i="3"/>
  <c r="Z139" i="3"/>
  <c r="X139" i="3"/>
  <c r="V139" i="3"/>
  <c r="T139" i="3"/>
  <c r="R139" i="3"/>
  <c r="P139" i="3"/>
  <c r="N139" i="3"/>
  <c r="L139" i="3"/>
  <c r="J139" i="3"/>
  <c r="AD138" i="3"/>
  <c r="AB138" i="3"/>
  <c r="Z138" i="3"/>
  <c r="X138" i="3"/>
  <c r="V138" i="3"/>
  <c r="T138" i="3"/>
  <c r="R138" i="3"/>
  <c r="P138" i="3"/>
  <c r="N138" i="3"/>
  <c r="L138" i="3"/>
  <c r="J138" i="3"/>
  <c r="AD137" i="3"/>
  <c r="AB137" i="3"/>
  <c r="Z137" i="3"/>
  <c r="X137" i="3"/>
  <c r="V137" i="3"/>
  <c r="T137" i="3"/>
  <c r="R137" i="3"/>
  <c r="P137" i="3"/>
  <c r="N137" i="3"/>
  <c r="L137" i="3"/>
  <c r="J137" i="3"/>
  <c r="AD136" i="3"/>
  <c r="AB136" i="3"/>
  <c r="Z136" i="3"/>
  <c r="X136" i="3"/>
  <c r="V136" i="3"/>
  <c r="T136" i="3"/>
  <c r="R136" i="3"/>
  <c r="P136" i="3"/>
  <c r="N136" i="3"/>
  <c r="L136" i="3"/>
  <c r="J136" i="3"/>
  <c r="AD135" i="3"/>
  <c r="AB135" i="3"/>
  <c r="Z135" i="3"/>
  <c r="X135" i="3"/>
  <c r="V135" i="3"/>
  <c r="T135" i="3"/>
  <c r="R135" i="3"/>
  <c r="P135" i="3"/>
  <c r="N135" i="3"/>
  <c r="L135" i="3"/>
  <c r="J135" i="3"/>
  <c r="AB134" i="3"/>
  <c r="Z134" i="3"/>
  <c r="X134" i="3"/>
  <c r="V134" i="3"/>
  <c r="T134" i="3"/>
  <c r="R134" i="3"/>
  <c r="P134" i="3"/>
  <c r="N134" i="3"/>
  <c r="L134" i="3"/>
  <c r="J134" i="3"/>
  <c r="AD133" i="3"/>
  <c r="AB133" i="3"/>
  <c r="Z133" i="3"/>
  <c r="X133" i="3"/>
  <c r="V133" i="3"/>
  <c r="T133" i="3"/>
  <c r="R133" i="3"/>
  <c r="P133" i="3"/>
  <c r="N133" i="3"/>
  <c r="L133" i="3"/>
  <c r="J133" i="3"/>
  <c r="AD132" i="3"/>
  <c r="AB132" i="3"/>
  <c r="Z132" i="3"/>
  <c r="X132" i="3"/>
  <c r="V132" i="3"/>
  <c r="T132" i="3"/>
  <c r="R132" i="3"/>
  <c r="P132" i="3"/>
  <c r="N132" i="3"/>
  <c r="L132" i="3"/>
  <c r="J132" i="3"/>
  <c r="AD131" i="3"/>
  <c r="AB131" i="3"/>
  <c r="Z131" i="3"/>
  <c r="X131" i="3"/>
  <c r="V131" i="3"/>
  <c r="T131" i="3"/>
  <c r="R131" i="3"/>
  <c r="P131" i="3"/>
  <c r="N131" i="3"/>
  <c r="L131" i="3"/>
  <c r="J131" i="3"/>
  <c r="AD120" i="3"/>
  <c r="AB120" i="3"/>
  <c r="Z120" i="3"/>
  <c r="X120" i="3"/>
  <c r="V120" i="3"/>
  <c r="T120" i="3"/>
  <c r="R120" i="3"/>
  <c r="P120" i="3"/>
  <c r="N120" i="3"/>
  <c r="L120" i="3"/>
  <c r="J120" i="3"/>
  <c r="AD119" i="3"/>
  <c r="AB119" i="3"/>
  <c r="Z119" i="3"/>
  <c r="X119" i="3"/>
  <c r="V119" i="3"/>
  <c r="T119" i="3"/>
  <c r="R119" i="3"/>
  <c r="P119" i="3"/>
  <c r="N119" i="3"/>
  <c r="L119" i="3"/>
  <c r="J119" i="3"/>
  <c r="AD118" i="3"/>
  <c r="AB118" i="3"/>
  <c r="Z118" i="3"/>
  <c r="X118" i="3"/>
  <c r="V118" i="3"/>
  <c r="T118" i="3"/>
  <c r="R118" i="3"/>
  <c r="P118" i="3"/>
  <c r="N118" i="3"/>
  <c r="L118" i="3"/>
  <c r="J118" i="3"/>
  <c r="AD117" i="3"/>
  <c r="AB117" i="3"/>
  <c r="Z117" i="3"/>
  <c r="X117" i="3"/>
  <c r="V117" i="3"/>
  <c r="T117" i="3"/>
  <c r="R117" i="3"/>
  <c r="P117" i="3"/>
  <c r="N117" i="3"/>
  <c r="L117" i="3"/>
  <c r="J117" i="3"/>
  <c r="AD116" i="3"/>
  <c r="AB116" i="3"/>
  <c r="Z116" i="3"/>
  <c r="X116" i="3"/>
  <c r="V116" i="3"/>
  <c r="T116" i="3"/>
  <c r="R116" i="3"/>
  <c r="P116" i="3"/>
  <c r="N116" i="3"/>
  <c r="L116" i="3"/>
  <c r="J116" i="3"/>
  <c r="AD115" i="3"/>
  <c r="AB115" i="3"/>
  <c r="Z115" i="3"/>
  <c r="X115" i="3"/>
  <c r="V115" i="3"/>
  <c r="T115" i="3"/>
  <c r="R115" i="3"/>
  <c r="P115" i="3"/>
  <c r="N115" i="3"/>
  <c r="L115" i="3"/>
  <c r="J115" i="3"/>
  <c r="AD114" i="3"/>
  <c r="AB114" i="3"/>
  <c r="Z114" i="3"/>
  <c r="X114" i="3"/>
  <c r="V114" i="3"/>
  <c r="T114" i="3"/>
  <c r="R114" i="3"/>
  <c r="P114" i="3"/>
  <c r="N114" i="3"/>
  <c r="L114" i="3"/>
  <c r="J114" i="3"/>
  <c r="AD113" i="3"/>
  <c r="AB113" i="3"/>
  <c r="Z113" i="3"/>
  <c r="X113" i="3"/>
  <c r="V113" i="3"/>
  <c r="T113" i="3"/>
  <c r="R113" i="3"/>
  <c r="P113" i="3"/>
  <c r="N113" i="3"/>
  <c r="L113" i="3"/>
  <c r="J113" i="3"/>
  <c r="AD112" i="3"/>
  <c r="AB112" i="3"/>
  <c r="Z112" i="3"/>
  <c r="X112" i="3"/>
  <c r="V112" i="3"/>
  <c r="T112" i="3"/>
  <c r="R112" i="3"/>
  <c r="P112" i="3"/>
  <c r="N112" i="3"/>
  <c r="L112" i="3"/>
  <c r="J112" i="3"/>
  <c r="AD111" i="3"/>
  <c r="AB111" i="3"/>
  <c r="Z111" i="3"/>
  <c r="X111" i="3"/>
  <c r="V111" i="3"/>
  <c r="T111" i="3"/>
  <c r="R111" i="3"/>
  <c r="P111" i="3"/>
  <c r="N111" i="3"/>
  <c r="L111" i="3"/>
  <c r="J111" i="3"/>
  <c r="AD110" i="3"/>
  <c r="AB110" i="3"/>
  <c r="Z110" i="3"/>
  <c r="X110" i="3"/>
  <c r="V110" i="3"/>
  <c r="T110" i="3"/>
  <c r="R110" i="3"/>
  <c r="P110" i="3"/>
  <c r="N110" i="3"/>
  <c r="L110" i="3"/>
  <c r="J110" i="3"/>
  <c r="AD109" i="3"/>
  <c r="AB109" i="3"/>
  <c r="Z109" i="3"/>
  <c r="X109" i="3"/>
  <c r="V109" i="3"/>
  <c r="T109" i="3"/>
  <c r="R109" i="3"/>
  <c r="P109" i="3"/>
  <c r="N109" i="3"/>
  <c r="L109" i="3"/>
  <c r="J109" i="3"/>
  <c r="AD108" i="3"/>
  <c r="AB108" i="3"/>
  <c r="Z108" i="3"/>
  <c r="X108" i="3"/>
  <c r="V108" i="3"/>
  <c r="T108" i="3"/>
  <c r="R108" i="3"/>
  <c r="P108" i="3"/>
  <c r="N108" i="3"/>
  <c r="L108" i="3"/>
  <c r="J108" i="3"/>
  <c r="AD107" i="3"/>
  <c r="AB107" i="3"/>
  <c r="Z107" i="3"/>
  <c r="X107" i="3"/>
  <c r="V107" i="3"/>
  <c r="T107" i="3"/>
  <c r="R107" i="3"/>
  <c r="P107" i="3"/>
  <c r="N107" i="3"/>
  <c r="L107" i="3"/>
  <c r="J107" i="3"/>
  <c r="AD106" i="3"/>
  <c r="AB106" i="3"/>
  <c r="Z106" i="3"/>
  <c r="X106" i="3"/>
  <c r="V106" i="3"/>
  <c r="T106" i="3"/>
  <c r="R106" i="3"/>
  <c r="P106" i="3"/>
  <c r="N106" i="3"/>
  <c r="L106" i="3"/>
  <c r="J106" i="3"/>
  <c r="AD95" i="3"/>
  <c r="AB95" i="3"/>
  <c r="Z95" i="3"/>
  <c r="X95" i="3"/>
  <c r="V95" i="3"/>
  <c r="T95" i="3"/>
  <c r="R95" i="3"/>
  <c r="P95" i="3"/>
  <c r="N95" i="3"/>
  <c r="L95" i="3"/>
  <c r="J95" i="3"/>
  <c r="AD94" i="3"/>
  <c r="AB94" i="3"/>
  <c r="Z94" i="3"/>
  <c r="X94" i="3"/>
  <c r="V94" i="3"/>
  <c r="T94" i="3"/>
  <c r="R94" i="3"/>
  <c r="P94" i="3"/>
  <c r="N94" i="3"/>
  <c r="L94" i="3"/>
  <c r="J94" i="3"/>
  <c r="AD93" i="3"/>
  <c r="AB93" i="3"/>
  <c r="Z93" i="3"/>
  <c r="X93" i="3"/>
  <c r="V93" i="3"/>
  <c r="T93" i="3"/>
  <c r="R93" i="3"/>
  <c r="P93" i="3"/>
  <c r="N93" i="3"/>
  <c r="L93" i="3"/>
  <c r="J93" i="3"/>
  <c r="AD92" i="3"/>
  <c r="AB92" i="3"/>
  <c r="Z92" i="3"/>
  <c r="X92" i="3"/>
  <c r="V92" i="3"/>
  <c r="T92" i="3"/>
  <c r="R92" i="3"/>
  <c r="P92" i="3"/>
  <c r="N92" i="3"/>
  <c r="J92" i="3"/>
  <c r="AD91" i="3"/>
  <c r="AB91" i="3"/>
  <c r="Z91" i="3"/>
  <c r="X91" i="3"/>
  <c r="V91" i="3"/>
  <c r="T91" i="3"/>
  <c r="R91" i="3"/>
  <c r="P91" i="3"/>
  <c r="N91" i="3"/>
  <c r="L91" i="3"/>
  <c r="J91" i="3"/>
  <c r="AD90" i="3"/>
  <c r="AB90" i="3"/>
  <c r="Z90" i="3"/>
  <c r="X90" i="3"/>
  <c r="V90" i="3"/>
  <c r="T90" i="3"/>
  <c r="R90" i="3"/>
  <c r="P90" i="3"/>
  <c r="N90" i="3"/>
  <c r="L90" i="3"/>
  <c r="J90" i="3"/>
  <c r="AD89" i="3"/>
  <c r="AB89" i="3"/>
  <c r="Z89" i="3"/>
  <c r="X89" i="3"/>
  <c r="V89" i="3"/>
  <c r="T89" i="3"/>
  <c r="R89" i="3"/>
  <c r="P89" i="3"/>
  <c r="N89" i="3"/>
  <c r="L89" i="3"/>
  <c r="J89" i="3"/>
  <c r="AD88" i="3"/>
  <c r="AB88" i="3"/>
  <c r="Z88" i="3"/>
  <c r="X88" i="3"/>
  <c r="V88" i="3"/>
  <c r="T88" i="3"/>
  <c r="R88" i="3"/>
  <c r="P88" i="3"/>
  <c r="N88" i="3"/>
  <c r="L88" i="3"/>
  <c r="J88" i="3"/>
  <c r="AD87" i="3"/>
  <c r="AB87" i="3"/>
  <c r="Z87" i="3"/>
  <c r="X87" i="3"/>
  <c r="V87" i="3"/>
  <c r="T87" i="3"/>
  <c r="R87" i="3"/>
  <c r="P87" i="3"/>
  <c r="N87" i="3"/>
  <c r="L87" i="3"/>
  <c r="J87" i="3"/>
  <c r="AD86" i="3"/>
  <c r="AB86" i="3"/>
  <c r="Z86" i="3"/>
  <c r="X86" i="3"/>
  <c r="V86" i="3"/>
  <c r="T86" i="3"/>
  <c r="R86" i="3"/>
  <c r="P86" i="3"/>
  <c r="N86" i="3"/>
  <c r="L86" i="3"/>
  <c r="J86" i="3"/>
  <c r="AD85" i="3"/>
  <c r="AB85" i="3"/>
  <c r="Z85" i="3"/>
  <c r="X85" i="3"/>
  <c r="V85" i="3"/>
  <c r="T85" i="3"/>
  <c r="R85" i="3"/>
  <c r="P85" i="3"/>
  <c r="N85" i="3"/>
  <c r="L85" i="3"/>
  <c r="J85" i="3"/>
  <c r="AD84" i="3"/>
  <c r="AB84" i="3"/>
  <c r="Z84" i="3"/>
  <c r="X84" i="3"/>
  <c r="V84" i="3"/>
  <c r="T84" i="3"/>
  <c r="R84" i="3"/>
  <c r="P84" i="3"/>
  <c r="N84" i="3"/>
  <c r="L84" i="3"/>
  <c r="J84" i="3"/>
  <c r="AD83" i="3"/>
  <c r="AB83" i="3"/>
  <c r="Z83" i="3"/>
  <c r="X83" i="3"/>
  <c r="V83" i="3"/>
  <c r="T83" i="3"/>
  <c r="R83" i="3"/>
  <c r="P83" i="3"/>
  <c r="N83" i="3"/>
  <c r="L83" i="3"/>
  <c r="J83" i="3"/>
  <c r="AD82" i="3"/>
  <c r="AB82" i="3"/>
  <c r="Z82" i="3"/>
  <c r="X82" i="3"/>
  <c r="V82" i="3"/>
  <c r="T82" i="3"/>
  <c r="R82" i="3"/>
  <c r="P82" i="3"/>
  <c r="N82" i="3"/>
  <c r="L82" i="3"/>
  <c r="J82" i="3"/>
  <c r="AD81" i="3"/>
  <c r="AB81" i="3"/>
  <c r="Z81" i="3"/>
  <c r="X81" i="3"/>
  <c r="V81" i="3"/>
  <c r="T81" i="3"/>
  <c r="R81" i="3"/>
  <c r="P81" i="3"/>
  <c r="N81" i="3"/>
  <c r="L81" i="3"/>
  <c r="J81" i="3"/>
  <c r="AC194" i="5"/>
  <c r="Y194" i="5"/>
  <c r="U194" i="5"/>
  <c r="Q194" i="5"/>
  <c r="M194" i="5"/>
  <c r="AC193" i="5"/>
  <c r="AA193" i="5"/>
  <c r="Y193" i="5"/>
  <c r="W193" i="5"/>
  <c r="U193" i="5"/>
  <c r="S193" i="5"/>
  <c r="Q193" i="5"/>
  <c r="O193" i="5"/>
  <c r="M193" i="5"/>
  <c r="AC147" i="8"/>
  <c r="AC148" i="8" s="1"/>
  <c r="AA147" i="8"/>
  <c r="AA148" i="8" s="1"/>
  <c r="Y147" i="8"/>
  <c r="Y148" i="8" s="1"/>
  <c r="Z148" i="8" s="1"/>
  <c r="W147" i="8"/>
  <c r="W148" i="8" s="1"/>
  <c r="U147" i="8"/>
  <c r="U148" i="8" s="1"/>
  <c r="V147" i="8"/>
  <c r="S147" i="8"/>
  <c r="S148" i="8" s="1"/>
  <c r="T148" i="8" s="1"/>
  <c r="T147" i="8"/>
  <c r="R147" i="8"/>
  <c r="P147" i="8"/>
  <c r="N147" i="8"/>
  <c r="L147" i="8"/>
  <c r="J147" i="8"/>
  <c r="AC120" i="8"/>
  <c r="AC121" i="8" s="1"/>
  <c r="AA120" i="8"/>
  <c r="AA121" i="8" s="1"/>
  <c r="Y120" i="8"/>
  <c r="Y121" i="8" s="1"/>
  <c r="W120" i="8"/>
  <c r="W121" i="8" s="1"/>
  <c r="U120" i="8"/>
  <c r="U121" i="8" s="1"/>
  <c r="S120" i="8"/>
  <c r="S121" i="8" s="1"/>
  <c r="R120" i="8"/>
  <c r="P120" i="8"/>
  <c r="M120" i="8"/>
  <c r="M121" i="8" s="1"/>
  <c r="L120" i="8"/>
  <c r="J120" i="8"/>
  <c r="AD66" i="8"/>
  <c r="AB66" i="8"/>
  <c r="Z66" i="8"/>
  <c r="X66" i="8"/>
  <c r="V66" i="8"/>
  <c r="T66" i="8"/>
  <c r="R66" i="8"/>
  <c r="P66" i="8"/>
  <c r="N66" i="8"/>
  <c r="L66" i="8"/>
  <c r="J66" i="8"/>
  <c r="AD39" i="8"/>
  <c r="AB39" i="8"/>
  <c r="Z39" i="8"/>
  <c r="X39" i="8"/>
  <c r="V39" i="8"/>
  <c r="T39" i="8"/>
  <c r="R39" i="8"/>
  <c r="P39" i="8"/>
  <c r="N39" i="8"/>
  <c r="L39" i="8"/>
  <c r="J39" i="8"/>
  <c r="AC92" i="8"/>
  <c r="AC93" i="8" s="1"/>
  <c r="AD93" i="8" s="1"/>
  <c r="AA92" i="8"/>
  <c r="AA93" i="8"/>
  <c r="AB92" i="8"/>
  <c r="Y92" i="8"/>
  <c r="Z92" i="8" s="1"/>
  <c r="W92" i="8"/>
  <c r="W93" i="8" s="1"/>
  <c r="W407" i="8" s="1"/>
  <c r="X92" i="8"/>
  <c r="U92" i="8"/>
  <c r="U93" i="8" s="1"/>
  <c r="V92" i="8"/>
  <c r="S92" i="8"/>
  <c r="S93" i="8"/>
  <c r="R92" i="8"/>
  <c r="P92" i="8"/>
  <c r="N92" i="8"/>
  <c r="L92" i="8"/>
  <c r="J92" i="8"/>
  <c r="AD11" i="8"/>
  <c r="AB11" i="8"/>
  <c r="Z11" i="8"/>
  <c r="X11" i="8"/>
  <c r="V11" i="8"/>
  <c r="T11" i="8"/>
  <c r="R11" i="8"/>
  <c r="P11" i="8"/>
  <c r="N11" i="8"/>
  <c r="L11" i="8"/>
  <c r="J11" i="8"/>
  <c r="AD113" i="6"/>
  <c r="AB113" i="6"/>
  <c r="X113" i="6"/>
  <c r="V113" i="6"/>
  <c r="T113" i="6"/>
  <c r="R113" i="6"/>
  <c r="P113" i="6"/>
  <c r="N113" i="6"/>
  <c r="L113" i="6"/>
  <c r="J113" i="6"/>
  <c r="AC614" i="2"/>
  <c r="AD614" i="2" s="1"/>
  <c r="AA614" i="2"/>
  <c r="Y614" i="2"/>
  <c r="Z614" i="2" s="1"/>
  <c r="W614" i="2"/>
  <c r="U614" i="2"/>
  <c r="V614" i="2" s="1"/>
  <c r="S614" i="2"/>
  <c r="Q614" i="2"/>
  <c r="R614" i="2" s="1"/>
  <c r="O614" i="2"/>
  <c r="M614" i="2"/>
  <c r="N614" i="2" s="1"/>
  <c r="AD613" i="2"/>
  <c r="AB613" i="2"/>
  <c r="Z613" i="2"/>
  <c r="X613" i="2"/>
  <c r="V613" i="2"/>
  <c r="T613" i="2"/>
  <c r="R613" i="2"/>
  <c r="P613" i="2"/>
  <c r="N613" i="2"/>
  <c r="L613" i="2"/>
  <c r="J613" i="2"/>
  <c r="AD611" i="2"/>
  <c r="AB611" i="2"/>
  <c r="Z611" i="2"/>
  <c r="X611" i="2"/>
  <c r="V611" i="2"/>
  <c r="T611" i="2"/>
  <c r="R611" i="2"/>
  <c r="P611" i="2"/>
  <c r="N611" i="2"/>
  <c r="L611" i="2"/>
  <c r="J611" i="2"/>
  <c r="AD612" i="2"/>
  <c r="AB612" i="2"/>
  <c r="Z612" i="2"/>
  <c r="X612" i="2"/>
  <c r="V612" i="2"/>
  <c r="T612" i="2"/>
  <c r="R612" i="2"/>
  <c r="P612" i="2"/>
  <c r="N612" i="2"/>
  <c r="L612" i="2"/>
  <c r="J612" i="2"/>
  <c r="AD610" i="2"/>
  <c r="AB610" i="2"/>
  <c r="Z610" i="2"/>
  <c r="X610" i="2"/>
  <c r="V610" i="2"/>
  <c r="T610" i="2"/>
  <c r="R610" i="2"/>
  <c r="P610" i="2"/>
  <c r="N610" i="2"/>
  <c r="L610" i="2"/>
  <c r="J610" i="2"/>
  <c r="AD609" i="2"/>
  <c r="AB609" i="2"/>
  <c r="Z609" i="2"/>
  <c r="X609" i="2"/>
  <c r="V609" i="2"/>
  <c r="T609" i="2"/>
  <c r="R609" i="2"/>
  <c r="P609" i="2"/>
  <c r="N609" i="2"/>
  <c r="L609" i="2"/>
  <c r="J609" i="2"/>
  <c r="AD608" i="2"/>
  <c r="AB608" i="2"/>
  <c r="Z608" i="2"/>
  <c r="X608" i="2"/>
  <c r="V608" i="2"/>
  <c r="T608" i="2"/>
  <c r="R608" i="2"/>
  <c r="P608" i="2"/>
  <c r="N608" i="2"/>
  <c r="L608" i="2"/>
  <c r="J608" i="2"/>
  <c r="AD604" i="2"/>
  <c r="AB604" i="2"/>
  <c r="Z604" i="2"/>
  <c r="X604" i="2"/>
  <c r="V604" i="2"/>
  <c r="T604" i="2"/>
  <c r="R604" i="2"/>
  <c r="P604" i="2"/>
  <c r="N604" i="2"/>
  <c r="L604" i="2"/>
  <c r="J604" i="2"/>
  <c r="AD606" i="2"/>
  <c r="AB606" i="2"/>
  <c r="Z606" i="2"/>
  <c r="X606" i="2"/>
  <c r="V606" i="2"/>
  <c r="T606" i="2"/>
  <c r="R606" i="2"/>
  <c r="P606" i="2"/>
  <c r="N606" i="2"/>
  <c r="L606" i="2"/>
  <c r="J606" i="2"/>
  <c r="AD605" i="2"/>
  <c r="AB605" i="2"/>
  <c r="Z605" i="2"/>
  <c r="X605" i="2"/>
  <c r="V605" i="2"/>
  <c r="T605" i="2"/>
  <c r="R605" i="2"/>
  <c r="P605" i="2"/>
  <c r="N605" i="2"/>
  <c r="L605" i="2"/>
  <c r="J605" i="2"/>
  <c r="AD603" i="2"/>
  <c r="AB603" i="2"/>
  <c r="Z603" i="2"/>
  <c r="X603" i="2"/>
  <c r="V603" i="2"/>
  <c r="T603" i="2"/>
  <c r="R603" i="2"/>
  <c r="P603" i="2"/>
  <c r="N603" i="2"/>
  <c r="L603" i="2"/>
  <c r="J603" i="2"/>
  <c r="AD592" i="2"/>
  <c r="AB592" i="2"/>
  <c r="Z592" i="2"/>
  <c r="X592" i="2"/>
  <c r="V592" i="2"/>
  <c r="T592" i="2"/>
  <c r="R592" i="2"/>
  <c r="P592" i="2"/>
  <c r="N592" i="2"/>
  <c r="L592" i="2"/>
  <c r="J592" i="2"/>
  <c r="AD591" i="2"/>
  <c r="AB591" i="2"/>
  <c r="Z591" i="2"/>
  <c r="X591" i="2"/>
  <c r="V591" i="2"/>
  <c r="T591" i="2"/>
  <c r="R591" i="2"/>
  <c r="P591" i="2"/>
  <c r="N591" i="2"/>
  <c r="L591" i="2"/>
  <c r="J591" i="2"/>
  <c r="AD590" i="2"/>
  <c r="AB590" i="2"/>
  <c r="Z590" i="2"/>
  <c r="X590" i="2"/>
  <c r="V590" i="2"/>
  <c r="T590" i="2"/>
  <c r="R590" i="2"/>
  <c r="P590" i="2"/>
  <c r="N590" i="2"/>
  <c r="L590" i="2"/>
  <c r="J590" i="2"/>
  <c r="AD589" i="2"/>
  <c r="AB589" i="2"/>
  <c r="Z589" i="2"/>
  <c r="X589" i="2"/>
  <c r="V589" i="2"/>
  <c r="T589" i="2"/>
  <c r="R589" i="2"/>
  <c r="P589" i="2"/>
  <c r="N589" i="2"/>
  <c r="L589" i="2"/>
  <c r="J589" i="2"/>
  <c r="AD588" i="2"/>
  <c r="AB588" i="2"/>
  <c r="Z588" i="2"/>
  <c r="X588" i="2"/>
  <c r="V588" i="2"/>
  <c r="T588" i="2"/>
  <c r="R588" i="2"/>
  <c r="P588" i="2"/>
  <c r="N588" i="2"/>
  <c r="L588" i="2"/>
  <c r="J588" i="2"/>
  <c r="AD587" i="2"/>
  <c r="AB587" i="2"/>
  <c r="Z587" i="2"/>
  <c r="X587" i="2"/>
  <c r="V587" i="2"/>
  <c r="T587" i="2"/>
  <c r="R587" i="2"/>
  <c r="P587" i="2"/>
  <c r="N587" i="2"/>
  <c r="L587" i="2"/>
  <c r="J587" i="2"/>
  <c r="AD586" i="2"/>
  <c r="AB586" i="2"/>
  <c r="Z586" i="2"/>
  <c r="X586" i="2"/>
  <c r="V586" i="2"/>
  <c r="T586" i="2"/>
  <c r="R586" i="2"/>
  <c r="P586" i="2"/>
  <c r="N586" i="2"/>
  <c r="L586" i="2"/>
  <c r="J586" i="2"/>
  <c r="AD585" i="2"/>
  <c r="AB585" i="2"/>
  <c r="Z585" i="2"/>
  <c r="X585" i="2"/>
  <c r="V585" i="2"/>
  <c r="T585" i="2"/>
  <c r="R585" i="2"/>
  <c r="P585" i="2"/>
  <c r="N585" i="2"/>
  <c r="L585" i="2"/>
  <c r="J585" i="2"/>
  <c r="AD584" i="2"/>
  <c r="AB584" i="2"/>
  <c r="Z584" i="2"/>
  <c r="X584" i="2"/>
  <c r="V584" i="2"/>
  <c r="T584" i="2"/>
  <c r="R584" i="2"/>
  <c r="P584" i="2"/>
  <c r="N584" i="2"/>
  <c r="L584" i="2"/>
  <c r="J584" i="2"/>
  <c r="AD583" i="2"/>
  <c r="AB583" i="2"/>
  <c r="Z583" i="2"/>
  <c r="X583" i="2"/>
  <c r="V583" i="2"/>
  <c r="T583" i="2"/>
  <c r="R583" i="2"/>
  <c r="P583" i="2"/>
  <c r="N583" i="2"/>
  <c r="L583" i="2"/>
  <c r="J583" i="2"/>
  <c r="AD582" i="2"/>
  <c r="AB582" i="2"/>
  <c r="Z582" i="2"/>
  <c r="X582" i="2"/>
  <c r="V582" i="2"/>
  <c r="T582" i="2"/>
  <c r="R582" i="2"/>
  <c r="P582" i="2"/>
  <c r="N582" i="2"/>
  <c r="L582" i="2"/>
  <c r="J582" i="2"/>
  <c r="AD581" i="2"/>
  <c r="AB581" i="2"/>
  <c r="Z581" i="2"/>
  <c r="V581" i="2"/>
  <c r="T581" i="2"/>
  <c r="R581" i="2"/>
  <c r="P581" i="2"/>
  <c r="N581" i="2"/>
  <c r="L581" i="2"/>
  <c r="J581" i="2"/>
  <c r="AD580" i="2"/>
  <c r="AB580" i="2"/>
  <c r="Z580" i="2"/>
  <c r="X580" i="2"/>
  <c r="V580" i="2"/>
  <c r="T580" i="2"/>
  <c r="R580" i="2"/>
  <c r="P580" i="2"/>
  <c r="N580" i="2"/>
  <c r="L580" i="2"/>
  <c r="J580" i="2"/>
  <c r="AD579" i="2"/>
  <c r="AB579" i="2"/>
  <c r="Z579" i="2"/>
  <c r="X579" i="2"/>
  <c r="V579" i="2"/>
  <c r="T579" i="2"/>
  <c r="R579" i="2"/>
  <c r="P579" i="2"/>
  <c r="L579" i="2"/>
  <c r="J579" i="2"/>
  <c r="AD569" i="2"/>
  <c r="AB569" i="2"/>
  <c r="Z569" i="2"/>
  <c r="X569" i="2"/>
  <c r="V569" i="2"/>
  <c r="T569" i="2"/>
  <c r="R569" i="2"/>
  <c r="P569" i="2"/>
  <c r="N569" i="2"/>
  <c r="L569" i="2"/>
  <c r="J569" i="2"/>
  <c r="AD568" i="2"/>
  <c r="AB568" i="2"/>
  <c r="Z568" i="2"/>
  <c r="X568" i="2"/>
  <c r="V568" i="2"/>
  <c r="T568" i="2"/>
  <c r="R568" i="2"/>
  <c r="P568" i="2"/>
  <c r="N568" i="2"/>
  <c r="L568" i="2"/>
  <c r="J568" i="2"/>
  <c r="AD567" i="2"/>
  <c r="AB567" i="2"/>
  <c r="Z567" i="2"/>
  <c r="X567" i="2"/>
  <c r="V567" i="2"/>
  <c r="T567" i="2"/>
  <c r="R567" i="2"/>
  <c r="P567" i="2"/>
  <c r="N567" i="2"/>
  <c r="L567" i="2"/>
  <c r="J567" i="2"/>
  <c r="AD566" i="2"/>
  <c r="AB566" i="2"/>
  <c r="Z566" i="2"/>
  <c r="X566" i="2"/>
  <c r="V566" i="2"/>
  <c r="T566" i="2"/>
  <c r="P566" i="2"/>
  <c r="N566" i="2"/>
  <c r="L566" i="2"/>
  <c r="J566" i="2"/>
  <c r="AD565" i="2"/>
  <c r="AB565" i="2"/>
  <c r="Z565" i="2"/>
  <c r="X565" i="2"/>
  <c r="V565" i="2"/>
  <c r="T565" i="2"/>
  <c r="R565" i="2"/>
  <c r="P565" i="2"/>
  <c r="N565" i="2"/>
  <c r="L565" i="2"/>
  <c r="J565" i="2"/>
  <c r="AD564" i="2"/>
  <c r="AB564" i="2"/>
  <c r="Z564" i="2"/>
  <c r="X564" i="2"/>
  <c r="V564" i="2"/>
  <c r="T564" i="2"/>
  <c r="P564" i="2"/>
  <c r="N564" i="2"/>
  <c r="L564" i="2"/>
  <c r="J564" i="2"/>
  <c r="AD563" i="2"/>
  <c r="AB563" i="2"/>
  <c r="Z563" i="2"/>
  <c r="X563" i="2"/>
  <c r="V563" i="2"/>
  <c r="T563" i="2"/>
  <c r="R563" i="2"/>
  <c r="P563" i="2"/>
  <c r="N563" i="2"/>
  <c r="L563" i="2"/>
  <c r="J563" i="2"/>
  <c r="AD562" i="2"/>
  <c r="AB562" i="2"/>
  <c r="Z562" i="2"/>
  <c r="X562" i="2"/>
  <c r="V562" i="2"/>
  <c r="T562" i="2"/>
  <c r="R562" i="2"/>
  <c r="P562" i="2"/>
  <c r="N562" i="2"/>
  <c r="L562" i="2"/>
  <c r="J562" i="2"/>
  <c r="AD561" i="2"/>
  <c r="AB561" i="2"/>
  <c r="Z561" i="2"/>
  <c r="X561" i="2"/>
  <c r="V561" i="2"/>
  <c r="T561" i="2"/>
  <c r="R561" i="2"/>
  <c r="P561" i="2"/>
  <c r="N561" i="2"/>
  <c r="L561" i="2"/>
  <c r="J561" i="2"/>
  <c r="AD560" i="2"/>
  <c r="AB560" i="2"/>
  <c r="Z560" i="2"/>
  <c r="X560" i="2"/>
  <c r="V560" i="2"/>
  <c r="T560" i="2"/>
  <c r="R560" i="2"/>
  <c r="P560" i="2"/>
  <c r="N560" i="2"/>
  <c r="L560" i="2"/>
  <c r="J560" i="2"/>
  <c r="AD559" i="2"/>
  <c r="AB559" i="2"/>
  <c r="Z559" i="2"/>
  <c r="X559" i="2"/>
  <c r="V559" i="2"/>
  <c r="T559" i="2"/>
  <c r="R559" i="2"/>
  <c r="P559" i="2"/>
  <c r="N559" i="2"/>
  <c r="L559" i="2"/>
  <c r="J559" i="2"/>
  <c r="AD558" i="2"/>
  <c r="AB558" i="2"/>
  <c r="Z558" i="2"/>
  <c r="X558" i="2"/>
  <c r="V558" i="2"/>
  <c r="T558" i="2"/>
  <c r="R558" i="2"/>
  <c r="P558" i="2"/>
  <c r="N558" i="2"/>
  <c r="L558" i="2"/>
  <c r="J558" i="2"/>
  <c r="AD557" i="2"/>
  <c r="AB557" i="2"/>
  <c r="Z557" i="2"/>
  <c r="X557" i="2"/>
  <c r="V557" i="2"/>
  <c r="T557" i="2"/>
  <c r="R557" i="2"/>
  <c r="P557" i="2"/>
  <c r="N557" i="2"/>
  <c r="L557" i="2"/>
  <c r="J557" i="2"/>
  <c r="AD556" i="2"/>
  <c r="AB556" i="2"/>
  <c r="Z556" i="2"/>
  <c r="X556" i="2"/>
  <c r="V556" i="2"/>
  <c r="T556" i="2"/>
  <c r="R556" i="2"/>
  <c r="P556" i="2"/>
  <c r="N556" i="2"/>
  <c r="L556" i="2"/>
  <c r="J556" i="2"/>
  <c r="AD352" i="1"/>
  <c r="AB352" i="1"/>
  <c r="Z352" i="1"/>
  <c r="X352" i="1"/>
  <c r="V352" i="1"/>
  <c r="T352" i="1"/>
  <c r="R352" i="1"/>
  <c r="P352" i="1"/>
  <c r="N352" i="1"/>
  <c r="L352" i="1"/>
  <c r="J352" i="1"/>
  <c r="AD351" i="1"/>
  <c r="AB351" i="1"/>
  <c r="Z351" i="1"/>
  <c r="X351" i="1"/>
  <c r="V351" i="1"/>
  <c r="T351" i="1"/>
  <c r="R351" i="1"/>
  <c r="P351" i="1"/>
  <c r="N351" i="1"/>
  <c r="L351" i="1"/>
  <c r="J351" i="1"/>
  <c r="AD350" i="1"/>
  <c r="AB350" i="1"/>
  <c r="Z350" i="1"/>
  <c r="X350" i="1"/>
  <c r="V350" i="1"/>
  <c r="T350" i="1"/>
  <c r="R350" i="1"/>
  <c r="P350" i="1"/>
  <c r="N350" i="1"/>
  <c r="L350" i="1"/>
  <c r="J350" i="1"/>
  <c r="AD349" i="1"/>
  <c r="AB349" i="1"/>
  <c r="Z349" i="1"/>
  <c r="X349" i="1"/>
  <c r="V349" i="1"/>
  <c r="T349" i="1"/>
  <c r="R349" i="1"/>
  <c r="P349" i="1"/>
  <c r="N349" i="1"/>
  <c r="L349" i="1"/>
  <c r="J349" i="1"/>
  <c r="AD348" i="1"/>
  <c r="AB348" i="1"/>
  <c r="Z348" i="1"/>
  <c r="X348" i="1"/>
  <c r="V348" i="1"/>
  <c r="T348" i="1"/>
  <c r="R348" i="1"/>
  <c r="P348" i="1"/>
  <c r="N348" i="1"/>
  <c r="L348" i="1"/>
  <c r="J348" i="1"/>
  <c r="AD347" i="1"/>
  <c r="AB347" i="1"/>
  <c r="Z347" i="1"/>
  <c r="X347" i="1"/>
  <c r="V347" i="1"/>
  <c r="T347" i="1"/>
  <c r="R347" i="1"/>
  <c r="P347" i="1"/>
  <c r="N347" i="1"/>
  <c r="L347" i="1"/>
  <c r="J347" i="1"/>
  <c r="AD346" i="1"/>
  <c r="AB346" i="1"/>
  <c r="Z346" i="1"/>
  <c r="X346" i="1"/>
  <c r="V346" i="1"/>
  <c r="T346" i="1"/>
  <c r="R346" i="1"/>
  <c r="P346" i="1"/>
  <c r="N346" i="1"/>
  <c r="L346" i="1"/>
  <c r="J346" i="1"/>
  <c r="AD345" i="1"/>
  <c r="AB345" i="1"/>
  <c r="Z345" i="1"/>
  <c r="X345" i="1"/>
  <c r="V345" i="1"/>
  <c r="T345" i="1"/>
  <c r="R345" i="1"/>
  <c r="P345" i="1"/>
  <c r="N345" i="1"/>
  <c r="L345" i="1"/>
  <c r="J345" i="1"/>
  <c r="AD334" i="1"/>
  <c r="AB334" i="1"/>
  <c r="Z334" i="1"/>
  <c r="X334" i="1"/>
  <c r="V334" i="1"/>
  <c r="T334" i="1"/>
  <c r="R334" i="1"/>
  <c r="P334" i="1"/>
  <c r="N334" i="1"/>
  <c r="L334" i="1"/>
  <c r="J334" i="1"/>
  <c r="AD333" i="1"/>
  <c r="AB333" i="1"/>
  <c r="Z333" i="1"/>
  <c r="X333" i="1"/>
  <c r="V333" i="1"/>
  <c r="T333" i="1"/>
  <c r="R333" i="1"/>
  <c r="P333" i="1"/>
  <c r="N333" i="1"/>
  <c r="L333" i="1"/>
  <c r="J333" i="1"/>
  <c r="AD332" i="1"/>
  <c r="AB332" i="1"/>
  <c r="Z332" i="1"/>
  <c r="X332" i="1"/>
  <c r="V332" i="1"/>
  <c r="T332" i="1"/>
  <c r="R332" i="1"/>
  <c r="P332" i="1"/>
  <c r="N332" i="1"/>
  <c r="L332" i="1"/>
  <c r="J332" i="1"/>
  <c r="AD331" i="1"/>
  <c r="AB331" i="1"/>
  <c r="Z331" i="1"/>
  <c r="X331" i="1"/>
  <c r="V331" i="1"/>
  <c r="T331" i="1"/>
  <c r="R331" i="1"/>
  <c r="P331" i="1"/>
  <c r="N331" i="1"/>
  <c r="L331" i="1"/>
  <c r="J331" i="1"/>
  <c r="AD330" i="1"/>
  <c r="AB330" i="1"/>
  <c r="Z330" i="1"/>
  <c r="X330" i="1"/>
  <c r="V330" i="1"/>
  <c r="T330" i="1"/>
  <c r="R330" i="1"/>
  <c r="P330" i="1"/>
  <c r="N330" i="1"/>
  <c r="L330" i="1"/>
  <c r="J330" i="1"/>
  <c r="AD329" i="1"/>
  <c r="AB329" i="1"/>
  <c r="Z329" i="1"/>
  <c r="X329" i="1"/>
  <c r="V329" i="1"/>
  <c r="T329" i="1"/>
  <c r="R329" i="1"/>
  <c r="P329" i="1"/>
  <c r="N329" i="1"/>
  <c r="L329" i="1"/>
  <c r="J329" i="1"/>
  <c r="AD328" i="1"/>
  <c r="AB328" i="1"/>
  <c r="Z328" i="1"/>
  <c r="X328" i="1"/>
  <c r="V328" i="1"/>
  <c r="T328" i="1"/>
  <c r="R328" i="1"/>
  <c r="P328" i="1"/>
  <c r="N328" i="1"/>
  <c r="L328" i="1"/>
  <c r="J328" i="1"/>
  <c r="AD327" i="1"/>
  <c r="AB327" i="1"/>
  <c r="Z327" i="1"/>
  <c r="X327" i="1"/>
  <c r="V327" i="1"/>
  <c r="T327" i="1"/>
  <c r="R327" i="1"/>
  <c r="P327" i="1"/>
  <c r="N327" i="1"/>
  <c r="L327" i="1"/>
  <c r="J327" i="1"/>
  <c r="AD326" i="1"/>
  <c r="AB326" i="1"/>
  <c r="Z326" i="1"/>
  <c r="X326" i="1"/>
  <c r="V326" i="1"/>
  <c r="T326" i="1"/>
  <c r="R326" i="1"/>
  <c r="P326" i="1"/>
  <c r="N326" i="1"/>
  <c r="L326" i="1"/>
  <c r="J326" i="1"/>
  <c r="AD325" i="1"/>
  <c r="AB325" i="1"/>
  <c r="Z325" i="1"/>
  <c r="X325" i="1"/>
  <c r="V325" i="1"/>
  <c r="T325" i="1"/>
  <c r="R325" i="1"/>
  <c r="P325" i="1"/>
  <c r="N325" i="1"/>
  <c r="L325" i="1"/>
  <c r="J325" i="1"/>
  <c r="AD324" i="1"/>
  <c r="AB324" i="1"/>
  <c r="Z324" i="1"/>
  <c r="X324" i="1"/>
  <c r="V324" i="1"/>
  <c r="T324" i="1"/>
  <c r="R324" i="1"/>
  <c r="P324" i="1"/>
  <c r="N324" i="1"/>
  <c r="L324" i="1"/>
  <c r="J324" i="1"/>
  <c r="AD323" i="1"/>
  <c r="AB323" i="1"/>
  <c r="Z323" i="1"/>
  <c r="X323" i="1"/>
  <c r="V323" i="1"/>
  <c r="T323" i="1"/>
  <c r="R323" i="1"/>
  <c r="P323" i="1"/>
  <c r="N323" i="1"/>
  <c r="L323" i="1"/>
  <c r="J323" i="1"/>
  <c r="AD322" i="1"/>
  <c r="AB322" i="1"/>
  <c r="Z322" i="1"/>
  <c r="X322" i="1"/>
  <c r="V322" i="1"/>
  <c r="T322" i="1"/>
  <c r="R322" i="1"/>
  <c r="P322" i="1"/>
  <c r="N322" i="1"/>
  <c r="L322" i="1"/>
  <c r="J322" i="1"/>
  <c r="J211" i="1"/>
  <c r="J58" i="2"/>
  <c r="J57" i="2"/>
  <c r="J56" i="2"/>
  <c r="J55" i="2"/>
  <c r="J970" i="2"/>
  <c r="J978" i="2"/>
  <c r="J977" i="2"/>
  <c r="J976" i="2"/>
  <c r="J975" i="2"/>
  <c r="J974" i="2"/>
  <c r="J973" i="2"/>
  <c r="J972" i="2"/>
  <c r="J971" i="2"/>
  <c r="W979" i="2"/>
  <c r="U979" i="2"/>
  <c r="S979" i="2"/>
  <c r="T979" i="2" s="1"/>
  <c r="O979" i="2"/>
  <c r="J969" i="2"/>
  <c r="V200" i="2"/>
  <c r="L200" i="2"/>
  <c r="J200" i="2"/>
  <c r="N112" i="1"/>
  <c r="L112" i="1"/>
  <c r="N111" i="1"/>
  <c r="L111" i="1"/>
  <c r="N110" i="1"/>
  <c r="L110" i="1"/>
  <c r="Z109" i="1"/>
  <c r="N109" i="1"/>
  <c r="L109" i="1"/>
  <c r="N108" i="1"/>
  <c r="L108" i="1"/>
  <c r="N107" i="1"/>
  <c r="L107" i="1"/>
  <c r="N106" i="1"/>
  <c r="L106" i="1"/>
  <c r="N105" i="1"/>
  <c r="J105" i="1"/>
  <c r="Z104" i="1"/>
  <c r="X104" i="1"/>
  <c r="V104" i="1"/>
  <c r="T104" i="1"/>
  <c r="P104" i="1"/>
  <c r="N104" i="1"/>
  <c r="L104" i="1"/>
  <c r="L362" i="8"/>
  <c r="N257" i="8"/>
  <c r="AC219" i="8"/>
  <c r="AD219" i="8" s="1"/>
  <c r="AA219" i="8"/>
  <c r="Y219" i="8"/>
  <c r="Y407" i="8" s="1"/>
  <c r="W219" i="8"/>
  <c r="U219" i="8"/>
  <c r="V219" i="8" s="1"/>
  <c r="S219" i="8"/>
  <c r="S407" i="8" s="1"/>
  <c r="R12" i="11" s="1"/>
  <c r="Q219" i="8"/>
  <c r="M219" i="8"/>
  <c r="AC199" i="8"/>
  <c r="AA199" i="8"/>
  <c r="Y199" i="8"/>
  <c r="W199" i="8"/>
  <c r="U199" i="8"/>
  <c r="S199" i="8"/>
  <c r="Q199" i="8"/>
  <c r="R199" i="8" s="1"/>
  <c r="O199" i="8"/>
  <c r="M199" i="8"/>
  <c r="K199" i="8"/>
  <c r="I199" i="8"/>
  <c r="L199" i="8" s="1"/>
  <c r="H199" i="8"/>
  <c r="AC175" i="8"/>
  <c r="AD175" i="8" s="1"/>
  <c r="AA175" i="8"/>
  <c r="Y175" i="8"/>
  <c r="W175" i="8"/>
  <c r="U175" i="8"/>
  <c r="V175" i="8" s="1"/>
  <c r="S175" i="8"/>
  <c r="Q175" i="8"/>
  <c r="O175" i="8"/>
  <c r="M175" i="8"/>
  <c r="N175" i="8" s="1"/>
  <c r="K175" i="8"/>
  <c r="I175" i="8"/>
  <c r="L175" i="8" s="1"/>
  <c r="H175" i="8"/>
  <c r="AB403" i="5"/>
  <c r="P403" i="5"/>
  <c r="L403" i="5"/>
  <c r="M403" i="5" s="1"/>
  <c r="J403" i="5"/>
  <c r="AC673" i="2"/>
  <c r="AA673" i="2"/>
  <c r="Y673" i="2"/>
  <c r="Z673" i="2" s="1"/>
  <c r="W673" i="2"/>
  <c r="U673" i="2"/>
  <c r="S673" i="2"/>
  <c r="Q673" i="2"/>
  <c r="O673" i="2"/>
  <c r="M673" i="2"/>
  <c r="K673" i="2"/>
  <c r="I673" i="2"/>
  <c r="N673" i="2" s="1"/>
  <c r="H673" i="2"/>
  <c r="H13" i="11"/>
  <c r="AB49" i="9"/>
  <c r="Z49" i="9"/>
  <c r="Z13" i="11" s="1"/>
  <c r="X49" i="9"/>
  <c r="V49" i="9"/>
  <c r="V13" i="11" s="1"/>
  <c r="W13" i="11" s="1"/>
  <c r="T49" i="9"/>
  <c r="T13" i="11" s="1"/>
  <c r="R49" i="9"/>
  <c r="R13" i="11" s="1"/>
  <c r="P49" i="9"/>
  <c r="N49" i="9"/>
  <c r="N13" i="11" s="1"/>
  <c r="L49" i="9"/>
  <c r="L13" i="11" s="1"/>
  <c r="J49" i="9"/>
  <c r="J13" i="11" s="1"/>
  <c r="L433" i="1"/>
  <c r="K67" i="6"/>
  <c r="M67" i="6"/>
  <c r="O67" i="6"/>
  <c r="Q67" i="6"/>
  <c r="S67" i="6"/>
  <c r="U67" i="6"/>
  <c r="W67" i="6"/>
  <c r="Y67" i="6"/>
  <c r="AA67" i="6"/>
  <c r="AC67" i="6"/>
  <c r="V433" i="1"/>
  <c r="X433" i="1"/>
  <c r="Z433" i="1"/>
  <c r="AB433" i="1"/>
  <c r="AD433" i="1"/>
  <c r="P211" i="1"/>
  <c r="R211" i="1"/>
  <c r="T211" i="1"/>
  <c r="V211" i="1"/>
  <c r="X211" i="1"/>
  <c r="Z211" i="1"/>
  <c r="AB211" i="1"/>
  <c r="AD211" i="1"/>
  <c r="L211" i="1"/>
  <c r="AB250" i="1"/>
  <c r="P250" i="1"/>
  <c r="L250" i="1"/>
  <c r="T65" i="3"/>
  <c r="P65" i="3"/>
  <c r="L65" i="3"/>
  <c r="J340" i="3"/>
  <c r="AD537" i="2"/>
  <c r="Z537" i="2"/>
  <c r="V537" i="2"/>
  <c r="R537" i="2"/>
  <c r="N537" i="2"/>
  <c r="AC307" i="1"/>
  <c r="AA307" i="1"/>
  <c r="Y307" i="1"/>
  <c r="W307" i="1"/>
  <c r="V7" i="11" s="1"/>
  <c r="U307" i="1"/>
  <c r="S307" i="1"/>
  <c r="Q307" i="1"/>
  <c r="O307" i="1"/>
  <c r="P307" i="1" s="1"/>
  <c r="M307" i="1"/>
  <c r="K307" i="1"/>
  <c r="I307" i="1"/>
  <c r="H307" i="1"/>
  <c r="J225" i="1"/>
  <c r="AD226" i="1"/>
  <c r="AD225" i="1"/>
  <c r="AB226" i="1"/>
  <c r="AB225" i="1"/>
  <c r="Z226" i="1"/>
  <c r="Z225" i="1"/>
  <c r="X226" i="1"/>
  <c r="X225" i="1"/>
  <c r="V226" i="1"/>
  <c r="V225" i="1"/>
  <c r="T226" i="1"/>
  <c r="T225" i="1"/>
  <c r="R226" i="1"/>
  <c r="R225" i="1"/>
  <c r="P226" i="1"/>
  <c r="P225" i="1"/>
  <c r="N226" i="1"/>
  <c r="N225" i="1"/>
  <c r="L226" i="1"/>
  <c r="L225" i="1"/>
  <c r="T233" i="1"/>
  <c r="J226" i="1"/>
  <c r="AA145" i="4"/>
  <c r="S145" i="4"/>
  <c r="I145" i="4"/>
  <c r="AB459" i="5"/>
  <c r="P459" i="5"/>
  <c r="L459" i="5"/>
  <c r="J459" i="5"/>
  <c r="H459" i="5"/>
  <c r="AB67" i="5"/>
  <c r="AC67" i="5" s="1"/>
  <c r="Z67" i="5"/>
  <c r="X67" i="5"/>
  <c r="V67" i="5"/>
  <c r="T67" i="5"/>
  <c r="R67" i="5"/>
  <c r="P67" i="5"/>
  <c r="Q67" i="5" s="1"/>
  <c r="N67" i="5"/>
  <c r="O67" i="5" s="1"/>
  <c r="L67" i="5"/>
  <c r="M67" i="5" s="1"/>
  <c r="J67" i="5"/>
  <c r="AB248" i="5"/>
  <c r="Z248" i="5"/>
  <c r="X248" i="5"/>
  <c r="Y248" i="5" s="1"/>
  <c r="V248" i="5"/>
  <c r="T248" i="5"/>
  <c r="R248" i="5"/>
  <c r="S248" i="5" s="1"/>
  <c r="P248" i="5"/>
  <c r="Q248" i="5" s="1"/>
  <c r="N248" i="5"/>
  <c r="M248" i="5"/>
  <c r="J248" i="5"/>
  <c r="AA248" i="5"/>
  <c r="I248" i="5"/>
  <c r="U601" i="3"/>
  <c r="S601" i="3"/>
  <c r="Q601" i="3"/>
  <c r="O601" i="3"/>
  <c r="M601" i="3"/>
  <c r="K601" i="3"/>
  <c r="I601" i="3"/>
  <c r="H601" i="3"/>
  <c r="AC601" i="3"/>
  <c r="AD601" i="3" s="1"/>
  <c r="AA601" i="3"/>
  <c r="Y601" i="3"/>
  <c r="W601" i="3"/>
  <c r="AC577" i="3"/>
  <c r="AA577" i="3"/>
  <c r="Y577" i="3"/>
  <c r="W577" i="3"/>
  <c r="U577" i="3"/>
  <c r="S577" i="3"/>
  <c r="Q577" i="3"/>
  <c r="K577" i="3"/>
  <c r="AC634" i="2"/>
  <c r="AD634" i="2" s="1"/>
  <c r="AA634" i="2"/>
  <c r="Y634" i="2"/>
  <c r="W634" i="2"/>
  <c r="U634" i="2"/>
  <c r="S634" i="2"/>
  <c r="Q634" i="2"/>
  <c r="O634" i="2"/>
  <c r="M634" i="2"/>
  <c r="K634" i="2"/>
  <c r="AC652" i="2"/>
  <c r="AA652" i="2"/>
  <c r="Y652" i="2"/>
  <c r="W652" i="2"/>
  <c r="U652" i="2"/>
  <c r="S652" i="2"/>
  <c r="Q652" i="2"/>
  <c r="O652" i="2"/>
  <c r="M652" i="2"/>
  <c r="K652" i="2"/>
  <c r="AB505" i="5"/>
  <c r="AC505" i="5" s="1"/>
  <c r="Z505" i="5"/>
  <c r="X505" i="5"/>
  <c r="Y505" i="5" s="1"/>
  <c r="V505" i="5"/>
  <c r="T505" i="5"/>
  <c r="U505" i="5" s="1"/>
  <c r="R505" i="5"/>
  <c r="P505" i="5"/>
  <c r="N505" i="5"/>
  <c r="L505" i="5"/>
  <c r="J505" i="5"/>
  <c r="K505" i="5"/>
  <c r="H505" i="5"/>
  <c r="I505" i="5" s="1"/>
  <c r="M505" i="5"/>
  <c r="AC18" i="6"/>
  <c r="AA18" i="6"/>
  <c r="Y18" i="6"/>
  <c r="W18" i="6"/>
  <c r="U18" i="6"/>
  <c r="S18" i="6"/>
  <c r="T18" i="6" s="1"/>
  <c r="Q18" i="6"/>
  <c r="O18" i="6"/>
  <c r="P18" i="6" s="1"/>
  <c r="M18" i="6"/>
  <c r="K18" i="6"/>
  <c r="AC785" i="2"/>
  <c r="AA785" i="2"/>
  <c r="Y785" i="2"/>
  <c r="Z785" i="2" s="1"/>
  <c r="W785" i="2"/>
  <c r="M785" i="2"/>
  <c r="AC797" i="2"/>
  <c r="AA797" i="2"/>
  <c r="Y797" i="2"/>
  <c r="W797" i="2"/>
  <c r="U797" i="2"/>
  <c r="S797" i="2"/>
  <c r="Q797" i="2"/>
  <c r="M797" i="2"/>
  <c r="I797" i="2"/>
  <c r="K224" i="2"/>
  <c r="AA376" i="5"/>
  <c r="AD250" i="1"/>
  <c r="AC208" i="3"/>
  <c r="AA208" i="3"/>
  <c r="Y208" i="3"/>
  <c r="W208" i="3"/>
  <c r="U208" i="3"/>
  <c r="S208" i="3"/>
  <c r="Q208" i="3"/>
  <c r="O208" i="3"/>
  <c r="M208" i="3"/>
  <c r="K208" i="3"/>
  <c r="P93" i="8"/>
  <c r="K185" i="3"/>
  <c r="AC114" i="6"/>
  <c r="AC115" i="6" s="1"/>
  <c r="AB11" i="11" s="1"/>
  <c r="AA114" i="6"/>
  <c r="Y114" i="6"/>
  <c r="Y115" i="6" s="1"/>
  <c r="X11" i="11" s="1"/>
  <c r="W114" i="6"/>
  <c r="U114" i="6"/>
  <c r="U115" i="6" s="1"/>
  <c r="T11" i="11" s="1"/>
  <c r="S114" i="6"/>
  <c r="Q114" i="6"/>
  <c r="O114" i="6"/>
  <c r="M114" i="6"/>
  <c r="K114" i="6"/>
  <c r="I114" i="6"/>
  <c r="I115" i="6" s="1"/>
  <c r="H11" i="11" s="1"/>
  <c r="T114" i="6"/>
  <c r="H114" i="6"/>
  <c r="G11" i="11" s="1"/>
  <c r="T121" i="8"/>
  <c r="R121" i="8"/>
  <c r="L121" i="8"/>
  <c r="AB121" i="8"/>
  <c r="L41" i="8"/>
  <c r="P12" i="8"/>
  <c r="K97" i="2"/>
  <c r="L97" i="2" s="1"/>
  <c r="AB97" i="2"/>
  <c r="AB124" i="4"/>
  <c r="Z124" i="4"/>
  <c r="X124" i="4"/>
  <c r="V124" i="4"/>
  <c r="T124" i="4"/>
  <c r="R124" i="4"/>
  <c r="P124" i="4"/>
  <c r="N124" i="4"/>
  <c r="L124" i="4"/>
  <c r="J124" i="4"/>
  <c r="H124" i="4"/>
  <c r="G124" i="4"/>
  <c r="AB271" i="5"/>
  <c r="Z271" i="5"/>
  <c r="X271" i="5"/>
  <c r="V271" i="5"/>
  <c r="T271" i="5"/>
  <c r="R271" i="5"/>
  <c r="P271" i="5"/>
  <c r="N271" i="5"/>
  <c r="L271" i="5"/>
  <c r="J271" i="5"/>
  <c r="H271" i="5"/>
  <c r="G271" i="5"/>
  <c r="Z402" i="2"/>
  <c r="V380" i="2"/>
  <c r="AA76" i="2"/>
  <c r="Y76" i="2"/>
  <c r="Z76" i="2" s="1"/>
  <c r="W76" i="2"/>
  <c r="U76" i="2"/>
  <c r="V76" i="2" s="1"/>
  <c r="S76" i="2"/>
  <c r="Q76" i="2"/>
  <c r="O76" i="2"/>
  <c r="M76" i="2"/>
  <c r="N76" i="2" s="1"/>
  <c r="K76" i="2"/>
  <c r="I76" i="2"/>
  <c r="H76" i="2"/>
  <c r="AC706" i="2"/>
  <c r="AA706" i="2"/>
  <c r="Y706" i="2"/>
  <c r="W706" i="2"/>
  <c r="U706" i="2"/>
  <c r="S706" i="2"/>
  <c r="Q706" i="2"/>
  <c r="R706" i="2" s="1"/>
  <c r="O706" i="2"/>
  <c r="M706" i="2"/>
  <c r="K706" i="2"/>
  <c r="I706" i="2"/>
  <c r="AB706" i="2" s="1"/>
  <c r="H706" i="2"/>
  <c r="AA102" i="4"/>
  <c r="H583" i="5"/>
  <c r="M583" i="5" s="1"/>
  <c r="AD454" i="1"/>
  <c r="AB454" i="1"/>
  <c r="P454" i="1"/>
  <c r="N454" i="1"/>
  <c r="S380" i="1"/>
  <c r="AB380" i="1"/>
  <c r="AB323" i="5"/>
  <c r="Z323" i="5"/>
  <c r="AA323" i="5"/>
  <c r="X323" i="5"/>
  <c r="Y323" i="5"/>
  <c r="V323" i="5"/>
  <c r="T323" i="5"/>
  <c r="U323" i="5" s="1"/>
  <c r="R323" i="5"/>
  <c r="S323" i="5" s="1"/>
  <c r="P323" i="5"/>
  <c r="Q323" i="5"/>
  <c r="N323" i="5"/>
  <c r="L323" i="5"/>
  <c r="M323" i="5" s="1"/>
  <c r="J323" i="5"/>
  <c r="H323" i="5"/>
  <c r="I323" i="5"/>
  <c r="G323" i="5"/>
  <c r="AB349" i="5"/>
  <c r="Z349" i="5"/>
  <c r="X349" i="5"/>
  <c r="V349" i="5"/>
  <c r="T349" i="5"/>
  <c r="R349" i="5"/>
  <c r="P349" i="5"/>
  <c r="N349" i="5"/>
  <c r="L349" i="5"/>
  <c r="J349" i="5"/>
  <c r="H349" i="5"/>
  <c r="G349" i="5"/>
  <c r="AB102" i="4"/>
  <c r="X102" i="4"/>
  <c r="V102" i="4"/>
  <c r="T102" i="4"/>
  <c r="R102" i="4"/>
  <c r="P102" i="4"/>
  <c r="N102" i="4"/>
  <c r="O102" i="4" s="1"/>
  <c r="L102" i="4"/>
  <c r="L185" i="4" s="1"/>
  <c r="AC690" i="2"/>
  <c r="AA690" i="2"/>
  <c r="Y690" i="2"/>
  <c r="W690" i="2"/>
  <c r="U690" i="2"/>
  <c r="S690" i="2"/>
  <c r="Q690" i="2"/>
  <c r="O690" i="2"/>
  <c r="M690" i="2"/>
  <c r="K690" i="2"/>
  <c r="I690" i="2"/>
  <c r="Z690" i="2" s="1"/>
  <c r="H690" i="2"/>
  <c r="AC40" i="5"/>
  <c r="AC39" i="2"/>
  <c r="AA39" i="2"/>
  <c r="Y39" i="2"/>
  <c r="W39" i="2"/>
  <c r="U39" i="2"/>
  <c r="S39" i="2"/>
  <c r="Q39" i="2"/>
  <c r="O39" i="2"/>
  <c r="M39" i="2"/>
  <c r="L113" i="1"/>
  <c r="AC18" i="1"/>
  <c r="AA18" i="1"/>
  <c r="Y18" i="1"/>
  <c r="W18" i="1"/>
  <c r="U18" i="1"/>
  <c r="S18" i="1"/>
  <c r="Q18" i="1"/>
  <c r="O18" i="1"/>
  <c r="M18" i="1"/>
  <c r="K18" i="1"/>
  <c r="I18" i="1"/>
  <c r="P18" i="1" s="1"/>
  <c r="H18" i="1"/>
  <c r="N43" i="1"/>
  <c r="X70" i="1"/>
  <c r="T70" i="1"/>
  <c r="I530" i="3"/>
  <c r="V530" i="3" s="1"/>
  <c r="K530" i="3"/>
  <c r="M530" i="3"/>
  <c r="O530" i="3"/>
  <c r="G477" i="5"/>
  <c r="H477" i="5"/>
  <c r="J477" i="5"/>
  <c r="L477" i="5"/>
  <c r="N477" i="5"/>
  <c r="P477" i="5"/>
  <c r="R477" i="5"/>
  <c r="T477" i="5"/>
  <c r="V477" i="5"/>
  <c r="X477" i="5"/>
  <c r="Z477" i="5"/>
  <c r="AB477" i="5"/>
  <c r="M248" i="3"/>
  <c r="O248" i="3"/>
  <c r="Q248" i="3"/>
  <c r="S248" i="3"/>
  <c r="U248" i="3"/>
  <c r="W248" i="3"/>
  <c r="Y248" i="3"/>
  <c r="AA248" i="3"/>
  <c r="AC248" i="3"/>
  <c r="W266" i="3"/>
  <c r="Y266" i="3"/>
  <c r="Z266" i="3" s="1"/>
  <c r="AA266" i="3"/>
  <c r="AC266" i="3"/>
  <c r="AD266" i="3" s="1"/>
  <c r="W323" i="5"/>
  <c r="W583" i="5"/>
  <c r="O248" i="5"/>
  <c r="K323" i="5"/>
  <c r="S505" i="5"/>
  <c r="X121" i="8"/>
  <c r="S67" i="5"/>
  <c r="AC636" i="5"/>
  <c r="W636" i="5"/>
  <c r="Z18" i="6"/>
  <c r="Q376" i="5"/>
  <c r="W376" i="5"/>
  <c r="AB114" i="6"/>
  <c r="AC376" i="5"/>
  <c r="W116" i="5"/>
  <c r="R307" i="1"/>
  <c r="K583" i="5"/>
  <c r="N65" i="3"/>
  <c r="V121" i="8"/>
  <c r="X12" i="8"/>
  <c r="R818" i="2"/>
  <c r="L402" i="2"/>
  <c r="T97" i="2"/>
  <c r="AB224" i="2"/>
  <c r="N211" i="1"/>
  <c r="X454" i="1"/>
  <c r="N121" i="8"/>
  <c r="AD121" i="8"/>
  <c r="L93" i="8"/>
  <c r="J93" i="8"/>
  <c r="AD76" i="2"/>
  <c r="J454" i="1"/>
  <c r="V454" i="1"/>
  <c r="K271" i="5"/>
  <c r="AA271" i="5"/>
  <c r="Q271" i="5"/>
  <c r="Y271" i="5"/>
  <c r="W505" i="5"/>
  <c r="O505" i="5"/>
  <c r="Q505" i="5"/>
  <c r="AA505" i="5"/>
  <c r="R43" i="1"/>
  <c r="U376" i="5"/>
  <c r="S376" i="5"/>
  <c r="R380" i="1"/>
  <c r="V43" i="1"/>
  <c r="AD193" i="1"/>
  <c r="AB652" i="2"/>
  <c r="Z706" i="2"/>
  <c r="M297" i="5"/>
  <c r="AC116" i="5"/>
  <c r="O297" i="5"/>
  <c r="O349" i="5"/>
  <c r="O583" i="5"/>
  <c r="W142" i="5"/>
  <c r="T38" i="6"/>
  <c r="V38" i="6"/>
  <c r="X43" i="1"/>
  <c r="J38" i="6"/>
  <c r="V113" i="1"/>
  <c r="N706" i="2"/>
  <c r="S116" i="5"/>
  <c r="AA583" i="5"/>
  <c r="S583" i="5"/>
  <c r="AD706" i="2"/>
  <c r="V65" i="3"/>
  <c r="U297" i="5"/>
  <c r="M349" i="5"/>
  <c r="T307" i="1"/>
  <c r="N380" i="1"/>
  <c r="AD38" i="6"/>
  <c r="X233" i="1"/>
  <c r="AD233" i="1"/>
  <c r="J233" i="1"/>
  <c r="W167" i="4"/>
  <c r="Q102" i="4"/>
  <c r="P233" i="1"/>
  <c r="AD41" i="8"/>
  <c r="X354" i="1"/>
  <c r="Q297" i="5"/>
  <c r="Y583" i="5"/>
  <c r="R114" i="6"/>
  <c r="T785" i="2"/>
  <c r="Z113" i="1"/>
  <c r="T454" i="1"/>
  <c r="Z43" i="1"/>
  <c r="Z307" i="1"/>
  <c r="P380" i="2"/>
  <c r="AA142" i="5"/>
  <c r="Y67" i="5"/>
  <c r="Z383" i="8"/>
  <c r="R257" i="8"/>
  <c r="Z257" i="8"/>
  <c r="V298" i="8"/>
  <c r="R317" i="8"/>
  <c r="Z317" i="8"/>
  <c r="R362" i="8"/>
  <c r="Z362" i="8"/>
  <c r="L257" i="8"/>
  <c r="T257" i="8"/>
  <c r="AB257" i="8"/>
  <c r="T275" i="8"/>
  <c r="AB275" i="8"/>
  <c r="P298" i="8"/>
  <c r="L317" i="8"/>
  <c r="T317" i="8"/>
  <c r="AB317" i="8"/>
  <c r="X362" i="8"/>
  <c r="R275" i="8"/>
  <c r="Z275" i="8"/>
  <c r="J339" i="8"/>
  <c r="N339" i="8"/>
  <c r="R339" i="8"/>
  <c r="V339" i="8"/>
  <c r="Z339" i="8"/>
  <c r="AD339" i="8"/>
  <c r="L339" i="8"/>
  <c r="P339" i="8"/>
  <c r="T339" i="8"/>
  <c r="X339" i="8"/>
  <c r="AB339" i="8"/>
  <c r="J175" i="8"/>
  <c r="N219" i="8"/>
  <c r="R219" i="8"/>
  <c r="Z219" i="8"/>
  <c r="N237" i="8"/>
  <c r="AD237" i="8"/>
  <c r="Z121" i="8"/>
  <c r="L219" i="8"/>
  <c r="T219" i="8"/>
  <c r="X219" i="8"/>
  <c r="AB219" i="8"/>
  <c r="P237" i="8"/>
  <c r="X237" i="8"/>
  <c r="R148" i="8"/>
  <c r="R175" i="8"/>
  <c r="Z175" i="8"/>
  <c r="N199" i="8"/>
  <c r="V199" i="8"/>
  <c r="P175" i="8"/>
  <c r="X175" i="8"/>
  <c r="P199" i="8"/>
  <c r="X199" i="8"/>
  <c r="Z199" i="8"/>
  <c r="O40" i="5"/>
  <c r="AA349" i="5"/>
  <c r="AC609" i="5"/>
  <c r="AA167" i="4"/>
  <c r="L383" i="8"/>
  <c r="N201" i="2"/>
  <c r="S167" i="4"/>
  <c r="J18" i="1"/>
  <c r="L537" i="2"/>
  <c r="N70" i="1"/>
  <c r="V114" i="6"/>
  <c r="L114" i="6"/>
  <c r="AB18" i="6"/>
  <c r="AD18" i="6"/>
  <c r="I349" i="5"/>
  <c r="X224" i="2"/>
  <c r="AD383" i="8"/>
  <c r="K167" i="4"/>
  <c r="J201" i="2"/>
  <c r="U609" i="5"/>
  <c r="L224" i="2"/>
  <c r="Q403" i="5"/>
  <c r="O323" i="5"/>
  <c r="AC323" i="5"/>
  <c r="N406" i="8"/>
  <c r="T614" i="2"/>
  <c r="P614" i="2"/>
  <c r="X614" i="2"/>
  <c r="L354" i="1"/>
  <c r="L76" i="2"/>
  <c r="N307" i="1"/>
  <c r="V307" i="1"/>
  <c r="T92" i="1"/>
  <c r="AB76" i="2"/>
  <c r="N193" i="1"/>
  <c r="J193" i="1"/>
  <c r="N141" i="1"/>
  <c r="AD380" i="1"/>
  <c r="AB233" i="1"/>
  <c r="P164" i="1"/>
  <c r="P193" i="1"/>
  <c r="AB193" i="1"/>
  <c r="Z454" i="1"/>
  <c r="Z285" i="1"/>
  <c r="P354" i="1"/>
  <c r="R354" i="1"/>
  <c r="X285" i="1"/>
  <c r="T380" i="1"/>
  <c r="P43" i="1"/>
  <c r="AD43" i="1"/>
  <c r="T43" i="1"/>
  <c r="AB43" i="1"/>
  <c r="L43" i="1"/>
  <c r="W67" i="5"/>
  <c r="Z18" i="1"/>
  <c r="M142" i="5"/>
  <c r="Q116" i="5"/>
  <c r="I116" i="5"/>
  <c r="L447" i="2"/>
  <c r="T141" i="1"/>
  <c r="T469" i="2"/>
  <c r="L454" i="1"/>
  <c r="R454" i="1"/>
  <c r="O220" i="5"/>
  <c r="I220" i="5"/>
  <c r="J43" i="1"/>
  <c r="R193" i="1"/>
  <c r="Q90" i="5"/>
  <c r="U90" i="5"/>
  <c r="Y90" i="5"/>
  <c r="K248" i="5"/>
  <c r="U248" i="5"/>
  <c r="W248" i="5"/>
  <c r="AC248" i="5"/>
  <c r="L634" i="2"/>
  <c r="T285" i="1"/>
  <c r="AB285" i="1"/>
  <c r="J285" i="1"/>
  <c r="M636" i="5"/>
  <c r="I583" i="5"/>
  <c r="AC583" i="5"/>
  <c r="R18" i="6"/>
  <c r="L18" i="6"/>
  <c r="K403" i="5"/>
  <c r="AC403" i="5"/>
  <c r="Q349" i="5"/>
  <c r="AD114" i="6"/>
  <c r="X690" i="2"/>
  <c r="J114" i="6"/>
  <c r="P114" i="6"/>
  <c r="U349" i="5"/>
  <c r="K349" i="5"/>
  <c r="K40" i="5"/>
  <c r="V690" i="2"/>
  <c r="X18" i="1"/>
  <c r="U271" i="5"/>
  <c r="S271" i="5"/>
  <c r="AC271" i="5"/>
  <c r="X97" i="2"/>
  <c r="P97" i="2"/>
  <c r="Z114" i="6"/>
  <c r="V164" i="1"/>
  <c r="Y349" i="5"/>
  <c r="K636" i="5"/>
  <c r="U636" i="5"/>
  <c r="O271" i="5"/>
  <c r="W271" i="5"/>
  <c r="Y124" i="4"/>
  <c r="Q124" i="4"/>
  <c r="X114" i="6"/>
  <c r="AD396" i="1"/>
  <c r="AB396" i="1"/>
  <c r="T396" i="1"/>
  <c r="J396" i="1"/>
  <c r="K427" i="5"/>
  <c r="O427" i="5"/>
  <c r="S427" i="5"/>
  <c r="W427" i="5"/>
  <c r="AA427" i="5"/>
  <c r="J433" i="1"/>
  <c r="N433" i="1"/>
  <c r="X257" i="8"/>
  <c r="P257" i="8"/>
  <c r="AD257" i="8"/>
  <c r="V257" i="8"/>
  <c r="J257" i="8"/>
  <c r="X406" i="8"/>
  <c r="AB362" i="8"/>
  <c r="K407" i="8"/>
  <c r="J12" i="11" s="1"/>
  <c r="O407" i="8"/>
  <c r="N12" i="11" s="1"/>
  <c r="L275" i="8"/>
  <c r="Q25" i="4"/>
  <c r="R879" i="2"/>
  <c r="Z879" i="2"/>
  <c r="L307" i="1"/>
  <c r="X141" i="1"/>
  <c r="P433" i="1"/>
  <c r="T433" i="1"/>
  <c r="X380" i="1"/>
  <c r="AB18" i="1"/>
  <c r="V141" i="1"/>
  <c r="Z164" i="1"/>
  <c r="N164" i="1"/>
  <c r="J164" i="1"/>
  <c r="AB164" i="1"/>
  <c r="M143" i="10"/>
  <c r="Q143" i="10"/>
  <c r="K143" i="10"/>
  <c r="O143" i="10"/>
  <c r="K115" i="10"/>
  <c r="O115" i="10"/>
  <c r="S115" i="10"/>
  <c r="M115" i="10"/>
  <c r="Q115" i="10"/>
  <c r="K94" i="10"/>
  <c r="O94" i="10"/>
  <c r="S94" i="10"/>
  <c r="W94" i="10"/>
  <c r="M94" i="10"/>
  <c r="Q94" i="10"/>
  <c r="U94" i="10"/>
  <c r="Y94" i="10"/>
  <c r="S143" i="10"/>
  <c r="U143" i="10"/>
  <c r="W143" i="10"/>
  <c r="Y143" i="10"/>
  <c r="Y144" i="10" s="1"/>
  <c r="AA143" i="10"/>
  <c r="U115" i="10"/>
  <c r="W115" i="10"/>
  <c r="Y115" i="10"/>
  <c r="AA115" i="10"/>
  <c r="AA94" i="10"/>
  <c r="M66" i="10"/>
  <c r="Q66" i="10"/>
  <c r="U66" i="10"/>
  <c r="Y66" i="10"/>
  <c r="M41" i="10"/>
  <c r="U41" i="10"/>
  <c r="K25" i="10"/>
  <c r="M25" i="10"/>
  <c r="O25" i="10"/>
  <c r="Q25" i="10"/>
  <c r="S25" i="10"/>
  <c r="U25" i="10"/>
  <c r="W25" i="10"/>
  <c r="Y25" i="10"/>
  <c r="AA25" i="10"/>
  <c r="I11" i="11"/>
  <c r="S636" i="5"/>
  <c r="I636" i="5"/>
  <c r="AA636" i="5"/>
  <c r="AA609" i="5"/>
  <c r="S609" i="5"/>
  <c r="K609" i="5"/>
  <c r="I609" i="5"/>
  <c r="Y427" i="5"/>
  <c r="U427" i="5"/>
  <c r="Q427" i="5"/>
  <c r="AC427" i="5"/>
  <c r="I427" i="5"/>
  <c r="O376" i="5"/>
  <c r="I376" i="5"/>
  <c r="W297" i="5"/>
  <c r="K297" i="5"/>
  <c r="S297" i="5"/>
  <c r="I297" i="5"/>
  <c r="K220" i="5"/>
  <c r="S220" i="5"/>
  <c r="O194" i="5"/>
  <c r="S194" i="5"/>
  <c r="W194" i="5"/>
  <c r="K142" i="5"/>
  <c r="O142" i="5"/>
  <c r="I142" i="5"/>
  <c r="AA116" i="5"/>
  <c r="O116" i="5"/>
  <c r="AA90" i="5"/>
  <c r="W90" i="5"/>
  <c r="S90" i="5"/>
  <c r="I90" i="5"/>
  <c r="K67" i="5"/>
  <c r="U67" i="5"/>
  <c r="AA67" i="5"/>
  <c r="W40" i="5"/>
  <c r="S40" i="5"/>
  <c r="M40" i="5"/>
  <c r="U40" i="5"/>
  <c r="AA40" i="5"/>
  <c r="Q40" i="5"/>
  <c r="I40" i="5"/>
  <c r="K12" i="5"/>
  <c r="M12" i="5"/>
  <c r="Q12" i="5"/>
  <c r="U12" i="5"/>
  <c r="Y12" i="5"/>
  <c r="I12" i="5"/>
  <c r="AA66" i="10"/>
  <c r="W66" i="10"/>
  <c r="S66" i="10"/>
  <c r="O66" i="10"/>
  <c r="K66" i="10"/>
  <c r="AA41" i="10"/>
  <c r="W41" i="10"/>
  <c r="S41" i="10"/>
  <c r="O41" i="10"/>
  <c r="T406" i="8"/>
  <c r="L406" i="8"/>
  <c r="J406" i="8"/>
  <c r="T383" i="8"/>
  <c r="J383" i="8"/>
  <c r="P383" i="8"/>
  <c r="AB383" i="8"/>
  <c r="T362" i="8"/>
  <c r="P362" i="8"/>
  <c r="AD362" i="8"/>
  <c r="V362" i="8"/>
  <c r="J362" i="8"/>
  <c r="X317" i="8"/>
  <c r="J317" i="8"/>
  <c r="X298" i="8"/>
  <c r="J298" i="8"/>
  <c r="AB298" i="8"/>
  <c r="T298" i="8"/>
  <c r="X275" i="8"/>
  <c r="J275" i="8"/>
  <c r="AB237" i="8"/>
  <c r="T237" i="8"/>
  <c r="L237" i="8"/>
  <c r="Z237" i="8"/>
  <c r="J237" i="8"/>
  <c r="J219" i="8"/>
  <c r="L148" i="8"/>
  <c r="J148" i="8"/>
  <c r="AD92" i="8"/>
  <c r="Y93" i="8"/>
  <c r="T92" i="8"/>
  <c r="T93" i="8"/>
  <c r="Q407" i="8"/>
  <c r="P12" i="11" s="1"/>
  <c r="AB93" i="8"/>
  <c r="X93" i="8"/>
  <c r="R93" i="8"/>
  <c r="N93" i="8"/>
  <c r="V93" i="8"/>
  <c r="L67" i="8"/>
  <c r="P67" i="8"/>
  <c r="T67" i="8"/>
  <c r="X67" i="8"/>
  <c r="J67" i="8"/>
  <c r="X41" i="8"/>
  <c r="J41" i="8"/>
  <c r="V41" i="8"/>
  <c r="N41" i="8"/>
  <c r="Z41" i="8"/>
  <c r="I407" i="8"/>
  <c r="H12" i="11" s="1"/>
  <c r="AB41" i="8"/>
  <c r="P41" i="8"/>
  <c r="M407" i="8"/>
  <c r="L12" i="11" s="1"/>
  <c r="R12" i="8"/>
  <c r="L12" i="8"/>
  <c r="AD12" i="8"/>
  <c r="T12" i="8"/>
  <c r="AB38" i="6"/>
  <c r="P38" i="6"/>
  <c r="N18" i="6"/>
  <c r="X18" i="6"/>
  <c r="V18" i="6"/>
  <c r="O184" i="4"/>
  <c r="I184" i="4"/>
  <c r="AA184" i="4"/>
  <c r="O25" i="4"/>
  <c r="U25" i="4"/>
  <c r="Y25" i="4"/>
  <c r="AC25" i="4"/>
  <c r="V185" i="4"/>
  <c r="V10" i="11" s="1"/>
  <c r="S124" i="4"/>
  <c r="M124" i="4"/>
  <c r="U124" i="4"/>
  <c r="AC124" i="4"/>
  <c r="M184" i="4"/>
  <c r="Q184" i="4"/>
  <c r="Y184" i="4"/>
  <c r="I167" i="4"/>
  <c r="M145" i="4"/>
  <c r="Q145" i="4"/>
  <c r="U145" i="4"/>
  <c r="Y145" i="4"/>
  <c r="AC145" i="4"/>
  <c r="W25" i="4"/>
  <c r="I124" i="4"/>
  <c r="O167" i="4"/>
  <c r="K124" i="4"/>
  <c r="N185" i="4"/>
  <c r="N10" i="11" s="1"/>
  <c r="R185" i="4"/>
  <c r="R10" i="11" s="1"/>
  <c r="W124" i="4"/>
  <c r="AA124" i="4"/>
  <c r="K145" i="4"/>
  <c r="S184" i="4"/>
  <c r="W184" i="4"/>
  <c r="I25" i="4"/>
  <c r="M25" i="4"/>
  <c r="W102" i="4"/>
  <c r="P185" i="4"/>
  <c r="P10" i="11" s="1"/>
  <c r="T185" i="4"/>
  <c r="T10" i="11" s="1"/>
  <c r="X185" i="4"/>
  <c r="X10" i="11" s="1"/>
  <c r="O124" i="4"/>
  <c r="J185" i="4"/>
  <c r="J10" i="11" s="1"/>
  <c r="AC102" i="4"/>
  <c r="Y102" i="4"/>
  <c r="M102" i="4"/>
  <c r="U102" i="4"/>
  <c r="S102" i="4"/>
  <c r="K43" i="4"/>
  <c r="Y43" i="4"/>
  <c r="AA43" i="4"/>
  <c r="O43" i="4"/>
  <c r="Q43" i="4"/>
  <c r="AC43" i="4"/>
  <c r="I43" i="4"/>
  <c r="M43" i="4"/>
  <c r="AB185" i="4"/>
  <c r="AB10" i="11" s="1"/>
  <c r="Z185" i="4"/>
  <c r="Z10" i="11" s="1"/>
  <c r="W43" i="4"/>
  <c r="P185" i="3"/>
  <c r="N208" i="3"/>
  <c r="R65" i="3"/>
  <c r="P208" i="3"/>
  <c r="N979" i="2"/>
  <c r="AB901" i="2"/>
  <c r="AD837" i="2"/>
  <c r="V837" i="2"/>
  <c r="Z837" i="2"/>
  <c r="V818" i="2"/>
  <c r="X818" i="2"/>
  <c r="N785" i="2"/>
  <c r="T754" i="2"/>
  <c r="P652" i="2"/>
  <c r="X447" i="2"/>
  <c r="T447" i="2"/>
  <c r="N447" i="2"/>
  <c r="AB447" i="2"/>
  <c r="R402" i="2"/>
  <c r="AD402" i="2"/>
  <c r="N402" i="2"/>
  <c r="V402" i="2"/>
  <c r="AD224" i="2"/>
  <c r="T224" i="2"/>
  <c r="N224" i="2"/>
  <c r="R201" i="2"/>
  <c r="AD201" i="2"/>
  <c r="Z201" i="2"/>
  <c r="V201" i="2"/>
  <c r="T170" i="2"/>
  <c r="L396" i="1"/>
  <c r="N396" i="1"/>
  <c r="R396" i="1"/>
  <c r="X396" i="1"/>
  <c r="P396" i="1"/>
  <c r="Z396" i="1"/>
  <c r="V380" i="1"/>
  <c r="P380" i="1"/>
  <c r="L380" i="1"/>
  <c r="Z380" i="1"/>
  <c r="T354" i="1"/>
  <c r="AB354" i="1"/>
  <c r="J354" i="1"/>
  <c r="V354" i="1"/>
  <c r="AD354" i="1"/>
  <c r="R285" i="1"/>
  <c r="V285" i="1"/>
  <c r="P285" i="1"/>
  <c r="N285" i="1"/>
  <c r="T250" i="1"/>
  <c r="J250" i="1"/>
  <c r="N250" i="1"/>
  <c r="R250" i="1"/>
  <c r="Z250" i="1"/>
  <c r="Z233" i="1"/>
  <c r="AB141" i="1"/>
  <c r="L141" i="1"/>
  <c r="AD141" i="1"/>
  <c r="Z141" i="1"/>
  <c r="J141" i="1"/>
  <c r="AB113" i="1"/>
  <c r="X113" i="1"/>
  <c r="R113" i="1"/>
  <c r="P113" i="1"/>
  <c r="J113" i="1"/>
  <c r="N92" i="1"/>
  <c r="X92" i="1"/>
  <c r="AB92" i="1"/>
  <c r="Z92" i="1"/>
  <c r="J92" i="1"/>
  <c r="AB70" i="1"/>
  <c r="R70" i="1"/>
  <c r="J70" i="1"/>
  <c r="Z859" i="2"/>
  <c r="R41" i="8"/>
  <c r="P121" i="8"/>
  <c r="I67" i="5"/>
  <c r="V673" i="2"/>
  <c r="AD199" i="8"/>
  <c r="X147" i="8"/>
  <c r="AB147" i="8"/>
  <c r="J380" i="1"/>
  <c r="N114" i="6"/>
  <c r="AB673" i="2"/>
  <c r="P148" i="8"/>
  <c r="AD147" i="8"/>
  <c r="M90" i="5"/>
  <c r="AC90" i="5"/>
  <c r="I143" i="10"/>
  <c r="AC143" i="10"/>
  <c r="L948" i="2"/>
  <c r="J994" i="2"/>
  <c r="K90" i="5"/>
  <c r="AC220" i="5"/>
  <c r="Y220" i="5"/>
  <c r="U220" i="5"/>
  <c r="I664" i="5"/>
  <c r="P219" i="8"/>
  <c r="I66" i="10"/>
  <c r="Z93" i="8"/>
  <c r="R407" i="8"/>
  <c r="N407" i="8"/>
  <c r="Z115" i="6"/>
  <c r="J115" i="6"/>
  <c r="AD115" i="6"/>
  <c r="V115" i="6"/>
  <c r="AD148" i="8"/>
  <c r="AC407" i="8"/>
  <c r="AB12" i="11" s="1"/>
  <c r="AC12" i="11" s="1"/>
  <c r="AB148" i="8"/>
  <c r="AA407" i="8"/>
  <c r="Z12" i="11" s="1"/>
  <c r="AB407" i="8"/>
  <c r="X148" i="8"/>
  <c r="V148" i="8"/>
  <c r="U407" i="8"/>
  <c r="T12" i="11" s="1"/>
  <c r="U12" i="11" s="1"/>
  <c r="Y11" i="11" l="1"/>
  <c r="D12" i="11"/>
  <c r="D16" i="11"/>
  <c r="Q12" i="11"/>
  <c r="M12" i="11"/>
  <c r="M13" i="11"/>
  <c r="D13" i="11"/>
  <c r="U13" i="11"/>
  <c r="K630" i="3"/>
  <c r="O630" i="3"/>
  <c r="S630" i="3"/>
  <c r="W630" i="3"/>
  <c r="AA630" i="3"/>
  <c r="X185" i="3"/>
  <c r="H630" i="3"/>
  <c r="I630" i="3"/>
  <c r="M630" i="3"/>
  <c r="N630" i="3" s="1"/>
  <c r="Q630" i="3"/>
  <c r="R630" i="3" s="1"/>
  <c r="U630" i="3"/>
  <c r="V630" i="3" s="1"/>
  <c r="Y630" i="3"/>
  <c r="Z630" i="3" s="1"/>
  <c r="AC630" i="3"/>
  <c r="AD630" i="3" s="1"/>
  <c r="T185" i="3"/>
  <c r="AB185" i="3"/>
  <c r="AB266" i="3"/>
  <c r="X266" i="3"/>
  <c r="L185" i="3"/>
  <c r="N185" i="3"/>
  <c r="R185" i="3"/>
  <c r="V185" i="3"/>
  <c r="Z185" i="3"/>
  <c r="AD185" i="3"/>
  <c r="J208" i="3"/>
  <c r="L248" i="3"/>
  <c r="L266" i="3"/>
  <c r="P266" i="3"/>
  <c r="T266" i="3"/>
  <c r="J577" i="3"/>
  <c r="P577" i="3"/>
  <c r="L208" i="3"/>
  <c r="X208" i="3"/>
  <c r="AB208" i="3"/>
  <c r="L577" i="3"/>
  <c r="T577" i="3"/>
  <c r="X577" i="3"/>
  <c r="X601" i="3"/>
  <c r="AB601" i="3"/>
  <c r="T601" i="3"/>
  <c r="J21" i="3"/>
  <c r="T208" i="3"/>
  <c r="V208" i="3"/>
  <c r="AD248" i="3"/>
  <c r="Z248" i="3"/>
  <c r="V248" i="3"/>
  <c r="R248" i="3"/>
  <c r="R208" i="3"/>
  <c r="Z208" i="3"/>
  <c r="AD208" i="3"/>
  <c r="R577" i="3"/>
  <c r="V577" i="3"/>
  <c r="Z577" i="3"/>
  <c r="AD577" i="3"/>
  <c r="Z601" i="3"/>
  <c r="L601" i="3"/>
  <c r="P601" i="3"/>
  <c r="V601" i="3"/>
  <c r="J65" i="3"/>
  <c r="X65" i="3"/>
  <c r="AB65" i="3"/>
  <c r="N21" i="3"/>
  <c r="R21" i="3"/>
  <c r="V21" i="3"/>
  <c r="Z21" i="3"/>
  <c r="AD21" i="3"/>
  <c r="J530" i="3"/>
  <c r="Z65" i="3"/>
  <c r="N577" i="3"/>
  <c r="AB248" i="3"/>
  <c r="X248" i="3"/>
  <c r="T248" i="3"/>
  <c r="P248" i="3"/>
  <c r="N9" i="11"/>
  <c r="J9" i="11"/>
  <c r="AB577" i="3"/>
  <c r="L21" i="3"/>
  <c r="P21" i="3"/>
  <c r="T21" i="3"/>
  <c r="X21" i="3"/>
  <c r="AB21" i="3"/>
  <c r="J248" i="3"/>
  <c r="J266" i="3"/>
  <c r="N266" i="3"/>
  <c r="R266" i="3"/>
  <c r="V266" i="3"/>
  <c r="L690" i="2"/>
  <c r="X673" i="2"/>
  <c r="J673" i="2"/>
  <c r="T706" i="2"/>
  <c r="J706" i="2"/>
  <c r="J76" i="2"/>
  <c r="P76" i="2"/>
  <c r="P537" i="2"/>
  <c r="T537" i="2"/>
  <c r="X537" i="2"/>
  <c r="AB537" i="2"/>
  <c r="L614" i="2"/>
  <c r="J652" i="2"/>
  <c r="AB818" i="2"/>
  <c r="J979" i="2"/>
  <c r="N735" i="2"/>
  <c r="AD735" i="2"/>
  <c r="N818" i="2"/>
  <c r="N859" i="2"/>
  <c r="R859" i="2"/>
  <c r="N879" i="2"/>
  <c r="P901" i="2"/>
  <c r="L979" i="2"/>
  <c r="N994" i="2"/>
  <c r="P706" i="2"/>
  <c r="R76" i="2"/>
  <c r="J39" i="2"/>
  <c r="V39" i="2" s="1"/>
  <c r="V97" i="2"/>
  <c r="Z97" i="2"/>
  <c r="AD97" i="2"/>
  <c r="V116" i="2"/>
  <c r="V170" i="2"/>
  <c r="AB201" i="2"/>
  <c r="Z224" i="2"/>
  <c r="AB402" i="2"/>
  <c r="X469" i="2"/>
  <c r="AB469" i="2"/>
  <c r="N39" i="2"/>
  <c r="AD785" i="2"/>
  <c r="N116" i="2"/>
  <c r="R116" i="2"/>
  <c r="Z116" i="2"/>
  <c r="AD116" i="2"/>
  <c r="Z170" i="2"/>
  <c r="AD170" i="2"/>
  <c r="X183" i="2"/>
  <c r="AB183" i="2"/>
  <c r="AD183" i="2"/>
  <c r="AB634" i="2"/>
  <c r="V735" i="2"/>
  <c r="V754" i="2"/>
  <c r="Z818" i="2"/>
  <c r="AD818" i="2"/>
  <c r="N837" i="2"/>
  <c r="AD859" i="2"/>
  <c r="T901" i="2"/>
  <c r="J901" i="2"/>
  <c r="N901" i="2"/>
  <c r="X901" i="2"/>
  <c r="P170" i="2"/>
  <c r="Z634" i="2"/>
  <c r="AD652" i="2"/>
  <c r="L754" i="2"/>
  <c r="AB754" i="2"/>
  <c r="J818" i="2"/>
  <c r="X837" i="2"/>
  <c r="T837" i="2"/>
  <c r="L837" i="2"/>
  <c r="X170" i="2"/>
  <c r="AD879" i="2"/>
  <c r="V879" i="2"/>
  <c r="L818" i="2"/>
  <c r="P673" i="2"/>
  <c r="T116" i="2"/>
  <c r="V652" i="2"/>
  <c r="L785" i="2"/>
  <c r="V785" i="2"/>
  <c r="N690" i="2"/>
  <c r="R690" i="2"/>
  <c r="T797" i="2"/>
  <c r="R797" i="2"/>
  <c r="X785" i="2"/>
  <c r="AB785" i="2"/>
  <c r="N652" i="2"/>
  <c r="R652" i="2"/>
  <c r="Z652" i="2"/>
  <c r="N634" i="2"/>
  <c r="R634" i="2"/>
  <c r="V634" i="2"/>
  <c r="R224" i="2"/>
  <c r="L246" i="2"/>
  <c r="P246" i="2"/>
  <c r="T246" i="2"/>
  <c r="X246" i="2"/>
  <c r="AB246" i="2"/>
  <c r="J268" i="2"/>
  <c r="J289" i="2"/>
  <c r="J311" i="2"/>
  <c r="J357" i="2"/>
  <c r="X754" i="2"/>
  <c r="J785" i="2"/>
  <c r="P785" i="2"/>
  <c r="P818" i="2"/>
  <c r="T818" i="2"/>
  <c r="J837" i="2"/>
  <c r="AB837" i="2"/>
  <c r="L859" i="2"/>
  <c r="P859" i="2"/>
  <c r="T859" i="2"/>
  <c r="X859" i="2"/>
  <c r="R901" i="2"/>
  <c r="Z901" i="2"/>
  <c r="V979" i="2"/>
  <c r="L994" i="2"/>
  <c r="L1020" i="2"/>
  <c r="AB1020" i="2"/>
  <c r="Z797" i="2"/>
  <c r="AD797" i="2"/>
  <c r="V183" i="2"/>
  <c r="P183" i="2"/>
  <c r="N183" i="2"/>
  <c r="J735" i="2"/>
  <c r="X735" i="2"/>
  <c r="L735" i="2"/>
  <c r="Z735" i="2"/>
  <c r="N754" i="2"/>
  <c r="R754" i="2"/>
  <c r="AD39" i="2"/>
  <c r="L170" i="2"/>
  <c r="P634" i="2"/>
  <c r="T652" i="2"/>
  <c r="AB735" i="2"/>
  <c r="J754" i="2"/>
  <c r="Z754" i="2"/>
  <c r="P754" i="2"/>
  <c r="X979" i="2"/>
  <c r="J170" i="2"/>
  <c r="J183" i="2"/>
  <c r="T183" i="2"/>
  <c r="J634" i="2"/>
  <c r="P735" i="2"/>
  <c r="J116" i="2"/>
  <c r="X116" i="2"/>
  <c r="AB116" i="2"/>
  <c r="R673" i="2"/>
  <c r="AD673" i="2"/>
  <c r="P224" i="2"/>
  <c r="N268" i="2"/>
  <c r="R268" i="2"/>
  <c r="V268" i="2"/>
  <c r="Z268" i="2"/>
  <c r="AD268" i="2"/>
  <c r="N289" i="2"/>
  <c r="R289" i="2"/>
  <c r="V289" i="2"/>
  <c r="Z289" i="2"/>
  <c r="AD289" i="2"/>
  <c r="N333" i="2"/>
  <c r="R333" i="2"/>
  <c r="V333" i="2"/>
  <c r="Z333" i="2"/>
  <c r="AD333" i="2"/>
  <c r="N357" i="2"/>
  <c r="R357" i="2"/>
  <c r="V357" i="2"/>
  <c r="Z357" i="2"/>
  <c r="AD357" i="2"/>
  <c r="R380" i="2"/>
  <c r="X380" i="2"/>
  <c r="T380" i="2"/>
  <c r="N380" i="2"/>
  <c r="Z380" i="2"/>
  <c r="AD380" i="2"/>
  <c r="N425" i="2"/>
  <c r="R425" i="2"/>
  <c r="V425" i="2"/>
  <c r="Z425" i="2"/>
  <c r="AD425" i="2"/>
  <c r="N469" i="2"/>
  <c r="AD469" i="2"/>
  <c r="Z469" i="2"/>
  <c r="P39" i="2"/>
  <c r="X39" i="2"/>
  <c r="J690" i="2"/>
  <c r="P690" i="2"/>
  <c r="T690" i="2"/>
  <c r="T76" i="2"/>
  <c r="X76" i="2"/>
  <c r="L652" i="2"/>
  <c r="X652" i="2"/>
  <c r="T634" i="2"/>
  <c r="X634" i="2"/>
  <c r="J924" i="2"/>
  <c r="N924" i="2"/>
  <c r="J59" i="2"/>
  <c r="J97" i="2"/>
  <c r="L116" i="2"/>
  <c r="J246" i="2"/>
  <c r="R246" i="2"/>
  <c r="V246" i="2"/>
  <c r="Z246" i="2"/>
  <c r="AD246" i="2"/>
  <c r="L268" i="2"/>
  <c r="P268" i="2"/>
  <c r="T268" i="2"/>
  <c r="X268" i="2"/>
  <c r="AB268" i="2"/>
  <c r="L289" i="2"/>
  <c r="P289" i="2"/>
  <c r="T289" i="2"/>
  <c r="X289" i="2"/>
  <c r="AB289" i="2"/>
  <c r="N311" i="2"/>
  <c r="R311" i="2"/>
  <c r="V311" i="2"/>
  <c r="Z311" i="2"/>
  <c r="AD311" i="2"/>
  <c r="J333" i="2"/>
  <c r="L333" i="2"/>
  <c r="P333" i="2"/>
  <c r="T333" i="2"/>
  <c r="X333" i="2"/>
  <c r="AB333" i="2"/>
  <c r="L357" i="2"/>
  <c r="P357" i="2"/>
  <c r="T357" i="2"/>
  <c r="X357" i="2"/>
  <c r="AB357" i="2"/>
  <c r="L380" i="2"/>
  <c r="J402" i="2"/>
  <c r="L425" i="2"/>
  <c r="P425" i="2"/>
  <c r="T425" i="2"/>
  <c r="X425" i="2"/>
  <c r="AB425" i="2"/>
  <c r="R469" i="2"/>
  <c r="V469" i="2"/>
  <c r="J614" i="2"/>
  <c r="R785" i="2"/>
  <c r="J859" i="2"/>
  <c r="V859" i="2"/>
  <c r="J879" i="2"/>
  <c r="J1020" i="2"/>
  <c r="N1020" i="2"/>
  <c r="N18" i="1"/>
  <c r="R18" i="1"/>
  <c r="V18" i="1"/>
  <c r="X13" i="11"/>
  <c r="Y13" i="11" s="1"/>
  <c r="X12" i="11"/>
  <c r="Y12" i="11" s="1"/>
  <c r="Z407" i="8"/>
  <c r="V12" i="11"/>
  <c r="W12" i="11" s="1"/>
  <c r="X407" i="8"/>
  <c r="L10" i="11"/>
  <c r="K12" i="11"/>
  <c r="AD18" i="1"/>
  <c r="J797" i="2"/>
  <c r="L797" i="2"/>
  <c r="P797" i="2"/>
  <c r="AB797" i="2"/>
  <c r="V797" i="2"/>
  <c r="P13" i="11"/>
  <c r="Q13" i="11" s="1"/>
  <c r="AB13" i="11"/>
  <c r="AC13" i="11" s="1"/>
  <c r="I13" i="11"/>
  <c r="R8" i="11"/>
  <c r="V8" i="11"/>
  <c r="V407" i="8"/>
  <c r="AA12" i="11"/>
  <c r="AD407" i="8"/>
  <c r="T407" i="8"/>
  <c r="R39" i="2"/>
  <c r="L407" i="8"/>
  <c r="P407" i="8"/>
  <c r="O12" i="11"/>
  <c r="T18" i="1"/>
  <c r="L18" i="1"/>
  <c r="X307" i="1"/>
  <c r="AB199" i="8"/>
  <c r="J199" i="8"/>
  <c r="T199" i="8"/>
  <c r="AB175" i="8"/>
  <c r="T175" i="8"/>
  <c r="T673" i="2"/>
  <c r="L673" i="2"/>
  <c r="X797" i="2"/>
  <c r="H665" i="5"/>
  <c r="H15" i="11" s="1"/>
  <c r="AC15" i="11" s="1"/>
  <c r="L665" i="5"/>
  <c r="M665" i="5" s="1"/>
  <c r="P665" i="5"/>
  <c r="T665" i="5"/>
  <c r="X665" i="5"/>
  <c r="AB665" i="5"/>
  <c r="J8" i="11"/>
  <c r="I271" i="5"/>
  <c r="M271" i="5"/>
  <c r="K115" i="6"/>
  <c r="O115" i="6"/>
  <c r="S115" i="6"/>
  <c r="W115" i="6"/>
  <c r="AA115" i="6"/>
  <c r="N601" i="3"/>
  <c r="J601" i="3"/>
  <c r="R601" i="3"/>
  <c r="K13" i="11"/>
  <c r="AA13" i="11"/>
  <c r="S12" i="11"/>
  <c r="L9" i="11"/>
  <c r="J15" i="11"/>
  <c r="R665" i="5"/>
  <c r="V665" i="5"/>
  <c r="Z665" i="5"/>
  <c r="M115" i="6"/>
  <c r="Q115" i="6"/>
  <c r="U11" i="11"/>
  <c r="AC11" i="11"/>
  <c r="N797" i="2"/>
  <c r="AB307" i="1"/>
  <c r="L7" i="11"/>
  <c r="AB7" i="11"/>
  <c r="AD65" i="3"/>
  <c r="N8" i="11"/>
  <c r="P979" i="2"/>
  <c r="N120" i="8"/>
  <c r="T120" i="8"/>
  <c r="V120" i="8"/>
  <c r="X120" i="8"/>
  <c r="Z120" i="8"/>
  <c r="AB120" i="8"/>
  <c r="AD120" i="8"/>
  <c r="Z147" i="8"/>
  <c r="R81" i="1"/>
  <c r="L8" i="11"/>
  <c r="J87" i="6"/>
  <c r="L144" i="10"/>
  <c r="P144" i="10"/>
  <c r="T144" i="10"/>
  <c r="X144" i="10"/>
  <c r="X16" i="11" s="1"/>
  <c r="AB144" i="10"/>
  <c r="H144" i="10"/>
  <c r="AD70" i="1"/>
  <c r="X164" i="1"/>
  <c r="L233" i="1"/>
  <c r="N233" i="1"/>
  <c r="R233" i="1"/>
  <c r="T7" i="11"/>
  <c r="X7" i="11"/>
  <c r="R170" i="2"/>
  <c r="L183" i="2"/>
  <c r="Z183" i="2"/>
  <c r="G10" i="11"/>
  <c r="N948" i="2"/>
  <c r="AD1041" i="2"/>
  <c r="J144" i="10"/>
  <c r="N144" i="10"/>
  <c r="R144" i="10"/>
  <c r="V144" i="10"/>
  <c r="Z144" i="10"/>
  <c r="Z16" i="11" s="1"/>
  <c r="R7" i="11"/>
  <c r="Z7" i="11"/>
  <c r="AB170" i="2"/>
  <c r="J380" i="2"/>
  <c r="Z8" i="11"/>
  <c r="P8" i="11"/>
  <c r="T8" i="11"/>
  <c r="X8" i="11"/>
  <c r="AB8" i="11"/>
  <c r="H185" i="4"/>
  <c r="AD901" i="2"/>
  <c r="V901" i="2"/>
  <c r="X1020" i="2"/>
  <c r="P1020" i="2"/>
  <c r="AC167" i="4"/>
  <c r="K184" i="4"/>
  <c r="N275" i="8"/>
  <c r="AD275" i="8"/>
  <c r="R298" i="8"/>
  <c r="Z298" i="8"/>
  <c r="AD298" i="8"/>
  <c r="N362" i="8"/>
  <c r="R383" i="8"/>
  <c r="V383" i="8"/>
  <c r="Q41" i="10"/>
  <c r="I41" i="10"/>
  <c r="Y41" i="10"/>
  <c r="Y40" i="5"/>
  <c r="S142" i="5"/>
  <c r="M376" i="5"/>
  <c r="Q636" i="5"/>
  <c r="D10" i="11"/>
  <c r="R735" i="2"/>
  <c r="AB859" i="2"/>
  <c r="V1020" i="2"/>
  <c r="Z1020" i="2"/>
  <c r="AD1020" i="2"/>
  <c r="R1020" i="2"/>
  <c r="Q167" i="4"/>
  <c r="R67" i="8"/>
  <c r="V67" i="8"/>
  <c r="AB67" i="8"/>
  <c r="N298" i="8"/>
  <c r="N383" i="8"/>
  <c r="G12" i="11"/>
  <c r="I12" i="11" s="1"/>
  <c r="I529" i="5"/>
  <c r="K529" i="5"/>
  <c r="M529" i="5"/>
  <c r="O529" i="5"/>
  <c r="Q529" i="5"/>
  <c r="S529" i="5"/>
  <c r="U529" i="5"/>
  <c r="W529" i="5"/>
  <c r="Y529" i="5"/>
  <c r="AA529" i="5"/>
  <c r="Q583" i="5"/>
  <c r="U583" i="5"/>
  <c r="D11" i="11"/>
  <c r="D8" i="11"/>
  <c r="D15" i="11"/>
  <c r="D7" i="11"/>
  <c r="L706" i="2"/>
  <c r="X706" i="2"/>
  <c r="V706" i="2"/>
  <c r="G8" i="11"/>
  <c r="AB690" i="2"/>
  <c r="AD690" i="2"/>
  <c r="AB15" i="11"/>
  <c r="X15" i="11"/>
  <c r="T15" i="11"/>
  <c r="P15" i="11"/>
  <c r="Q15" i="11" s="1"/>
  <c r="N15" i="11"/>
  <c r="Y15" i="11"/>
  <c r="W349" i="5"/>
  <c r="S349" i="5"/>
  <c r="AC349" i="5"/>
  <c r="G15" i="11"/>
  <c r="I665" i="5"/>
  <c r="AD307" i="1"/>
  <c r="R530" i="3"/>
  <c r="L530" i="3"/>
  <c r="T530" i="3"/>
  <c r="AB340" i="3"/>
  <c r="L340" i="3"/>
  <c r="R340" i="3"/>
  <c r="V340" i="3"/>
  <c r="Z340" i="3"/>
  <c r="AD340" i="3"/>
  <c r="P340" i="3"/>
  <c r="N340" i="3"/>
  <c r="T340" i="3"/>
  <c r="X340" i="3"/>
  <c r="AB9" i="11"/>
  <c r="Z9" i="11"/>
  <c r="X9" i="11"/>
  <c r="V9" i="11"/>
  <c r="T9" i="11"/>
  <c r="R9" i="11"/>
  <c r="P9" i="11"/>
  <c r="D9" i="11"/>
  <c r="G9" i="11"/>
  <c r="J307" i="1"/>
  <c r="P7" i="11"/>
  <c r="N7" i="11"/>
  <c r="J7" i="11"/>
  <c r="G7" i="11"/>
  <c r="AD455" i="1"/>
  <c r="L285" i="1"/>
  <c r="B14" i="11"/>
  <c r="X530" i="3"/>
  <c r="P530" i="3"/>
  <c r="N530" i="3"/>
  <c r="L1041" i="2"/>
  <c r="N1041" i="2"/>
  <c r="P1041" i="2"/>
  <c r="R1041" i="2"/>
  <c r="T1041" i="2"/>
  <c r="V1041" i="2"/>
  <c r="X1041" i="2"/>
  <c r="O13" i="11"/>
  <c r="S13" i="11"/>
  <c r="C14" i="11"/>
  <c r="U15" i="11" l="1"/>
  <c r="O15" i="11"/>
  <c r="I15" i="11"/>
  <c r="K15" i="11"/>
  <c r="L15" i="11"/>
  <c r="M15" i="11" s="1"/>
  <c r="Z15" i="11"/>
  <c r="AA15" i="11" s="1"/>
  <c r="V15" i="11"/>
  <c r="W15" i="11" s="1"/>
  <c r="R15" i="11"/>
  <c r="S15" i="11" s="1"/>
  <c r="J630" i="3"/>
  <c r="X630" i="3"/>
  <c r="P630" i="3"/>
  <c r="AB630" i="3"/>
  <c r="T630" i="3"/>
  <c r="L630" i="3"/>
  <c r="T14" i="11"/>
  <c r="AB14" i="11"/>
  <c r="X14" i="11"/>
  <c r="AB39" i="2"/>
  <c r="T39" i="2"/>
  <c r="Z39" i="2"/>
  <c r="L39" i="2"/>
  <c r="V16" i="11"/>
  <c r="W144" i="10"/>
  <c r="N16" i="11"/>
  <c r="O144" i="10"/>
  <c r="H16" i="11"/>
  <c r="I16" i="11" s="1"/>
  <c r="I144" i="10"/>
  <c r="Y16" i="11"/>
  <c r="P16" i="11"/>
  <c r="Q144" i="10"/>
  <c r="P11" i="11"/>
  <c r="Q11" i="11" s="1"/>
  <c r="R115" i="6"/>
  <c r="Z11" i="11"/>
  <c r="AA11" i="11" s="1"/>
  <c r="AB115" i="6"/>
  <c r="R11" i="11"/>
  <c r="S11" i="11" s="1"/>
  <c r="T115" i="6"/>
  <c r="J11" i="11"/>
  <c r="K11" i="11" s="1"/>
  <c r="L115" i="6"/>
  <c r="J407" i="8"/>
  <c r="H10" i="11"/>
  <c r="M10" i="11" s="1"/>
  <c r="K185" i="4"/>
  <c r="O185" i="4"/>
  <c r="Q185" i="4"/>
  <c r="AA185" i="4"/>
  <c r="AC185" i="4"/>
  <c r="I185" i="4"/>
  <c r="S185" i="4"/>
  <c r="Y185" i="4"/>
  <c r="W185" i="4"/>
  <c r="R16" i="11"/>
  <c r="S16" i="11" s="1"/>
  <c r="S144" i="10"/>
  <c r="J16" i="11"/>
  <c r="K16" i="11" s="1"/>
  <c r="K144" i="10"/>
  <c r="AB16" i="11"/>
  <c r="AC16" i="11" s="1"/>
  <c r="AC144" i="10"/>
  <c r="T16" i="11"/>
  <c r="U16" i="11" s="1"/>
  <c r="U144" i="10"/>
  <c r="L16" i="11"/>
  <c r="M16" i="11" s="1"/>
  <c r="M144" i="10"/>
  <c r="L11" i="11"/>
  <c r="M11" i="11" s="1"/>
  <c r="N115" i="6"/>
  <c r="V11" i="11"/>
  <c r="W11" i="11" s="1"/>
  <c r="X115" i="6"/>
  <c r="N11" i="11"/>
  <c r="O11" i="11" s="1"/>
  <c r="P115" i="6"/>
  <c r="U185" i="4"/>
  <c r="M185" i="4"/>
  <c r="J455" i="1"/>
  <c r="L455" i="1"/>
  <c r="T455" i="1"/>
  <c r="P455" i="1"/>
  <c r="Z455" i="1"/>
  <c r="R455" i="1"/>
  <c r="X455" i="1"/>
  <c r="H7" i="11"/>
  <c r="V455" i="1"/>
  <c r="N455" i="1"/>
  <c r="AB455" i="1"/>
  <c r="H9" i="11"/>
  <c r="I9" i="11" s="1"/>
  <c r="H8" i="11"/>
  <c r="M8" i="11" s="1"/>
  <c r="G14" i="11"/>
  <c r="D14" i="11"/>
  <c r="F14" i="11"/>
  <c r="P14" i="11" l="1"/>
  <c r="Z14" i="11"/>
  <c r="AA16" i="11"/>
  <c r="Q16" i="11"/>
  <c r="M9" i="11"/>
  <c r="I10" i="11"/>
  <c r="Q10" i="11"/>
  <c r="Y10" i="11"/>
  <c r="W10" i="11"/>
  <c r="AC10" i="11"/>
  <c r="U10" i="11"/>
  <c r="S10" i="11"/>
  <c r="K10" i="11"/>
  <c r="O10" i="11"/>
  <c r="AA10" i="11"/>
  <c r="R14" i="11"/>
  <c r="O16" i="11"/>
  <c r="W16" i="11"/>
  <c r="L14" i="11"/>
  <c r="V14" i="11"/>
  <c r="N14" i="11"/>
  <c r="J14" i="11"/>
  <c r="Q7" i="11"/>
  <c r="O7" i="11"/>
  <c r="AC7" i="11"/>
  <c r="Y7" i="11"/>
  <c r="AA7" i="11"/>
  <c r="I7" i="11"/>
  <c r="K7" i="11"/>
  <c r="U7" i="11"/>
  <c r="W7" i="11"/>
  <c r="M7" i="11"/>
  <c r="S7" i="11"/>
  <c r="AA9" i="11"/>
  <c r="U9" i="11"/>
  <c r="O9" i="11"/>
  <c r="W9" i="11"/>
  <c r="Q9" i="11"/>
  <c r="Y9" i="11"/>
  <c r="K9" i="11"/>
  <c r="AC9" i="11"/>
  <c r="S9" i="11"/>
  <c r="U8" i="11"/>
  <c r="AC8" i="11"/>
  <c r="S8" i="11"/>
  <c r="Q8" i="11"/>
  <c r="Y8" i="11"/>
  <c r="K8" i="11"/>
  <c r="AA8" i="11"/>
  <c r="H14" i="11"/>
  <c r="I14" i="11" s="1"/>
  <c r="W8" i="11"/>
  <c r="O8" i="11"/>
  <c r="I8" i="11"/>
  <c r="M14" i="11" l="1"/>
  <c r="Q14" i="11"/>
  <c r="Y14" i="11"/>
  <c r="AA14" i="11"/>
  <c r="O14" i="11"/>
  <c r="AC14" i="11"/>
  <c r="K14" i="11"/>
  <c r="U14" i="11"/>
  <c r="W14" i="11"/>
  <c r="S14" i="11"/>
</calcChain>
</file>

<file path=xl/sharedStrings.xml><?xml version="1.0" encoding="utf-8"?>
<sst xmlns="http://schemas.openxmlformats.org/spreadsheetml/2006/main" count="12181" uniqueCount="2470">
  <si>
    <t>บอโบ๊ะคี</t>
  </si>
  <si>
    <t>เคลอะเดคี</t>
  </si>
  <si>
    <t>แม่แฮ</t>
  </si>
  <si>
    <t>ห้วยขนุน</t>
  </si>
  <si>
    <t>หนองหลวง</t>
  </si>
  <si>
    <t>พะเด๊ะ</t>
  </si>
  <si>
    <t>ทิโพจิ</t>
  </si>
  <si>
    <t>นุโพ</t>
  </si>
  <si>
    <t>ทีจอซี</t>
  </si>
  <si>
    <t>เปิงเคลิ่ง</t>
  </si>
  <si>
    <t>กุยเลอตอ</t>
  </si>
  <si>
    <t>พระธาตุ</t>
  </si>
  <si>
    <t>บ้านแม่อมกิ(บ้านอิวิโจ)</t>
  </si>
  <si>
    <t>แม่หลุยน้อย</t>
  </si>
  <si>
    <t>แม่แคะน้อย</t>
  </si>
  <si>
    <t>ผาเยอน้อย</t>
  </si>
  <si>
    <t>จอซิเดอใต้</t>
  </si>
  <si>
    <t>อู่หลู่</t>
  </si>
  <si>
    <t>แม่สวด</t>
  </si>
  <si>
    <t>กองก๋อย</t>
  </si>
  <si>
    <t xml:space="preserve">     2.25  สำนักงานเขตพื้นที่การศึกษาแพร่ เขต 1  จำนวน 1 แห่ง  </t>
  </si>
  <si>
    <t>บ้านท่าวะ</t>
  </si>
  <si>
    <t>ท่าวะ</t>
  </si>
  <si>
    <t>สะเอียบ</t>
  </si>
  <si>
    <t>สอง</t>
  </si>
  <si>
    <t>แพร่</t>
  </si>
  <si>
    <t xml:space="preserve">     2.26  สำนักงานเขตพื้นที่การศึกษาเชียงใหม่ เขต 4  จำนวน 1 แห่ง  </t>
  </si>
  <si>
    <t>สโมสรไลออนส์รัตนโกสินทร์</t>
  </si>
  <si>
    <t>ห้วยหอย</t>
  </si>
  <si>
    <t>แม่วิน</t>
  </si>
  <si>
    <t>แม่วาง</t>
  </si>
  <si>
    <t>ห่างหลวง</t>
  </si>
  <si>
    <t>นาเกียน</t>
  </si>
  <si>
    <t>บ้านโคกศิลา</t>
  </si>
  <si>
    <t>บ้านค่าย</t>
  </si>
  <si>
    <t>บ้านโคกสยา</t>
  </si>
  <si>
    <t>บ้านหัวเขา</t>
  </si>
  <si>
    <t>บ้านเปล</t>
  </si>
  <si>
    <t>บ้านบางมะนาว</t>
  </si>
  <si>
    <t>บ้านเขาตันหยงมิตรภาพ153</t>
  </si>
  <si>
    <t>ไทยรัฐวิทยา10</t>
  </si>
  <si>
    <t>บ้านทำเนียบ</t>
  </si>
  <si>
    <t>บ้านปลักปลา</t>
  </si>
  <si>
    <t>บ้านธรรมเจริญ</t>
  </si>
  <si>
    <t>บ้านป่าไผ่</t>
  </si>
  <si>
    <t>บ้านคีรีราษฎร์รังสฤษดิ์</t>
  </si>
  <si>
    <t>บ้านปาหนัน</t>
  </si>
  <si>
    <t>โคกศิลา</t>
  </si>
  <si>
    <t>ค่าย</t>
  </si>
  <si>
    <t>โคกสยา</t>
  </si>
  <si>
    <t>พิกุลทอง</t>
  </si>
  <si>
    <t>เปล</t>
  </si>
  <si>
    <t>บางมะนาว</t>
  </si>
  <si>
    <t>เขาตันหยง</t>
  </si>
  <si>
    <t>ใหม่</t>
  </si>
  <si>
    <t>ทำเนียบ</t>
  </si>
  <si>
    <t>ทุเรียนนก</t>
  </si>
  <si>
    <t>ธรรมเจริญ</t>
  </si>
  <si>
    <t>ป่าไผ่</t>
  </si>
  <si>
    <t>ประชานิมิตร</t>
  </si>
  <si>
    <t>ปาแน</t>
  </si>
  <si>
    <t>กะลุวอ</t>
  </si>
  <si>
    <t>กะลุวอเหนือ</t>
  </si>
  <si>
    <t>ลำภู</t>
  </si>
  <si>
    <t>กาหลง</t>
  </si>
  <si>
    <t>บ้านศาลาใหม่</t>
  </si>
  <si>
    <t>วัดพระพุทธ</t>
  </si>
  <si>
    <t>ศาลาใหม่</t>
  </si>
  <si>
    <t>ใหญ่(วัดพระพุทธ)</t>
  </si>
  <si>
    <t>พร่อน</t>
  </si>
  <si>
    <t>ตากใบ</t>
  </si>
  <si>
    <t>บ้านไอร์โซ</t>
  </si>
  <si>
    <t>ไอร์โซ</t>
  </si>
  <si>
    <t xml:space="preserve">     2.28  สำนักงานเขตพื้นที่การศึกษานราธิวาส เขต 1  จำนวน 14 แห่ง  </t>
  </si>
  <si>
    <t xml:space="preserve">     2.29  สำนักงานเขตพื้นที่การศึกษานราธิวาส เขต 2  จำนวน 2 แห่ง  </t>
  </si>
  <si>
    <t xml:space="preserve">     2.30  สำนักงานเขตพื้นที่การศึกษานราธิวาส เขต 3  จำนวน 1 แห่ง  </t>
  </si>
  <si>
    <t>ผาคับ</t>
  </si>
  <si>
    <t>ผักเฮือก</t>
  </si>
  <si>
    <t>ดงผาปูน</t>
  </si>
  <si>
    <t>ก่อก๋วง</t>
  </si>
  <si>
    <t>ขุนน้ำแพะ</t>
  </si>
  <si>
    <t xml:space="preserve">    9.1 เป้าหมายพื้นที่ตำบลบ่อเกลือใต้   อำเภอบ่อเกลือ  จังหวัดน่าน </t>
  </si>
  <si>
    <t>จำนวน
ประชาชน
ทั้งหมด
(คน)</t>
  </si>
  <si>
    <t>จำนวน
ประชาชน
ส่งตรวจ</t>
  </si>
  <si>
    <t xml:space="preserve">    9.2 เป้าหมายพื้นที่ตำบลภูฟ้า   อำเภอบ่อเกลือ  จังหวัดน่าน </t>
  </si>
  <si>
    <t>ห้วยล้อม</t>
  </si>
  <si>
    <t>สว้าเหนือ</t>
  </si>
  <si>
    <t>ขุนน้ำจร</t>
  </si>
  <si>
    <t xml:space="preserve">    9.3 เป้าหมายพื้นที่ตำบลดงพญา   อำเภอบ่อเกลือ  จังหวัดน่าน </t>
  </si>
  <si>
    <t xml:space="preserve">    9.4 เป้าหมายพื้นที่ตำบลบ่อเกลือเหนือ   อำเภอบ่อเกลือ  จังหวัดน่าน </t>
  </si>
  <si>
    <t>เวร</t>
  </si>
  <si>
    <t>นากึ๋น</t>
  </si>
  <si>
    <t>บ่อหยวกใต้</t>
  </si>
  <si>
    <t>สะเละ</t>
  </si>
  <si>
    <t xml:space="preserve">น้ำว้า </t>
  </si>
  <si>
    <t>ห้วยดง</t>
  </si>
  <si>
    <t>ปิน</t>
  </si>
  <si>
    <t>ใหม่ไชยธงรัตน์</t>
  </si>
  <si>
    <t>ง้อมเปา(ห้วยกานต์)</t>
  </si>
  <si>
    <t xml:space="preserve">    9.6 เป้าหมายพื้นที่ตำบลขุนน่าน   อำเภอเฉลิมพระเกียรติ  จังหวัดน่าน </t>
  </si>
  <si>
    <t xml:space="preserve">    9.5 เป้าหมายพื้นที่ตำบลห้วยโก๋น   อำเภอเฉลิมพระเกียรติ  จังหวัดน่าน </t>
  </si>
  <si>
    <t>นาคุ</t>
  </si>
  <si>
    <t>รวมทั้งหมด 61 หมู่บ้าน</t>
  </si>
  <si>
    <t xml:space="preserve">     2.31  สำนักงานเขตพื้นที่การศึกษาปัตตานี เขต 2  จำนวน 1 แห่ง  </t>
  </si>
  <si>
    <t>บ้านเจาะบาแน</t>
  </si>
  <si>
    <t>เจาะบาแน</t>
  </si>
  <si>
    <t>ลุโบะยิไร</t>
  </si>
  <si>
    <t xml:space="preserve">     2.32  สำนักงานเขตพื้นที่การศึกษาปัตตานี เขต 3  จำนวน 1 แห่ง  </t>
  </si>
  <si>
    <t>ชุมชนบ้านบางเก่า</t>
  </si>
  <si>
    <t>บางเก่า</t>
  </si>
  <si>
    <t>สายบุรี</t>
  </si>
  <si>
    <t xml:space="preserve">     2.33  สำนักงานเขตพื้นที่การศึกษานครศรีธรรมราช เขต 2  จำนวน 2 แห่ง  </t>
  </si>
  <si>
    <t>ตชด.บ้านไร่ยาว</t>
  </si>
  <si>
    <t>ตชด.บ้านยูงงาม</t>
  </si>
  <si>
    <t>ยูงงาม</t>
  </si>
  <si>
    <t>ไร่ยาว</t>
  </si>
  <si>
    <t>บางขัน</t>
  </si>
  <si>
    <t xml:space="preserve">     2.34  สำนักงานเขตพื้นที่การศึกษานครศรีธรรมราช เขต 3  จำนวน 1 แห่ง  </t>
  </si>
  <si>
    <t>ตชด.บ้านควนมีชัย</t>
  </si>
  <si>
    <t>ควนมีชัย</t>
  </si>
  <si>
    <t>วังอ่าง</t>
  </si>
  <si>
    <t>ชะอวด</t>
  </si>
  <si>
    <t>โรงเรียน</t>
  </si>
  <si>
    <t>รวม</t>
  </si>
  <si>
    <t>โดย กรมควบคุมโรค   กระทรวงสาธารณสุข</t>
  </si>
  <si>
    <t>เบ๊าะโบ๊ะโกร*</t>
  </si>
  <si>
    <t>ส่งตรวจ
(คน)</t>
  </si>
  <si>
    <t>บ้านแม่หลุย(แม่หลุยน้อย)*</t>
  </si>
  <si>
    <t>บ้านแม่คะ(แม่คะน้อย)*</t>
  </si>
  <si>
    <t>บ้านผาเยอ(ผาเยอน้อย)*</t>
  </si>
  <si>
    <t>บ้านโพซอ(อู่หลู่)*</t>
  </si>
  <si>
    <t>บ้านจอซิเดอเหนือ*(เจอซิเดอใต้)</t>
  </si>
  <si>
    <t>ด่าน</t>
  </si>
  <si>
    <t xml:space="preserve">โดยกรมควบคุมโรค  กระทรวงสาธารณสุข </t>
  </si>
  <si>
    <t>โรงรียน</t>
  </si>
  <si>
    <t>บ้านบวกอุ้ม</t>
  </si>
  <si>
    <t>บวกอุ้ม</t>
  </si>
  <si>
    <t>บ้านปู่ดู่</t>
  </si>
  <si>
    <t>ปู่ดู่</t>
  </si>
  <si>
    <t>บ้านสะเกี้ยง</t>
  </si>
  <si>
    <t>สะเกี้ยง</t>
  </si>
  <si>
    <t>บ้านสะจุก</t>
  </si>
  <si>
    <t>สะจุก</t>
  </si>
  <si>
    <t>บ้านห้วยปูด</t>
  </si>
  <si>
    <t>ห้วยปูด</t>
  </si>
  <si>
    <t>บ้านห้วยเต๋ย</t>
  </si>
  <si>
    <t>ห้วยเต๋ย</t>
  </si>
  <si>
    <t>บ้านเปียงก่อ</t>
  </si>
  <si>
    <t>เปียงก่อ</t>
  </si>
  <si>
    <t>บ้านขุนน้ำจอน</t>
  </si>
  <si>
    <t>ขุนน้ำจอน</t>
  </si>
  <si>
    <t>บ้านน้ำแคะ</t>
  </si>
  <si>
    <t>น้ำแคะ</t>
  </si>
  <si>
    <t>บ้านป่าก่ำ</t>
  </si>
  <si>
    <t>ป่ากำ</t>
  </si>
  <si>
    <t>บ้านห้วยโทน</t>
  </si>
  <si>
    <t>ห้วยโทน</t>
  </si>
  <si>
    <t>บ้านห้วยหมี</t>
  </si>
  <si>
    <t>ห้วยหมี</t>
  </si>
  <si>
    <t>บ้านก่อก๋วงนอก</t>
  </si>
  <si>
    <t>ก่อก๋วงนอก</t>
  </si>
  <si>
    <t>บ้านก่อก๋วงใน</t>
  </si>
  <si>
    <t>ก่อก๋วงใน</t>
  </si>
  <si>
    <t>บ้านน้ำแพะนอก</t>
  </si>
  <si>
    <t>น้ำแพะนอก</t>
  </si>
  <si>
    <t>บ้านน้ำแพะใน</t>
  </si>
  <si>
    <t>น้ำแพะใน</t>
  </si>
  <si>
    <t>บ้านหนองน่าน</t>
  </si>
  <si>
    <t>หนองน่าน</t>
  </si>
  <si>
    <t>บ้านห้วยวิน</t>
  </si>
  <si>
    <t>ห้วยวิน</t>
  </si>
  <si>
    <t>บ้านเด่น</t>
  </si>
  <si>
    <t>เด่น</t>
  </si>
  <si>
    <t>บ้านนากี๋น</t>
  </si>
  <si>
    <t>นากี๋น</t>
  </si>
  <si>
    <t>บ้านน้ำจูน</t>
  </si>
  <si>
    <t>น้ำจูน</t>
  </si>
  <si>
    <t>บ้านสะไลหลวง</t>
  </si>
  <si>
    <t>สะไลหลวง</t>
  </si>
  <si>
    <t>บ้านห้วยขวาก</t>
  </si>
  <si>
    <t>ห้วยขวาก</t>
  </si>
  <si>
    <t>บ้านห้วยขาบ</t>
  </si>
  <si>
    <t>ห้วยขาบ</t>
  </si>
  <si>
    <t>บ้านห้วยป๋อ</t>
  </si>
  <si>
    <t>ห้วยป๋อ</t>
  </si>
  <si>
    <t>บ้านน้ำว้า</t>
  </si>
  <si>
    <t>น้ำว้า</t>
  </si>
  <si>
    <t>บ้านห้วยลึก</t>
  </si>
  <si>
    <t>ห้วยลึก</t>
  </si>
  <si>
    <t>บ้านสะไลน้อย</t>
  </si>
  <si>
    <t>สะไลน้อย</t>
  </si>
  <si>
    <t xml:space="preserve">     3.2 สำนักงานส่งเสริมการศึกษานอกระบบและการศึกษาตามอัธยาศัยจังหวัดตาก</t>
  </si>
  <si>
    <t>บ้านตะโด้กุย</t>
  </si>
  <si>
    <t>ตะโก้กุย</t>
  </si>
  <si>
    <t>บ้านวาแหมะคี</t>
  </si>
  <si>
    <t>วาแหมะคี</t>
  </si>
  <si>
    <t>บ้านมอกูตู้น้อย</t>
  </si>
  <si>
    <t>มอกูตู้น้อย</t>
  </si>
  <si>
    <t>บ้านมอกูตู้หลวง</t>
  </si>
  <si>
    <t>มอกูตู้หลวง</t>
  </si>
  <si>
    <t>บ้านแม่ลาบู</t>
  </si>
  <si>
    <t>แม่ลาบู</t>
  </si>
  <si>
    <t>บ้านแม่ลอทะ</t>
  </si>
  <si>
    <t>แม่ลอทะ</t>
  </si>
  <si>
    <t>บ้านแม่ปอทะ</t>
  </si>
  <si>
    <t>แม่ปอทะ</t>
  </si>
  <si>
    <t>บ้านแม่เหว่ยทะ</t>
  </si>
  <si>
    <t>แม่เหว่ยทะ</t>
  </si>
  <si>
    <t>บ้านอุระโกร</t>
  </si>
  <si>
    <t>อุระโกร</t>
  </si>
  <si>
    <t>บ้านห้วยขี้หมี</t>
  </si>
  <si>
    <t>ห้วยขี้หมี</t>
  </si>
  <si>
    <t>บ้านแม่อุคอ</t>
  </si>
  <si>
    <t>แม่อุคอ</t>
  </si>
  <si>
    <t>บ้านแม่หิดคี</t>
  </si>
  <si>
    <t>แม่หิดคี</t>
  </si>
  <si>
    <t>บ้านเลอผาโด้</t>
  </si>
  <si>
    <t>เลอผาโต้</t>
  </si>
  <si>
    <t>แม่ต้าน</t>
  </si>
  <si>
    <t>บ้านขุนแม่ต้อคี</t>
  </si>
  <si>
    <t>แม่ต้อคี</t>
  </si>
  <si>
    <t>บ้านมะโอโกร</t>
  </si>
  <si>
    <t>มะโอโกร</t>
  </si>
  <si>
    <t>บ้านเล้อเบ๊ะปว้าคี</t>
  </si>
  <si>
    <t>เล้อเบ๊ะปว้าคี</t>
  </si>
  <si>
    <t>บ้านพะบอเรเคาะ</t>
  </si>
  <si>
    <t>พะบอเรเคาะ</t>
  </si>
  <si>
    <t>บ้านบอหมาก</t>
  </si>
  <si>
    <t>บอหมาก</t>
  </si>
  <si>
    <t>บ้านทีซะหน่อ</t>
  </si>
  <si>
    <t>ทีซะหน่อ</t>
  </si>
  <si>
    <t>บ้านตะซูเด</t>
  </si>
  <si>
    <t>ตะซูเด</t>
  </si>
  <si>
    <t>บ้านกลูแจทะ</t>
  </si>
  <si>
    <t>กลูแจทะ</t>
  </si>
  <si>
    <t>บ้านทีมูโกะทะ</t>
  </si>
  <si>
    <t>ทีมูโกะทะ</t>
  </si>
  <si>
    <t>บ้านทีคุคีใต้</t>
  </si>
  <si>
    <t>ทีคุคีใต้</t>
  </si>
  <si>
    <t>บ้านห้วยมะโหนกคี</t>
  </si>
  <si>
    <t>ห้วยมะโหนกคี</t>
  </si>
  <si>
    <t>บ้านกรุเปอคี</t>
  </si>
  <si>
    <t>กรูเปอคี</t>
  </si>
  <si>
    <t>บ้านซอแข่วาคี</t>
  </si>
  <si>
    <t>ซอแข่วาคี</t>
  </si>
  <si>
    <t>บ้านแหมะคี</t>
  </si>
  <si>
    <t>แหมะคี</t>
  </si>
  <si>
    <t>บ้านมอโจ</t>
  </si>
  <si>
    <t>มอโจ</t>
  </si>
  <si>
    <t>บ้านโป๊ะพอคี</t>
  </si>
  <si>
    <t>โป๊ะพอคี</t>
  </si>
  <si>
    <t>บ้านโจะเก้ะปู่</t>
  </si>
  <si>
    <t>โจะเก้ะปู่</t>
  </si>
  <si>
    <t>บ้านปอเล้อ</t>
  </si>
  <si>
    <t>บ้านก่อบอทะ</t>
  </si>
  <si>
    <t>ก่อบอทะ</t>
  </si>
  <si>
    <t>บ้านผาแดง</t>
  </si>
  <si>
    <t>บ้านคุทะ</t>
  </si>
  <si>
    <t>คุทะ</t>
  </si>
  <si>
    <t>บ้านบลาทะ</t>
  </si>
  <si>
    <t>บลาทะ</t>
  </si>
  <si>
    <t>บ้านสันดอยงาม</t>
  </si>
  <si>
    <t>สันดอยงาม</t>
  </si>
  <si>
    <t>บ้านวะเบลอลู่</t>
  </si>
  <si>
    <t>วะเบลอลู่</t>
  </si>
  <si>
    <t>บ้านซอแข่ลู่</t>
  </si>
  <si>
    <t>ซอแข่ลู่</t>
  </si>
  <si>
    <t>บ้านบราเด</t>
  </si>
  <si>
    <t>บราเด</t>
  </si>
  <si>
    <t>บ้านเซกลา</t>
  </si>
  <si>
    <t>เซกลา</t>
  </si>
  <si>
    <t>บ้านป่าสัก</t>
  </si>
  <si>
    <t>ป่าสัก</t>
  </si>
  <si>
    <t>บ้านพะตี้หม่อโจ</t>
  </si>
  <si>
    <t>พะตี้หม่อโจ</t>
  </si>
  <si>
    <t>บ้านขุนห้วยนกกก</t>
  </si>
  <si>
    <t>ขุนห้วยนกกก</t>
  </si>
  <si>
    <t>บ้านเลเคาะ</t>
  </si>
  <si>
    <t>เลเคาะ</t>
  </si>
  <si>
    <t>บ้านแม่หละโพคี</t>
  </si>
  <si>
    <t>แม่หละโพคี</t>
  </si>
  <si>
    <t>บ้านธาตุ</t>
  </si>
  <si>
    <t>ธาตุ</t>
  </si>
  <si>
    <t>บ้านทีหนึคี</t>
  </si>
  <si>
    <t>ทีหนึคี</t>
  </si>
  <si>
    <t>บ้านขะแนจื้อคี</t>
  </si>
  <si>
    <t>ขะแนจื้อคี</t>
  </si>
  <si>
    <t>บ้านเซหนะเดอลู่</t>
  </si>
  <si>
    <t>เซหนะเดอลู่</t>
  </si>
  <si>
    <t>บ้านมอโก้โพคี</t>
  </si>
  <si>
    <t>มอโก้โพคี</t>
  </si>
  <si>
    <t>บ้านทีกอโกล</t>
  </si>
  <si>
    <t>ทีกอโกล</t>
  </si>
  <si>
    <t>บ้านมอโก้คี</t>
  </si>
  <si>
    <t>มอโก้คี</t>
  </si>
  <si>
    <t>บ้านตะกุ้ยหนู่</t>
  </si>
  <si>
    <t>ตะกุ้ยหนู่</t>
  </si>
  <si>
    <t>บ้านเล้อก่อโกร</t>
  </si>
  <si>
    <t>เล้อก่อโกร</t>
  </si>
  <si>
    <t>บ้านตะโก๊ะคี</t>
  </si>
  <si>
    <t>ตะโก๊ะคี</t>
  </si>
  <si>
    <t>บ้านเลอตอโกร</t>
  </si>
  <si>
    <t>เลอตอโกร</t>
  </si>
  <si>
    <t>บ้านโกจีโกร</t>
  </si>
  <si>
    <t>โกจีโกร</t>
  </si>
  <si>
    <t>บ้านเปล้ลู่</t>
  </si>
  <si>
    <t>เปล้ลู่</t>
  </si>
  <si>
    <t>บ้านมึหย่อโจ</t>
  </si>
  <si>
    <t>มึหย่อโจ</t>
  </si>
  <si>
    <t>3.2.2 ศูนย์ส่งเสริมการศึกษานอกระบบและการศึกษาตามอัธยาศัยอำเภอพบพระ  จำนวน 2 แห่ง</t>
  </si>
  <si>
    <t>ผากะเจ้อ</t>
  </si>
  <si>
    <t>พบพระ</t>
  </si>
  <si>
    <t>คีรีน้อย</t>
  </si>
  <si>
    <t>รวมไทยพัฒนา</t>
  </si>
  <si>
    <t>บ้านทีมู</t>
  </si>
  <si>
    <t>ทีมู</t>
  </si>
  <si>
    <t>ขะเนจื้อ</t>
  </si>
  <si>
    <t>บ้านห้วยแห้ง</t>
  </si>
  <si>
    <t>ห้วยแห้ง</t>
  </si>
  <si>
    <t>บ้านมอป่า</t>
  </si>
  <si>
    <t>มอป่า</t>
  </si>
  <si>
    <t>ห้วยวัว</t>
  </si>
  <si>
    <t>บ้านห้วยผาดำ</t>
  </si>
  <si>
    <t>ห้วยผาดำ</t>
  </si>
  <si>
    <t>บ้านห้วยพลู</t>
  </si>
  <si>
    <t>ห้วยพลู</t>
  </si>
  <si>
    <t>บ้านห้วยดินหม้อ</t>
  </si>
  <si>
    <t>ห้วยดินหม้อ</t>
  </si>
  <si>
    <t>บ้านห้วยสินา</t>
  </si>
  <si>
    <t>ห้วยสินา</t>
  </si>
  <si>
    <t>บ้านห้วยดอกเกี๋ยง</t>
  </si>
  <si>
    <t>ห้วยดอกเกี๋ยง</t>
  </si>
  <si>
    <t>บ้านพะละดอ</t>
  </si>
  <si>
    <t>พะละดอ</t>
  </si>
  <si>
    <t>ห้วยสินาคี</t>
  </si>
  <si>
    <t>บ้านห้วยอีก้าง</t>
  </si>
  <si>
    <t>ห้วยอีก้าง</t>
  </si>
  <si>
    <t>บ้านห้วยมะพร้าว</t>
  </si>
  <si>
    <t>ห้วยมะพร้าว</t>
  </si>
  <si>
    <t>บ้านคอโซทะ</t>
  </si>
  <si>
    <t>คอโซทะ</t>
  </si>
  <si>
    <t>บ้านนุกะโถะวา</t>
  </si>
  <si>
    <t>นุกะโถะวา</t>
  </si>
  <si>
    <t>เกริงปะตีคลี่</t>
  </si>
  <si>
    <t>บ้านเดลอปอบอ</t>
  </si>
  <si>
    <t>เดลอปอบอ</t>
  </si>
  <si>
    <t>แม่ละมุ้ง</t>
  </si>
  <si>
    <t>บ้านแม่ละมุ้งคี</t>
  </si>
  <si>
    <t>แม่ละมุ้งคี</t>
  </si>
  <si>
    <t xml:space="preserve">     3.3 สำนักงานส่งเสริมการศึกษานอกระบบและการศึกษาตามอัธยาศัยจังหวัดเชียงใหม่</t>
  </si>
  <si>
    <t>บ้านเสาแดง</t>
  </si>
  <si>
    <t>แจ่มหลวง</t>
  </si>
  <si>
    <t>ป่ากล้วย</t>
  </si>
  <si>
    <t>ท่าผา</t>
  </si>
  <si>
    <t>สามสบบน</t>
  </si>
  <si>
    <t>บ้านจันทร์</t>
  </si>
  <si>
    <t>กิ่วสะแวกเก่า</t>
  </si>
  <si>
    <t>บ้านกิ่วสะแวกใต้</t>
  </si>
  <si>
    <t>กิ่วสะแวกใต้</t>
  </si>
  <si>
    <t>บ้านกิ่วสะแวกใหม่</t>
  </si>
  <si>
    <t>กิ่วสะแวกใหม่</t>
  </si>
  <si>
    <t>บ้านเคาะท่า</t>
  </si>
  <si>
    <t>เคาะท่า</t>
  </si>
  <si>
    <t>บ้านถวน</t>
  </si>
  <si>
    <t>ถวน</t>
  </si>
  <si>
    <t>บ้านแม่ป๊อก</t>
  </si>
  <si>
    <t>แม่ป๊อก</t>
  </si>
  <si>
    <t>บ้านแม่แอบ</t>
  </si>
  <si>
    <t>แม่แอบ</t>
  </si>
  <si>
    <t>บ้านแม่แอบใน</t>
  </si>
  <si>
    <t>แม่แอบใน</t>
  </si>
  <si>
    <t>บ้านห้วยวอก</t>
  </si>
  <si>
    <t>ห้วยวอก</t>
  </si>
  <si>
    <t>ราชประชานุเคราะห์ที่ 42</t>
  </si>
  <si>
    <t>ราชประชานุเคราะห์ที่ 22</t>
  </si>
  <si>
    <t>ราชประชานุเคราะห์ที่ 34</t>
  </si>
  <si>
    <t>บ้านฉาง</t>
  </si>
  <si>
    <t>บ้านห้วยหวาย</t>
  </si>
  <si>
    <t>ห้วยหวาย</t>
  </si>
  <si>
    <t>บ้านอมแรด</t>
  </si>
  <si>
    <t>อมแรด</t>
  </si>
  <si>
    <t>บ้านอมสูง</t>
  </si>
  <si>
    <t>อมสูง</t>
  </si>
  <si>
    <t>บ้านแม่ขี้มูกน้อย</t>
  </si>
  <si>
    <t>แม่ขี้มูกน้อย</t>
  </si>
  <si>
    <t>บ้านมืดหลอง</t>
  </si>
  <si>
    <t>มืดหลอง</t>
  </si>
  <si>
    <t>ล้านกองบอด</t>
  </si>
  <si>
    <t>ปางหินฝน</t>
  </si>
  <si>
    <t>บ้านกองบอดใต้</t>
  </si>
  <si>
    <t>กองบอดใต้</t>
  </si>
  <si>
    <t>บ้านเซโดซา</t>
  </si>
  <si>
    <t>เซโดซา</t>
  </si>
  <si>
    <t>บ้านแม่ขอมใต้</t>
  </si>
  <si>
    <t>แม่ขอมใต้</t>
  </si>
  <si>
    <t>บานแม่ปิคี</t>
  </si>
  <si>
    <t>แม่ปิคี</t>
  </si>
  <si>
    <t>บ้านแม่แฮใน</t>
  </si>
  <si>
    <t>แม่แฮใน</t>
  </si>
  <si>
    <t>บ้านสันปูเลย</t>
  </si>
  <si>
    <t>สันปูเลย</t>
  </si>
  <si>
    <t>โป๊กกะโหล้ง</t>
  </si>
  <si>
    <t>แม่ผาปู</t>
  </si>
  <si>
    <t>บ้านสบผาหลวง</t>
  </si>
  <si>
    <t>สบผาหลวง</t>
  </si>
  <si>
    <t>บ้านขุนแม่นาย</t>
  </si>
  <si>
    <t>ขุนแม่นาย</t>
  </si>
  <si>
    <t>แม่ศึก</t>
  </si>
  <si>
    <t>บ้านนาฮ่องใต้</t>
  </si>
  <si>
    <t>นาฮ่องใต้</t>
  </si>
  <si>
    <t>บ้านโป่งขนุน</t>
  </si>
  <si>
    <t>โป่งขนุน</t>
  </si>
  <si>
    <t>บ้านแม่จุมสาม</t>
  </si>
  <si>
    <t>แม่จุมสาม</t>
  </si>
  <si>
    <t>บ้านแม่นิงกลาง</t>
  </si>
  <si>
    <t>แม่นิงกลาง</t>
  </si>
  <si>
    <t>บ้านแม่นิงใน</t>
  </si>
  <si>
    <t>แม่นิงใน</t>
  </si>
  <si>
    <t>บ้านสบจอก</t>
  </si>
  <si>
    <t>สบจอก</t>
  </si>
  <si>
    <t>บ้านสบแม่สะต๊อบ</t>
  </si>
  <si>
    <t>สบแม่สะต๊อบ</t>
  </si>
  <si>
    <t>บ้านสะมอจาบน</t>
  </si>
  <si>
    <t>สะมอจาบน</t>
  </si>
  <si>
    <t>บ้านสะมอจาล่าง</t>
  </si>
  <si>
    <t>สะมอจาล่าง</t>
  </si>
  <si>
    <t>บ้านห้วยทรายเหลือง</t>
  </si>
  <si>
    <t>ห้วยทรายเหลือง</t>
  </si>
  <si>
    <t>บ้านกองดา</t>
  </si>
  <si>
    <t>กองดา</t>
  </si>
  <si>
    <t>กองแนะ</t>
  </si>
  <si>
    <t>บ้านก๋องป๋อใต้</t>
  </si>
  <si>
    <t>ก๋องป๋อใต้</t>
  </si>
  <si>
    <t>บ้านก๋องป๋อเหนือ</t>
  </si>
  <si>
    <t>ก๋องป๋อเหนือ</t>
  </si>
  <si>
    <t>ทังที</t>
  </si>
  <si>
    <t>บ้านทิกะเย</t>
  </si>
  <si>
    <t>ทิกะเย</t>
  </si>
  <si>
    <t>บ้านทีเนอะ</t>
  </si>
  <si>
    <t>ทีเนอะ</t>
  </si>
  <si>
    <t>บ้านทีลอง</t>
  </si>
  <si>
    <t>ทีลอง</t>
  </si>
  <si>
    <t>ทูจอง</t>
  </si>
  <si>
    <t>บ้านผีปานใต้</t>
  </si>
  <si>
    <t>ผีปานใต้</t>
  </si>
  <si>
    <t>พลั่งแท</t>
  </si>
  <si>
    <t>บ้านมะหินหลวง</t>
  </si>
  <si>
    <t>มะหินหลวง</t>
  </si>
  <si>
    <t>บ้านแม่เกิบ</t>
  </si>
  <si>
    <t>แม่เกิบ</t>
  </si>
  <si>
    <t>แม่ลง</t>
  </si>
  <si>
    <t>แม่ลอกเหนือ</t>
  </si>
  <si>
    <t>บ้านแม่สอใต้</t>
  </si>
  <si>
    <t>แม่สอใต้</t>
  </si>
  <si>
    <t>แม่สอเหนือ</t>
  </si>
  <si>
    <t>บ้านแม่ฮองกลาง</t>
  </si>
  <si>
    <t>แม่ฮองกลาง</t>
  </si>
  <si>
    <t>แม่โองใต้</t>
  </si>
  <si>
    <t>ศาลาเท</t>
  </si>
  <si>
    <t>สงินเหนือ</t>
  </si>
  <si>
    <t>สงินกลาง</t>
  </si>
  <si>
    <t>บ้านสงินใต้</t>
  </si>
  <si>
    <t>สงินใต้</t>
  </si>
  <si>
    <t>บ้านสงินนุปอย</t>
  </si>
  <si>
    <t>สงินนุปอย</t>
  </si>
  <si>
    <t>หนองอึ่งใต้</t>
  </si>
  <si>
    <t>บ้านหนองอึ่งเหนือ</t>
  </si>
  <si>
    <t>หนองอึ่งเหนือ</t>
  </si>
  <si>
    <t>บ้านห้วยกว้าง</t>
  </si>
  <si>
    <t>ห้วยกว้าง</t>
  </si>
  <si>
    <t>บ้านห้วยครั้ง</t>
  </si>
  <si>
    <t>ห้วยครั้ง</t>
  </si>
  <si>
    <t>บ้านห้วยบง*</t>
  </si>
  <si>
    <t>ห้วยบง</t>
  </si>
  <si>
    <t>ห้วงบง</t>
  </si>
  <si>
    <t>บ้านห้วยลอก*</t>
  </si>
  <si>
    <t>ห้วยลอก</t>
  </si>
  <si>
    <t>บ้านห้วยส้ม*</t>
  </si>
  <si>
    <t>ห้วยส้ม</t>
  </si>
  <si>
    <t>บ้านอูตูมใต้*</t>
  </si>
  <si>
    <t>อูตูมใต้</t>
  </si>
  <si>
    <t>บ้านมูเซอหลังเมือง</t>
  </si>
  <si>
    <t>มูเซอหลังเมือง</t>
  </si>
  <si>
    <t>ม่อนจอง</t>
  </si>
  <si>
    <t>บ้านขุนตื่นใหม่</t>
  </si>
  <si>
    <t>ขุนตื่นใหม่</t>
  </si>
  <si>
    <t>บ้านขุนแม่ตื่นน้อย</t>
  </si>
  <si>
    <t>ขุนแม่ตื่นน้อย</t>
  </si>
  <si>
    <t>บ้านเคอะกะซอเด</t>
  </si>
  <si>
    <t>เคอะกะซอเด</t>
  </si>
  <si>
    <t>บ้านจกปก</t>
  </si>
  <si>
    <t>จกปก</t>
  </si>
  <si>
    <t>บ้านฉุ้ยมอ</t>
  </si>
  <si>
    <t>ฉุ้ยมอ</t>
  </si>
  <si>
    <t>บ้านซอแอะ</t>
  </si>
  <si>
    <t>ซอแอะ</t>
  </si>
  <si>
    <t>เต๊ะบือเซทะ</t>
  </si>
  <si>
    <t>บ้านทะโกรเด</t>
  </si>
  <si>
    <t>ทะโกรเด</t>
  </si>
  <si>
    <t>บ้านบราโกร</t>
  </si>
  <si>
    <t>บราโกร</t>
  </si>
  <si>
    <t>บ้านปรอโกร</t>
  </si>
  <si>
    <t>ปรอโกร</t>
  </si>
  <si>
    <t>ปีพอ</t>
  </si>
  <si>
    <t>บ้านแม่ระอานอก</t>
  </si>
  <si>
    <t>แม่ระอานอก</t>
  </si>
  <si>
    <t>บ้านแม่ระอาใน</t>
  </si>
  <si>
    <t>แม่ระอาใน</t>
  </si>
  <si>
    <t>บ้านแมะแตะแหละกุย</t>
  </si>
  <si>
    <t>แมะแตะแหละกุย</t>
  </si>
  <si>
    <t>บ้านลูกูดู</t>
  </si>
  <si>
    <t>ลูกูดู</t>
  </si>
  <si>
    <t>บ้านเลอะกรา</t>
  </si>
  <si>
    <t>เลอะกรา</t>
  </si>
  <si>
    <t>บ้านเลอะตอ</t>
  </si>
  <si>
    <t>เลอะตอ</t>
  </si>
  <si>
    <t>หม่าโอโจ</t>
  </si>
  <si>
    <t>บ้านห้วยไก่ป่า</t>
  </si>
  <si>
    <t>ห้วยไก่ป่า</t>
  </si>
  <si>
    <t>บ้านห้วยขนุน</t>
  </si>
  <si>
    <t>บ้านห้วยโป่ง</t>
  </si>
  <si>
    <t>หัวโล๊ะ</t>
  </si>
  <si>
    <t>บ้านห้วยยาบ</t>
  </si>
  <si>
    <t>ห้วยยาบ</t>
  </si>
  <si>
    <t>บ้านใหม่ทอง</t>
  </si>
  <si>
    <t>ใหม่ทอง</t>
  </si>
  <si>
    <t>บ้านขุนสอง</t>
  </si>
  <si>
    <t>ขุนสอง</t>
  </si>
  <si>
    <t>ยางเปียง</t>
  </si>
  <si>
    <t>บ้านขุนหาด</t>
  </si>
  <si>
    <t>ขุนหาด</t>
  </si>
  <si>
    <t>บ้านปิตุคี</t>
  </si>
  <si>
    <t>ปิตุคี</t>
  </si>
  <si>
    <t>บ้านแม่แฮน้อย</t>
  </si>
  <si>
    <t>แม่แฮน้อย</t>
  </si>
  <si>
    <t>บ้านแม่แฮหลวง</t>
  </si>
  <si>
    <t>แม่แฮหลวง</t>
  </si>
  <si>
    <t>หลังป่าข่า</t>
  </si>
  <si>
    <t>บ้านห้วยตองน้อย</t>
  </si>
  <si>
    <t>ห้วยตองน้อย</t>
  </si>
  <si>
    <t>บ้านห้วยปูน้อย</t>
  </si>
  <si>
    <t>ย้านห้วยปูน้อย</t>
  </si>
  <si>
    <t>บ้านห้วยปูหลวง</t>
  </si>
  <si>
    <t>ห้วยปูหลวง</t>
  </si>
  <si>
    <t>บ้านขุนอมแฮดนอก</t>
  </si>
  <si>
    <t>ขุนอมแฮดนอก</t>
  </si>
  <si>
    <t>บ้านขุนอมแฮดใน</t>
  </si>
  <si>
    <t>ขุนอมแฮดใน</t>
  </si>
  <si>
    <t>บ้านคอทะ</t>
  </si>
  <si>
    <t>คอทะ</t>
  </si>
  <si>
    <t>บ้านคะเนจือคี</t>
  </si>
  <si>
    <t>คะเนจือคี</t>
  </si>
  <si>
    <t>บ้านจือทะ</t>
  </si>
  <si>
    <t>จือทะ</t>
  </si>
  <si>
    <t>บ้านตะกอคะ</t>
  </si>
  <si>
    <t>ตะกอคะ</t>
  </si>
  <si>
    <t>บ้านทีทอทะ</t>
  </si>
  <si>
    <t>ทีทอทะ</t>
  </si>
  <si>
    <t>ทีพะแหล่</t>
  </si>
  <si>
    <t>บ้านทีเลอเปอคี</t>
  </si>
  <si>
    <t>ทีเลอเปอคี</t>
  </si>
  <si>
    <t>บ้านพะเบี้ยว</t>
  </si>
  <si>
    <t>พะเบี้ยว</t>
  </si>
  <si>
    <t>บ้านพะอัน</t>
  </si>
  <si>
    <t>พะอัน</t>
  </si>
  <si>
    <t>บ้านมอโกรทะ</t>
  </si>
  <si>
    <t>มอโกรทะ</t>
  </si>
  <si>
    <t>บ้านมอคี</t>
  </si>
  <si>
    <t>มอคี</t>
  </si>
  <si>
    <t>บ้านมอโพทะ</t>
  </si>
  <si>
    <t>มอโพทะ</t>
  </si>
  <si>
    <t>เมโลเต</t>
  </si>
  <si>
    <t>บ้านแม่หลองใต้</t>
  </si>
  <si>
    <t>แม่หลองใต้</t>
  </si>
  <si>
    <t>บ้านราชา</t>
  </si>
  <si>
    <t>ราชา</t>
  </si>
  <si>
    <t>บ้านวาเมทะ</t>
  </si>
  <si>
    <t>วาเมทะ</t>
  </si>
  <si>
    <t>บ้านสะเรเดคี</t>
  </si>
  <si>
    <t>สะเรเดคี</t>
  </si>
  <si>
    <t>บ้านห้วยน้ำผึ้ง</t>
  </si>
  <si>
    <t>ห้วยน้ำผึ้ง</t>
  </si>
  <si>
    <t>บ้านห้วยยาว</t>
  </si>
  <si>
    <t>ห้วยยาว</t>
  </si>
  <si>
    <t>บ้านอูแจะ</t>
  </si>
  <si>
    <t>อูแจะ</t>
  </si>
  <si>
    <t>บ้านโอโลคีบน</t>
  </si>
  <si>
    <t>โอโลคีบน</t>
  </si>
  <si>
    <t>บ้านโอโลคีล่าง</t>
  </si>
  <si>
    <t>โอโลคีล่าง</t>
  </si>
  <si>
    <t>บ้านแม่ระมีดน้อย</t>
  </si>
  <si>
    <t>แม่ระมีดน้อย</t>
  </si>
  <si>
    <t>บ้านแม่ระมีดหลวง</t>
  </si>
  <si>
    <t>แม่ระมีดหลวง</t>
  </si>
  <si>
    <t>บ้านยองแหละ</t>
  </si>
  <si>
    <t>ยองแหละ</t>
  </si>
  <si>
    <t>บ้านรังบี้</t>
  </si>
  <si>
    <t>รังบี้</t>
  </si>
  <si>
    <t>บ้านห้วยจิโน</t>
  </si>
  <si>
    <t>ห้วยจิโน</t>
  </si>
  <si>
    <t>บ้านห้วยตองสาด</t>
  </si>
  <si>
    <t>ห้วยตองสาด</t>
  </si>
  <si>
    <t xml:space="preserve">     3.4 สำนักงานส่งเสริมการศึกษานอกระบบและการศึกษาตามอัธยาศัยจังหวัดแม่ฮ่องสอน</t>
  </si>
  <si>
    <t>3.4.1 ศูนย์ส่งเสริมการศึกษานอกระบบและการศึกษาตามอัธยาศัยอำเภอสบเมย จำนวน 6 แห่ง</t>
  </si>
  <si>
    <t>แม่ปะกลาง</t>
  </si>
  <si>
    <t>จอลือใต้</t>
  </si>
  <si>
    <t>แม่แพน้อย</t>
  </si>
  <si>
    <t>จอลือเหนือ</t>
  </si>
  <si>
    <t>ผาอันใต้</t>
  </si>
  <si>
    <t>แม่เกี๋ยงน้อย</t>
  </si>
  <si>
    <t>3.4.2 ศูนย์ส่งเสริมการศึกษานอกระบบและการศึกษาตามอัธยาศัยอำเภอแม่สะเรียง จำนวน 3 แห่ง</t>
  </si>
  <si>
    <t>บ้านห้วยเฮี้ย</t>
  </si>
  <si>
    <t>ห้วยเฮี้ย</t>
  </si>
  <si>
    <t>บ้านแม่ดึ</t>
  </si>
  <si>
    <t>แม่ดึ</t>
  </si>
  <si>
    <t>บ้านกองสุม</t>
  </si>
  <si>
    <t>กองสุม</t>
  </si>
  <si>
    <t xml:space="preserve">     3.4 สำนักงานส่งเสริมการศึกษานอกระบบและการศึกษาตามอัธยาศัยจังหวัดพังงา</t>
  </si>
  <si>
    <t>3.5.1 ศูนย์ส่งเสริมการศึกษานอกระบบและการศึกษาตามอัธยาศัยอำเภอคุระบุรี  จำนวน 1 แห่ง</t>
  </si>
  <si>
    <t>ชุมชนชาวไทย</t>
  </si>
  <si>
    <t>อ่าวบอนใหญ่</t>
  </si>
  <si>
    <t>เกาะพระทอง</t>
  </si>
  <si>
    <t>คุระบุรี</t>
  </si>
  <si>
    <t>พังงา</t>
  </si>
  <si>
    <t>มอแกนอุทยาน</t>
  </si>
  <si>
    <t>แห่งชาติ หมู่เกาะ</t>
  </si>
  <si>
    <t>4. โรงเรียนพระปริยัติธรรม แผนกสามัญศึกษา สังกัดสำนักงานพระพุทธศาสนาแห่งชาติ</t>
  </si>
  <si>
    <t>วัด</t>
  </si>
  <si>
    <t>เชียงกลาง</t>
  </si>
  <si>
    <t>นิโครธาราม</t>
  </si>
  <si>
    <t>ท่าวังผา</t>
  </si>
  <si>
    <t>วัดน้ำไคร้นันทชัยศึกษา</t>
  </si>
  <si>
    <t>น้ำไคร้</t>
  </si>
  <si>
    <t>ยม</t>
  </si>
  <si>
    <t>วัดราษฎร์บำรุงวิทยา</t>
  </si>
  <si>
    <t>ราษฎร์บำรุง</t>
  </si>
  <si>
    <t>ทุ่งช้าง</t>
  </si>
  <si>
    <t>วัดนาราบวิทยา</t>
  </si>
  <si>
    <t>นาราบ</t>
  </si>
  <si>
    <t>นาน้อย</t>
  </si>
  <si>
    <t>ธรรมานุสรณ์วัดฟ้าสวรรค์</t>
  </si>
  <si>
    <t>ฟ้าสวรค์</t>
  </si>
  <si>
    <t>บ้านฟ้า</t>
  </si>
  <si>
    <t>บ้านหลวง</t>
  </si>
  <si>
    <t>วัดปรางค์</t>
  </si>
  <si>
    <t>ปรางค์</t>
  </si>
  <si>
    <t>ปัว</t>
  </si>
  <si>
    <t>นันทบุรีวิทยา</t>
  </si>
  <si>
    <t>พระธาติช้างค้ำวรวิหาร</t>
  </si>
  <si>
    <t>ในเวียง</t>
  </si>
  <si>
    <t>วัดบุญยืน</t>
  </si>
  <si>
    <t>บุญยืน</t>
  </si>
  <si>
    <t>กลางเวียง</t>
  </si>
  <si>
    <t>ศาสนาพิพัฒน์วัดเมืองราม</t>
  </si>
  <si>
    <t>เมืองราม</t>
  </si>
  <si>
    <t>นาเหลือง</t>
  </si>
  <si>
    <t>วัดดอนมงคลสันติสุขวิทยา</t>
  </si>
  <si>
    <t>ดอนมงคง</t>
  </si>
  <si>
    <t>ดู่พงษ์</t>
  </si>
  <si>
    <t>สันติสุข</t>
  </si>
  <si>
    <t>พระบาทมิ่งเมือง</t>
  </si>
  <si>
    <t>ป่าตาลใต้</t>
  </si>
  <si>
    <t>ป่าตาล</t>
  </si>
  <si>
    <t>ขันตาล</t>
  </si>
  <si>
    <t>ครี่งใต้</t>
  </si>
  <si>
    <t>ครึ่ง</t>
  </si>
  <si>
    <t>ศรีดอนชัย</t>
  </si>
  <si>
    <t>เวียง</t>
  </si>
  <si>
    <t>แก่นเหนือ</t>
  </si>
  <si>
    <t>ห้วยซ้อ</t>
  </si>
  <si>
    <t>ไชยสถาน</t>
  </si>
  <si>
    <t>ศรีดอนมูล</t>
  </si>
  <si>
    <t>เชียงแสน</t>
  </si>
  <si>
    <t>อำมาตย์</t>
  </si>
  <si>
    <t>เทิง</t>
  </si>
  <si>
    <t>ศรีบุญยืน</t>
  </si>
  <si>
    <t>โรงช้าง</t>
  </si>
  <si>
    <t>ป่าแดด</t>
  </si>
  <si>
    <t>สันหนองบัว</t>
  </si>
  <si>
    <t>เม็งราย</t>
  </si>
  <si>
    <t>พญาเม็งราย</t>
  </si>
  <si>
    <t>ป่าซาง</t>
  </si>
  <si>
    <t>เมืองพาน</t>
  </si>
  <si>
    <t>พาน</t>
  </si>
  <si>
    <t>หนองบัว</t>
  </si>
  <si>
    <t>แม่เจดีย์</t>
  </si>
  <si>
    <t>เมืองเชียงราย</t>
  </si>
  <si>
    <t>พระแก้ว</t>
  </si>
  <si>
    <t>หมื่นพุทธฯ</t>
  </si>
  <si>
    <t>แม่คำ</t>
  </si>
  <si>
    <t>บุญเรือง</t>
  </si>
  <si>
    <t>ป่าก่อคำ</t>
  </si>
  <si>
    <t>แม่ลาว</t>
  </si>
  <si>
    <t>เจดีย์หลวง</t>
  </si>
  <si>
    <t>วิเชตร์มณี</t>
  </si>
  <si>
    <t>เวียงพางคำ</t>
  </si>
  <si>
    <t>แม่สาย</t>
  </si>
  <si>
    <t>หล่ายงาว</t>
  </si>
  <si>
    <t>พนาลัยเกษม</t>
  </si>
  <si>
    <t>เวียงเหนือ</t>
  </si>
  <si>
    <t>เวียงชัย</t>
  </si>
  <si>
    <t>ฮ่างต่ำ</t>
  </si>
  <si>
    <t>ป่างิ้ว</t>
  </si>
  <si>
    <t>เวียงป่าเป้า</t>
  </si>
  <si>
    <t>ฝั่งหมิ่น</t>
  </si>
  <si>
    <t>ริมกก</t>
  </si>
  <si>
    <t>5. โรงเรียนในสังกัดสำนักงานคณะกรรมการการศึกษาเอกชน</t>
  </si>
  <si>
    <t>หมู่</t>
  </si>
  <si>
    <t>จรรยาอิสลาม</t>
  </si>
  <si>
    <t xml:space="preserve">   5.2 โรงเรียนการกุศลของวัดในพระพุทธศาสนา จังหวัดตาก จำนวน 1 แห่ง</t>
  </si>
  <si>
    <t>นิรันดรวิทยา</t>
  </si>
  <si>
    <t>ตาโล๊ะแน็งอามาน</t>
  </si>
  <si>
    <t>บางปอ</t>
  </si>
  <si>
    <t>อิบตีดาวิทยา</t>
  </si>
  <si>
    <t>บริจ๊ะ</t>
  </si>
  <si>
    <t>ลาโละ</t>
  </si>
  <si>
    <t>ต้นตันหยง</t>
  </si>
  <si>
    <t>สโลว์</t>
  </si>
  <si>
    <t>รือเส่าะ</t>
  </si>
  <si>
    <t xml:space="preserve"> </t>
  </si>
  <si>
    <t>อัตเตาฟีกียะห์ อิสลามียะห์</t>
  </si>
  <si>
    <t>ซากอ</t>
  </si>
  <si>
    <t>ดารุลฮิกมะห์</t>
  </si>
  <si>
    <t>ฝูโง๊ะ</t>
  </si>
  <si>
    <t>กาลิซา</t>
  </si>
  <si>
    <t>ระแงะ</t>
  </si>
  <si>
    <t>.</t>
  </si>
  <si>
    <t>อิสลามศาสน์ดารุสลาม</t>
  </si>
  <si>
    <t>ตาเซะ</t>
  </si>
  <si>
    <t>พีระยานาวินคลองหินวิทยา</t>
  </si>
  <si>
    <t>คลองหิน</t>
  </si>
  <si>
    <t>ปากล่อ</t>
  </si>
  <si>
    <t>โคกโพธิ์</t>
  </si>
  <si>
    <t>สุเหร่า</t>
  </si>
  <si>
    <t>ท่าน้ำ</t>
  </si>
  <si>
    <t>ปะนาเระ</t>
  </si>
  <si>
    <t>บากง</t>
  </si>
  <si>
    <t>บางเขา</t>
  </si>
  <si>
    <t>หนองจิก</t>
  </si>
  <si>
    <t>ศาสน์อิสลามกะลาพอ</t>
  </si>
  <si>
    <t>กะลูบี</t>
  </si>
  <si>
    <t>เตราะบอน</t>
  </si>
  <si>
    <t>ธรรมพิทยาคาร</t>
  </si>
  <si>
    <t>โคกกอ</t>
  </si>
  <si>
    <t>ส่งเสริมอิสลาม</t>
  </si>
  <si>
    <t>ป่าเร็ด</t>
  </si>
  <si>
    <t>ปลักหนู</t>
  </si>
  <si>
    <t>8. โรงเรียนในสังกัดสำนักงานคณะกรรมการการศึกษาขั้นพื้นฐาน (สพฐ.)</t>
  </si>
  <si>
    <t xml:space="preserve">8.1.1  จังหวัดลพบุรี จำนวน 1 แห่ง </t>
  </si>
  <si>
    <t>ราชประชานุเคราะห์ที่ 33</t>
  </si>
  <si>
    <t>ป่ารัง 99</t>
  </si>
  <si>
    <t>ดงดินแดง</t>
  </si>
  <si>
    <t>หนองม่วง</t>
  </si>
  <si>
    <t>ลพบุรี</t>
  </si>
  <si>
    <t xml:space="preserve">8.1.2  จังหวัดหนองคาย จำนวน 2 แห่ง </t>
  </si>
  <si>
    <t>ราชประชานุเคราะห์ที่ 14</t>
  </si>
  <si>
    <t>ค่ายบกหวาน</t>
  </si>
  <si>
    <t>ราชประชานุเคราะห์ที่ 27</t>
  </si>
  <si>
    <t>เตาถ่าน</t>
  </si>
  <si>
    <t>จุมพล</t>
  </si>
  <si>
    <t>โพนพิสัย</t>
  </si>
  <si>
    <t xml:space="preserve">8.1.3  จังหวัดมหาสารคาม จำนวน 3 แห่ง </t>
  </si>
  <si>
    <t>ราชประชานุเคราะห์ที่ 16</t>
  </si>
  <si>
    <t>กอต.</t>
  </si>
  <si>
    <t>หัวเรือ</t>
  </si>
  <si>
    <t>วาปีปทุม</t>
  </si>
  <si>
    <t>มหาสารคาม</t>
  </si>
  <si>
    <t>ราชประชานุเคราะห์ที่ 17</t>
  </si>
  <si>
    <t>แดง</t>
  </si>
  <si>
    <t>หนองแสง</t>
  </si>
  <si>
    <t>ราชประชานุเคราะห์ที่ 18</t>
  </si>
  <si>
    <t>เหล่าก้างปลา</t>
  </si>
  <si>
    <t>โพธิ์ชัย</t>
  </si>
  <si>
    <t xml:space="preserve">8.1.4  จังหวัดยโสธร จำนวน 1 แห่ง </t>
  </si>
  <si>
    <t>ราชประชานุเคราะห์ที่ 28</t>
  </si>
  <si>
    <t>ย่อ</t>
  </si>
  <si>
    <t>คำเขื่อนแก้ว</t>
  </si>
  <si>
    <t xml:space="preserve">8.1.5  จังหวัดศรีสะเกษ จำนวน 1 แห่ง </t>
  </si>
  <si>
    <t>ราชประชานุเคราะห์ที่ 29</t>
  </si>
  <si>
    <t>หนองกิโล</t>
  </si>
  <si>
    <t>หนองครก</t>
  </si>
  <si>
    <t xml:space="preserve">8.1.6  จังหวัดอุบลราชธานี จำนวน 1 แห่ง </t>
  </si>
  <si>
    <t>ราชประชานุเคราะห์ที่ 32</t>
  </si>
  <si>
    <t>นางงิ้ว</t>
  </si>
  <si>
    <t>กระโสม</t>
  </si>
  <si>
    <t xml:space="preserve">8.1.7  จังหวัดอุตรดิตถ์ จำนวน 1 แห่ง </t>
  </si>
  <si>
    <t>ราชประชานุเคราะห์ที่ 13</t>
  </si>
  <si>
    <t>งอมสัก</t>
  </si>
  <si>
    <t>ท่าแฝก</t>
  </si>
  <si>
    <t>ท่าปลา</t>
  </si>
  <si>
    <t xml:space="preserve">8.1.8  จังหวัดพิษณุโลก จำนวน 1 แห่ง </t>
  </si>
  <si>
    <t>ราชประชานุเคราะห์ที่ 23</t>
  </si>
  <si>
    <t>แก่งเทิดพระเกียรติ</t>
  </si>
  <si>
    <t>เนินเพิ่ม</t>
  </si>
  <si>
    <t xml:space="preserve">8.1.9  จังหวัดเชียงราย จำนวน 1 แห่ง </t>
  </si>
  <si>
    <t>ราชประชานุเคราะห์ที่ 15</t>
  </si>
  <si>
    <t xml:space="preserve">8.1.10  จังหวัดแม่ฮ่องสอน จำนวน 3 แห่ง </t>
  </si>
  <si>
    <t>ราชประชานุเคราะห์ที่ 21</t>
  </si>
  <si>
    <t>ทุ่งรวงทอง</t>
  </si>
  <si>
    <t>มาลาน้อย</t>
  </si>
  <si>
    <t>แม่สาน้อย</t>
  </si>
  <si>
    <t>หมองแปง</t>
  </si>
  <si>
    <t>แม่นาเติง</t>
  </si>
  <si>
    <t>ปาย</t>
  </si>
  <si>
    <t>วนาหลวง</t>
  </si>
  <si>
    <t>ถ้ำสอด</t>
  </si>
  <si>
    <t xml:space="preserve">8.1.11  จังหวัดพะเยา จำนวน 1 แห่ง </t>
  </si>
  <si>
    <t>ราชประชานุเคราะห์ที่ 24</t>
  </si>
  <si>
    <t>ห้วยงิ้ว</t>
  </si>
  <si>
    <t>จุน</t>
  </si>
  <si>
    <t xml:space="preserve">8.1.12  จังหวัดแพร่ จำนวน 1 แห่ง </t>
  </si>
  <si>
    <t>ราชประชานุเคราะห์ที่ 25</t>
  </si>
  <si>
    <t>ยางโทน</t>
  </si>
  <si>
    <t>แม่ยางตา</t>
  </si>
  <si>
    <t xml:space="preserve">8.1.13  จังหวัดลำพูน จำนวน 1 แห่ง </t>
  </si>
  <si>
    <t>ราชประชานุเคราะห์ที่ 26</t>
  </si>
  <si>
    <t>สันป่าฮัก</t>
  </si>
  <si>
    <t>น้ำดิบ</t>
  </si>
  <si>
    <t>ลำพูน</t>
  </si>
  <si>
    <t xml:space="preserve">8.1.14  จังหวัดชียงใหม่ จำนวน 2 แห่ง </t>
  </si>
  <si>
    <t>ราชประชานุเคราะห์ที่ 30</t>
  </si>
  <si>
    <t>แม่เหลงใหม่</t>
  </si>
  <si>
    <t>ราชประชานุเคราะห์ที่ 31</t>
  </si>
  <si>
    <t>แม่ปาน</t>
  </si>
  <si>
    <t>ช่างเคิ่ง</t>
  </si>
  <si>
    <t xml:space="preserve">8.1.15  จังหวัดชุมพร จำนวน 2 แห่ง </t>
  </si>
  <si>
    <t>ราชประชานุเคราะห์ที่ 3</t>
  </si>
  <si>
    <t>เบาปีบ</t>
  </si>
  <si>
    <t>ทุ่งตระไคร้</t>
  </si>
  <si>
    <t>ทุ่งตะโก</t>
  </si>
  <si>
    <t>ราชประชานุเคราะห์ที่ 20</t>
  </si>
  <si>
    <t>หินลับ</t>
  </si>
  <si>
    <t>สลุย</t>
  </si>
  <si>
    <t xml:space="preserve">8.1.16  จังหวัดกระบี่ จำนวน 3 แห่ง </t>
  </si>
  <si>
    <t>ราชประชานุเคราะห์ที่ 1</t>
  </si>
  <si>
    <t>บ้านเหนือ</t>
  </si>
  <si>
    <t>เหนืองคลอง</t>
  </si>
  <si>
    <t>กระบี่</t>
  </si>
  <si>
    <t>ราชประชานุเคราะห์ที่ 2</t>
  </si>
  <si>
    <t>โคกยา</t>
  </si>
  <si>
    <t>ราชประชานุเคราะห์ที่ 37</t>
  </si>
  <si>
    <t>ห้วยเสียด</t>
  </si>
  <si>
    <t>เขาพนม</t>
  </si>
  <si>
    <t xml:space="preserve">8.1.17  จังหวัดสุราษฎร์ธานี จำนวน 1 แห่ง </t>
  </si>
  <si>
    <t>ราชประชานุเคราะห์ที่ 12</t>
  </si>
  <si>
    <t>คลองหินแท่น</t>
  </si>
  <si>
    <t>พรุพรี</t>
  </si>
  <si>
    <t>บ้านนาสาร</t>
  </si>
  <si>
    <t>บ้านปลายแหลม</t>
  </si>
  <si>
    <t>ปลายแหลม</t>
  </si>
  <si>
    <t>แหลมตะลุมพุก</t>
  </si>
  <si>
    <t>ปากพนัง</t>
  </si>
  <si>
    <t>ราชประชานุเคราะห์ที่ 4</t>
  </si>
  <si>
    <t>ศาลาบางปู</t>
  </si>
  <si>
    <t>ปากพูน</t>
  </si>
  <si>
    <t>ราชประชานุเคราะห์ที่ 5</t>
  </si>
  <si>
    <t>หนองนก</t>
  </si>
  <si>
    <t>บางจาก</t>
  </si>
  <si>
    <t>ราชประชานุเคราะห์ที่ 6</t>
  </si>
  <si>
    <t>กะปาง</t>
  </si>
  <si>
    <t>ทุ่งสง</t>
  </si>
  <si>
    <t>ราชประชานุเคราะห์ที่ 7</t>
  </si>
  <si>
    <t>สระพัง</t>
  </si>
  <si>
    <t>เสาธง</t>
  </si>
  <si>
    <t>ร่อนพิบูลย์</t>
  </si>
  <si>
    <t>ราชประชานุเคราะห์ที่ 8</t>
  </si>
  <si>
    <t>หน้าทัพ</t>
  </si>
  <si>
    <t>ท่าศาลา</t>
  </si>
  <si>
    <t>ราชประชานุเคราะห์ที่ 19</t>
  </si>
  <si>
    <t>ควรไม้แดง</t>
  </si>
  <si>
    <t>หนองหงษ์</t>
  </si>
  <si>
    <t xml:space="preserve">8.1.19  จังหวัดระนอง จำนวน 1 แห่ง </t>
  </si>
  <si>
    <t>ราชประชานุเคราะห์ที่ 38</t>
  </si>
  <si>
    <t>เขาหยวก</t>
  </si>
  <si>
    <t>ราชกรูด</t>
  </si>
  <si>
    <t>ราชประชานุเคราะห์ที่ 11</t>
  </si>
  <si>
    <t>คลองแดน</t>
  </si>
  <si>
    <t>ระโนก</t>
  </si>
  <si>
    <t>ราชประชานุเคราะห์ที่ 9</t>
  </si>
  <si>
    <t>ลุโบะสา</t>
  </si>
  <si>
    <t>ลุโบะสาวอ</t>
  </si>
  <si>
    <t>บาเจาะ</t>
  </si>
  <si>
    <t>ราชประชานุเคราะห์ที่ 10</t>
  </si>
  <si>
    <t>บือราแง</t>
  </si>
  <si>
    <t xml:space="preserve">8.1.22  จังหวัดพังงา จำนวน 1 แห่ง </t>
  </si>
  <si>
    <t>บางสัก</t>
  </si>
  <si>
    <t>บางม่วง</t>
  </si>
  <si>
    <t>ตะกั่วป่า</t>
  </si>
  <si>
    <t xml:space="preserve">8.1.23  จังหวัดภูเก็ต จำนวน 1 แห่ง </t>
  </si>
  <si>
    <t>ราชประชานุเคราะห์ที่ 36*</t>
  </si>
  <si>
    <t>นอกเล</t>
  </si>
  <si>
    <t>กมลา</t>
  </si>
  <si>
    <t>กะทู้</t>
  </si>
  <si>
    <t>ภูเก็ต</t>
  </si>
  <si>
    <t xml:space="preserve">8.1.24  จังหวัดปัตตานี จำนวน 1 แห่ง </t>
  </si>
  <si>
    <t>ราชประชานุเคราะห์ที่ 40*</t>
  </si>
  <si>
    <t>รูสะมิแล</t>
  </si>
  <si>
    <t xml:space="preserve">8.1.25  จังหวัดยะลา จำนวน 1 แห่ง </t>
  </si>
  <si>
    <t>ราชประชานุเคราะห์ที่ 41*</t>
  </si>
  <si>
    <t>บาโวโต๊ะอาลี</t>
  </si>
  <si>
    <t>วังพญา</t>
  </si>
  <si>
    <t>รามัน</t>
  </si>
  <si>
    <t xml:space="preserve">8.1.26  จังหวัดสตูล จำนวน 1 แห่ง </t>
  </si>
  <si>
    <t>ทุ่งท่าจีน</t>
  </si>
  <si>
    <t>คลองขุด</t>
  </si>
  <si>
    <t>ราชประชานุเคราะห์ที่ 43</t>
  </si>
  <si>
    <t>วังบวบ</t>
  </si>
  <si>
    <t>6. โรงเรียนในสังกัดองค์กรปกครองส่วนท้องถิ่น</t>
  </si>
  <si>
    <t>โกช่วย</t>
  </si>
  <si>
    <t>แม่กุ</t>
  </si>
  <si>
    <t>ถ้ำเสือ</t>
  </si>
  <si>
    <t>ห้วยน้ำขุ่น</t>
  </si>
  <si>
    <t>มหาวัน</t>
  </si>
  <si>
    <t>ตีนธาตุ</t>
  </si>
  <si>
    <t>แม่กลองใหญ่</t>
  </si>
  <si>
    <t>มอเกอร์ยาง</t>
  </si>
  <si>
    <t>ผาสุก</t>
  </si>
  <si>
    <t xml:space="preserve">   8.1 โรงเรียนราชประชานุเคราะห์</t>
  </si>
  <si>
    <t xml:space="preserve">    8.1 โรงเรียนราชประชานุเคราะห์</t>
  </si>
  <si>
    <t xml:space="preserve">    5.1 โรงเรียนเอกชนสอนศาสนาอิสลาม</t>
  </si>
  <si>
    <t xml:space="preserve">   5.1 โรงเรียนเอกชนสอนศาสนาอิสลาม</t>
  </si>
  <si>
    <t xml:space="preserve">        5.1.2 จังหวัดยะลา จำนวน 2 แห่ง</t>
  </si>
  <si>
    <t xml:space="preserve">         5.1.3 จัดหวัดปัตตานี จำนวน 5 แห่ง</t>
  </si>
  <si>
    <t xml:space="preserve">         5.1.4 จังหวัดสงขลา จำนวน 1 แห่ง</t>
  </si>
  <si>
    <t xml:space="preserve">    6.1 องค์การบริหารส่วนตำบลแม่กุ อำเภอแม่สอด จังหวัดตาก จำนวน 1 แห่ง</t>
  </si>
  <si>
    <t xml:space="preserve">   6.3 องค์การบริหารส่วนตำบลมหาวัน อำเภอแม่สอด จังหวัดตาก จำนวน 1 แห่ง</t>
  </si>
  <si>
    <t xml:space="preserve">    6.6 องค์การบริหารส่วนตำบลพบพระ อำเภอพบพระ จังหวัดตาก จำนวน 1 แห่ง</t>
  </si>
  <si>
    <t xml:space="preserve">   6.5 องค์การบริหารส่วนตำบลโมโกร อำเภออุ้มผาง จังหวัดตาก จำนวน 1 แห่ง</t>
  </si>
  <si>
    <t>ตรวจพบพยาธิ</t>
  </si>
  <si>
    <t>จำนวนและร้อยละของพยาธิที่ตรวจพบ</t>
  </si>
  <si>
    <t>ปากขอ</t>
  </si>
  <si>
    <t>ไส้เดือน</t>
  </si>
  <si>
    <t>แส้ม้า</t>
  </si>
  <si>
    <t>ใบไม้ตับ</t>
  </si>
  <si>
    <t>เข็มหมุด</t>
  </si>
  <si>
    <t>ตืด</t>
  </si>
  <si>
    <t>ลำไส้ขนาดกลาง</t>
  </si>
  <si>
    <t>จำนวน
(คน)</t>
  </si>
  <si>
    <t>ร้อยละ</t>
  </si>
  <si>
    <t xml:space="preserve">     1.1 กองกำกับการตำรวจตระเวนชายแดนที่ 11   จำนวน  8  แห่ง </t>
  </si>
  <si>
    <t xml:space="preserve">ที่ </t>
  </si>
  <si>
    <t>โรเงรียน</t>
  </si>
  <si>
    <t>บ้าน</t>
  </si>
  <si>
    <t>หมู่ที่</t>
  </si>
  <si>
    <t>ตำบล</t>
  </si>
  <si>
    <t>อำเภอ</t>
  </si>
  <si>
    <t>จำนวน
นักเรียน
ทั้งหมด
(คน)</t>
  </si>
  <si>
    <t>จำนวน
นักเรียน
ส่งตรวจ</t>
  </si>
  <si>
    <t>ความ
ครอบคลุม
การตรวจ</t>
  </si>
  <si>
    <t>ร้อย
ละ</t>
  </si>
  <si>
    <t>สตรองจิลอย</t>
  </si>
  <si>
    <t>มากกว่า 1 ชนิด</t>
  </si>
  <si>
    <t>ตชด.บ้านเขาฉลาด</t>
  </si>
  <si>
    <t>เขาฉลาด</t>
  </si>
  <si>
    <t>เทพนิมิต</t>
  </si>
  <si>
    <t>เขาสมิง</t>
  </si>
  <si>
    <t>ตชด.บ้านท่ากุ่ม</t>
  </si>
  <si>
    <t>ท่ากุ่ม</t>
  </si>
  <si>
    <t>เมือง</t>
  </si>
  <si>
    <t>ตชด.บ้านหางแมว</t>
  </si>
  <si>
    <t>ตชด.บ้านบ่อชะอม</t>
  </si>
  <si>
    <t>ตชด.บ้านคลองแดง</t>
  </si>
  <si>
    <t>ตชด.บ้านน้ำแดง</t>
  </si>
  <si>
    <t>หางแมว</t>
  </si>
  <si>
    <t>บ่อชะอม</t>
  </si>
  <si>
    <t>คลองแดง</t>
  </si>
  <si>
    <t>น้ำแดง</t>
  </si>
  <si>
    <t>1. โรงเรียนในสังกัดกองบัญชาการตำรวจตระเวนชายแดน (ตชด.)</t>
  </si>
  <si>
    <t>2. โรงเรียนในสังกัดสำนักงานคณะกรรมการการศึกษาขั้นพื้นฐาน (สพฐ.)</t>
  </si>
  <si>
    <t xml:space="preserve">     2.1 สำนักงานเขตพื้นที่การศึกษานครนายก จำนวน 20 แห่ง  </t>
  </si>
  <si>
    <t xml:space="preserve">     3.1 สำนักงานส่งเสริมการศึกษานอกระบบและการศึกษาตามอัธยาศัยจังหวัดน่าน  </t>
  </si>
  <si>
    <t>3. ศูนย์การเรียนชุมชนชาวไทยภูเขา "แม่ฟ้าหลวง" (ศศช.) สังกัดสำนักงานการศึกษานอกระบบและการศึกษาตามอัธยาศัย</t>
  </si>
  <si>
    <t>3.1.1 ศูนย์ส่งเสริมการศึกษานอกระบบและการศึกษาตามอัธยาศัยอำเภอเฉลิมพระเกียรติ  จำนวน 10 แห่ง</t>
  </si>
  <si>
    <t>บ้านกิ่วจันทร์</t>
  </si>
  <si>
    <t>คลองมะลิ</t>
  </si>
  <si>
    <t>ตชด.สิงคโปร์แอร์ไลน์สฯ</t>
  </si>
  <si>
    <t>หนองบอน</t>
  </si>
  <si>
    <t>ทุ่งขนาน</t>
  </si>
  <si>
    <t>อ่างคีรี</t>
  </si>
  <si>
    <t>บางชัน</t>
  </si>
  <si>
    <t>พวา</t>
  </si>
  <si>
    <t>ขุนซ่อง</t>
  </si>
  <si>
    <t>แก่งหางแมว</t>
  </si>
  <si>
    <t>ขลุง</t>
  </si>
  <si>
    <t>มะขาม</t>
  </si>
  <si>
    <t>สอยดาว</t>
  </si>
  <si>
    <t xml:space="preserve">     1.2 กองกำกับการตำรวจตระเวนชายแดนที่ 12   จำนวน  11  แห่ง </t>
  </si>
  <si>
    <t>ตชด.บ้านน้ำอ้อม</t>
  </si>
  <si>
    <t>ตชด.การบินไทย</t>
  </si>
  <si>
    <t>น้ำอ้อม</t>
  </si>
  <si>
    <t>ตชด.บ้านคลองตะเคียนชัย</t>
  </si>
  <si>
    <t>ตชด.พีระยานุเคราะห์มูลนิธิฯ</t>
  </si>
  <si>
    <t>ใหม่การบินไทย</t>
  </si>
  <si>
    <t>คลองตะเคียน</t>
  </si>
  <si>
    <t>คลองชล</t>
  </si>
  <si>
    <t>เขาสามสิบ</t>
  </si>
  <si>
    <t>ไทรเดี่ยว</t>
  </si>
  <si>
    <t>ทุ่งมหาเจริญ</t>
  </si>
  <si>
    <t>วังทอง</t>
  </si>
  <si>
    <t>เขาฉกรรจ์</t>
  </si>
  <si>
    <t>คลองหาด</t>
  </si>
  <si>
    <t>วังน้ำเย็น</t>
  </si>
  <si>
    <t>วังสมบูรณ์</t>
  </si>
  <si>
    <t>ตชด.วังศรีทอง</t>
  </si>
  <si>
    <t>ตชด.บ้านทุ่งกบินทร์</t>
  </si>
  <si>
    <t>ตชด.บ้านเขาสารภี</t>
  </si>
  <si>
    <t>ตชด.ประชารัฐบำรุง 1</t>
  </si>
  <si>
    <t>หนองหญ้าปล้อง</t>
  </si>
  <si>
    <t>เขาสารภี</t>
  </si>
  <si>
    <t>ทุ่งกบินทร์</t>
  </si>
  <si>
    <t>โพธิ์เงิน</t>
  </si>
  <si>
    <t>วังใหม่</t>
  </si>
  <si>
    <t>ทับพริก</t>
  </si>
  <si>
    <t>ป่าไร่</t>
  </si>
  <si>
    <t>อรัญประเทศ</t>
  </si>
  <si>
    <t>ตชด.บ้านนาอิสาน</t>
  </si>
  <si>
    <t>ตชด.บ้านนายาว</t>
  </si>
  <si>
    <t>มัธยมพระราชทานนายาว</t>
  </si>
  <si>
    <t>ทุ่งเหียง</t>
  </si>
  <si>
    <t>นายาว</t>
  </si>
  <si>
    <t>นาอิสาน</t>
  </si>
  <si>
    <t>ท่ากระดาน</t>
  </si>
  <si>
    <t>สนามชัยเขต</t>
  </si>
  <si>
    <t>ตชด.ตะโกปิดทอง</t>
  </si>
  <si>
    <t>ตชด.บ้านถ้ำหิน</t>
  </si>
  <si>
    <t>ตชด.วิจิตรวิทยาคาร</t>
  </si>
  <si>
    <t>ตะโกบน</t>
  </si>
  <si>
    <t>ถ้ำหิน</t>
  </si>
  <si>
    <t>สวนผึ้ง</t>
  </si>
  <si>
    <t>ตชด.บ้านแม่น้ำน้อย</t>
  </si>
  <si>
    <t>ตชด.เฮงเค็ลไทย</t>
  </si>
  <si>
    <t>ตชด.ต้นมะม่วง</t>
  </si>
  <si>
    <t>ตชด.มิตรมวลชล2</t>
  </si>
  <si>
    <t>ตชด.บ้านเรดาร์</t>
  </si>
  <si>
    <t>ตชด.สุนทรเวช</t>
  </si>
  <si>
    <t>ตชด.บ้านทิไล่ป้า</t>
  </si>
  <si>
    <t>ตชด.สหธนาคารกรุงเทพ</t>
  </si>
  <si>
    <t>ตชด.บ้านปิล็อกคี่</t>
  </si>
  <si>
    <t>อีปู่</t>
  </si>
  <si>
    <t>แม่น้ำน้อย</t>
  </si>
  <si>
    <t>มะเซอย่อ</t>
  </si>
  <si>
    <t>พุหว้า</t>
  </si>
  <si>
    <t>ตีนตก</t>
  </si>
  <si>
    <t>เรดาร์</t>
  </si>
  <si>
    <t>สะเนพ่อง</t>
  </si>
  <si>
    <t>ลิไล่ป้า</t>
  </si>
  <si>
    <t>เวียคาดี้</t>
  </si>
  <si>
    <t>ปิล็อกคี่</t>
  </si>
  <si>
    <t>ปิล็อก</t>
  </si>
  <si>
    <t>ไทรโยค</t>
  </si>
  <si>
    <t>บ้องตี้</t>
  </si>
  <si>
    <t>วังกระแจ</t>
  </si>
  <si>
    <t>เขาโจด</t>
  </si>
  <si>
    <t>ปรังเผล</t>
  </si>
  <si>
    <t>ไล่โว่</t>
  </si>
  <si>
    <t>หนองลู</t>
  </si>
  <si>
    <t>ทองผาภูมิ</t>
  </si>
  <si>
    <t>ศรีสวัสดิ์</t>
  </si>
  <si>
    <t>สังขละบุรี</t>
  </si>
  <si>
    <t>ตชด.นเรศวรบ้านห้วยโสก</t>
  </si>
  <si>
    <t>ปางไม้</t>
  </si>
  <si>
    <t>ป่าเต็ง</t>
  </si>
  <si>
    <t>แก่งกระจาน</t>
  </si>
  <si>
    <t>ตชด.บ้านโป่งลึก</t>
  </si>
  <si>
    <t>โป่งลึก</t>
  </si>
  <si>
    <t>ห้วยแม่เพรียง</t>
  </si>
  <si>
    <t>ตชด.บ้านย่านซื่อ</t>
  </si>
  <si>
    <t>ตชด.บ้านเขาจ้าว</t>
  </si>
  <si>
    <t>ตชด.บ้านท่าวังหิน</t>
  </si>
  <si>
    <t>ตชด.บ้านป่าหมาก</t>
  </si>
  <si>
    <t>ตชด.บ้านแพรกตะคร้อ</t>
  </si>
  <si>
    <t>ตชด.นเรศวรป่าละอู</t>
  </si>
  <si>
    <t>ตชด.บ้านคลองน้อย</t>
  </si>
  <si>
    <t>ย่านซื่อ</t>
  </si>
  <si>
    <t>เขาจ้าว</t>
  </si>
  <si>
    <t>ท่าวังหิน</t>
  </si>
  <si>
    <t>ป่าหมาก</t>
  </si>
  <si>
    <t>แพรกตะคร้อ</t>
  </si>
  <si>
    <t>ป่าละอู</t>
  </si>
  <si>
    <t>คลองน้อย</t>
  </si>
  <si>
    <t>หาดขาม</t>
  </si>
  <si>
    <t>บึงนคร</t>
  </si>
  <si>
    <t>ห้วยสัตว์ใหญ่</t>
  </si>
  <si>
    <t>กุยบุรี</t>
  </si>
  <si>
    <t>ปราณบุรี</t>
  </si>
  <si>
    <t>หัวหิน</t>
  </si>
  <si>
    <t>ตชด.ชมรม9 สมาคมจีนฯ</t>
  </si>
  <si>
    <t>โรงเลื่อย</t>
  </si>
  <si>
    <t>ละหานทราย</t>
  </si>
  <si>
    <t>ตชด.บ้านตาแตรว</t>
  </si>
  <si>
    <t>ตชด.บ้านตาตุม</t>
  </si>
  <si>
    <t>ตชด.บ้านโคกแสลง</t>
  </si>
  <si>
    <t>ตชด.พีระยานุเคราะห์ฯ</t>
  </si>
  <si>
    <t>ตชด.บ้านชำปะโต</t>
  </si>
  <si>
    <t>ตชด.บ้านรุน</t>
  </si>
  <si>
    <t>ตาแตรว</t>
  </si>
  <si>
    <t>ตาตุม</t>
  </si>
  <si>
    <t>โคกแสลง</t>
  </si>
  <si>
    <t>ชำปะโต</t>
  </si>
  <si>
    <t>รุน</t>
  </si>
  <si>
    <t>เทพรักษา</t>
  </si>
  <si>
    <t>ตาเมียง</t>
  </si>
  <si>
    <t>ปรือ</t>
  </si>
  <si>
    <t>อาโพน</t>
  </si>
  <si>
    <t>สังขะ</t>
  </si>
  <si>
    <t>พนมดงรัก</t>
  </si>
  <si>
    <t>ปราสาท</t>
  </si>
  <si>
    <t>บัวเชด</t>
  </si>
  <si>
    <t>ตชด.บ้านปากลา</t>
  </si>
  <si>
    <t>ตชด.บ้านตาเอ็ม</t>
  </si>
  <si>
    <t>ตชด.บ้านท่าแสนคูณ</t>
  </si>
  <si>
    <t>ตชด.บ้านคำสะอาด</t>
  </si>
  <si>
    <t>ตชด.บ้านแก่งศรีโคตร</t>
  </si>
  <si>
    <t>แก่งศรีโคตร</t>
  </si>
  <si>
    <t>เจริญชัย</t>
  </si>
  <si>
    <t>คำสะอาด</t>
  </si>
  <si>
    <t>ท่าแสนคูณ</t>
  </si>
  <si>
    <t>ตาเอ็ม</t>
  </si>
  <si>
    <t>ปากลา</t>
  </si>
  <si>
    <t>ศกร.ตชด.ชุมชนป่าหญ้าคา</t>
  </si>
  <si>
    <t>ชุมชนป่าหญ้า</t>
  </si>
  <si>
    <t xml:space="preserve"> -</t>
  </si>
  <si>
    <t>โนนก่อ</t>
  </si>
  <si>
    <t>นาโพธิ์กลาง</t>
  </si>
  <si>
    <t>ตาเกา</t>
  </si>
  <si>
    <t>โคมประดิษฐ์</t>
  </si>
  <si>
    <t>ยางใหญ่</t>
  </si>
  <si>
    <t>โขงเจียม</t>
  </si>
  <si>
    <t>น้ำขุ่น</t>
  </si>
  <si>
    <t>น้ำยืน</t>
  </si>
  <si>
    <t>บุณฑริก</t>
  </si>
  <si>
    <t>สิรินธร</t>
  </si>
  <si>
    <t>ตชด.บ้านห้วยฆ้อง</t>
  </si>
  <si>
    <t>ห้วยฆ้อง</t>
  </si>
  <si>
    <t>ป่าก่อ</t>
  </si>
  <si>
    <t>ชานุมาน</t>
  </si>
  <si>
    <t>หนองโปร่งใหญ่</t>
  </si>
  <si>
    <t>รุ่ง</t>
  </si>
  <si>
    <t>กันทรลักษ์</t>
  </si>
  <si>
    <t>จังหวัด</t>
  </si>
  <si>
    <t>ตราด</t>
  </si>
  <si>
    <t>จันทบุรี</t>
  </si>
  <si>
    <t>สระแก้ว</t>
  </si>
  <si>
    <t>ฉะเชิงเทรา</t>
  </si>
  <si>
    <t>ราชบุรี</t>
  </si>
  <si>
    <t>กาญจนบุรี</t>
  </si>
  <si>
    <t>เพชรบุรี</t>
  </si>
  <si>
    <t>ประจวบคีรีขันธ์</t>
  </si>
  <si>
    <t>สุรินทร์</t>
  </si>
  <si>
    <t>อุบลราชธานี</t>
  </si>
  <si>
    <t>อำนาจเจริญ</t>
  </si>
  <si>
    <t>ศรีสะเกษ</t>
  </si>
  <si>
    <t>ตชด.บ้านศรีสวัสดิ์</t>
  </si>
  <si>
    <t>ศรีแก้ว</t>
  </si>
  <si>
    <t>เลิงนกทา</t>
  </si>
  <si>
    <t>ยโสธร</t>
  </si>
  <si>
    <t>ตชด.ค็อกนิสไทยฯ</t>
  </si>
  <si>
    <t>ตชด.ท่าอากาศยานฯ</t>
  </si>
  <si>
    <t>ตชด.บ้านหาดทรายเพ</t>
  </si>
  <si>
    <t>ตชด.ช่างกลปทุมวันอนุสรณ์</t>
  </si>
  <si>
    <t>ตชด.บ้านนาสามัคคี</t>
  </si>
  <si>
    <t>ตชด.บ้านหนองดู่</t>
  </si>
  <si>
    <t>ตชด.คอนคาดเฮงเค็ล</t>
  </si>
  <si>
    <t>พรหมศรีธาติ</t>
  </si>
  <si>
    <t>ศรีถาวรพนา</t>
  </si>
  <si>
    <t>น้อยลวงมอง</t>
  </si>
  <si>
    <t>หาดทรายเพ</t>
  </si>
  <si>
    <t>โนนอุดมดี</t>
  </si>
  <si>
    <t>นาสามัคคี</t>
  </si>
  <si>
    <t>หนองดู่</t>
  </si>
  <si>
    <t>โนนขาม</t>
  </si>
  <si>
    <t>แมดนาท่ม</t>
  </si>
  <si>
    <t>กกตูม</t>
  </si>
  <si>
    <t>หนองเทา</t>
  </si>
  <si>
    <t>ดอนเตย</t>
  </si>
  <si>
    <t>นาทม</t>
  </si>
  <si>
    <t>นาใน</t>
  </si>
  <si>
    <t>โคกศรีสุพรรณ</t>
  </si>
  <si>
    <t>ดงหลวง</t>
  </si>
  <si>
    <t>ท่าอุเทน</t>
  </si>
  <si>
    <t>โพนสวรรค์</t>
  </si>
  <si>
    <t>สกลนคร</t>
  </si>
  <si>
    <t>มุกดาหาร</t>
  </si>
  <si>
    <t>นครพนม</t>
  </si>
  <si>
    <t>ตชด.บ้านห้วยเวียงงาม</t>
  </si>
  <si>
    <t>ตชด.บ้านเมืองทอง</t>
  </si>
  <si>
    <t>ตชด.บ้านนาชมภู</t>
  </si>
  <si>
    <t>ตชด.บ้านเทพภูเงิน</t>
  </si>
  <si>
    <t>ตชด.เฉลิมราษฏร์บำรุง</t>
  </si>
  <si>
    <t>ตชด.บ้านหนองแคน</t>
  </si>
  <si>
    <t>ตชด.บ้านนาปอ</t>
  </si>
  <si>
    <t>ตชด.บ้านห้วยเป้า</t>
  </si>
  <si>
    <t>ตชด.บ้านนานกปีด</t>
  </si>
  <si>
    <t>ตชด.บ้านวังชมภู</t>
  </si>
  <si>
    <t>ตชด.ฮิลมาร์พาเบิล</t>
  </si>
  <si>
    <t>ห้วยเวียงงาม</t>
  </si>
  <si>
    <t>เมืองทอง</t>
  </si>
  <si>
    <t>นาชมภู</t>
  </si>
  <si>
    <t>เทพภูเงิน</t>
  </si>
  <si>
    <t>ห้วยลาด</t>
  </si>
  <si>
    <t>หนองแคน</t>
  </si>
  <si>
    <t>นาปอ</t>
  </si>
  <si>
    <t>เหมืองทอง</t>
  </si>
  <si>
    <t>ห้วยเป้า</t>
  </si>
  <si>
    <t>นานกปีด</t>
  </si>
  <si>
    <t>วังชมภู</t>
  </si>
  <si>
    <t>นายูง</t>
  </si>
  <si>
    <t>โนนทอง</t>
  </si>
  <si>
    <t>บ้านก้อง</t>
  </si>
  <si>
    <t>น้ำโสม</t>
  </si>
  <si>
    <t>นาดี</t>
  </si>
  <si>
    <t>นาด้วง</t>
  </si>
  <si>
    <t>แสงภา</t>
  </si>
  <si>
    <t>เชียงกลม</t>
  </si>
  <si>
    <t>ปากชม</t>
  </si>
  <si>
    <t>ห้วยบ่อซืน</t>
  </si>
  <si>
    <t>ทรัพย์ไพวัลย์</t>
  </si>
  <si>
    <t>บึงกาฬ</t>
  </si>
  <si>
    <t>ด่านซ้าย</t>
  </si>
  <si>
    <t>นาแห้ว</t>
  </si>
  <si>
    <t>เอราวัณ</t>
  </si>
  <si>
    <t>อุดรธานี</t>
  </si>
  <si>
    <t>หนองคาย</t>
  </si>
  <si>
    <t>เลย</t>
  </si>
  <si>
    <t xml:space="preserve">     1.9 กองกำกับการตำรวจตระเวนชายแดนที่ 31   จำนวน  7  แห่ง </t>
  </si>
  <si>
    <t>ตชด.บุญธรรม-บุญพริ้ง</t>
  </si>
  <si>
    <t>ตชด.ยอดโพธิ์ทอง1</t>
  </si>
  <si>
    <t>ตชด.บ้านโป่งตะแบก</t>
  </si>
  <si>
    <t>ตชด.บ้านลาดเรือ</t>
  </si>
  <si>
    <t>ตชด.บ้านรักไทย</t>
  </si>
  <si>
    <t>ตชด.บ้านนุชเทียน</t>
  </si>
  <si>
    <t>ตชด.อาทรอุทิศ</t>
  </si>
  <si>
    <t>ห้วยไผ่</t>
  </si>
  <si>
    <t>ภูต่าง</t>
  </si>
  <si>
    <t>โป่งตะแบก</t>
  </si>
  <si>
    <t>ลาดเรือ</t>
  </si>
  <si>
    <t>รักไทย</t>
  </si>
  <si>
    <t>นุชเทียน</t>
  </si>
  <si>
    <t>โป่งสอ</t>
  </si>
  <si>
    <t>บ่อเบี้ย</t>
  </si>
  <si>
    <t>พุทธบาท</t>
  </si>
  <si>
    <t>บ่อภาค</t>
  </si>
  <si>
    <t>น้ำกุ่ม</t>
  </si>
  <si>
    <t>นครไทย</t>
  </si>
  <si>
    <t>บ้านโคก</t>
  </si>
  <si>
    <t>ชนแดน</t>
  </si>
  <si>
    <t>ชาติตระการ</t>
  </si>
  <si>
    <t>อุตรดิตถ์</t>
  </si>
  <si>
    <t>เพชรบูรณ์</t>
  </si>
  <si>
    <t>พิษณุโลก</t>
  </si>
  <si>
    <t>ตชด.เบ็ตตี้ดูเมน</t>
  </si>
  <si>
    <t>ตชด.อาชีวศึกษาเชียงราย-ฯ</t>
  </si>
  <si>
    <t>ตชด.เทคนิคดุสิต</t>
  </si>
  <si>
    <t>ตชด.บำรุงที่ 87</t>
  </si>
  <si>
    <t>ตชด.ศรีสมวงศ์</t>
  </si>
  <si>
    <t>ตชด.สังวาลย์วิท 8</t>
  </si>
  <si>
    <t>ตชด.บำรุงที่ 112</t>
  </si>
  <si>
    <t>ตชด.บ้านนาโต่</t>
  </si>
  <si>
    <t>ตชด.เจ้าพ่อหลวงอุปถัมภ์4</t>
  </si>
  <si>
    <t>ปางพริก</t>
  </si>
  <si>
    <t>สะไล</t>
  </si>
  <si>
    <t>สว่าง</t>
  </si>
  <si>
    <t>กิ่วกาญจน์</t>
  </si>
  <si>
    <t>ห้วยส้านลีซอ</t>
  </si>
  <si>
    <t>อากู่</t>
  </si>
  <si>
    <t>สามัคคีเก่า</t>
  </si>
  <si>
    <t>จะลอ</t>
  </si>
  <si>
    <t>หินแตก</t>
  </si>
  <si>
    <t>หัวแม่คำ</t>
  </si>
  <si>
    <t>โป่งไฮ</t>
  </si>
  <si>
    <t>นาโต่</t>
  </si>
  <si>
    <t>ผาช้างน้อย</t>
  </si>
  <si>
    <t>บ่อเกลือเหนือ</t>
  </si>
  <si>
    <t>หนองแดง</t>
  </si>
  <si>
    <t>ริมโขง</t>
  </si>
  <si>
    <t>ห้วยชมภู</t>
  </si>
  <si>
    <t>เทอดไทย</t>
  </si>
  <si>
    <t>แม่ฟ้าหลวง</t>
  </si>
  <si>
    <t>แม่สลองใน</t>
  </si>
  <si>
    <t>ปง</t>
  </si>
  <si>
    <t>บ่อเกลือ</t>
  </si>
  <si>
    <t>แม่จริม</t>
  </si>
  <si>
    <t>เวียงสา</t>
  </si>
  <si>
    <t>สองแคว</t>
  </si>
  <si>
    <t>เชียงของ</t>
  </si>
  <si>
    <t>น่าน</t>
  </si>
  <si>
    <t>พะเยา</t>
  </si>
  <si>
    <t>เชียงราย</t>
  </si>
  <si>
    <t>ตชด.การท่าอากาศยานฯ46</t>
  </si>
  <si>
    <t>ตชด.บ้านดอยล้าน</t>
  </si>
  <si>
    <t>ตชด.สมถวิลจินตมัย</t>
  </si>
  <si>
    <t>ตชด.ชนัตถ์ปิยะอุย</t>
  </si>
  <si>
    <t>ดอยล้าน</t>
  </si>
  <si>
    <t>ห้วยแล้ง</t>
  </si>
  <si>
    <t>เจดีย์ทอง</t>
  </si>
  <si>
    <t>วาวี</t>
  </si>
  <si>
    <t>ท่าข้าม</t>
  </si>
  <si>
    <t>ปอ</t>
  </si>
  <si>
    <t>แม่สรวย</t>
  </si>
  <si>
    <t>เวียงแก่น</t>
  </si>
  <si>
    <t>ตชด.บ้านแม่ลางิ้ว</t>
  </si>
  <si>
    <t>ตชด.ชมรมอนุรักษ์พุทธฯ2</t>
  </si>
  <si>
    <t>ตชด.เบญจมะ1</t>
  </si>
  <si>
    <t>ตชด.ทุติยะโพธิ์อนุสรณ์</t>
  </si>
  <si>
    <t>ตชด.เฮียงไทยธำรงค์</t>
  </si>
  <si>
    <t>จอปร่าคี</t>
  </si>
  <si>
    <t>ปอหมื้อ</t>
  </si>
  <si>
    <t>โกแประ</t>
  </si>
  <si>
    <t>ตุน</t>
  </si>
  <si>
    <t>แม่ลางิ้ว</t>
  </si>
  <si>
    <t>ปุงยาม</t>
  </si>
  <si>
    <t>ผาแดง</t>
  </si>
  <si>
    <t>พะกะเช</t>
  </si>
  <si>
    <t>สามหมื่น</t>
  </si>
  <si>
    <t>ป่าข้าวหลาม</t>
  </si>
  <si>
    <t>ปู่หมื่นใน</t>
  </si>
  <si>
    <t>แม่สามแลบ</t>
  </si>
  <si>
    <t>แม่คง</t>
  </si>
  <si>
    <t>ห้วยห้อม</t>
  </si>
  <si>
    <t>ถ้ำลอด</t>
  </si>
  <si>
    <t>นาปู่ป้อม</t>
  </si>
  <si>
    <t>สบโขง</t>
  </si>
  <si>
    <t>แม่ตื่น</t>
  </si>
  <si>
    <t>เมืองแหง</t>
  </si>
  <si>
    <t>แม่อาย</t>
  </si>
  <si>
    <t>แม่สาว</t>
  </si>
  <si>
    <t>สบเมย</t>
  </si>
  <si>
    <t>แม่สะเรียง</t>
  </si>
  <si>
    <t>แม่ลาน้อย</t>
  </si>
  <si>
    <t>ปางมะผ้า</t>
  </si>
  <si>
    <t>อมก๋อย</t>
  </si>
  <si>
    <t>เวียงแหง</t>
  </si>
  <si>
    <t>แม่แตง</t>
  </si>
  <si>
    <t>แม่ฮ่องสอน</t>
  </si>
  <si>
    <t>เชียงใหม่</t>
  </si>
  <si>
    <t>ตชด.ไลออนส์มหาจักร9</t>
  </si>
  <si>
    <t>ตชด.บ้านใหม่พัฒนาสันติ</t>
  </si>
  <si>
    <t>ตชด.บ้านแม่ลอง</t>
  </si>
  <si>
    <t>ตชด.เจ้าพ่อหลวงอุปถุมภ์2</t>
  </si>
  <si>
    <t>ตชด.อาโอยาม่า</t>
  </si>
  <si>
    <t>ตชด.เฉลิมพระเกียรติฯ</t>
  </si>
  <si>
    <t>ตชด.บ้านหนองแขม</t>
  </si>
  <si>
    <t>ใหม่พัฒนาฯ</t>
  </si>
  <si>
    <t>แม่ลอง</t>
  </si>
  <si>
    <t>แม่ละงอง</t>
  </si>
  <si>
    <t>ป่าคา</t>
  </si>
  <si>
    <t>แกน้อย</t>
  </si>
  <si>
    <t>หนองแขม</t>
  </si>
  <si>
    <t>กึ๊ดช้าง</t>
  </si>
  <si>
    <t>แม่นาจร</t>
  </si>
  <si>
    <t>บ้านทับ</t>
  </si>
  <si>
    <t>น้ำแพร่</t>
  </si>
  <si>
    <t>ม่อนปิ่น</t>
  </si>
  <si>
    <t>เมืองนะ</t>
  </si>
  <si>
    <t>แม่แจ่ม</t>
  </si>
  <si>
    <t>พร้าว</t>
  </si>
  <si>
    <t>ฝาง</t>
  </si>
  <si>
    <t>เชียงดาว</t>
  </si>
  <si>
    <t xml:space="preserve">     1.12 กองกำกับการตำรวจตระเวนชายแดนที่ 34   จำนวน  21  แห่ง </t>
  </si>
  <si>
    <t>ตชด.บ้านแม่จันทะ</t>
  </si>
  <si>
    <t>ตชด.เลตองคุ</t>
  </si>
  <si>
    <t>ตชด.บ้านหม่องกั๊วะ</t>
  </si>
  <si>
    <t>ตชด.บ้านแม่กลองคี</t>
  </si>
  <si>
    <t>ศกร.ตชด.ทีวะเบยทะ</t>
  </si>
  <si>
    <t>ตชด.บ้านแพะ</t>
  </si>
  <si>
    <t>ศกร.ตชด.บ้านวะกะเลโค๊ะ</t>
  </si>
  <si>
    <t>ศกร.ตชด.บ้านแม่ละนา</t>
  </si>
  <si>
    <t>ศกร.ตชด.บ้านแม่อมยะ</t>
  </si>
  <si>
    <t>ศรก.ตชด.บ้านเลโพเด</t>
  </si>
  <si>
    <t>แม่จันทะ</t>
  </si>
  <si>
    <t>เลตองคุ</t>
  </si>
  <si>
    <t>หม่องกั๊วะ</t>
  </si>
  <si>
    <t>แม่กลองที</t>
  </si>
  <si>
    <t>ขุนห้วยแม่สอด</t>
  </si>
  <si>
    <t>ทีวะเบยทะ</t>
  </si>
  <si>
    <t>แพะ</t>
  </si>
  <si>
    <t>เลผะสุคี</t>
  </si>
  <si>
    <t>วะกะเลโค๊ะ</t>
  </si>
  <si>
    <t>แม่ละนา</t>
  </si>
  <si>
    <t>แม่อมยะ</t>
  </si>
  <si>
    <t>เลโพเด</t>
  </si>
  <si>
    <t>แม่จัน</t>
  </si>
  <si>
    <t>โมโกร</t>
  </si>
  <si>
    <t>พระธาตุผาแดง</t>
  </si>
  <si>
    <t>ท่าสองยาง</t>
  </si>
  <si>
    <t>แม่วะหลวง</t>
  </si>
  <si>
    <t>อุ้มผาง</t>
  </si>
  <si>
    <t>แม่สอด</t>
  </si>
  <si>
    <t>แม่ระมาด</t>
  </si>
  <si>
    <t xml:space="preserve">ตาก </t>
  </si>
  <si>
    <t>ศกร.ตชด.บ้านพอบือละคี</t>
  </si>
  <si>
    <t>ศกร.ตชด.บ้านตีนดอย</t>
  </si>
  <si>
    <t>ศกร.ตชด.บ้านแม่หละคี</t>
  </si>
  <si>
    <t>ตชด.จุฬา-ธรรมศาสตร์3</t>
  </si>
  <si>
    <t>ศกร.ตชด.บ้านคะเนจือทะ</t>
  </si>
  <si>
    <t>ตชด.เทคนิคอาสา1</t>
  </si>
  <si>
    <t>พอบือละที</t>
  </si>
  <si>
    <t>ตีนดอย</t>
  </si>
  <si>
    <t>แม่หละคี</t>
  </si>
  <si>
    <t>แม่ออกฮู</t>
  </si>
  <si>
    <t>คะเนจือทะ</t>
  </si>
  <si>
    <t>ปะน้อยปู</t>
  </si>
  <si>
    <t>แม่สอง</t>
  </si>
  <si>
    <t>แม่หละ</t>
  </si>
  <si>
    <t>แม่อุสุ</t>
  </si>
  <si>
    <t>ตาก</t>
  </si>
  <si>
    <t xml:space="preserve">     1.13 กองกำกับการตำรวจตระเวนชายแดนที่ 41   จำนวน  11  แห่ง </t>
  </si>
  <si>
    <t>ตชด.บ้านยางโพรง</t>
  </si>
  <si>
    <t>ตชด.บ้านกอเตย</t>
  </si>
  <si>
    <t>ตชด.เทคนิคมีนบุรีอนุสรณ์1</t>
  </si>
  <si>
    <t>ตชด.บ้านคลองวาย</t>
  </si>
  <si>
    <t>ตชด.สันตินิมิตร</t>
  </si>
  <si>
    <t>ตชด.บ้านพันวาล</t>
  </si>
  <si>
    <t>ตชด.สิริราษฎร์</t>
  </si>
  <si>
    <t>ตชด.บ้านสวนเพชร</t>
  </si>
  <si>
    <t>ตชด.บ้านควนสามัคคี</t>
  </si>
  <si>
    <t>ตชด.บ้านห้วยเหมือง</t>
  </si>
  <si>
    <t>ยางโพรง</t>
  </si>
  <si>
    <t>กอเตย</t>
  </si>
  <si>
    <t>บางเตา</t>
  </si>
  <si>
    <t>คลองวาย</t>
  </si>
  <si>
    <t>สันตินิมิตร</t>
  </si>
  <si>
    <t>พันวาล</t>
  </si>
  <si>
    <t>สระขาว</t>
  </si>
  <si>
    <t>คลองกลาง</t>
  </si>
  <si>
    <t>ควนสามัคคี</t>
  </si>
  <si>
    <t>ห้วยเหมือง</t>
  </si>
  <si>
    <t>ปากหมาก</t>
  </si>
  <si>
    <t>คลองพา</t>
  </si>
  <si>
    <t>บางสวรรค์</t>
  </si>
  <si>
    <t>ตะกุกเหนือ</t>
  </si>
  <si>
    <t>ในวงเหนือ</t>
  </si>
  <si>
    <t>รับร่อ</t>
  </si>
  <si>
    <t>ละแม</t>
  </si>
  <si>
    <t>ครน</t>
  </si>
  <si>
    <t>นาขา</t>
  </si>
  <si>
    <t>ไชยา</t>
  </si>
  <si>
    <t>ท่าชนะ</t>
  </si>
  <si>
    <t>พระแสง</t>
  </si>
  <si>
    <t>วิภาวดี</t>
  </si>
  <si>
    <t>ละอุ่น</t>
  </si>
  <si>
    <t>ท่าแซะ</t>
  </si>
  <si>
    <t>สวี</t>
  </si>
  <si>
    <t>หลังสวน</t>
  </si>
  <si>
    <t>สุราษฎร์ธานี</t>
  </si>
  <si>
    <t>ระนอง</t>
  </si>
  <si>
    <t>ชุมพร</t>
  </si>
  <si>
    <t>ตชด.บ้านเขาวัง</t>
  </si>
  <si>
    <t>คีรีใหม่</t>
  </si>
  <si>
    <t>หินตก</t>
  </si>
  <si>
    <t>ร่วนพิบูลย์</t>
  </si>
  <si>
    <t>นครศรีธรรมราช</t>
  </si>
  <si>
    <t>ตชด.ยูงทองรัฐประชาสรรค์</t>
  </si>
  <si>
    <t>ตชด.บ้านส้านแดง</t>
  </si>
  <si>
    <t>ตชด.เชิญ พิศลยบุตร</t>
  </si>
  <si>
    <t>ตชด.บ้านทุ่งสบายใจ</t>
  </si>
  <si>
    <t>ตชด.บ้านบาโรย</t>
  </si>
  <si>
    <t>ตชด.สื่อมวลชนกีฬา</t>
  </si>
  <si>
    <t>ตชด.มหาราช1</t>
  </si>
  <si>
    <t>ตชด.บ้านสำนักเอาะ</t>
  </si>
  <si>
    <t>ตชด.บ้านหาดทราย</t>
  </si>
  <si>
    <t>ตชด.บ้านควนตะแบก</t>
  </si>
  <si>
    <t>ตชด.สันติราษฎร์ประชาบำรุง</t>
  </si>
  <si>
    <t>ตชด.บ้านหินจอก</t>
  </si>
  <si>
    <t>ลำปาด</t>
  </si>
  <si>
    <t>ปาล์มไทย</t>
  </si>
  <si>
    <t>ซ่อนทอง</t>
  </si>
  <si>
    <t>ทุ่งสบายใจ</t>
  </si>
  <si>
    <t>บาโรย</t>
  </si>
  <si>
    <t>หัวควน</t>
  </si>
  <si>
    <t>น้ำเชี่ยว</t>
  </si>
  <si>
    <t>สำนักเอาะ</t>
  </si>
  <si>
    <t>หาดทราย</t>
  </si>
  <si>
    <t>ควนตะแบก</t>
  </si>
  <si>
    <t>สันติราษฎร์</t>
  </si>
  <si>
    <t>หินจอก</t>
  </si>
  <si>
    <t>ควนกาหลง</t>
  </si>
  <si>
    <t>ทับช้าง</t>
  </si>
  <si>
    <t>ประกอบ</t>
  </si>
  <si>
    <t>ทุ่งหมอ</t>
  </si>
  <si>
    <t>ปาดังเบซาร์</t>
  </si>
  <si>
    <t>สำนักแต้ว</t>
  </si>
  <si>
    <t>เขาแดง</t>
  </si>
  <si>
    <t>ธารคีรี</t>
  </si>
  <si>
    <t>เกาะเต่า</t>
  </si>
  <si>
    <t>ปะเหลียน</t>
  </si>
  <si>
    <t>ลิพัง</t>
  </si>
  <si>
    <t>นาทวี</t>
  </si>
  <si>
    <t>สะเดา</t>
  </si>
  <si>
    <t>สะบ้าย้อย</t>
  </si>
  <si>
    <t>ป่าพะยอม</t>
  </si>
  <si>
    <t>สตูล</t>
  </si>
  <si>
    <t>สงขลา</t>
  </si>
  <si>
    <t>พัทลุง</t>
  </si>
  <si>
    <t>ตรัง</t>
  </si>
  <si>
    <t>ตชด.นิคมพิทักษ์ราษฎร์</t>
  </si>
  <si>
    <t>ตชด.สังวาลย์วิท4</t>
  </si>
  <si>
    <t>ตชด.บ้านปาโจแมเราะ</t>
  </si>
  <si>
    <t>ตชด.ไอร์บือแต</t>
  </si>
  <si>
    <t>ตชด.การท่าอากาศยานฯ</t>
  </si>
  <si>
    <t>ตชด.บ้านตืองอช่างกลฯ</t>
  </si>
  <si>
    <t>ตชด.บ้านละโอ</t>
  </si>
  <si>
    <t>ตชด.บ้านลีนานนท์</t>
  </si>
  <si>
    <t>ลีนานนท์</t>
  </si>
  <si>
    <t>บาตูปูเต๊ะ</t>
  </si>
  <si>
    <t>วังไทร</t>
  </si>
  <si>
    <t>ปาโจแมเราะ</t>
  </si>
  <si>
    <t>ไบ้</t>
  </si>
  <si>
    <t>สะป๋อง</t>
  </si>
  <si>
    <t>ป่าละเมาะ</t>
  </si>
  <si>
    <t>ไอร์บือแต</t>
  </si>
  <si>
    <t>ไอร์จาดา</t>
  </si>
  <si>
    <t>ตืองอ</t>
  </si>
  <si>
    <t>ละโอ</t>
  </si>
  <si>
    <t>บ้านแหร</t>
  </si>
  <si>
    <t>แม่หวาด</t>
  </si>
  <si>
    <t>บุดี</t>
  </si>
  <si>
    <t>ปะแต</t>
  </si>
  <si>
    <t>ปะโด</t>
  </si>
  <si>
    <t>ช้างเผือก</t>
  </si>
  <si>
    <t>โคกสะตอ</t>
  </si>
  <si>
    <t>กุดหานสามัคคี</t>
  </si>
  <si>
    <t>ร้องกวาง</t>
  </si>
  <si>
    <t>ศรีบรรพต</t>
  </si>
  <si>
    <t>สุคิริน</t>
  </si>
  <si>
    <t>ธารโต</t>
  </si>
  <si>
    <t>ยะหา</t>
  </si>
  <si>
    <t>มายอ</t>
  </si>
  <si>
    <t>จะแนะ</t>
  </si>
  <si>
    <t>รือเสาะ</t>
  </si>
  <si>
    <t>ศรีสาคร</t>
  </si>
  <si>
    <t>ยะลา</t>
  </si>
  <si>
    <t>ปัตตานี</t>
  </si>
  <si>
    <t>นราธิวาส</t>
  </si>
  <si>
    <t>วัดเขาส่องกล้อง</t>
  </si>
  <si>
    <t>บ้านหนองกันเกรา</t>
  </si>
  <si>
    <t>วัดสมบูรณ์สามัคคี</t>
  </si>
  <si>
    <t>วัเกาะกระชาย</t>
  </si>
  <si>
    <t>วัดโคกลำดวน</t>
  </si>
  <si>
    <t>วัดเขาน้อย</t>
  </si>
  <si>
    <t>วัดสันตยาราม</t>
  </si>
  <si>
    <t>วัดเอี่ยมประดิษฐ์</t>
  </si>
  <si>
    <t>วัดโยธีราษฎร์ศรัทธาราม</t>
  </si>
  <si>
    <t>วัดสุตธรรมาราม</t>
  </si>
  <si>
    <t>วัดวังปลาจีด</t>
  </si>
  <si>
    <t>วัดหนองเตยตั้งตรงจิตร8</t>
  </si>
  <si>
    <t>วัดธรรมปัญญา</t>
  </si>
  <si>
    <t>วัดพราหมณี</t>
  </si>
  <si>
    <t>กะเหรี่ยง</t>
  </si>
  <si>
    <t>หนองกันเกรา</t>
  </si>
  <si>
    <t>ปากช่อง</t>
  </si>
  <si>
    <t>เกาะกระชาย</t>
  </si>
  <si>
    <t>โคกลำดวน</t>
  </si>
  <si>
    <t>เขาน้อย</t>
  </si>
  <si>
    <t>หนองแสนตอ</t>
  </si>
  <si>
    <t>ป่าส้าน</t>
  </si>
  <si>
    <t>คลองสะท้อน</t>
  </si>
  <si>
    <t>จปร.</t>
  </si>
  <si>
    <t>วังปลาจีด</t>
  </si>
  <si>
    <t>ท้ายเกาะ</t>
  </si>
  <si>
    <t xml:space="preserve">9. ประชาชน ในพื้นที่ แผนโครงการภูฟ้าพัฒนา จังหวัดน่าน </t>
  </si>
  <si>
    <t>ปากกระทุ่ม</t>
  </si>
  <si>
    <t>เขาเพิ่ม</t>
  </si>
  <si>
    <t>ศรีกะอาง</t>
  </si>
  <si>
    <t>เขาพระ</t>
  </si>
  <si>
    <t>พรหมณี</t>
  </si>
  <si>
    <t>บ้านนา</t>
  </si>
  <si>
    <t>พราหมณี</t>
  </si>
  <si>
    <t>สาริกา</t>
  </si>
  <si>
    <t>หุบเมย</t>
  </si>
  <si>
    <t>ท่าด่าน</t>
  </si>
  <si>
    <t>วังยายฉิม</t>
  </si>
  <si>
    <t>ท่าชัย</t>
  </si>
  <si>
    <t>คลอง14</t>
  </si>
  <si>
    <t>พลอยกระจ่างศรี</t>
  </si>
  <si>
    <t>หินตั้ง</t>
  </si>
  <si>
    <t>ชุมพล</t>
  </si>
  <si>
    <t>บางสมบูรณ์</t>
  </si>
  <si>
    <t>องครักษ์</t>
  </si>
  <si>
    <t>นครนายก</t>
  </si>
  <si>
    <t>วัดหุบเมย</t>
  </si>
  <si>
    <t>วัดท่าด่าน</t>
  </si>
  <si>
    <t>วัดวังยายฉิม</t>
  </si>
  <si>
    <t>วัดท่าชัย</t>
  </si>
  <si>
    <t>วัดพลอยกระจ่างศรี</t>
  </si>
  <si>
    <t>บ้านคลอง14</t>
  </si>
  <si>
    <t>ร่วมใจประสิทธิ์</t>
  </si>
  <si>
    <t>ร่วมจิตประสาท</t>
  </si>
  <si>
    <t>เจริญดีวิทยา</t>
  </si>
  <si>
    <t>เจริญผล</t>
  </si>
  <si>
    <t>สามัคคี</t>
  </si>
  <si>
    <t>คลอง8</t>
  </si>
  <si>
    <t>บึงคอไห</t>
  </si>
  <si>
    <t>ลำลูกกา</t>
  </si>
  <si>
    <t>ปทุมธานี</t>
  </si>
  <si>
    <t>นเรศวรห้วยผึ้ง</t>
  </si>
  <si>
    <t>ห้วยผึ้ง</t>
  </si>
  <si>
    <t xml:space="preserve">     2.3 สำนักงานเขตพื้นที่การศึกษาประจวบคีรีขันธ์ เขต2 จำนวน 1 แห่ง  </t>
  </si>
  <si>
    <t xml:space="preserve">     2.2 สำนักงานเขตพื้นที่การศึกษาปทุมธานี เขต2 จำนวน 4 แห่ง  </t>
  </si>
  <si>
    <t xml:space="preserve">     2.4 สำนักงานเขตพื้นที่การศึกษาสระแก้ว เขต 1 จำนวน 3 แห่ง  </t>
  </si>
  <si>
    <t>บ้านท่าผักชี</t>
  </si>
  <si>
    <t>บ้านโคกน้อย</t>
  </si>
  <si>
    <t>ท่าผักชี</t>
  </si>
  <si>
    <t>โคกน้อย</t>
  </si>
  <si>
    <t>คลองเจริญสุข</t>
  </si>
  <si>
    <t>พระเพลิง</t>
  </si>
  <si>
    <t>นาสวน</t>
  </si>
  <si>
    <t>บ้านอีกุด</t>
  </si>
  <si>
    <t>อนุบาลกุสุมาลย์</t>
  </si>
  <si>
    <t>นาเพียงสว่างวิทยานุกูล</t>
  </si>
  <si>
    <t>บ้านกุงศรี</t>
  </si>
  <si>
    <t>บ้านซ่งเต่า</t>
  </si>
  <si>
    <t>บ้านหนองปลาตอง</t>
  </si>
  <si>
    <t>บ้านนาเพียงเก่าสนธิฯ</t>
  </si>
  <si>
    <t>บ้านโคกม่วง</t>
  </si>
  <si>
    <t>บ้านนาโพธิ์คุรุราษฎร์ฯ</t>
  </si>
  <si>
    <t>บ้านม่วงวิทยา</t>
  </si>
  <si>
    <t>บ้านบอนสหราษฎร์ฯ</t>
  </si>
  <si>
    <t>ไพศาลวิทยา</t>
  </si>
  <si>
    <t>บ้านนาดี</t>
  </si>
  <si>
    <t>นาเพียงเก่า</t>
  </si>
  <si>
    <t>โคกม่วง</t>
  </si>
  <si>
    <t>อีกุด</t>
  </si>
  <si>
    <t>กุสุมาลย์</t>
  </si>
  <si>
    <t>กุงศรี</t>
  </si>
  <si>
    <t>ซ่งเตา</t>
  </si>
  <si>
    <t>หนองปลาตอง</t>
  </si>
  <si>
    <t>ศรีคงคำ</t>
  </si>
  <si>
    <t>นาโพธิ์</t>
  </si>
  <si>
    <t>ม่วง</t>
  </si>
  <si>
    <t>บอน</t>
  </si>
  <si>
    <t>โพธิ์ไพศาล</t>
  </si>
  <si>
    <t>นาเพียง</t>
  </si>
  <si>
    <t>บ้านห้วยกอกหนองเค็ม</t>
  </si>
  <si>
    <t>บ้านกุดสะกอย</t>
  </si>
  <si>
    <t>บ้านโพนแพง</t>
  </si>
  <si>
    <t>ชุมชนนิรมัย</t>
  </si>
  <si>
    <t>ชุมชนอุ่มจาน</t>
  </si>
  <si>
    <t>แก้งคำประชาสามัคคี</t>
  </si>
  <si>
    <t>ชุมชนบ่อแสนพันมิตรฯ</t>
  </si>
  <si>
    <t>บ้านหนองบัวสร้างฯ</t>
  </si>
  <si>
    <t>บ้านสนามบิน</t>
  </si>
  <si>
    <t>บ้านโคกสะอาด</t>
  </si>
  <si>
    <t>บ้านงิ้วศิริราษฎร์บำรุง</t>
  </si>
  <si>
    <t>กุสุมาลย์วิทยาคม</t>
  </si>
  <si>
    <t>ห้วยกอก</t>
  </si>
  <si>
    <t>กุดสะกอย</t>
  </si>
  <si>
    <t>โพนแพง</t>
  </si>
  <si>
    <t>กุดฮู</t>
  </si>
  <si>
    <t>โนนคำ</t>
  </si>
  <si>
    <t>อุ่มจาน</t>
  </si>
  <si>
    <t>แก้งท่าลับ</t>
  </si>
  <si>
    <t>แสนพัน</t>
  </si>
  <si>
    <t>หนองบัวสร้าง</t>
  </si>
  <si>
    <t>สนามบิน</t>
  </si>
  <si>
    <t>โคกสะอาด</t>
  </si>
  <si>
    <t>งิ้ว</t>
  </si>
  <si>
    <t>บ้านกุดฮู</t>
  </si>
  <si>
    <t>สร้างค้อ</t>
  </si>
  <si>
    <t>ภูพาน</t>
  </si>
  <si>
    <t>บ้านกุดหว้า</t>
  </si>
  <si>
    <t>บ้านศุภชัย</t>
  </si>
  <si>
    <t>กุดหว้า</t>
  </si>
  <si>
    <t>ศุภชัย</t>
  </si>
  <si>
    <t>โนนสะอาด</t>
  </si>
  <si>
    <t>ดอนดู่</t>
  </si>
  <si>
    <t>คึมชาด</t>
  </si>
  <si>
    <t>หนองสองห้อง</t>
  </si>
  <si>
    <t>ขอนแก่น</t>
  </si>
  <si>
    <t xml:space="preserve">     2.8 สำนักงานเขตพื้นที่การศึกษาบุรีรัมย์ เขต 2 จำนวน 1 แห่ง  </t>
  </si>
  <si>
    <t>บ้านโคกสูง</t>
  </si>
  <si>
    <t>โคกสูง</t>
  </si>
  <si>
    <t>ศรีภูมิ</t>
  </si>
  <si>
    <t>กระสัง</t>
  </si>
  <si>
    <t>บุรีรัมย์</t>
  </si>
  <si>
    <t xml:space="preserve">     2.9 สำนักงานเขตพื้นที่การศึกษาบุรีรัมย์ เขต 4 จำนวน 2 แห่ง  </t>
  </si>
  <si>
    <t>วัดสระทอง</t>
  </si>
  <si>
    <t>วัดฤๅษีสถิต</t>
  </si>
  <si>
    <t>โนนตะคร้อ</t>
  </si>
  <si>
    <t>นาขาม</t>
  </si>
  <si>
    <t>บ้านคู</t>
  </si>
  <si>
    <t>ดอนกอก</t>
  </si>
  <si>
    <t xml:space="preserve">     2.10 สำนักงานเขตพื้นที่การศึกษาอุดรธานี เขต 1 จำนวน 2 แห่ง  </t>
  </si>
  <si>
    <t>บ้านดอนบาก</t>
  </si>
  <si>
    <t>บ้านนามั่ง</t>
  </si>
  <si>
    <t>ดอนบาก</t>
  </si>
  <si>
    <t>นามั่ง</t>
  </si>
  <si>
    <t>บ้านยวด</t>
  </si>
  <si>
    <t>สร้างคอม</t>
  </si>
  <si>
    <t xml:space="preserve">     2.11 สำนักงานเขตพื้นที่การศึกษาอุดรธานี เขต 2 จำนวน 2 แห่ง  </t>
  </si>
  <si>
    <t>เลิงถ่อนโนนสมบูรณ์</t>
  </si>
  <si>
    <t>บ้านสงเปลือยดงสามสิบ</t>
  </si>
  <si>
    <t>เลิงถ่อน</t>
  </si>
  <si>
    <t>สงเปลือย</t>
  </si>
  <si>
    <t>หนองหญ้าไซ</t>
  </si>
  <si>
    <t>เสอเพลอ</t>
  </si>
  <si>
    <t>วังสามหมอ</t>
  </si>
  <si>
    <t>กุมภวาปี</t>
  </si>
  <si>
    <t xml:space="preserve">     2.12 สำนักงานเขตพื้นที่การศึกษาอุดรธานี เขต 3 จำนวน 1 แห่ง  </t>
  </si>
  <si>
    <t>บ้านดงดารา</t>
  </si>
  <si>
    <t>ดงดารา</t>
  </si>
  <si>
    <t>อ้อมกอ</t>
  </si>
  <si>
    <t>บ้านดุง</t>
  </si>
  <si>
    <t>ตชด.บ้านสมประสงค์</t>
  </si>
  <si>
    <t>สมประสงค์</t>
  </si>
  <si>
    <t xml:space="preserve">     2.14 สำนักงานเขตพื้นที่การศึกษาหนองคาย เขต 1 จำนวน 1 แห่ง  </t>
  </si>
  <si>
    <t>อาโอยาม่า2</t>
  </si>
  <si>
    <t>ด่านศรีสุข</t>
  </si>
  <si>
    <t>โพธิ์ตาก</t>
  </si>
  <si>
    <t xml:space="preserve">     2.13 สำนักงานเขตพื้นที่การศึกษาอุดรธานี เขต 4 จำนวน 1 แห่ง  </t>
  </si>
  <si>
    <t>สังวาลวิทย์1</t>
  </si>
  <si>
    <t>ห้วยสะอาด</t>
  </si>
  <si>
    <t>ถ้ำเจริญ</t>
  </si>
  <si>
    <t>โซ่พิสัย</t>
  </si>
  <si>
    <t>ชุมชนบ้านซาง</t>
  </si>
  <si>
    <t>บ้านนาคำแคน</t>
  </si>
  <si>
    <t>นาคำแคน</t>
  </si>
  <si>
    <t>ซาง</t>
  </si>
  <si>
    <t>นาแสง</t>
  </si>
  <si>
    <t>ศรีวิไล</t>
  </si>
  <si>
    <t>เซกา</t>
  </si>
  <si>
    <t xml:space="preserve">     2.17 สำนักงานเขตพื้นที่การศึกษาหนองบัวลำภู เขต 1 จำนวน 2 แห่ง  </t>
  </si>
  <si>
    <t>บ้านโคกป่ากุง</t>
  </si>
  <si>
    <t>โคกป่ากุง</t>
  </si>
  <si>
    <t>หนองผือ</t>
  </si>
  <si>
    <t>หนองเรือ</t>
  </si>
  <si>
    <t>หนองแก</t>
  </si>
  <si>
    <t>โนนสัง</t>
  </si>
  <si>
    <t>ศรีบุญเรือง</t>
  </si>
  <si>
    <t>หนองบัวลำภู</t>
  </si>
  <si>
    <t xml:space="preserve">     2.18  สำนักงานเขตพื้นที่การศึกษาหนองบัวลำภู เขต 2 จำนวน 1 แห่ง  </t>
  </si>
  <si>
    <t>บ้านวังหินซา</t>
  </si>
  <si>
    <t>วังหินซา</t>
  </si>
  <si>
    <t>ดงมะไฟ</t>
  </si>
  <si>
    <t>สุวรรณคูหา</t>
  </si>
  <si>
    <t>บ้านหนองบาง</t>
  </si>
  <si>
    <t>หนองบาง</t>
  </si>
  <si>
    <t>น้ำเกลี้ยง</t>
  </si>
  <si>
    <t xml:space="preserve">     2.20  สำนักงานเขตพื้นที่การศึกษาศรีสะเกษ เขต 1 จำนวน 1 แห่ง  </t>
  </si>
  <si>
    <t xml:space="preserve">     2.21  สำนักงานเขตพื้นที่การศึกษาอำนาจเจริญ  จำนวน 1 แห่ง  </t>
  </si>
  <si>
    <t>ตชด.บ้านป่าก่อ</t>
  </si>
  <si>
    <t xml:space="preserve">     2.19  สำนักงานเขตพื้นที่การศึกษาอุบลราชธานี เขต 3 จำนวน 2 แห่ง  </t>
  </si>
  <si>
    <t>บ้านโหง่นขาม</t>
  </si>
  <si>
    <t>โหง่นขาม</t>
  </si>
  <si>
    <t>ดงนา</t>
  </si>
  <si>
    <t>หนามแท่ง</t>
  </si>
  <si>
    <t>ศรีเมืองใหม่</t>
  </si>
  <si>
    <t>บ้านน้ำช้างพัฒนา</t>
  </si>
  <si>
    <t>บ้านห้วยฟอง</t>
  </si>
  <si>
    <t>บ้านด่าน</t>
  </si>
  <si>
    <t>บ้านบวกหญ้า</t>
  </si>
  <si>
    <t>บ้านเปียงซ้อ</t>
  </si>
  <si>
    <t>บ้านน้ำรีพัฒนา</t>
  </si>
  <si>
    <t>หม่อมเจ้าหญิงเจริญใจฯ</t>
  </si>
  <si>
    <t>บ้านสบปืน</t>
  </si>
  <si>
    <t>บ้านห้วยทรายขาว</t>
  </si>
  <si>
    <t>บ้านห้วยโก๋น</t>
  </si>
  <si>
    <t>บ้านสว้า</t>
  </si>
  <si>
    <t>บ้านสะปัน</t>
  </si>
  <si>
    <t>น้ำช้างพัฒนา</t>
  </si>
  <si>
    <t>กิ่วจันทร์</t>
  </si>
  <si>
    <t>ห้วยฟอง</t>
  </si>
  <si>
    <t>บวกหญ้า</t>
  </si>
  <si>
    <t>เปียงซ้อ</t>
  </si>
  <si>
    <t>น้ำรีพัฒนา</t>
  </si>
  <si>
    <t>ห้วยกานต์</t>
  </si>
  <si>
    <t>สบปืน</t>
  </si>
  <si>
    <t>ห้วยทรายขาว</t>
  </si>
  <si>
    <t>ห้วยโก๋น</t>
  </si>
  <si>
    <t>ปางหก</t>
  </si>
  <si>
    <t>สว้า</t>
  </si>
  <si>
    <t>สะปัน</t>
  </si>
  <si>
    <t>ขุนน่าน</t>
  </si>
  <si>
    <t>ดงพญา</t>
  </si>
  <si>
    <t>เฉลิมพระเกียรติ</t>
  </si>
  <si>
    <t>บ้านผักเฮือก</t>
  </si>
  <si>
    <t>บ้านนาขวาง</t>
  </si>
  <si>
    <t>บ้านนาคอก</t>
  </si>
  <si>
    <t>บ้านนาคอก(นาบง)</t>
  </si>
  <si>
    <t>บ้านบ่อหลวง</t>
  </si>
  <si>
    <t>บ้านบ่อหลวง(ห้วยโป่ง)</t>
  </si>
  <si>
    <t>บ้านยอดดอยวัฒนา</t>
  </si>
  <si>
    <t>บ้านยอดดอยฯ(น้ำหมาว)</t>
  </si>
  <si>
    <t>บ้านขุนน้ำน่าน</t>
  </si>
  <si>
    <t>บ้านบ่อหยวก</t>
  </si>
  <si>
    <t>บ้านห่างทางหลวง</t>
  </si>
  <si>
    <t>บ้านสบมาง</t>
  </si>
  <si>
    <t>บ้านนากอก</t>
  </si>
  <si>
    <t>นาเปรื่อง</t>
  </si>
  <si>
    <t>นาขวาง</t>
  </si>
  <si>
    <t>นาคอก</t>
  </si>
  <si>
    <t>นาบง</t>
  </si>
  <si>
    <t>บ่อหลวง</t>
  </si>
  <si>
    <t>ห้วยโป่ง</t>
  </si>
  <si>
    <t>ยอดดอยวัฒนา</t>
  </si>
  <si>
    <t>น้ำหมาว</t>
  </si>
  <si>
    <t>ขุนน้ำน่าน</t>
  </si>
  <si>
    <t>บ่อหยวกกลาง</t>
  </si>
  <si>
    <t>ห่างทางหลวง</t>
  </si>
  <si>
    <t>สบมาง</t>
  </si>
  <si>
    <t>นากอก</t>
  </si>
  <si>
    <t>ห้วยลอย</t>
  </si>
  <si>
    <t>บ่อเกลือใต้</t>
  </si>
  <si>
    <t>ภูฟ้า</t>
  </si>
  <si>
    <t>ชช.บ้านท่าสองยาง(แม่จวาง)</t>
  </si>
  <si>
    <t>บ้านแม่อมกิ</t>
  </si>
  <si>
    <t>บ้านแม่อมกิ(ขุนแม่เหว่ย)</t>
  </si>
  <si>
    <t>บ้านแม่อมกิ(บ้านวะหย่าโจ)</t>
  </si>
  <si>
    <t>บ้านแม่อมกิ(บ้าเคาะทีโคะ)</t>
  </si>
  <si>
    <t>บ้านแม่อมกิ(บ้านแม่สะเปา)</t>
  </si>
  <si>
    <t>บ้านแม่อมกิ(ซอแขระกลา)</t>
  </si>
  <si>
    <t>บ้านแม่อมกิ(อมกอทะ)</t>
  </si>
  <si>
    <t>บ้านแม่อมกิ(ปางทอง)</t>
  </si>
  <si>
    <t>บ้านแม่อมกิ(แม่ลาคี)</t>
  </si>
  <si>
    <t>บ้านแม่อมกิ(เกร๊ะคี)</t>
  </si>
  <si>
    <t>บ้านแม่อมกิ(ปอเคลอะเด)</t>
  </si>
  <si>
    <t>บ้านแม่วะหลวง(แม่โปคี)</t>
  </si>
  <si>
    <t>บ้านแม่สลิดหลวงวิทยา</t>
  </si>
  <si>
    <t>บ้านแม่สลิดหลวง(แม่สลิดน้อย)</t>
  </si>
  <si>
    <t>บ้านแม่ระเมิง</t>
  </si>
  <si>
    <t>บ้านแม่ระเมิง(เบ๊าะโบ๊ะโกร)</t>
  </si>
  <si>
    <t>บ้านสามหมื่น(ห้วยขนุน)</t>
  </si>
  <si>
    <t>วะหย่าโจ</t>
  </si>
  <si>
    <t>เกร๊ะคี</t>
  </si>
  <si>
    <t>แม่ตะปู</t>
  </si>
  <si>
    <t>แม่เป่งทะ</t>
  </si>
  <si>
    <t>แม่โปคี</t>
  </si>
  <si>
    <t>แม่สลิดหลวง</t>
  </si>
  <si>
    <t>แม่สลิดน้อย</t>
  </si>
  <si>
    <t>แม่ระเมิง</t>
  </si>
  <si>
    <t>ทีเสาะคี</t>
  </si>
  <si>
    <t>โบ๊ะซู่ลู่</t>
  </si>
  <si>
    <t>ทีโบ๊ะคี</t>
  </si>
  <si>
    <t>ตชด.ท่านผู้หญิงสุประภาดา</t>
  </si>
  <si>
    <t>ตะเคียน</t>
  </si>
  <si>
    <t>กาบเชิง</t>
  </si>
  <si>
    <t xml:space="preserve">8.1.27  จังหวัดสงขลา จำนวน 2 แห่ง </t>
  </si>
  <si>
    <t>ตชด.พล.อ.นวล-คุณหญิง</t>
  </si>
  <si>
    <t>ตชด.ห้วยกุ๊ก(สาขารร.ชนัตถ์)</t>
  </si>
  <si>
    <t>บ้านห้วงบง*(อูตูม)</t>
  </si>
  <si>
    <t>ตชด.ผาแดง(ท่านผู้หญิงประไพฯ)</t>
  </si>
  <si>
    <t>ตชด.ชูทิศวิทยา</t>
  </si>
  <si>
    <t>บ้านแม่ละเอาะ</t>
  </si>
  <si>
    <t>แม่ละเอาะ</t>
  </si>
  <si>
    <t>บ้านห้วยกว้างใหม่</t>
  </si>
  <si>
    <t>ห้วยกว้างใหม่</t>
  </si>
  <si>
    <t>บ้านผาผึ้ง</t>
  </si>
  <si>
    <t>ผาผึ้ง</t>
  </si>
  <si>
    <t>บ้านปิโกร</t>
  </si>
  <si>
    <t>ปิโกร</t>
  </si>
  <si>
    <t>ภูซาง</t>
  </si>
  <si>
    <t xml:space="preserve">     2.24  สำนักงานเขตพื้นที่การศึกษาแม่ฮ่องสอน เขต 2  จำนวน 6 แห่ง  </t>
  </si>
  <si>
    <t>ความครอบคลุม
(ร้อยละ)</t>
  </si>
  <si>
    <t>จำนวนนักเรียนส่งตรวจ
(คน)</t>
  </si>
  <si>
    <t>รวมราษฎร์สามัคคี</t>
  </si>
  <si>
    <t xml:space="preserve">     2.7 สำนักงานเขตพื้นที่การศึกษาขอนแก่น เขต 3 จำนวน 3 แห่ง  </t>
  </si>
  <si>
    <t>พุทธศาสตร์ศึกษา</t>
  </si>
  <si>
    <t>บ้านโป่งสะแยง</t>
  </si>
  <si>
    <t>โป่งสะแยง</t>
  </si>
  <si>
    <t>ทุ่งก่อ</t>
  </si>
  <si>
    <t>ดงชัยพิทยา</t>
  </si>
  <si>
    <t>เวียงเชียงรุ้ง</t>
  </si>
  <si>
    <t>เจ้าพ่อหลวง 3</t>
  </si>
  <si>
    <t>กัลยาณิวัฒนา</t>
  </si>
  <si>
    <t>วัดม่วงชุ่ม</t>
  </si>
  <si>
    <t>บ้านคลองเจริญสุข</t>
  </si>
  <si>
    <t>บ้านโก๊ะผาโด้</t>
  </si>
  <si>
    <t>โก๊ะผาโด้</t>
  </si>
  <si>
    <t xml:space="preserve">     1.15 กองกำกับการตำรวจตระเวนชายแดนที่ 43   จำนวน  15  แห่ง </t>
  </si>
  <si>
    <t xml:space="preserve">   4.3 โรงเรียนพระปริยัติธรรมจังหวัดเชียงราย จำนวน 21 แห่ง</t>
  </si>
  <si>
    <t xml:space="preserve">8.1.21  จังหวัดนราธิวาส จำนวน 2 แห่ง </t>
  </si>
  <si>
    <t>บ้านห้วยตองหลวง</t>
  </si>
  <si>
    <t>ห้วยตองหลวง</t>
  </si>
  <si>
    <t>ในวง</t>
  </si>
  <si>
    <t>* โรงเรียนเพิ่มในโครงการ ปี 2558</t>
  </si>
  <si>
    <t>ชะแล</t>
  </si>
  <si>
    <t>ตชด.วัดสุทธาสินี</t>
  </si>
  <si>
    <t>*จัดตั้งเมื่อวันที่ 24 ก.พ. 2557</t>
  </si>
  <si>
    <t>ศกร.ตชด.บ้านคีรีล้อม*</t>
  </si>
  <si>
    <t>*จัดตั้งเมื่อวันที่ 16 พ.ค.2557</t>
  </si>
  <si>
    <t>ร.ร.ตชด.พีระยานุเคราะห์ฯ</t>
  </si>
  <si>
    <t>ศรก.ตชด.บ้านทรัพย์ทรายทอง*</t>
  </si>
  <si>
    <t xml:space="preserve">โคกมะม่วง </t>
  </si>
  <si>
    <t>ร.ร.ตชด.ศ.ดร.เนวิน สคริมชอว์* ชื่อเดิม ร.ร.ตชด.ป่าไม้ เปลี่ยนชื่อวันที่ 31 มี.ค. 2557</t>
  </si>
  <si>
    <t>ศกร.ตชด.บ้านหนองบัวพัฒนา*</t>
  </si>
  <si>
    <t>โดมประดิษฐ์</t>
  </si>
  <si>
    <t xml:space="preserve">     1.5 กองกำกับการตำรวจตระเวนชายแดนที่ 21   จำนวน  9  แห่ง </t>
  </si>
  <si>
    <t>*จัดตั้งเมื่อวันที่ 25 มี.ค. 2557</t>
  </si>
  <si>
    <t>ร.ร.ตชด.ศ.ดร.เนวิน สคริมชอว์</t>
  </si>
  <si>
    <t>ศกร.ตชด.บ้านนากระเสริม*</t>
  </si>
  <si>
    <t>พนอน</t>
  </si>
  <si>
    <t>นาเข</t>
  </si>
  <si>
    <t>บ้านแพง</t>
  </si>
  <si>
    <t>ตชด.บ้านนาแวง</t>
  </si>
  <si>
    <t>นาสวรรค์</t>
  </si>
  <si>
    <t xml:space="preserve">เมือง </t>
  </si>
  <si>
    <t>ตชด.บ้านหนองตะไก้</t>
  </si>
  <si>
    <t>โป่งเปือย</t>
  </si>
  <si>
    <t>ตชด.บ้านห้วยดอกไม้</t>
  </si>
  <si>
    <t>วิศิษฐ์</t>
  </si>
  <si>
    <t>ตชด.บ้านหมันขาว*</t>
  </si>
  <si>
    <t>กกสะทอน</t>
  </si>
  <si>
    <t>*จัดตั้งเมื่อวันที่ 16 พ.ค. 2557</t>
  </si>
  <si>
    <t>ตชด.เฉลิมฉลองฯ</t>
  </si>
  <si>
    <t>ศรก.ตชด.บ้านฟ้าไทยงาม*</t>
  </si>
  <si>
    <t xml:space="preserve">ปอ </t>
  </si>
  <si>
    <t xml:space="preserve">     1.10 กองกำกับการตำรวจตระเวนชายแดนที่ 32   จำนวน  14  แห่ง </t>
  </si>
  <si>
    <t>ตชด.บ้านตุน</t>
  </si>
  <si>
    <t>ตชด.ชมรมอนุรักษ์พุทธฯ</t>
  </si>
  <si>
    <t>สบป่อง</t>
  </si>
  <si>
    <t>เสาหิน</t>
  </si>
  <si>
    <t>ปางหมู</t>
  </si>
  <si>
    <t>แม่กิ๊</t>
  </si>
  <si>
    <t>ขุนยวม</t>
  </si>
  <si>
    <t>ศกร.ตชด.บ้านโตแฮ</t>
  </si>
  <si>
    <t>ศกร.ตชด.มรว.เฉลิมลักษณ์</t>
  </si>
  <si>
    <t>ตชด.ศ.สำเภา-ไพวรรณ*</t>
  </si>
  <si>
    <t>พะวอ</t>
  </si>
  <si>
    <t>ตชด.ท่านผู้หญิงทวี ฯ</t>
  </si>
  <si>
    <t>ศกร.ตชด.บ้านเลผะสุคี</t>
  </si>
  <si>
    <t>ตชด.บ้านตะแบกงาม</t>
  </si>
  <si>
    <t>ปากทรง</t>
  </si>
  <si>
    <t>พะโต๊ะ</t>
  </si>
  <si>
    <t>ตชด.บ้านห้วยตง*</t>
  </si>
  <si>
    <t>กรุงชิง</t>
  </si>
  <si>
    <t>นบพิตำ</t>
  </si>
  <si>
    <t>ศกร.ตชด.บ้านหลังอ้ายหมี*</t>
  </si>
  <si>
    <t>คลองท่อม
เหนือ</t>
  </si>
  <si>
    <t>คลองท่อม</t>
  </si>
  <si>
    <t>ตชด.บ้านชายควน</t>
  </si>
  <si>
    <t>ตชด.โรงงานยาสูบ2</t>
  </si>
  <si>
    <t>อิสรามบูรพาวิทยา</t>
  </si>
  <si>
    <t>สมบูรณ์ศาสน์</t>
  </si>
  <si>
    <t>บ้านกูวิง</t>
  </si>
  <si>
    <t>บงกงพิทยา (บางเขา)</t>
  </si>
  <si>
    <t xml:space="preserve">        5.1.1 จังหวัดนราธิวาส จำนวน 7 แห่ง</t>
  </si>
  <si>
    <t>อนุกูลวิทยา (วัดดอนแก้ว)</t>
  </si>
  <si>
    <t>นันทจริมเขตศึกษา</t>
  </si>
  <si>
    <t>หมอเมือง</t>
  </si>
  <si>
    <t>วัดบ่อหลวงวิทยาธรรม</t>
  </si>
  <si>
    <t xml:space="preserve">บ่อเกลือ </t>
  </si>
  <si>
    <t>วัดพระธาตุแช่แห้ง</t>
  </si>
  <si>
    <t>พระปริยัติธรรมวัดภูเก็ต</t>
  </si>
  <si>
    <t>วัดภูเก็ต</t>
  </si>
  <si>
    <t>ม่วงตี๊ด</t>
  </si>
  <si>
    <t>ภูเพียง</t>
  </si>
  <si>
    <t>วรนคร</t>
  </si>
  <si>
    <t xml:space="preserve">    4.1 โรงเรียนพระปริยัติธรรมจังหวัดน่าน จำนวน 15 แห่ง</t>
  </si>
  <si>
    <t xml:space="preserve">   4.2 โรงเรียนพระปริยัติธรรมจังหวัดแพร่ จำนวน 7 แห่ง</t>
  </si>
  <si>
    <t>เด่นชัย</t>
  </si>
  <si>
    <t>ร้องเข็ม</t>
  </si>
  <si>
    <t>หัวทุ่ง</t>
  </si>
  <si>
    <t>แม่เกิ้ง</t>
  </si>
  <si>
    <t>หัวเมือง</t>
  </si>
  <si>
    <t>ดอนมูล</t>
  </si>
  <si>
    <t>สูงเม่น</t>
  </si>
  <si>
    <t>วังชิ้น</t>
  </si>
  <si>
    <t>ลอง</t>
  </si>
  <si>
    <t>ห้วยข้าวก่ำ</t>
  </si>
  <si>
    <t>หย่วน</t>
  </si>
  <si>
    <t>มาง</t>
  </si>
  <si>
    <t>บุญเกิด</t>
  </si>
  <si>
    <t>งิม</t>
  </si>
  <si>
    <t>นาปรัง</t>
  </si>
  <si>
    <t>ศรีก้อย</t>
  </si>
  <si>
    <t>แม่ใจ</t>
  </si>
  <si>
    <t>ดอกคำใต้</t>
  </si>
  <si>
    <t>เชียงม่วน</t>
  </si>
  <si>
    <t>เชียงคำ</t>
  </si>
  <si>
    <t xml:space="preserve">   4.4 โรงเรียนพระปริยัติธรรมจังหวัดพะเยา จำนวน 9 แห่ง</t>
  </si>
  <si>
    <t xml:space="preserve">   4.5 โรงเรียนพระปริยัติธรรมจังหวัดลำปาง จำนวน 8 แห่ง</t>
  </si>
  <si>
    <t>หลวงเหนือ</t>
  </si>
  <si>
    <t>ปงยางคก</t>
  </si>
  <si>
    <t>พระบาท</t>
  </si>
  <si>
    <t>วังเหนือ</t>
  </si>
  <si>
    <t>แม่สุก</t>
  </si>
  <si>
    <t>ป่าตัน</t>
  </si>
  <si>
    <t>หัวเสือ</t>
  </si>
  <si>
    <t>งาว</t>
  </si>
  <si>
    <t>ห้างฉัตร</t>
  </si>
  <si>
    <t>เมืองลำปาง</t>
  </si>
  <si>
    <t>แจ้ห่ม</t>
  </si>
  <si>
    <t>แม่ทะ</t>
  </si>
  <si>
    <t>ลำปาง</t>
  </si>
  <si>
    <t xml:space="preserve">   4.6 โรงเรียนพระปริยัติธรรมจังหวัดศรีสะเกษ จำนวน 9 แห่ง</t>
  </si>
  <si>
    <t>เมืองใต้</t>
  </si>
  <si>
    <t>โนนคูณ</t>
  </si>
  <si>
    <t>โนนค้อ</t>
  </si>
  <si>
    <t>หนองหญ้าลาด</t>
  </si>
  <si>
    <t>กันทรลักษณ์</t>
  </si>
  <si>
    <t>อุทุมพรพิสัย</t>
  </si>
  <si>
    <t>สระกำแพงใหญ่</t>
  </si>
  <si>
    <t>กำแพง</t>
  </si>
  <si>
    <t>ศรีรัตนะ</t>
  </si>
  <si>
    <t>ดวนใหญ่</t>
  </si>
  <si>
    <t>วังหิน</t>
  </si>
  <si>
    <t>โพธิ์ศรีสุวรรณ</t>
  </si>
  <si>
    <t>โดด</t>
  </si>
  <si>
    <t>กู่</t>
  </si>
  <si>
    <t>ปรางค์กู่</t>
  </si>
  <si>
    <t>บ้านสี่หลัง</t>
  </si>
  <si>
    <t xml:space="preserve">    6.4 องค์การบริหารส่วนตำบลพระธาตุ อำเภอแม่ระมาด จังหวัดตาก จำนวน 2 แห่ง </t>
  </si>
  <si>
    <t>บ้านขุนห้วยแม่สอด</t>
  </si>
  <si>
    <t>บ้านถ้ำเสือ</t>
  </si>
  <si>
    <t xml:space="preserve">    6.7 องค์การบริหารส่วนตำบลในวงเหนือ อำเภอละอุ่น จังหวัดระนอง จำนวน 1 แห่ง</t>
  </si>
  <si>
    <t xml:space="preserve">    6.8 องค์การบริหารส่วนตำบลสามหมื่น อำเภอแม่ระมาด จังหวัดตาก จำนวน 1 แห่ง</t>
  </si>
  <si>
    <t>ตชด.บ้านแสมใหญ่</t>
  </si>
  <si>
    <t>3.3.1 ศูนย์ส่งเสริมการศึกษานอกระบบและการศึกษาตามอัธยาศัยอำเภอแม่แจ่ม  จำนวน 36 แห่ง</t>
  </si>
  <si>
    <t>แม่แดด</t>
  </si>
  <si>
    <t>บ้านโป่งขาว</t>
  </si>
  <si>
    <t>นาแวง</t>
  </si>
  <si>
    <t>หนองตาไก้</t>
  </si>
  <si>
    <t>ห้วยดอกไม้</t>
  </si>
  <si>
    <t xml:space="preserve">     2.5 สำนักงานเขตพื้นที่การศึกษากาญจนบุรี เขต 1 จำนวน 1 แห่ง  </t>
  </si>
  <si>
    <t>นาเพียงสว่างพิทยานุกูล(ศรีดงคำ)</t>
  </si>
  <si>
    <t xml:space="preserve">     2.6 สำนักงานเขตพื้นที่การศึกษาสกลนคร เขต 1 จำนวน 26 แห่ง  </t>
  </si>
  <si>
    <t>บ้านดงนา</t>
  </si>
  <si>
    <t>บ้านปางหก</t>
  </si>
  <si>
    <t>ท่านผู้หญิงสง่าฯ</t>
  </si>
  <si>
    <t>ตชด.ผบ.ลูกเสือรถไฟฯ</t>
  </si>
  <si>
    <t xml:space="preserve">     2.22  สำนักงานเขตพื้นที่การศึกษาน่าน เขต 2  จำนวน 29 แห่ง  </t>
  </si>
  <si>
    <t xml:space="preserve">     2.26  สำนักงานเขตพื้นที่การศึกษาเชียงราย เขต 3  จำนวน 4 แห่ง  </t>
  </si>
  <si>
    <t>บ้านนุเซะโปล้</t>
  </si>
  <si>
    <t>นุเซะโปล้ (ซอแหมะโกร)</t>
  </si>
  <si>
    <t>บ้านกล้อท้อ</t>
  </si>
  <si>
    <t>ล่องแพวิทยา</t>
  </si>
  <si>
    <t>โพธิแสนวิทยา</t>
  </si>
  <si>
    <t>ท่านผู้หญิงจันทิมา  พึ่งบารมี</t>
  </si>
  <si>
    <t>บ้านกองบอด</t>
  </si>
  <si>
    <t>หมันขาว</t>
  </si>
  <si>
    <t>ตชด.บ้านหนองโปร่งใหญ่</t>
  </si>
  <si>
    <t>ท่าไทยจา</t>
  </si>
  <si>
    <t>ห้วยกุ๊ก</t>
  </si>
  <si>
    <t>ศกร.ตชด.บ้านภักดี*</t>
  </si>
  <si>
    <t>เขื่อนบางลาง</t>
  </si>
  <si>
    <t>บันนังสตา</t>
  </si>
  <si>
    <t xml:space="preserve">     1.16 กองกำกับการตำรวจตระเวนชายแดนที่ 44   จำนวน  12  แห่ง </t>
  </si>
  <si>
    <t>บ้านองหลุ</t>
  </si>
  <si>
    <t>องหลุ</t>
  </si>
  <si>
    <t>ท่านผู้หญิงพรสมฯ</t>
  </si>
  <si>
    <t>บ้านพะเต๊ะ</t>
  </si>
  <si>
    <t>นุเซะโปล้ (ทิโพจิ)</t>
  </si>
  <si>
    <t>นุเซะโปล้ (นุโพ)</t>
  </si>
  <si>
    <t>กล้อทอ(ทีจอซี)</t>
  </si>
  <si>
    <t>ท่านผู้หญิงวิไล(กุยเลอตอ)</t>
  </si>
  <si>
    <t>บ้านเกริงปะตีคลี่</t>
  </si>
  <si>
    <t xml:space="preserve">บ้านปอเล้อ </t>
  </si>
  <si>
    <t>3.2.1 ศูนย์ส่งเสริมการศึกษานอกระบบและการศึกษาตามอัธยาศัยอำเภอท่าสองยาง จำนวน 64 แห่ง</t>
  </si>
  <si>
    <t>ชช.บ้านท่าสองยาง(ทีซอเม)</t>
  </si>
  <si>
    <t>ทีซอแม</t>
  </si>
  <si>
    <t>แม่จวาง</t>
  </si>
  <si>
    <t>แม่อมกิ</t>
  </si>
  <si>
    <t>ขุนแม่เหว่ย</t>
  </si>
  <si>
    <t>เคาะทีโคะ</t>
  </si>
  <si>
    <t>แม่สะเปา</t>
  </si>
  <si>
    <t>อิวิโจ</t>
  </si>
  <si>
    <t>ซอแขระกลา</t>
  </si>
  <si>
    <t>อมกอทะ</t>
  </si>
  <si>
    <t>ปางทอง</t>
  </si>
  <si>
    <t>แม่ลาคี</t>
  </si>
  <si>
    <t>ปอเคลอะเด</t>
  </si>
  <si>
    <t>3.2.3 ศูนย์ส่งเสริมการศึกษานอกระบบและการศึกษาตามอัธยาศัยอำเภอแม่ระมาด  จำนวน 15 แห่ง</t>
  </si>
  <si>
    <t>บ้านแม่อมกิ(แม่ตะปู)</t>
  </si>
  <si>
    <t>บ้านแม่อมกิ(แม่เป่งทะ)</t>
  </si>
  <si>
    <t>บ้านแม่วะหลวง</t>
  </si>
  <si>
    <t>บ้านแม่ระเมิง(ทีเสาะคี)</t>
  </si>
  <si>
    <t>บ้านแม่ระเมิง(โบ๊ะซู่ลู่)</t>
  </si>
  <si>
    <t>บ้านแม่ระเมิง(ทีโบ๊ะคี)</t>
  </si>
  <si>
    <t>บ้านแม่ระเมิง(บอโบ๊ะคี)</t>
  </si>
  <si>
    <t>บ้านแม่ระเมิง(เคลอะเดคี)</t>
  </si>
  <si>
    <t>ตชด.ศึกษาสงเคราะห์ 2</t>
  </si>
  <si>
    <t>ตชด.บ้านถ้ำเสือ</t>
  </si>
  <si>
    <t>ตชด.บ้านห้วยน้ำขุ่น</t>
  </si>
  <si>
    <t>รวมทั้งหมด  43 โรงเรียน</t>
  </si>
  <si>
    <t>บ้านสามหมื่น</t>
  </si>
  <si>
    <t>บ้านแม่ลอกเหนือ</t>
  </si>
  <si>
    <t>บ้านแม่สอเหนือ</t>
  </si>
  <si>
    <t>บ้านแม่ฮองใต้</t>
  </si>
  <si>
    <t>บ้านศาลาเท</t>
  </si>
  <si>
    <t>บ้านสงินเหนือ</t>
  </si>
  <si>
    <t>บ้านสงินกลาง</t>
  </si>
  <si>
    <t>บ้านหนองอึ่งใต้</t>
  </si>
  <si>
    <t>บ้านเต๊ะบือเซทะ</t>
  </si>
  <si>
    <t>บ้านหัวโล๊ะ</t>
  </si>
  <si>
    <t>3.3.2 ศูนย์ส่งเสริมการศึกษานอกระบบและการศึกษาตามอัธยาศัยอำเภออมก๋อย  จำนวน 109 แห่ง</t>
  </si>
  <si>
    <t>บ้านหม่าโอโจ</t>
  </si>
  <si>
    <t>บ้านห้วยวัว</t>
  </si>
  <si>
    <t>บ้านห้วยสินาคี</t>
  </si>
  <si>
    <t>ตชด.จาตุรจินดา</t>
  </si>
  <si>
    <t xml:space="preserve">     1.3 กองกำกับการตำรวจตระเวนชายแดนที่ 13   จำนวน  15  แห่ง </t>
  </si>
  <si>
    <t>ศกร.ตชด.ปางสนุก**</t>
  </si>
  <si>
    <t>**จัดตั้งเมื่อวันที่ 18 พ.ค. 2558</t>
  </si>
  <si>
    <t xml:space="preserve">     1.4 กองกำกับการตำรวจตระเวนชายแดนที่ 14   จำนวน  11  แห่ง </t>
  </si>
  <si>
    <t>**จัดตั้งเมื่อวันที่ 18 พ.ค.2558</t>
  </si>
  <si>
    <t xml:space="preserve">     1.6 กองกำกับการตำรวจตระเวนชายแดนที่ 22   จำนวน  12  แห่ง </t>
  </si>
  <si>
    <t>คำพน</t>
  </si>
  <si>
    <t>ปทุมราชวงศา</t>
  </si>
  <si>
    <t>**จัดตั้งเมื่อวันที่ 12 ม.ค. 2558</t>
  </si>
  <si>
    <t>บ้านค้อ</t>
  </si>
  <si>
    <t>คำชะอี</t>
  </si>
  <si>
    <t xml:space="preserve">     1.7 กองกำกับการตำรวจตระเวนชายแดนที่ 23   จำนวน  11  แห่ง </t>
  </si>
  <si>
    <t>ศกร.ตชด.ชุมชนใต้ร่มพระบารมี**</t>
  </si>
  <si>
    <t>ศกร.ตชด.บ้านปากห้วยม่วง*</t>
  </si>
  <si>
    <t>บ้านต้อง</t>
  </si>
  <si>
    <t>ตชด.บ้านคำชมภู**</t>
  </si>
  <si>
    <t xml:space="preserve">     1.8 กองกำกับการตำรวจตระเวนชายแดนที่ 24   จำนวน  16  แห่ง </t>
  </si>
  <si>
    <t>ศรก.ตชด.บ้านห้วยน้ำกืน**</t>
  </si>
  <si>
    <t>**จัดตั้งเมื่อวันที่ 7 ม.ค. 2558</t>
  </si>
  <si>
    <t>ศกร.ตชด.บ้านจอปร่าคี</t>
  </si>
  <si>
    <t>ศกร.ตชด.บ้านปอหมื้อ</t>
  </si>
  <si>
    <t>ศกร.ตชด.บ้านโกแประ</t>
  </si>
  <si>
    <t>ศกร.ตชด.บ้านน้ำบ่อสะเป่</t>
  </si>
  <si>
    <t>ศกร.ตชด.บ้านแม่เหลอ</t>
  </si>
  <si>
    <t>ศกร.ตชด.บ้านวาทู</t>
  </si>
  <si>
    <t>ศกร.ตชด.บ้านดอยแสง</t>
  </si>
  <si>
    <t>ศกร.ตชด.โป่งเลา</t>
  </si>
  <si>
    <t>ศรก.ตชด.บ้านห้วยมะโอ*</t>
  </si>
  <si>
    <t>ตชด.รางวัลอินทิรา คานที</t>
  </si>
  <si>
    <t>ศรก.ตชด.บ้านแม่หลองใต้ *</t>
  </si>
  <si>
    <t xml:space="preserve">     1.14 กองกำกับการตำรวจตระเวนชายแดนที่ 42   จำนวน  4  แห่ง </t>
  </si>
  <si>
    <t>*จัดตั้งเมื่อวันที่ 7 ม.ค. 2558</t>
  </si>
  <si>
    <t xml:space="preserve">     2.34  สำนักงานเขตพื้นที่การศึกษาปทุมธานี เขต1 จำนวน 10 แห่ง  </t>
  </si>
  <si>
    <t>บางปรอก</t>
  </si>
  <si>
    <t>35/1</t>
  </si>
  <si>
    <t>บางคูวัด</t>
  </si>
  <si>
    <t>บางเดื่อ</t>
  </si>
  <si>
    <t>บางหลวง</t>
  </si>
  <si>
    <t>บางขะแยง</t>
  </si>
  <si>
    <t>*โรงเรียนเพิ่มในโครงการ พ.ศ. 2558</t>
  </si>
  <si>
    <t>วัดโคก*</t>
  </si>
  <si>
    <t>วัดฉาง*</t>
  </si>
  <si>
    <t>วัดหงส์ปทุมาวาส*</t>
  </si>
  <si>
    <t>อนุบาลเมืองปทุมธานี*</t>
  </si>
  <si>
    <t>วัดบางคูวัด*</t>
  </si>
  <si>
    <t>วัดไพร่ฟ้า*</t>
  </si>
  <si>
    <t>วัดชินวราราม*</t>
  </si>
  <si>
    <t>วัดบางนางบุญ*</t>
  </si>
  <si>
    <t>วัดราษฎ์ศรัทธาทำ*</t>
  </si>
  <si>
    <t>วัดบางเดื่อ*</t>
  </si>
  <si>
    <t>แป้ง</t>
  </si>
  <si>
    <t>บางปะอิน</t>
  </si>
  <si>
    <t>พระนครศรีอยุธยา</t>
  </si>
  <si>
    <t>เจ้าฟ้าสร้าง*</t>
  </si>
  <si>
    <t xml:space="preserve">     2.15 สำนักงานเขตพื้นที่การศึกษาบึงกาฬ  จำนวน 3 แห่ง  </t>
  </si>
  <si>
    <t xml:space="preserve">     2.23  สำนักงานเขตพื้นที่การศึกษาตาก เขต 2  จำนวน 39 แห่ง  </t>
  </si>
  <si>
    <t>บ้านห่างหลวง</t>
  </si>
  <si>
    <t xml:space="preserve">     2.26  สำนักงานเขตพื้นที่การศึกษาเชียงใหม่ เขต 5  จำนวน 1 แห่ง  </t>
  </si>
  <si>
    <t>ท่าขาม</t>
  </si>
  <si>
    <t xml:space="preserve">     2.27  สำนักงานเขตพื้นที่การศึกษาเชียงราย เขต 4  จำนวน 1 แห่ง  </t>
  </si>
  <si>
    <t>วัดท่าพระ</t>
  </si>
  <si>
    <t>บางกอกใหญ่</t>
  </si>
  <si>
    <t>กรุงเทพฯ</t>
  </si>
  <si>
    <t>ภาษีเจริญ</t>
  </si>
  <si>
    <t xml:space="preserve">     2.34  สำนักงานเขตพื้นที่การศึกษาประถมศึกษากรุงเทพมหานคร  จำนวน 2 แห่ง  </t>
  </si>
  <si>
    <t xml:space="preserve">     2.34  สำนักงานเขตพื้นที่การศึกษาพระนครศรีอยุธยา เขต 2 จำนวน 1 แห่ง  </t>
  </si>
  <si>
    <t>แม่คะตวน</t>
  </si>
  <si>
    <t xml:space="preserve">     2.34  สำนักงานเขตพื้นที่การศึกษามัธยมศึกษา เขต 34  จำนวน 7 แห่ง  </t>
  </si>
  <si>
    <t>อมก๋อยวิทยาคม*</t>
  </si>
  <si>
    <t>แม่ตื่นวิทยาคม*</t>
  </si>
  <si>
    <t>สบเมยวิทยาคม*</t>
  </si>
  <si>
    <t>แม่ลาน้อยดรุณสิกข์*</t>
  </si>
  <si>
    <t>เฉลิมรัชวิทยาคม*</t>
  </si>
  <si>
    <t>ขุมยวมวิทยา*</t>
  </si>
  <si>
    <t>ปางมะผ้าพิทยาสรรพ์*</t>
  </si>
  <si>
    <t>มัธยมพระราชทานเฉลิมพระเกียรติ*</t>
  </si>
  <si>
    <t xml:space="preserve">     2.34  สำนักงานเขตพื้นที่การศึกษามัธยมศึกษา เขต 37  จำนวน 2 แห่ง  </t>
  </si>
  <si>
    <t>วัดสังข์กระจาย*</t>
  </si>
  <si>
    <t>วัดนาคปรก*</t>
  </si>
  <si>
    <t>มละบริ*</t>
  </si>
  <si>
    <t>3.1.2 ศูนย์ส่งเสริมการศึกษานอกระบบและการศึกษาตามอัธยาศัยอำเภอบ่อเกลือ  จำนวน 23 แห่ง</t>
  </si>
  <si>
    <t>บ้านดูบลอคี*</t>
  </si>
  <si>
    <t>บ้านนุลา*</t>
  </si>
  <si>
    <t>บ้านผากะเจ้อ</t>
  </si>
  <si>
    <t>บ้านคีรีน้อย</t>
  </si>
  <si>
    <t>3.2.4 ศูนย์ส่งเสริมการศึกษานอกระบบและการศึกษาตามอัธยาศัยอำเภออุ้มผาง จำนวน 7 แห่ง</t>
  </si>
  <si>
    <t>บ้านมอตะหลั่ว*</t>
  </si>
  <si>
    <t>บ้านป่ากล้วย</t>
  </si>
  <si>
    <t>บ้านสามสบบน</t>
  </si>
  <si>
    <t>บ้านกิ่วสะแวกเก่า</t>
  </si>
  <si>
    <t>บ้านกองแนะ</t>
  </si>
  <si>
    <t>บ้านทังที</t>
  </si>
  <si>
    <t>บ้านทูจอง</t>
  </si>
  <si>
    <t>บ้านพลั่งแท</t>
  </si>
  <si>
    <t>บ้านแม่ลง</t>
  </si>
  <si>
    <t>ห้วยเหล่าปลาทู*</t>
  </si>
  <si>
    <t>บ้านหลังป่าข่า</t>
  </si>
  <si>
    <t>บ้านยะลิกุย*</t>
  </si>
  <si>
    <t>สงินใหม่*</t>
  </si>
  <si>
    <t>3.3.2 ศูนย์ส่งเสริมการศึกษานอกระบบและการศึกษาตามอัธยาศัยอำเภอกัลยาณิวัฒนา  จำนวน 4 แห่ง</t>
  </si>
  <si>
    <t>บ้านแม่ปะกลาง</t>
  </si>
  <si>
    <t>บ้านจอลือใต้</t>
  </si>
  <si>
    <t>บ้านแม่แพน้อย</t>
  </si>
  <si>
    <t>บ้านจอลือเหนือ</t>
  </si>
  <si>
    <t>บ้านผาอันใต้</t>
  </si>
  <si>
    <t>บ้านแม่เกี๋ยงน้อย</t>
  </si>
  <si>
    <t xml:space="preserve">รวมทั้งหมด 280 โรงเรียน </t>
  </si>
  <si>
    <t>วัดป่าตาลใต้</t>
  </si>
  <si>
    <t>วัดครึ่งใต้ตรีนิคมวิทยา</t>
  </si>
  <si>
    <t>โสภณจริยธรรมวิทยา</t>
  </si>
  <si>
    <t>วัดแก่นเหนือวิทยา</t>
  </si>
  <si>
    <t>วัดไชยสถานวิทยา</t>
  </si>
  <si>
    <t>วัดอำมาตย์วิทยา</t>
  </si>
  <si>
    <t>วัดสันหนองบัววิทยา</t>
  </si>
  <si>
    <t>ชยาภิวัฒน์วิทยา</t>
  </si>
  <si>
    <t>หนองบัวพิทยา</t>
  </si>
  <si>
    <t>วัดหมื่นพุทธวิทยา</t>
  </si>
  <si>
    <t>วัดแม่คำวิทยา</t>
  </si>
  <si>
    <t>บุญเรืองวิทยา</t>
  </si>
  <si>
    <t>วัดเจดีย์หลวงวิทยา</t>
  </si>
  <si>
    <t>วัดวิเชตร์มณี</t>
  </si>
  <si>
    <t>เวียงแก่นวิทยา</t>
  </si>
  <si>
    <t>เวียงชัยพิทยา</t>
  </si>
  <si>
    <t>ฝั่งหมิ่นวิทยา</t>
  </si>
  <si>
    <t>วัดดงชัยพิทยา</t>
  </si>
  <si>
    <t>ศรีคิรินทร์วิทยา*</t>
  </si>
  <si>
    <t>ร้องเข็มวิทยา*</t>
  </si>
  <si>
    <t>เชตวันวิทยา*</t>
  </si>
  <si>
    <t>สัมฤทธิบุญวิทยา*</t>
  </si>
  <si>
    <t>วังฟ่อนวิทยา*</t>
  </si>
  <si>
    <t>ร้องแหย่งวิทยาคม*</t>
  </si>
  <si>
    <t>พุทธโกศัยวิทยา*</t>
  </si>
  <si>
    <t>ห้วยข้าวก่ำวิทยา*</t>
  </si>
  <si>
    <t>วัดหย่วนวิทยา*</t>
  </si>
  <si>
    <t>ป่าแขมวิทยา*</t>
  </si>
  <si>
    <t>สุวรรณคณานุสรณ์*</t>
  </si>
  <si>
    <t>วัดปัวดอยวิทยา*</t>
  </si>
  <si>
    <t>วัดนาปรังวิทยา*</t>
  </si>
  <si>
    <t>ราชคฤห์วิทยา*</t>
  </si>
  <si>
    <t>โพธารามวิทยา*</t>
  </si>
  <si>
    <t>วิทฑิตธรรมคุณอุปถัมภ์*</t>
  </si>
  <si>
    <t>วัดบ้านหม้อศึกษา*</t>
  </si>
  <si>
    <t>ปริยัติวัดม่อนจำศิล*</t>
  </si>
  <si>
    <t>บ้านใหม่วิทยา*</t>
  </si>
  <si>
    <t>แม่สุกศึกษา*</t>
  </si>
  <si>
    <t>แม่ทะปริยัติศึกษา*</t>
  </si>
  <si>
    <t>ทิพย์ปาละวิทยานุสรณ์*</t>
  </si>
  <si>
    <t>วัดพระแก้วดอนเต้าสุชาดาราม*</t>
  </si>
  <si>
    <t>ศรีเกษตรวิทยา*</t>
  </si>
  <si>
    <t>วัดบ้านโนนคูณวิทยา*</t>
  </si>
  <si>
    <t>กันทรลักษณ์ธรรมวิทย์*</t>
  </si>
  <si>
    <t>ประชานิมิตโสภิตธรรมภาณ*</t>
  </si>
  <si>
    <t>ธรรมเกียรติแก้ววิทยา*</t>
  </si>
  <si>
    <t>ดวนใหญ่วิทยา*</t>
  </si>
  <si>
    <t>โพธิ์ศรีวิทยา*</t>
  </si>
  <si>
    <t>ปรางค์กู่วิทยา*</t>
  </si>
  <si>
    <t xml:space="preserve">    6.2 องค์การบริหารส่วนตำบลพระธาตุผาแดง อำเภอเม่สอด จังหวัดตาก จำนวน 4 แห่ง</t>
  </si>
  <si>
    <t>ตชด.บ้านมอเกอร์</t>
  </si>
  <si>
    <t>บ้านในวง*</t>
  </si>
  <si>
    <t>ทุ่งไม้ด้วน</t>
  </si>
  <si>
    <t>น้ำห้วยกืน</t>
  </si>
  <si>
    <t>พุทธิวงศ์วิทยา</t>
  </si>
  <si>
    <t>เมืองศรีสะเกษ</t>
  </si>
  <si>
    <t>บ้านแบนชะโด*</t>
  </si>
  <si>
    <t>ทรายกองดินใต้</t>
  </si>
  <si>
    <t>คลองสามวา</t>
  </si>
  <si>
    <t>สุเหร่าเกาะขุนเณร*</t>
  </si>
  <si>
    <t>สีกัน</t>
  </si>
  <si>
    <t>ดอนเมือง</t>
  </si>
  <si>
    <t>วิชูทิศ*</t>
  </si>
  <si>
    <t>ดินแดง</t>
  </si>
  <si>
    <t>วัดอินทราวาส*</t>
  </si>
  <si>
    <t>บางระมาด</t>
  </si>
  <si>
    <t>ตลิ่งชัน</t>
  </si>
  <si>
    <t>วัดปุรณาวาส*</t>
  </si>
  <si>
    <t>ศาลาธรรมสพน์</t>
  </si>
  <si>
    <t>ทวีวัฒนา</t>
  </si>
  <si>
    <t>วัดบึงทองหลาง*</t>
  </si>
  <si>
    <t>คลองจั่น</t>
  </si>
  <si>
    <t>บางกะปิ</t>
  </si>
  <si>
    <t>คลองพิทยาลงกรณ์*</t>
  </si>
  <si>
    <t>บางขุนเทียน</t>
  </si>
  <si>
    <t>หม่บ้านเกาะโพธิ์*</t>
  </si>
  <si>
    <t>แสมดำ</t>
  </si>
  <si>
    <t>คลองหนองใหญ่*</t>
  </si>
  <si>
    <t>บางแค</t>
  </si>
  <si>
    <t>เพี้ยนพินอนุสรณ์*</t>
  </si>
  <si>
    <t>บางนา</t>
  </si>
  <si>
    <t>พรหมราษฎร์รังสรรค์*</t>
  </si>
  <si>
    <t>บางบอน</t>
  </si>
  <si>
    <t>ประภาสวิทยา*</t>
  </si>
  <si>
    <t>คลองกุ่ม</t>
  </si>
  <si>
    <t>บึงกุ่ม</t>
  </si>
  <si>
    <t>แก่นทองอุปถัมภ์*</t>
  </si>
  <si>
    <t>ประเวศ</t>
  </si>
  <si>
    <t>วัดสิตาราม*</t>
  </si>
  <si>
    <t>คลองมหานาค</t>
  </si>
  <si>
    <t>ป้อมปราบศัตรูพ่าย</t>
  </si>
  <si>
    <t>วัดทองสัมฤทธิ์*</t>
  </si>
  <si>
    <t>แสนแสบ</t>
  </si>
  <si>
    <t>มีนบุรี</t>
  </si>
  <si>
    <t>วัดปลูกศรัทธา*</t>
  </si>
  <si>
    <t>ลาดกระบัง</t>
  </si>
  <si>
    <t>ลอยสายอนุสรณ์*</t>
  </si>
  <si>
    <t>ลาดพร้าว</t>
  </si>
  <si>
    <t>วัดเกาะสุวรรณาราม*</t>
  </si>
  <si>
    <t>คลองถนน</t>
  </si>
  <si>
    <t>สายไหม</t>
  </si>
  <si>
    <t>วัดศรีนวลธรรมวิมล*</t>
  </si>
  <si>
    <t>วัดสีชมพู*</t>
  </si>
  <si>
    <t>คลองสิบ</t>
  </si>
  <si>
    <t>หนองจอก</t>
  </si>
  <si>
    <t>สุเหร่าลำแขก*</t>
  </si>
  <si>
    <t>ลำผักชี</t>
  </si>
  <si>
    <t>ศิริวังวิทยาคาร*</t>
  </si>
  <si>
    <t>เคหะทุ่งสองห้องวิทยา 1 *</t>
  </si>
  <si>
    <t>ประชาราษฎร์บำเพ็ญ*</t>
  </si>
  <si>
    <t>ทุ่งสองห้อง</t>
  </si>
  <si>
    <t>หลักสี่</t>
  </si>
  <si>
    <t>สามเสนนอก</t>
  </si>
  <si>
    <t>ห้วยขวาง</t>
  </si>
  <si>
    <t>1. สถานศึกษากรุงเทพมหานคร</t>
  </si>
  <si>
    <t xml:space="preserve">     1.1 สถานศึกษากรุงเทพมหานคร   จำนวน  25  แห่ง </t>
  </si>
  <si>
    <t>ราชประชานุเคราะห์ที่ 35</t>
  </si>
  <si>
    <t>บ่อแก้ว</t>
  </si>
  <si>
    <t>สะเมิง</t>
  </si>
  <si>
    <t>รัปปาปอร์ต*</t>
  </si>
  <si>
    <t xml:space="preserve">     2.26  สำนักงานเขตพื้นที่การศึกษาเชียงใหม่ เขต 2  จำนวน 1 แห่ง  </t>
  </si>
  <si>
    <t>ปางปะม้า</t>
  </si>
  <si>
    <t>*จัดตั้งเมื่อวันที่ 18 พ.ค. 2558 , ** จัดตั้งเมื่อ 4 พ.ค. 259</t>
  </si>
  <si>
    <t>ศกร.ตชด.บ้านลุกข้าวหลาม**</t>
  </si>
  <si>
    <t>ศกร.ตชด.บ้านปายสองแง่**</t>
  </si>
  <si>
    <t>สามเงา</t>
  </si>
  <si>
    <t>ตชด.บ้านมูเซอหลังเมือง**</t>
  </si>
  <si>
    <t>*จัดตั้งเมื่อวันที่ 25 ก.พ. 2557 ** จัดตั้งเมื่อ 4 พ.ค.59</t>
  </si>
  <si>
    <t>ปากครอง
ภาษีเจริญ</t>
  </si>
  <si>
    <t>บ้านโนนสะอาดห้วยตะกั่ววิทยา</t>
  </si>
  <si>
    <t>ท่านผู้หญิงวิไล อมาตยกุล
(เปิงเคลิ่ง)</t>
  </si>
  <si>
    <t>บ่อเกลือ*</t>
  </si>
  <si>
    <t>บ้านปิพอ</t>
  </si>
  <si>
    <t>บ้านทีผะแหล่</t>
  </si>
  <si>
    <t>บ้านเมโลเด</t>
  </si>
  <si>
    <t>บ้านผาแดง (ตาก)</t>
  </si>
  <si>
    <t>บ้านสะซุยปู่</t>
  </si>
  <si>
    <t>สะซุยปู่</t>
  </si>
  <si>
    <t>บ้านตะโขะบี๊</t>
  </si>
  <si>
    <t>ตะโขะบี๊</t>
  </si>
  <si>
    <t>บ้านทีหลึคี*</t>
  </si>
  <si>
    <t>ห้วยหมาบ้า(ตาก)</t>
  </si>
  <si>
    <t>บ้านห้วยหมาบ้า(ตาก)</t>
  </si>
  <si>
    <t>บ้านป่าพลู</t>
  </si>
  <si>
    <t>บ้านห้วยลั้วะ</t>
  </si>
  <si>
    <t>ห้วยลั้วะ</t>
  </si>
  <si>
    <t>ลุโบะยีไร</t>
  </si>
  <si>
    <t>ท่าข้าวเปลือก</t>
  </si>
  <si>
    <t>พระธาตุเวียงฮ่อปริยัติศึกษา</t>
  </si>
  <si>
    <t>เชียงกลางปริยัติศึกษา</t>
  </si>
  <si>
    <t>พระปริยัติธรรมวัดนิโครธาราม</t>
  </si>
  <si>
    <t>วัดสระกำแพงใหญ่*</t>
  </si>
  <si>
    <t>บำรุงรวิวรรณวิทยา*</t>
  </si>
  <si>
    <t>บ้านพะเด๊ะ</t>
  </si>
  <si>
    <t>ตชด.แม่กลองใหญ่</t>
  </si>
  <si>
    <t>ศพต.บ้านน้ำว้า</t>
  </si>
  <si>
    <t>ศพต.บ้านสะไล</t>
  </si>
  <si>
    <t>ศพต.บ้านห้วยโป่ง</t>
  </si>
  <si>
    <t>ศพต.บ้านน้ำแคะ</t>
  </si>
  <si>
    <t>ศพต.บ้านสว้า</t>
  </si>
  <si>
    <t xml:space="preserve">    6.9 องค์การบริหารส่วนตำบลบ่อเกลือเหนือ อำเภอบ่อเกลือ จังหวัดน่าน จำนวน 2 แห่ง</t>
  </si>
  <si>
    <t xml:space="preserve">    6.10 องค์การบริหารส่วนตำบลบ่อเกลือใต้ อำเภอบ่อเกลือ จังหวัดน่าน จำนวน 1 แห่ง</t>
  </si>
  <si>
    <t xml:space="preserve">    6.11 องค์การบริหารส่วนตำบลบ่อดงพญา อำเภอบ่อเกลือ จังหวัดน่าน จำนวน 2 แห่ง</t>
  </si>
  <si>
    <t xml:space="preserve">    6.12 องค์การบริหารส่วนตำบลภูฟ้า อำเภอบ่อเกลือ จังหวัดน่าน จำนวน 1 แห่ง</t>
  </si>
  <si>
    <t>ศพต.บ้านผาสุก</t>
  </si>
  <si>
    <t xml:space="preserve">    6.13 องค์การบริหารส่วนตำบลกุสุมาลย์ อำเภอกุสุมาลย์ จังหวัดสกลนคร จำนวน 5  แห่ง</t>
  </si>
  <si>
    <t>ศพต.บ้านหนองหอย</t>
  </si>
  <si>
    <t>ศพต.บ้านนิรมัย</t>
  </si>
  <si>
    <t>ศพต.บ้านโนนสะอาด</t>
  </si>
  <si>
    <t>ศพต.ประชาสุขสันต์</t>
  </si>
  <si>
    <t>ศพต.บ้านอีกุด</t>
  </si>
  <si>
    <t xml:space="preserve">    6.14 เทศบาลตำบลกุสุมาลย์  อำเภอกุสุมาลย์ จังหวัดสกลนคร จำนวน 1 แห่ง</t>
  </si>
  <si>
    <t>ศพต.เทศบาลตำบลกุสุมาลย์</t>
  </si>
  <si>
    <t xml:space="preserve">    6.15 องค์การบริหารส่วนตำบลนาเพียง อำเภอกุสุมาลย์ จังหวัดสกลนคร จำนวน 4  แห่ง</t>
  </si>
  <si>
    <t>ศพต.บ้านหนองปลาตอง</t>
  </si>
  <si>
    <t>ศพต.บ้านนาเพียงเก่า</t>
  </si>
  <si>
    <t>ศพต.บ้านซ่งเต่า</t>
  </si>
  <si>
    <t>ศพต.บ้านกุงศรี</t>
  </si>
  <si>
    <t>7,8</t>
  </si>
  <si>
    <t>นางเพียง</t>
  </si>
  <si>
    <t xml:space="preserve">    6.16 องค์การบริหารส่วนตำบลนาโพธิ์ อำเภอกุสุมาลย์ จังหวัดสกลนคร จำนวน 3  แห่ง</t>
  </si>
  <si>
    <t>ศพต.บ้านโคกม่วง</t>
  </si>
  <si>
    <t>ศพต.บ้านนาโพธิ์</t>
  </si>
  <si>
    <t>ศพต.บ้านม่วง</t>
  </si>
  <si>
    <t>5,10</t>
  </si>
  <si>
    <t xml:space="preserve">    6.17 องค์การบริหารส่วนตำบลไพศาล อำเภอกุสุมาลย์ จังหวัดสกลนคร จำนวน 4  แห่ง</t>
  </si>
  <si>
    <t>ศพต.บ้านนาดี</t>
  </si>
  <si>
    <t>ศพต.บ้านโพนทอง</t>
  </si>
  <si>
    <t>ศพต.บ้านกุดสะกอย</t>
  </si>
  <si>
    <t>ศพต.บ้านกุดฮู</t>
  </si>
  <si>
    <t>ศพต.แก้งคำประชาสามัคคี</t>
  </si>
  <si>
    <t>ศพต.บ้านงิ้วศิริราษำร์บำรุง</t>
  </si>
  <si>
    <t>ศพต.บ้านสนามบิน</t>
  </si>
  <si>
    <t>ศพต.ชุมชนบ่อแสนพัน</t>
  </si>
  <si>
    <t>3,9</t>
  </si>
  <si>
    <t xml:space="preserve">    6.18 องค์การบริหารส่วนตำบลอุ่มจาน อำเภอกุสุมาลย์ จังหวัดสกลนคร จำนวน 4  แห่ง</t>
  </si>
  <si>
    <t>ตชด.บ้านคลองมะลิประเวศฯ</t>
  </si>
  <si>
    <t>ศกร.ตชด.หลวงประกอบ
นิติสานและท่านผู้หญิงถวิล*</t>
  </si>
  <si>
    <t>ศาลาลัย</t>
  </si>
  <si>
    <t>ศกร.ตชด.บ้านอินทรีอาสา**</t>
  </si>
  <si>
    <t>ปะคำ</t>
  </si>
  <si>
    <t>ศรก.ตชด.ภูดานกอย**</t>
  </si>
  <si>
    <t>คอแลน</t>
  </si>
  <si>
    <t>ตชด.บ้านกามาผาโด้</t>
  </si>
  <si>
    <t>กามาผาโด้</t>
  </si>
  <si>
    <t>ศกร.ตชด.บ้านแผ่นดินเสมอ*</t>
  </si>
  <si>
    <t>ตชด.บ้านประกอบออก</t>
  </si>
  <si>
    <t>ประกอบออก</t>
  </si>
  <si>
    <t>ผลการตรวจอุจจาระโครงการควบคุมโรคหนอนพยาธิตามแผนพัฒนาเด็กและเยาวชนในถิ่นทุรกันดารตามพระราชดำริ สมเด็จพระเทพรัตนราชสุดาฯ สยามบรมราชกุมารี  ปีงบประมาณ 2560</t>
  </si>
  <si>
    <t>ผลการตรวจอุจจาระโครงการควบคุมโรคหนอนพยาธิตามแผนพัฒนาเด็กและเยาวชนในถิ่นทุรกันดารตามพระราชดำริ สมเด็จพระเทพรัตนราชสุดาฯ สยามบรมราชกุมารี ปีงบประมาณ 2560</t>
  </si>
  <si>
    <t>ปากขอ=ด.ช.เอกภพ  หิรัญขำเรอ</t>
  </si>
  <si>
    <t>ขาดส่ง</t>
  </si>
  <si>
    <t>ไม่ทราบชนิดพยาธิ</t>
  </si>
  <si>
    <t>พบ2ชนิด2คน/พบ2ชนิด1คน</t>
  </si>
  <si>
    <t>โรงเรียนไม่ส่งตัวอย่างให้</t>
  </si>
  <si>
    <t xml:space="preserve">โรงเรียนไม่ส่งตัวอย่างให้ </t>
  </si>
  <si>
    <t>เชคยอดอีกครั้ง</t>
  </si>
  <si>
    <t>ยังไม่ได้ดำเนินการในปี 2560</t>
  </si>
  <si>
    <t>*หมายเหตุ :กลุ่มเป้าหมายการตรวจคิดร้อยละ 20 ของนักเรียนทั้งหมด</t>
  </si>
  <si>
    <t>1 ราย พยาธิลำไส้ขนาดเล็ก</t>
  </si>
  <si>
    <t>5. โรงเรียนพระปริยัติธรรม แผนกสามัญศึกษา สังกัดสำนักงานพระพุทธศาสนาแห่งชาติ</t>
  </si>
  <si>
    <t>พระปริยัติ.วัดพระบรมธาตุไชยา</t>
  </si>
  <si>
    <t xml:space="preserve">   5.5 โรงเรียนพระปริยัติธรรมจังหวัดสุราษฎร์ธานี จำนวน 1 แห่ง</t>
  </si>
  <si>
    <t>สุราษฎร์ฯ</t>
  </si>
  <si>
    <t>หมายเหตุ: ในพื้นที่ดำเนินการตรวจผลอุจจาระ แต่รายชื่อโรงเรียนไม่มีในเล่มม่วง (เพิ่มเติม)</t>
  </si>
  <si>
    <t>เส้นด้าย 2 คน</t>
  </si>
  <si>
    <t>ยังไม่ได้มีการดำเนินการในปี 2560</t>
  </si>
  <si>
    <t>ย้ายนักเรียนไปรวมกับวัดพระบาท</t>
  </si>
  <si>
    <t>วัดศรีคิรินทร์</t>
  </si>
  <si>
    <t>วัดร้องเข็ม</t>
  </si>
  <si>
    <t>วัดเชตวัน</t>
  </si>
  <si>
    <t>วัดสัมฤทธิบูรณ์</t>
  </si>
  <si>
    <t>วัดวังฟ่อน</t>
  </si>
  <si>
    <t>วัดวุฒิมงคล</t>
  </si>
  <si>
    <t>พยาธิอื่น ๆ
 4 คน</t>
  </si>
  <si>
    <t>พบพยาธิอื่น ๆ 1 คน</t>
  </si>
  <si>
    <t>พยาธิชนิดอื่น ๆ 3 ราย</t>
  </si>
  <si>
    <t>พยาธิชนิดอื่น ๆ 2 ราย</t>
  </si>
  <si>
    <t>พยาธิชนิดอื่นๆ 5 ราย</t>
  </si>
  <si>
    <t>พยาธิชนิดอื่น 1 ราย</t>
  </si>
  <si>
    <t>พยาธิชนิดอื่นๆ
11 ราย</t>
  </si>
  <si>
    <t>พยาธิชนิด
อื่นๆ 17 ราย</t>
  </si>
  <si>
    <t>พยาธิชนิด
อื่นๆ 2 ราย</t>
  </si>
  <si>
    <t xml:space="preserve">รวมทั้งหมด 70 โรงเรียน </t>
  </si>
  <si>
    <t>รวมทั้งหมด 16  โรงเรียน</t>
  </si>
  <si>
    <t xml:space="preserve">ตชด </t>
  </si>
  <si>
    <t xml:space="preserve">สพฐ </t>
  </si>
  <si>
    <t>ศศช</t>
  </si>
  <si>
    <t xml:space="preserve">ปริยัติ </t>
  </si>
  <si>
    <t xml:space="preserve">เอกชน </t>
  </si>
  <si>
    <t>ท้องถิ่น</t>
  </si>
  <si>
    <t>ราชประชา</t>
  </si>
  <si>
    <t>กทม</t>
  </si>
  <si>
    <t>รวมทั้งหมด 39 โรงเรียน</t>
  </si>
  <si>
    <t>สังกัด</t>
  </si>
  <si>
    <t>รร.ทั้งหมด</t>
  </si>
  <si>
    <t>รร.ที่ส่งตรวจ</t>
  </si>
  <si>
    <t>ความครอบคลุม</t>
  </si>
  <si>
    <t>รร.ที่ยุบตัว</t>
  </si>
  <si>
    <t>ความครอบคลุมปรับ</t>
  </si>
  <si>
    <t>รวมทั้งหมด 210 โรงเรียน.</t>
  </si>
  <si>
    <t>รวม กพด.</t>
  </si>
  <si>
    <t>รวมทั้งหมด 218 โรงเรียน</t>
  </si>
  <si>
    <t>ไม่มีนักเรียน</t>
  </si>
  <si>
    <t>ประชาชนภูฟ้า</t>
  </si>
  <si>
    <t>สามร้อยยอด</t>
  </si>
  <si>
    <t>ตชด.มูเซอร์ใน</t>
  </si>
  <si>
    <t>เพิ่มใหม่</t>
  </si>
  <si>
    <t xml:space="preserve">     1.11 กองกำกับการตำรวจตระเวนชายแดนที่ 33   จำนวน  30  แห่ง </t>
  </si>
  <si>
    <t xml:space="preserve">     1.12 กองกำกับการตำรวจตระเวนชายแดนที่ 34   จำนวน  22  แห่ง </t>
  </si>
  <si>
    <t xml:space="preserve">     2.34  สำนักงานเขตพื้นที่การศึกษาสกลนคร เขต 23  จำนวน 3 แห่ง  </t>
  </si>
  <si>
    <t xml:space="preserve">   8.1.18  จังหวัดนคนศรีธรรมราช จำนวน 7 แห่ง </t>
  </si>
  <si>
    <t xml:space="preserve">                                                                </t>
  </si>
  <si>
    <t>สรุปผลการตรวจอุจจาระโครงการควบคุมโรคหนอนพยาธิตามแผนพัฒนาเด็กและเยาวชนในถิ่นทุรกันดารตามพระราชดำริ สมเด็จพระเทพรัตนราชสุดาฯ สยามบรมราชกุมารี ปีงบประมาณ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</si>
</sst>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67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0"/>
      <name val="Dilleni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  <charset val="222"/>
    </font>
    <font>
      <b/>
      <sz val="18"/>
      <name val="DilleniaUPC"/>
      <family val="1"/>
      <charset val="222"/>
    </font>
    <font>
      <sz val="10"/>
      <color indexed="10"/>
      <name val="DilleniaUPC"/>
      <family val="1"/>
      <charset val="22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DilleniaUPC"/>
      <family val="1"/>
    </font>
    <font>
      <sz val="10"/>
      <name val="DilleniaUPC"/>
      <family val="1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9"/>
      <name val="Arial"/>
      <family val="2"/>
    </font>
    <font>
      <b/>
      <sz val="14"/>
      <name val="DilleniaUPC"/>
      <family val="1"/>
    </font>
    <font>
      <sz val="16"/>
      <name val="DilleniaUPC"/>
      <family val="1"/>
    </font>
    <font>
      <sz val="10"/>
      <color rgb="FF00B050"/>
      <name val="Arial"/>
      <family val="2"/>
    </font>
    <font>
      <sz val="12"/>
      <color theme="1"/>
      <name val="DilleniaUPC"/>
      <family val="1"/>
      <charset val="222"/>
    </font>
    <font>
      <sz val="10"/>
      <color theme="1"/>
      <name val="Arial"/>
      <family val="2"/>
    </font>
    <font>
      <sz val="10"/>
      <color rgb="FFFF0000"/>
      <name val="DilleniaUPC"/>
      <family val="1"/>
      <charset val="222"/>
    </font>
    <font>
      <sz val="10"/>
      <color rgb="FFFF0000"/>
      <name val="Arial"/>
      <family val="2"/>
    </font>
    <font>
      <b/>
      <sz val="14"/>
      <color theme="1"/>
      <name val="DilleniaUPC"/>
      <family val="1"/>
      <charset val="222"/>
    </font>
    <font>
      <sz val="12"/>
      <color theme="1"/>
      <name val="DilleniaUPC"/>
      <family val="1"/>
    </font>
    <font>
      <sz val="10"/>
      <color rgb="FF7030A0"/>
      <name val="Arial"/>
      <family val="2"/>
    </font>
    <font>
      <sz val="12"/>
      <color rgb="FFFF0000"/>
      <name val="DilleniaUPC"/>
      <family val="1"/>
      <charset val="222"/>
    </font>
    <font>
      <sz val="10"/>
      <color theme="1"/>
      <name val="DilleniaUPC"/>
      <family val="1"/>
      <charset val="222"/>
    </font>
    <font>
      <b/>
      <sz val="10"/>
      <color theme="1"/>
      <name val="DilleniaUPC"/>
      <family val="1"/>
      <charset val="222"/>
    </font>
    <font>
      <b/>
      <sz val="12"/>
      <color theme="1"/>
      <name val="DilleniaUPC"/>
      <family val="1"/>
      <charset val="222"/>
    </font>
    <font>
      <sz val="11"/>
      <color theme="1"/>
      <name val="DilleniaUPC"/>
      <family val="1"/>
      <charset val="222"/>
    </font>
    <font>
      <sz val="12"/>
      <color rgb="FFFF0000"/>
      <name val="DilleniaUPC"/>
      <family val="1"/>
    </font>
    <font>
      <sz val="12"/>
      <color rgb="FFFF0000"/>
      <name val="TH SarabunPSK"/>
      <family val="2"/>
    </font>
    <font>
      <sz val="14"/>
      <color theme="1"/>
      <name val="TH SarabunPSK"/>
      <family val="2"/>
    </font>
    <font>
      <sz val="10"/>
      <color theme="6" tint="-0.249977111117893"/>
      <name val="Arial"/>
      <family val="2"/>
    </font>
    <font>
      <b/>
      <sz val="11"/>
      <color theme="1"/>
      <name val="DilleniaUPC"/>
      <family val="1"/>
      <charset val="222"/>
    </font>
    <font>
      <sz val="10"/>
      <color rgb="FF00B050"/>
      <name val="DilleniaUPC"/>
      <family val="1"/>
      <charset val="222"/>
    </font>
    <font>
      <sz val="14"/>
      <color theme="1"/>
      <name val="DilleniaUPC"/>
      <family val="1"/>
    </font>
    <font>
      <sz val="12"/>
      <color theme="1"/>
      <name val="TH SarabunPSK"/>
      <family val="2"/>
    </font>
    <font>
      <sz val="14"/>
      <color rgb="FFFF0000"/>
      <name val="TH SarabunPSK"/>
      <family val="2"/>
    </font>
    <font>
      <sz val="11"/>
      <color rgb="FFFF0000"/>
      <name val="TH SarabunPSK"/>
      <family val="2"/>
    </font>
    <font>
      <sz val="12"/>
      <color theme="1"/>
      <name val="Angsana New"/>
      <family val="1"/>
    </font>
    <font>
      <sz val="11"/>
      <color theme="1"/>
      <name val="TH SarabunPSK"/>
      <family val="2"/>
    </font>
    <font>
      <sz val="12"/>
      <color theme="1"/>
      <name val="AngsanaUPC"/>
      <family val="1"/>
    </font>
    <font>
      <sz val="9"/>
      <color rgb="FFFF0000"/>
      <name val="Arial"/>
      <family val="2"/>
    </font>
    <font>
      <sz val="10"/>
      <color rgb="FFFF0000"/>
      <name val="Tahoma"/>
      <family val="2"/>
      <scheme val="minor"/>
    </font>
    <font>
      <sz val="8"/>
      <color rgb="FFFF0000"/>
      <name val="Arial"/>
      <family val="2"/>
    </font>
    <font>
      <b/>
      <sz val="14"/>
      <color theme="1"/>
      <name val="DilleniaUPC"/>
      <family val="1"/>
    </font>
    <font>
      <sz val="11"/>
      <color rgb="FFFF0000"/>
      <name val="DilleniaUPC"/>
      <family val="1"/>
      <charset val="222"/>
    </font>
    <font>
      <b/>
      <sz val="16"/>
      <color theme="1"/>
      <name val="DilleniaUPC"/>
      <family val="1"/>
      <charset val="22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DilleniaUPC"/>
      <family val="1"/>
    </font>
    <font>
      <sz val="14"/>
      <color theme="1"/>
      <name val="DilleniaUPC"/>
      <family val="1"/>
      <charset val="222"/>
    </font>
    <font>
      <sz val="12"/>
      <color theme="1"/>
      <name val="TH SarabunIT๙"/>
      <family val="2"/>
    </font>
    <font>
      <sz val="11"/>
      <color theme="1"/>
      <name val="DilleniaUPC"/>
      <family val="1"/>
    </font>
    <font>
      <sz val="10"/>
      <color theme="1"/>
      <name val="DilleniaUPC"/>
      <family val="1"/>
    </font>
    <font>
      <b/>
      <sz val="10"/>
      <color theme="1"/>
      <name val="DilleniaUPC"/>
      <family val="1"/>
    </font>
    <font>
      <b/>
      <sz val="18"/>
      <color theme="1"/>
      <name val="DilleniaUPC"/>
      <family val="1"/>
      <charset val="222"/>
    </font>
    <font>
      <b/>
      <sz val="16"/>
      <color theme="1"/>
      <name val="DilleniaUPC"/>
      <family val="1"/>
    </font>
    <font>
      <b/>
      <sz val="18"/>
      <color theme="1"/>
      <name val="DilleniaUPC"/>
      <family val="1"/>
    </font>
    <font>
      <sz val="16"/>
      <color theme="1"/>
      <name val="DilleniaUPC"/>
      <family val="1"/>
    </font>
    <font>
      <sz val="16"/>
      <name val="Arial"/>
      <family val="2"/>
    </font>
    <font>
      <sz val="18"/>
      <name val="Arial"/>
      <family val="2"/>
    </font>
    <font>
      <b/>
      <sz val="16"/>
      <name val="DilleniaUPC"/>
      <family val="1"/>
    </font>
    <font>
      <b/>
      <sz val="18"/>
      <name val="DilleniaUPC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98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19" fillId="0" borderId="0" xfId="0" applyFont="1" applyBorder="1"/>
    <xf numFmtId="0" fontId="20" fillId="0" borderId="2" xfId="0" applyFont="1" applyBorder="1" applyAlignment="1">
      <alignment horizontal="center"/>
    </xf>
    <xf numFmtId="0" fontId="20" fillId="0" borderId="1" xfId="0" applyFont="1" applyBorder="1" applyAlignment="1"/>
    <xf numFmtId="0" fontId="20" fillId="0" borderId="1" xfId="0" applyFont="1" applyBorder="1" applyAlignment="1">
      <alignment horizontal="center"/>
    </xf>
    <xf numFmtId="3" fontId="20" fillId="0" borderId="2" xfId="1" applyNumberFormat="1" applyFont="1" applyBorder="1" applyAlignment="1">
      <alignment horizontal="center"/>
    </xf>
    <xf numFmtId="0" fontId="21" fillId="0" borderId="0" xfId="0" applyFont="1"/>
    <xf numFmtId="0" fontId="19" fillId="0" borderId="0" xfId="0" applyFont="1"/>
    <xf numFmtId="0" fontId="10" fillId="0" borderId="0" xfId="0" applyFont="1" applyBorder="1"/>
    <xf numFmtId="0" fontId="22" fillId="0" borderId="0" xfId="0" applyFont="1"/>
    <xf numFmtId="0" fontId="23" fillId="0" borderId="0" xfId="0" applyFont="1"/>
    <xf numFmtId="0" fontId="23" fillId="0" borderId="0" xfId="0" applyFont="1" applyBorder="1"/>
    <xf numFmtId="0" fontId="10" fillId="2" borderId="0" xfId="0" applyFont="1" applyFill="1"/>
    <xf numFmtId="3" fontId="5" fillId="0" borderId="5" xfId="0" applyNumberFormat="1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left" vertical="center"/>
    </xf>
    <xf numFmtId="3" fontId="20" fillId="2" borderId="2" xfId="1" applyNumberFormat="1" applyFont="1" applyFill="1" applyBorder="1" applyAlignment="1">
      <alignment horizontal="center" vertical="center"/>
    </xf>
    <xf numFmtId="2" fontId="20" fillId="2" borderId="2" xfId="0" applyNumberFormat="1" applyFont="1" applyFill="1" applyBorder="1" applyAlignment="1">
      <alignment horizontal="center" vertical="center"/>
    </xf>
    <xf numFmtId="0" fontId="20" fillId="2" borderId="2" xfId="1" applyNumberFormat="1" applyFont="1" applyFill="1" applyBorder="1" applyAlignment="1">
      <alignment horizontal="center" vertical="center"/>
    </xf>
    <xf numFmtId="1" fontId="20" fillId="2" borderId="2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6" fillId="0" borderId="0" xfId="0" applyFont="1"/>
    <xf numFmtId="0" fontId="20" fillId="2" borderId="2" xfId="0" applyFont="1" applyFill="1" applyBorder="1" applyAlignment="1">
      <alignment horizontal="center"/>
    </xf>
    <xf numFmtId="2" fontId="20" fillId="2" borderId="2" xfId="0" applyNumberFormat="1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/>
    </xf>
    <xf numFmtId="0" fontId="21" fillId="0" borderId="0" xfId="0" applyFont="1" applyBorder="1"/>
    <xf numFmtId="0" fontId="20" fillId="2" borderId="2" xfId="0" applyNumberFormat="1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3" fontId="31" fillId="2" borderId="2" xfId="1" applyNumberFormat="1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left" vertical="center"/>
    </xf>
    <xf numFmtId="1" fontId="20" fillId="2" borderId="2" xfId="1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left"/>
    </xf>
    <xf numFmtId="0" fontId="13" fillId="0" borderId="0" xfId="0" applyFont="1"/>
    <xf numFmtId="0" fontId="3" fillId="2" borderId="0" xfId="0" applyFont="1" applyFill="1"/>
    <xf numFmtId="0" fontId="35" fillId="0" borderId="0" xfId="0" applyFont="1"/>
    <xf numFmtId="0" fontId="28" fillId="2" borderId="0" xfId="0" applyFont="1" applyFill="1"/>
    <xf numFmtId="0" fontId="28" fillId="2" borderId="0" xfId="0" applyFont="1" applyFill="1" applyAlignment="1">
      <alignment horizontal="center" vertical="center"/>
    </xf>
    <xf numFmtId="3" fontId="24" fillId="2" borderId="0" xfId="0" applyNumberFormat="1" applyFont="1" applyFill="1" applyAlignment="1">
      <alignment horizontal="center" vertical="center"/>
    </xf>
    <xf numFmtId="0" fontId="24" fillId="2" borderId="0" xfId="0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center" vertical="center"/>
    </xf>
    <xf numFmtId="3" fontId="29" fillId="2" borderId="0" xfId="0" applyNumberFormat="1" applyFont="1" applyFill="1" applyAlignment="1">
      <alignment horizontal="center" vertical="center"/>
    </xf>
    <xf numFmtId="0" fontId="29" fillId="2" borderId="0" xfId="0" applyNumberFormat="1" applyFont="1" applyFill="1" applyAlignment="1">
      <alignment horizontal="center" vertical="center"/>
    </xf>
    <xf numFmtId="0" fontId="30" fillId="2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3" fontId="20" fillId="2" borderId="10" xfId="0" applyNumberFormat="1" applyFont="1" applyFill="1" applyBorder="1" applyAlignment="1">
      <alignment horizontal="center" vertical="center"/>
    </xf>
    <xf numFmtId="2" fontId="20" fillId="2" borderId="10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vertical="center"/>
    </xf>
    <xf numFmtId="3" fontId="28" fillId="2" borderId="0" xfId="0" applyNumberFormat="1" applyFont="1" applyFill="1" applyBorder="1" applyAlignment="1">
      <alignment horizontal="center" vertical="center"/>
    </xf>
    <xf numFmtId="0" fontId="28" fillId="2" borderId="0" xfId="0" applyNumberFormat="1" applyFont="1" applyFill="1" applyBorder="1" applyAlignment="1">
      <alignment horizontal="center" vertical="center"/>
    </xf>
    <xf numFmtId="2" fontId="28" fillId="2" borderId="0" xfId="0" applyNumberFormat="1" applyFont="1" applyFill="1" applyBorder="1" applyAlignment="1">
      <alignment horizontal="center" vertical="center"/>
    </xf>
    <xf numFmtId="0" fontId="20" fillId="2" borderId="10" xfId="0" applyNumberFormat="1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3" fontId="28" fillId="2" borderId="0" xfId="1" applyNumberFormat="1" applyFont="1" applyFill="1" applyBorder="1" applyAlignment="1">
      <alignment horizontal="center" vertical="center"/>
    </xf>
    <xf numFmtId="0" fontId="28" fillId="2" borderId="0" xfId="1" applyNumberFormat="1" applyFont="1" applyFill="1" applyBorder="1" applyAlignment="1">
      <alignment horizontal="center" vertical="center"/>
    </xf>
    <xf numFmtId="0" fontId="21" fillId="2" borderId="0" xfId="0" applyFont="1" applyFill="1" applyBorder="1"/>
    <xf numFmtId="1" fontId="28" fillId="2" borderId="0" xfId="0" applyNumberFormat="1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vertical="center"/>
    </xf>
    <xf numFmtId="0" fontId="36" fillId="2" borderId="2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7" fillId="2" borderId="0" xfId="0" applyFont="1" applyFill="1"/>
    <xf numFmtId="3" fontId="31" fillId="2" borderId="10" xfId="0" applyNumberFormat="1" applyFont="1" applyFill="1" applyBorder="1" applyAlignment="1">
      <alignment horizontal="center" vertical="center"/>
    </xf>
    <xf numFmtId="2" fontId="31" fillId="2" borderId="10" xfId="0" applyNumberFormat="1" applyFont="1" applyFill="1" applyBorder="1" applyAlignment="1">
      <alignment horizontal="center" vertical="center"/>
    </xf>
    <xf numFmtId="0" fontId="31" fillId="2" borderId="10" xfId="0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center" vertical="center"/>
    </xf>
    <xf numFmtId="3" fontId="31" fillId="2" borderId="0" xfId="0" applyNumberFormat="1" applyFont="1" applyFill="1" applyBorder="1" applyAlignment="1">
      <alignment horizontal="center" vertical="center"/>
    </xf>
    <xf numFmtId="0" fontId="31" fillId="2" borderId="0" xfId="0" applyNumberFormat="1" applyFont="1" applyFill="1" applyBorder="1" applyAlignment="1">
      <alignment horizontal="center" vertical="center"/>
    </xf>
    <xf numFmtId="2" fontId="3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20" fillId="2" borderId="0" xfId="0" applyFont="1" applyFill="1" applyBorder="1" applyAlignment="1">
      <alignment horizontal="left" vertical="center"/>
    </xf>
    <xf numFmtId="3" fontId="20" fillId="2" borderId="0" xfId="0" applyNumberFormat="1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 vertical="center"/>
    </xf>
    <xf numFmtId="2" fontId="20" fillId="2" borderId="0" xfId="0" applyNumberFormat="1" applyFont="1" applyFill="1" applyBorder="1" applyAlignment="1">
      <alignment horizontal="center" vertical="center"/>
    </xf>
    <xf numFmtId="0" fontId="22" fillId="2" borderId="0" xfId="0" applyFont="1" applyFill="1"/>
    <xf numFmtId="3" fontId="31" fillId="2" borderId="11" xfId="0" applyNumberFormat="1" applyFont="1" applyFill="1" applyBorder="1" applyAlignment="1">
      <alignment horizontal="center" vertical="center"/>
    </xf>
    <xf numFmtId="2" fontId="31" fillId="2" borderId="11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30" fillId="2" borderId="0" xfId="0" applyFont="1" applyFill="1" applyBorder="1" applyAlignment="1">
      <alignment horizontal="right" vertical="center"/>
    </xf>
    <xf numFmtId="3" fontId="20" fillId="2" borderId="6" xfId="0" applyNumberFormat="1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right" vertical="center"/>
    </xf>
    <xf numFmtId="0" fontId="21" fillId="2" borderId="0" xfId="0" applyFont="1" applyFill="1"/>
    <xf numFmtId="0" fontId="9" fillId="2" borderId="0" xfId="0" applyFont="1" applyFill="1"/>
    <xf numFmtId="1" fontId="20" fillId="2" borderId="0" xfId="0" applyNumberFormat="1" applyFont="1" applyFill="1" applyBorder="1" applyAlignment="1">
      <alignment horizontal="center" vertical="center"/>
    </xf>
    <xf numFmtId="0" fontId="28" fillId="2" borderId="0" xfId="0" applyFont="1" applyFill="1" applyAlignment="1">
      <alignment horizontal="left" vertical="center"/>
    </xf>
    <xf numFmtId="3" fontId="28" fillId="2" borderId="0" xfId="0" applyNumberFormat="1" applyFont="1" applyFill="1" applyAlignment="1">
      <alignment horizontal="center" vertical="center"/>
    </xf>
    <xf numFmtId="0" fontId="28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/>
    <xf numFmtId="0" fontId="20" fillId="2" borderId="12" xfId="0" applyFont="1" applyFill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0" fontId="20" fillId="2" borderId="0" xfId="0" applyNumberFormat="1" applyFont="1" applyFill="1" applyAlignment="1">
      <alignment horizontal="center" vertical="center"/>
    </xf>
    <xf numFmtId="0" fontId="28" fillId="3" borderId="0" xfId="0" applyFont="1" applyFill="1"/>
    <xf numFmtId="0" fontId="3" fillId="3" borderId="0" xfId="0" applyFont="1" applyFill="1"/>
    <xf numFmtId="0" fontId="38" fillId="4" borderId="0" xfId="0" applyFont="1" applyFill="1"/>
    <xf numFmtId="0" fontId="32" fillId="0" borderId="0" xfId="0" applyFont="1"/>
    <xf numFmtId="0" fontId="12" fillId="0" borderId="0" xfId="0" applyFont="1"/>
    <xf numFmtId="0" fontId="10" fillId="3" borderId="0" xfId="0" applyFont="1" applyFill="1"/>
    <xf numFmtId="0" fontId="32" fillId="3" borderId="0" xfId="0" applyFont="1" applyFill="1"/>
    <xf numFmtId="0" fontId="23" fillId="3" borderId="0" xfId="0" applyFont="1" applyFill="1"/>
    <xf numFmtId="0" fontId="21" fillId="3" borderId="0" xfId="0" applyFont="1" applyFill="1"/>
    <xf numFmtId="0" fontId="20" fillId="2" borderId="0" xfId="0" applyFont="1" applyFill="1"/>
    <xf numFmtId="0" fontId="27" fillId="2" borderId="0" xfId="0" applyFont="1" applyFill="1"/>
    <xf numFmtId="0" fontId="22" fillId="3" borderId="0" xfId="0" applyFont="1" applyFill="1"/>
    <xf numFmtId="0" fontId="27" fillId="3" borderId="0" xfId="0" applyFont="1" applyFill="1"/>
    <xf numFmtId="0" fontId="39" fillId="3" borderId="0" xfId="0" applyFont="1" applyFill="1"/>
    <xf numFmtId="0" fontId="40" fillId="3" borderId="0" xfId="0" applyFont="1" applyFill="1"/>
    <xf numFmtId="0" fontId="41" fillId="3" borderId="0" xfId="0" applyFont="1" applyFill="1"/>
    <xf numFmtId="0" fontId="34" fillId="3" borderId="0" xfId="0" applyFont="1" applyFill="1"/>
    <xf numFmtId="0" fontId="0" fillId="3" borderId="0" xfId="0" applyFill="1"/>
    <xf numFmtId="3" fontId="20" fillId="2" borderId="2" xfId="2" applyNumberFormat="1" applyFont="1" applyFill="1" applyBorder="1" applyAlignment="1">
      <alignment horizontal="center" vertical="center"/>
    </xf>
    <xf numFmtId="0" fontId="20" fillId="2" borderId="2" xfId="2" applyNumberFormat="1" applyFont="1" applyFill="1" applyBorder="1" applyAlignment="1">
      <alignment horizontal="center" vertical="center"/>
    </xf>
    <xf numFmtId="3" fontId="39" fillId="2" borderId="2" xfId="2" applyNumberFormat="1" applyFont="1" applyFill="1" applyBorder="1" applyAlignment="1">
      <alignment horizontal="center"/>
    </xf>
    <xf numFmtId="2" fontId="39" fillId="2" borderId="2" xfId="0" applyNumberFormat="1" applyFont="1" applyFill="1" applyBorder="1" applyAlignment="1">
      <alignment horizontal="center"/>
    </xf>
    <xf numFmtId="0" fontId="33" fillId="3" borderId="0" xfId="0" applyFont="1" applyFill="1"/>
    <xf numFmtId="0" fontId="32" fillId="2" borderId="0" xfId="0" applyFont="1" applyFill="1"/>
    <xf numFmtId="0" fontId="0" fillId="2" borderId="0" xfId="0" applyFill="1"/>
    <xf numFmtId="0" fontId="23" fillId="2" borderId="0" xfId="0" applyFont="1" applyFill="1"/>
    <xf numFmtId="0" fontId="9" fillId="3" borderId="0" xfId="0" applyFont="1" applyFill="1"/>
    <xf numFmtId="0" fontId="8" fillId="0" borderId="0" xfId="0" applyFont="1" applyFill="1" applyBorder="1"/>
    <xf numFmtId="0" fontId="16" fillId="2" borderId="0" xfId="0" applyFont="1" applyFill="1"/>
    <xf numFmtId="0" fontId="16" fillId="3" borderId="0" xfId="0" applyFont="1" applyFill="1"/>
    <xf numFmtId="2" fontId="39" fillId="2" borderId="13" xfId="0" applyNumberFormat="1" applyFont="1" applyFill="1" applyBorder="1" applyAlignment="1">
      <alignment horizontal="center"/>
    </xf>
    <xf numFmtId="0" fontId="39" fillId="2" borderId="13" xfId="1" applyNumberFormat="1" applyFont="1" applyFill="1" applyBorder="1" applyAlignment="1" applyProtection="1">
      <alignment horizontal="center"/>
    </xf>
    <xf numFmtId="0" fontId="39" fillId="2" borderId="13" xfId="0" applyNumberFormat="1" applyFont="1" applyFill="1" applyBorder="1" applyAlignment="1">
      <alignment horizontal="center"/>
    </xf>
    <xf numFmtId="4" fontId="39" fillId="2" borderId="13" xfId="0" applyNumberFormat="1" applyFont="1" applyFill="1" applyBorder="1" applyAlignment="1">
      <alignment horizontal="center"/>
    </xf>
    <xf numFmtId="2" fontId="43" fillId="2" borderId="13" xfId="0" applyNumberFormat="1" applyFont="1" applyFill="1" applyBorder="1" applyAlignment="1">
      <alignment horizontal="center"/>
    </xf>
    <xf numFmtId="3" fontId="25" fillId="2" borderId="2" xfId="1" applyNumberFormat="1" applyFont="1" applyFill="1" applyBorder="1" applyAlignment="1">
      <alignment horizontal="center" vertical="center"/>
    </xf>
    <xf numFmtId="3" fontId="44" fillId="2" borderId="3" xfId="1" applyNumberFormat="1" applyFont="1" applyFill="1" applyBorder="1" applyAlignment="1">
      <alignment horizontal="center"/>
    </xf>
    <xf numFmtId="3" fontId="44" fillId="2" borderId="2" xfId="1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31" fillId="3" borderId="0" xfId="0" applyFont="1" applyFill="1"/>
    <xf numFmtId="0" fontId="10" fillId="2" borderId="0" xfId="0" applyFont="1" applyFill="1" applyBorder="1"/>
    <xf numFmtId="0" fontId="10" fillId="3" borderId="0" xfId="0" applyFont="1" applyFill="1" applyBorder="1"/>
    <xf numFmtId="0" fontId="23" fillId="3" borderId="0" xfId="0" applyFont="1" applyFill="1" applyBorder="1"/>
    <xf numFmtId="3" fontId="32" fillId="3" borderId="2" xfId="0" applyNumberFormat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>
      <alignment horizontal="center"/>
    </xf>
    <xf numFmtId="0" fontId="11" fillId="0" borderId="0" xfId="0" applyFont="1"/>
    <xf numFmtId="3" fontId="20" fillId="2" borderId="3" xfId="1" applyNumberFormat="1" applyFont="1" applyFill="1" applyBorder="1" applyAlignment="1">
      <alignment horizontal="center"/>
    </xf>
    <xf numFmtId="3" fontId="20" fillId="2" borderId="3" xfId="1" applyNumberFormat="1" applyFont="1" applyFill="1" applyBorder="1" applyAlignment="1">
      <alignment horizontal="center" vertical="center"/>
    </xf>
    <xf numFmtId="0" fontId="46" fillId="3" borderId="0" xfId="0" applyFont="1" applyFill="1"/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/>
    <xf numFmtId="0" fontId="47" fillId="3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9" fillId="2" borderId="0" xfId="0" applyFont="1" applyFill="1" applyBorder="1"/>
    <xf numFmtId="0" fontId="20" fillId="2" borderId="1" xfId="0" applyNumberFormat="1" applyFont="1" applyFill="1" applyBorder="1" applyAlignment="1">
      <alignment horizontal="center" vertical="center"/>
    </xf>
    <xf numFmtId="2" fontId="20" fillId="2" borderId="11" xfId="0" applyNumberFormat="1" applyFont="1" applyFill="1" applyBorder="1" applyAlignment="1">
      <alignment horizontal="center" vertical="center"/>
    </xf>
    <xf numFmtId="0" fontId="20" fillId="2" borderId="11" xfId="1" applyNumberFormat="1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1" fontId="20" fillId="2" borderId="11" xfId="0" applyNumberFormat="1" applyFont="1" applyFill="1" applyBorder="1" applyAlignment="1">
      <alignment horizontal="center" vertical="center"/>
    </xf>
    <xf numFmtId="3" fontId="20" fillId="2" borderId="11" xfId="0" applyNumberFormat="1" applyFont="1" applyFill="1" applyBorder="1" applyAlignment="1">
      <alignment horizontal="center" vertical="center"/>
    </xf>
    <xf numFmtId="3" fontId="20" fillId="2" borderId="11" xfId="1" applyNumberFormat="1" applyFont="1" applyFill="1" applyBorder="1" applyAlignment="1">
      <alignment horizontal="center"/>
    </xf>
    <xf numFmtId="2" fontId="20" fillId="2" borderId="3" xfId="0" applyNumberFormat="1" applyFont="1" applyFill="1" applyBorder="1" applyAlignment="1">
      <alignment horizontal="center" vertical="center"/>
    </xf>
    <xf numFmtId="2" fontId="20" fillId="2" borderId="6" xfId="0" applyNumberFormat="1" applyFont="1" applyFill="1" applyBorder="1" applyAlignment="1">
      <alignment horizontal="center" vertical="center"/>
    </xf>
    <xf numFmtId="3" fontId="39" fillId="2" borderId="2" xfId="6" applyNumberFormat="1" applyFont="1" applyFill="1" applyBorder="1" applyAlignment="1">
      <alignment horizontal="center"/>
    </xf>
    <xf numFmtId="0" fontId="9" fillId="0" borderId="0" xfId="0" applyFont="1" applyBorder="1"/>
    <xf numFmtId="0" fontId="23" fillId="6" borderId="0" xfId="0" applyFont="1" applyFill="1"/>
    <xf numFmtId="0" fontId="23" fillId="0" borderId="0" xfId="0" applyFont="1" applyAlignment="1">
      <alignment horizontal="center"/>
    </xf>
    <xf numFmtId="0" fontId="20" fillId="2" borderId="3" xfId="1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3" fillId="0" borderId="0" xfId="0" applyFont="1" applyFill="1"/>
    <xf numFmtId="0" fontId="27" fillId="0" borderId="0" xfId="0" applyFont="1" applyFill="1"/>
    <xf numFmtId="0" fontId="49" fillId="0" borderId="0" xfId="0" applyFont="1" applyFill="1"/>
    <xf numFmtId="0" fontId="9" fillId="0" borderId="0" xfId="0" applyFont="1" applyFill="1" applyBorder="1"/>
    <xf numFmtId="1" fontId="20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/>
    </xf>
    <xf numFmtId="1" fontId="20" fillId="7" borderId="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" fontId="20" fillId="2" borderId="5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/>
    </xf>
    <xf numFmtId="0" fontId="18" fillId="0" borderId="0" xfId="0" applyFont="1"/>
    <xf numFmtId="0" fontId="23" fillId="8" borderId="0" xfId="0" applyFont="1" applyFill="1"/>
    <xf numFmtId="0" fontId="10" fillId="8" borderId="0" xfId="0" applyFont="1" applyFill="1"/>
    <xf numFmtId="0" fontId="0" fillId="8" borderId="0" xfId="0" applyFill="1"/>
    <xf numFmtId="0" fontId="20" fillId="2" borderId="1" xfId="0" applyFont="1" applyFill="1" applyBorder="1" applyAlignment="1">
      <alignment horizontal="center"/>
    </xf>
    <xf numFmtId="0" fontId="20" fillId="2" borderId="2" xfId="0" applyNumberFormat="1" applyFont="1" applyFill="1" applyBorder="1" applyAlignment="1">
      <alignment horizontal="center"/>
    </xf>
    <xf numFmtId="0" fontId="21" fillId="8" borderId="0" xfId="0" applyFont="1" applyFill="1"/>
    <xf numFmtId="3" fontId="20" fillId="2" borderId="2" xfId="2" applyNumberFormat="1" applyFont="1" applyFill="1" applyBorder="1" applyAlignment="1">
      <alignment horizontal="center"/>
    </xf>
    <xf numFmtId="0" fontId="21" fillId="0" borderId="0" xfId="0" applyFont="1" applyFill="1" applyBorder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8" borderId="0" xfId="0" applyFill="1" applyBorder="1"/>
    <xf numFmtId="0" fontId="24" fillId="2" borderId="0" xfId="0" applyFont="1" applyFill="1" applyAlignment="1">
      <alignment horizontal="left" vertical="center"/>
    </xf>
    <xf numFmtId="0" fontId="30" fillId="2" borderId="1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3" fontId="54" fillId="2" borderId="2" xfId="1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left" vertical="center"/>
    </xf>
    <xf numFmtId="3" fontId="54" fillId="2" borderId="11" xfId="1" applyNumberFormat="1" applyFont="1" applyFill="1" applyBorder="1" applyAlignment="1">
      <alignment horizontal="center" vertical="center"/>
    </xf>
    <xf numFmtId="0" fontId="20" fillId="2" borderId="5" xfId="1" applyNumberFormat="1" applyFont="1" applyFill="1" applyBorder="1" applyAlignment="1">
      <alignment horizontal="center" vertical="center"/>
    </xf>
    <xf numFmtId="0" fontId="55" fillId="2" borderId="2" xfId="6" applyFont="1" applyFill="1" applyBorder="1" applyAlignment="1">
      <alignment horizontal="center"/>
    </xf>
    <xf numFmtId="2" fontId="55" fillId="2" borderId="2" xfId="6" applyNumberFormat="1" applyFont="1" applyFill="1" applyBorder="1" applyAlignment="1">
      <alignment horizontal="center"/>
    </xf>
    <xf numFmtId="0" fontId="55" fillId="2" borderId="18" xfId="6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2" fontId="56" fillId="2" borderId="2" xfId="0" applyNumberFormat="1" applyFont="1" applyFill="1" applyBorder="1" applyAlignment="1">
      <alignment horizontal="center"/>
    </xf>
    <xf numFmtId="0" fontId="31" fillId="2" borderId="5" xfId="1" applyNumberFormat="1" applyFont="1" applyFill="1" applyBorder="1" applyAlignment="1">
      <alignment horizontal="center" vertical="center"/>
    </xf>
    <xf numFmtId="2" fontId="31" fillId="2" borderId="2" xfId="0" applyNumberFormat="1" applyFont="1" applyFill="1" applyBorder="1" applyAlignment="1">
      <alignment horizontal="center" vertical="center"/>
    </xf>
    <xf numFmtId="1" fontId="31" fillId="2" borderId="2" xfId="0" applyNumberFormat="1" applyFont="1" applyFill="1" applyBorder="1" applyAlignment="1">
      <alignment horizontal="center" vertical="center"/>
    </xf>
    <xf numFmtId="0" fontId="31" fillId="2" borderId="2" xfId="1" applyNumberFormat="1" applyFont="1" applyFill="1" applyBorder="1" applyAlignment="1">
      <alignment horizontal="center" vertical="center"/>
    </xf>
    <xf numFmtId="1" fontId="31" fillId="2" borderId="10" xfId="0" applyNumberFormat="1" applyFont="1" applyFill="1" applyBorder="1" applyAlignment="1">
      <alignment horizontal="center" vertical="center"/>
    </xf>
    <xf numFmtId="3" fontId="39" fillId="2" borderId="2" xfId="1" applyNumberFormat="1" applyFont="1" applyFill="1" applyBorder="1" applyAlignment="1">
      <alignment horizontal="center" vertical="center"/>
    </xf>
    <xf numFmtId="2" fontId="39" fillId="2" borderId="2" xfId="0" applyNumberFormat="1" applyFont="1" applyFill="1" applyBorder="1" applyAlignment="1">
      <alignment horizontal="center" vertical="center"/>
    </xf>
    <xf numFmtId="0" fontId="39" fillId="2" borderId="1" xfId="1" applyNumberFormat="1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/>
    </xf>
    <xf numFmtId="0" fontId="39" fillId="2" borderId="2" xfId="1" applyNumberFormat="1" applyFont="1" applyFill="1" applyBorder="1" applyAlignment="1">
      <alignment horizontal="center" vertical="center"/>
    </xf>
    <xf numFmtId="3" fontId="31" fillId="2" borderId="2" xfId="2" applyNumberFormat="1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left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57" fillId="2" borderId="5" xfId="0" applyFont="1" applyFill="1" applyBorder="1" applyAlignment="1">
      <alignment horizontal="left" vertical="center"/>
    </xf>
    <xf numFmtId="0" fontId="57" fillId="2" borderId="0" xfId="0" applyFont="1" applyFill="1" applyBorder="1" applyAlignment="1">
      <alignment vertical="center"/>
    </xf>
    <xf numFmtId="2" fontId="20" fillId="2" borderId="2" xfId="1" applyNumberFormat="1" applyFont="1" applyFill="1" applyBorder="1" applyAlignment="1">
      <alignment horizontal="center" vertical="center"/>
    </xf>
    <xf numFmtId="3" fontId="38" fillId="2" borderId="13" xfId="1" applyNumberFormat="1" applyFont="1" applyFill="1" applyBorder="1" applyAlignment="1" applyProtection="1">
      <alignment horizontal="center" vertical="center"/>
    </xf>
    <xf numFmtId="2" fontId="38" fillId="2" borderId="13" xfId="0" applyNumberFormat="1" applyFont="1" applyFill="1" applyBorder="1" applyAlignment="1">
      <alignment horizontal="center" vertical="center"/>
    </xf>
    <xf numFmtId="0" fontId="38" fillId="2" borderId="13" xfId="1" applyNumberFormat="1" applyFont="1" applyFill="1" applyBorder="1" applyAlignment="1" applyProtection="1">
      <alignment horizontal="center" vertical="center"/>
    </xf>
    <xf numFmtId="0" fontId="38" fillId="2" borderId="13" xfId="0" applyFont="1" applyFill="1" applyBorder="1" applyAlignment="1">
      <alignment horizontal="center" vertical="center"/>
    </xf>
    <xf numFmtId="1" fontId="38" fillId="2" borderId="13" xfId="0" applyNumberFormat="1" applyFont="1" applyFill="1" applyBorder="1" applyAlignment="1">
      <alignment horizontal="center" vertical="center"/>
    </xf>
    <xf numFmtId="0" fontId="38" fillId="2" borderId="17" xfId="0" applyFont="1" applyFill="1" applyBorder="1" applyAlignment="1">
      <alignment horizontal="center" vertical="center"/>
    </xf>
    <xf numFmtId="3" fontId="38" fillId="2" borderId="14" xfId="1" applyNumberFormat="1" applyFont="1" applyFill="1" applyBorder="1" applyAlignment="1" applyProtection="1">
      <alignment horizontal="center" vertical="center"/>
    </xf>
    <xf numFmtId="2" fontId="38" fillId="2" borderId="14" xfId="0" applyNumberFormat="1" applyFont="1" applyFill="1" applyBorder="1" applyAlignment="1">
      <alignment horizontal="center" vertical="center"/>
    </xf>
    <xf numFmtId="0" fontId="38" fillId="2" borderId="14" xfId="1" applyNumberFormat="1" applyFont="1" applyFill="1" applyBorder="1" applyAlignment="1" applyProtection="1">
      <alignment horizontal="center" vertical="center"/>
    </xf>
    <xf numFmtId="0" fontId="38" fillId="2" borderId="14" xfId="0" applyFont="1" applyFill="1" applyBorder="1" applyAlignment="1">
      <alignment horizontal="center" vertical="center"/>
    </xf>
    <xf numFmtId="1" fontId="38" fillId="2" borderId="14" xfId="0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left" vertical="center"/>
    </xf>
    <xf numFmtId="0" fontId="20" fillId="2" borderId="24" xfId="0" applyFont="1" applyFill="1" applyBorder="1" applyAlignment="1">
      <alignment horizontal="left" vertical="center"/>
    </xf>
    <xf numFmtId="3" fontId="20" fillId="2" borderId="1" xfId="1" applyNumberFormat="1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8" fillId="2" borderId="2" xfId="0" applyFont="1" applyFill="1" applyBorder="1"/>
    <xf numFmtId="0" fontId="39" fillId="2" borderId="13" xfId="4" applyFont="1" applyFill="1" applyBorder="1" applyAlignment="1">
      <alignment horizontal="center"/>
    </xf>
    <xf numFmtId="2" fontId="39" fillId="5" borderId="13" xfId="0" applyNumberFormat="1" applyFont="1" applyFill="1" applyBorder="1" applyAlignment="1">
      <alignment horizontal="center" vertical="center"/>
    </xf>
    <xf numFmtId="0" fontId="39" fillId="5" borderId="13" xfId="0" applyNumberFormat="1" applyFont="1" applyFill="1" applyBorder="1" applyAlignment="1">
      <alignment horizontal="center" vertical="center"/>
    </xf>
    <xf numFmtId="2" fontId="39" fillId="2" borderId="13" xfId="4" applyNumberFormat="1" applyFont="1" applyFill="1" applyBorder="1" applyAlignment="1">
      <alignment horizontal="center"/>
    </xf>
    <xf numFmtId="0" fontId="39" fillId="5" borderId="13" xfId="0" applyFont="1" applyFill="1" applyBorder="1" applyAlignment="1">
      <alignment horizontal="center" vertical="center"/>
    </xf>
    <xf numFmtId="1" fontId="39" fillId="5" borderId="13" xfId="0" applyNumberFormat="1" applyFont="1" applyFill="1" applyBorder="1" applyAlignment="1">
      <alignment horizontal="center" vertical="center"/>
    </xf>
    <xf numFmtId="3" fontId="25" fillId="5" borderId="13" xfId="1" applyNumberFormat="1" applyFont="1" applyFill="1" applyBorder="1" applyAlignment="1" applyProtection="1">
      <alignment horizontal="center" vertical="center"/>
    </xf>
    <xf numFmtId="2" fontId="25" fillId="5" borderId="13" xfId="0" applyNumberFormat="1" applyFont="1" applyFill="1" applyBorder="1" applyAlignment="1">
      <alignment horizontal="center" vertical="center"/>
    </xf>
    <xf numFmtId="0" fontId="25" fillId="2" borderId="13" xfId="4" applyFont="1" applyFill="1" applyBorder="1" applyAlignment="1">
      <alignment horizontal="center"/>
    </xf>
    <xf numFmtId="2" fontId="25" fillId="2" borderId="13" xfId="4" applyNumberFormat="1" applyFont="1" applyFill="1" applyBorder="1" applyAlignment="1">
      <alignment horizontal="center"/>
    </xf>
    <xf numFmtId="1" fontId="25" fillId="5" borderId="13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/>
    </xf>
    <xf numFmtId="2" fontId="20" fillId="5" borderId="13" xfId="0" applyNumberFormat="1" applyFont="1" applyFill="1" applyBorder="1" applyAlignment="1">
      <alignment horizontal="center" vertical="center"/>
    </xf>
    <xf numFmtId="0" fontId="20" fillId="2" borderId="13" xfId="4" applyFont="1" applyFill="1" applyBorder="1" applyAlignment="1">
      <alignment horizontal="center"/>
    </xf>
    <xf numFmtId="2" fontId="20" fillId="2" borderId="13" xfId="4" applyNumberFormat="1" applyFont="1" applyFill="1" applyBorder="1" applyAlignment="1">
      <alignment horizontal="center"/>
    </xf>
    <xf numFmtId="2" fontId="20" fillId="2" borderId="23" xfId="4" applyNumberFormat="1" applyFont="1" applyFill="1" applyBorder="1" applyAlignment="1">
      <alignment horizontal="center"/>
    </xf>
    <xf numFmtId="0" fontId="39" fillId="2" borderId="2" xfId="0" applyFont="1" applyFill="1" applyBorder="1" applyAlignment="1">
      <alignment vertical="center"/>
    </xf>
    <xf numFmtId="0" fontId="39" fillId="2" borderId="1" xfId="0" applyFont="1" applyFill="1" applyBorder="1" applyAlignment="1">
      <alignment horizontal="left" vertical="center"/>
    </xf>
    <xf numFmtId="0" fontId="39" fillId="2" borderId="1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vertical="center"/>
    </xf>
    <xf numFmtId="0" fontId="39" fillId="2" borderId="2" xfId="0" applyFont="1" applyFill="1" applyBorder="1" applyAlignment="1">
      <alignment horizontal="left" vertical="center"/>
    </xf>
    <xf numFmtId="0" fontId="39" fillId="2" borderId="2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center" vertical="center"/>
    </xf>
    <xf numFmtId="2" fontId="20" fillId="5" borderId="2" xfId="0" applyNumberFormat="1" applyFont="1" applyFill="1" applyBorder="1" applyAlignment="1">
      <alignment horizontal="center" vertical="center"/>
    </xf>
    <xf numFmtId="2" fontId="25" fillId="5" borderId="2" xfId="0" applyNumberFormat="1" applyFont="1" applyFill="1" applyBorder="1" applyAlignment="1">
      <alignment horizontal="center" vertical="center"/>
    </xf>
    <xf numFmtId="0" fontId="25" fillId="2" borderId="2" xfId="4" applyFont="1" applyFill="1" applyBorder="1" applyAlignment="1">
      <alignment horizontal="center" vertical="center"/>
    </xf>
    <xf numFmtId="2" fontId="25" fillId="2" borderId="2" xfId="4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20" fillId="2" borderId="1" xfId="0" applyFont="1" applyFill="1" applyBorder="1" applyAlignment="1"/>
    <xf numFmtId="0" fontId="20" fillId="2" borderId="1" xfId="0" applyNumberFormat="1" applyFont="1" applyFill="1" applyBorder="1" applyAlignment="1">
      <alignment horizontal="center"/>
    </xf>
    <xf numFmtId="3" fontId="25" fillId="5" borderId="13" xfId="1" applyNumberFormat="1" applyFont="1" applyFill="1" applyBorder="1" applyAlignment="1" applyProtection="1">
      <alignment horizontal="center"/>
    </xf>
    <xf numFmtId="2" fontId="25" fillId="5" borderId="13" xfId="0" applyNumberFormat="1" applyFont="1" applyFill="1" applyBorder="1" applyAlignment="1">
      <alignment horizontal="center"/>
    </xf>
    <xf numFmtId="0" fontId="20" fillId="2" borderId="2" xfId="0" applyFont="1" applyFill="1" applyBorder="1" applyAlignment="1"/>
    <xf numFmtId="3" fontId="25" fillId="2" borderId="1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/>
    </xf>
    <xf numFmtId="3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/>
    </xf>
    <xf numFmtId="0" fontId="50" fillId="2" borderId="0" xfId="0" applyFont="1" applyFill="1" applyAlignment="1">
      <alignment horizontal="center"/>
    </xf>
    <xf numFmtId="0" fontId="50" fillId="2" borderId="0" xfId="0" applyNumberFormat="1" applyFont="1" applyFill="1" applyAlignment="1">
      <alignment horizontal="center"/>
    </xf>
    <xf numFmtId="3" fontId="50" fillId="2" borderId="0" xfId="0" applyNumberFormat="1" applyFont="1" applyFill="1" applyAlignment="1">
      <alignment horizontal="center"/>
    </xf>
    <xf numFmtId="3" fontId="20" fillId="2" borderId="2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3" fontId="20" fillId="2" borderId="6" xfId="0" applyNumberFormat="1" applyFont="1" applyFill="1" applyBorder="1" applyAlignment="1">
      <alignment horizontal="center"/>
    </xf>
    <xf numFmtId="2" fontId="20" fillId="2" borderId="6" xfId="0" applyNumberFormat="1" applyFont="1" applyFill="1" applyBorder="1" applyAlignment="1">
      <alignment horizontal="center"/>
    </xf>
    <xf numFmtId="0" fontId="30" fillId="2" borderId="0" xfId="0" applyFont="1" applyFill="1" applyBorder="1" applyAlignment="1">
      <alignment horizontal="right"/>
    </xf>
    <xf numFmtId="0" fontId="30" fillId="2" borderId="0" xfId="0" applyNumberFormat="1" applyFont="1" applyFill="1" applyBorder="1" applyAlignment="1">
      <alignment horizontal="right"/>
    </xf>
    <xf numFmtId="3" fontId="20" fillId="2" borderId="0" xfId="0" applyNumberFormat="1" applyFont="1" applyFill="1" applyBorder="1" applyAlignment="1">
      <alignment horizontal="center"/>
    </xf>
    <xf numFmtId="2" fontId="20" fillId="2" borderId="0" xfId="0" applyNumberFormat="1" applyFont="1" applyFill="1" applyBorder="1" applyAlignment="1">
      <alignment horizontal="center"/>
    </xf>
    <xf numFmtId="0" fontId="20" fillId="2" borderId="0" xfId="0" applyNumberFormat="1" applyFont="1" applyFill="1" applyBorder="1" applyAlignment="1">
      <alignment horizontal="center"/>
    </xf>
    <xf numFmtId="2" fontId="20" fillId="2" borderId="10" xfId="0" applyNumberFormat="1" applyFont="1" applyFill="1" applyBorder="1" applyAlignment="1">
      <alignment horizontal="center"/>
    </xf>
    <xf numFmtId="1" fontId="20" fillId="2" borderId="10" xfId="0" applyNumberFormat="1" applyFont="1" applyFill="1" applyBorder="1" applyAlignment="1">
      <alignment horizontal="center"/>
    </xf>
    <xf numFmtId="0" fontId="20" fillId="2" borderId="1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1" fontId="20" fillId="2" borderId="0" xfId="0" applyNumberFormat="1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left"/>
    </xf>
    <xf numFmtId="0" fontId="25" fillId="2" borderId="1" xfId="0" applyFont="1" applyFill="1" applyBorder="1" applyAlignment="1"/>
    <xf numFmtId="0" fontId="25" fillId="2" borderId="1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3" fontId="56" fillId="2" borderId="2" xfId="1" applyNumberFormat="1" applyFont="1" applyFill="1" applyBorder="1" applyAlignment="1">
      <alignment horizontal="center" vertical="center"/>
    </xf>
    <xf numFmtId="2" fontId="56" fillId="2" borderId="2" xfId="0" applyNumberFormat="1" applyFont="1" applyFill="1" applyBorder="1" applyAlignment="1">
      <alignment horizontal="center" vertical="center"/>
    </xf>
    <xf numFmtId="3" fontId="39" fillId="2" borderId="2" xfId="8" applyNumberFormat="1" applyFont="1" applyFill="1" applyBorder="1" applyAlignment="1">
      <alignment horizontal="center"/>
    </xf>
    <xf numFmtId="3" fontId="44" fillId="2" borderId="1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left"/>
    </xf>
    <xf numFmtId="0" fontId="20" fillId="2" borderId="3" xfId="0" applyFont="1" applyFill="1" applyBorder="1" applyAlignment="1"/>
    <xf numFmtId="0" fontId="20" fillId="2" borderId="3" xfId="0" applyNumberFormat="1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3" fontId="20" fillId="2" borderId="11" xfId="0" applyNumberFormat="1" applyFont="1" applyFill="1" applyBorder="1" applyAlignment="1">
      <alignment horizontal="center"/>
    </xf>
    <xf numFmtId="0" fontId="24" fillId="2" borderId="0" xfId="0" applyNumberFormat="1" applyFont="1" applyFill="1" applyAlignment="1">
      <alignment horizontal="center"/>
    </xf>
    <xf numFmtId="0" fontId="39" fillId="2" borderId="2" xfId="0" applyNumberFormat="1" applyFont="1" applyFill="1" applyBorder="1" applyAlignment="1">
      <alignment horizontal="center"/>
    </xf>
    <xf numFmtId="2" fontId="20" fillId="2" borderId="11" xfId="0" applyNumberFormat="1" applyFont="1" applyFill="1" applyBorder="1" applyAlignment="1">
      <alignment horizontal="center"/>
    </xf>
    <xf numFmtId="0" fontId="28" fillId="2" borderId="7" xfId="0" applyFont="1" applyFill="1" applyBorder="1" applyAlignment="1">
      <alignment horizontal="center"/>
    </xf>
    <xf numFmtId="0" fontId="28" fillId="2" borderId="4" xfId="0" applyFont="1" applyFill="1" applyBorder="1"/>
    <xf numFmtId="0" fontId="28" fillId="2" borderId="4" xfId="0" applyNumberFormat="1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30" fillId="2" borderId="6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0" xfId="0" applyFont="1" applyFill="1" applyBorder="1"/>
    <xf numFmtId="0" fontId="28" fillId="2" borderId="0" xfId="0" applyNumberFormat="1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25" fillId="2" borderId="2" xfId="0" applyFont="1" applyFill="1" applyBorder="1" applyAlignment="1"/>
    <xf numFmtId="0" fontId="25" fillId="2" borderId="2" xfId="0" applyNumberFormat="1" applyFont="1" applyFill="1" applyBorder="1" applyAlignment="1">
      <alignment horizontal="center"/>
    </xf>
    <xf numFmtId="3" fontId="25" fillId="2" borderId="2" xfId="1" applyNumberFormat="1" applyFont="1" applyFill="1" applyBorder="1" applyAlignment="1">
      <alignment horizontal="center"/>
    </xf>
    <xf numFmtId="3" fontId="20" fillId="2" borderId="11" xfId="2" applyNumberFormat="1" applyFont="1" applyFill="1" applyBorder="1" applyAlignment="1">
      <alignment horizontal="center"/>
    </xf>
    <xf numFmtId="3" fontId="20" fillId="5" borderId="13" xfId="1" applyNumberFormat="1" applyFont="1" applyFill="1" applyBorder="1" applyAlignment="1" applyProtection="1">
      <alignment horizontal="center"/>
    </xf>
    <xf numFmtId="2" fontId="20" fillId="5" borderId="13" xfId="0" applyNumberFormat="1" applyFont="1" applyFill="1" applyBorder="1" applyAlignment="1">
      <alignment horizontal="center"/>
    </xf>
    <xf numFmtId="0" fontId="20" fillId="2" borderId="2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horizontal="left"/>
    </xf>
    <xf numFmtId="0" fontId="20" fillId="2" borderId="0" xfId="0" applyNumberFormat="1" applyFont="1" applyFill="1" applyBorder="1" applyAlignment="1">
      <alignment horizontal="left"/>
    </xf>
    <xf numFmtId="0" fontId="25" fillId="2" borderId="1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center"/>
    </xf>
    <xf numFmtId="3" fontId="25" fillId="2" borderId="5" xfId="1" applyNumberFormat="1" applyFont="1" applyFill="1" applyBorder="1" applyAlignment="1">
      <alignment horizontal="center"/>
    </xf>
    <xf numFmtId="3" fontId="25" fillId="2" borderId="2" xfId="0" applyNumberFormat="1" applyFont="1" applyFill="1" applyBorder="1" applyAlignment="1">
      <alignment horizontal="center" vertical="center"/>
    </xf>
    <xf numFmtId="187" fontId="50" fillId="2" borderId="0" xfId="0" applyNumberFormat="1" applyFont="1" applyFill="1" applyAlignment="1">
      <alignment horizontal="center"/>
    </xf>
    <xf numFmtId="3" fontId="39" fillId="2" borderId="2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21" fillId="2" borderId="0" xfId="0" applyNumberFormat="1" applyFont="1" applyFill="1" applyAlignment="1">
      <alignment horizontal="center"/>
    </xf>
    <xf numFmtId="3" fontId="21" fillId="2" borderId="0" xfId="0" applyNumberFormat="1" applyFont="1" applyFill="1" applyAlignment="1">
      <alignment horizontal="center"/>
    </xf>
    <xf numFmtId="0" fontId="50" fillId="2" borderId="0" xfId="0" applyFont="1" applyFill="1" applyBorder="1" applyAlignment="1"/>
    <xf numFmtId="0" fontId="24" fillId="2" borderId="0" xfId="0" applyFont="1" applyFill="1" applyBorder="1" applyAlignment="1"/>
    <xf numFmtId="0" fontId="50" fillId="2" borderId="0" xfId="0" applyFont="1" applyFill="1" applyBorder="1" applyAlignment="1">
      <alignment horizontal="center"/>
    </xf>
    <xf numFmtId="0" fontId="50" fillId="2" borderId="0" xfId="0" applyNumberFormat="1" applyFont="1" applyFill="1" applyBorder="1" applyAlignment="1">
      <alignment horizontal="center"/>
    </xf>
    <xf numFmtId="3" fontId="50" fillId="2" borderId="0" xfId="0" applyNumberFormat="1" applyFont="1" applyFill="1" applyBorder="1" applyAlignment="1">
      <alignment horizontal="center"/>
    </xf>
    <xf numFmtId="0" fontId="55" fillId="2" borderId="1" xfId="0" applyFont="1" applyFill="1" applyBorder="1" applyAlignment="1">
      <alignment horizontal="center" vertical="center"/>
    </xf>
    <xf numFmtId="2" fontId="25" fillId="2" borderId="2" xfId="0" applyNumberFormat="1" applyFont="1" applyFill="1" applyBorder="1" applyAlignment="1">
      <alignment horizontal="center"/>
    </xf>
    <xf numFmtId="2" fontId="25" fillId="2" borderId="2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/>
    <xf numFmtId="0" fontId="25" fillId="2" borderId="1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/>
    </xf>
    <xf numFmtId="2" fontId="25" fillId="5" borderId="10" xfId="0" applyNumberFormat="1" applyFont="1" applyFill="1" applyBorder="1" applyAlignment="1">
      <alignment horizontal="center"/>
    </xf>
    <xf numFmtId="2" fontId="25" fillId="5" borderId="39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30" fillId="2" borderId="1" xfId="0" applyFont="1" applyFill="1" applyBorder="1" applyAlignment="1">
      <alignment horizontal="center" vertical="center"/>
    </xf>
    <xf numFmtId="3" fontId="30" fillId="2" borderId="1" xfId="0" applyNumberFormat="1" applyFont="1" applyFill="1" applyBorder="1" applyAlignment="1">
      <alignment horizontal="center" vertical="center" wrapText="1"/>
    </xf>
    <xf numFmtId="0" fontId="50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left"/>
    </xf>
    <xf numFmtId="4" fontId="50" fillId="2" borderId="0" xfId="0" applyNumberFormat="1" applyFont="1" applyFill="1" applyAlignment="1">
      <alignment horizontal="center"/>
    </xf>
    <xf numFmtId="0" fontId="50" fillId="2" borderId="0" xfId="0" applyFont="1" applyFill="1" applyAlignment="1">
      <alignment horizontal="left"/>
    </xf>
    <xf numFmtId="0" fontId="50" fillId="2" borderId="0" xfId="0" applyFont="1" applyFill="1" applyAlignment="1"/>
    <xf numFmtId="4" fontId="30" fillId="2" borderId="2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/>
    </xf>
    <xf numFmtId="4" fontId="21" fillId="2" borderId="0" xfId="0" applyNumberFormat="1" applyFont="1" applyFill="1" applyAlignment="1">
      <alignment horizontal="center"/>
    </xf>
    <xf numFmtId="0" fontId="50" fillId="2" borderId="9" xfId="0" applyFont="1" applyFill="1" applyBorder="1" applyAlignment="1"/>
    <xf numFmtId="3" fontId="50" fillId="2" borderId="9" xfId="0" applyNumberFormat="1" applyFont="1" applyFill="1" applyBorder="1" applyAlignment="1">
      <alignment horizontal="center"/>
    </xf>
    <xf numFmtId="3" fontId="39" fillId="5" borderId="13" xfId="1" applyNumberFormat="1" applyFont="1" applyFill="1" applyBorder="1" applyAlignment="1" applyProtection="1">
      <alignment horizontal="center"/>
    </xf>
    <xf numFmtId="4" fontId="39" fillId="5" borderId="13" xfId="0" applyNumberFormat="1" applyFont="1" applyFill="1" applyBorder="1" applyAlignment="1">
      <alignment horizontal="center"/>
    </xf>
    <xf numFmtId="3" fontId="39" fillId="9" borderId="13" xfId="1" applyNumberFormat="1" applyFont="1" applyFill="1" applyBorder="1" applyAlignment="1" applyProtection="1">
      <alignment horizontal="center"/>
    </xf>
    <xf numFmtId="4" fontId="39" fillId="9" borderId="13" xfId="0" applyNumberFormat="1" applyFont="1" applyFill="1" applyBorder="1" applyAlignment="1">
      <alignment horizontal="center"/>
    </xf>
    <xf numFmtId="3" fontId="39" fillId="2" borderId="13" xfId="1" applyNumberFormat="1" applyFont="1" applyFill="1" applyBorder="1" applyAlignment="1" applyProtection="1">
      <alignment horizontal="center"/>
    </xf>
    <xf numFmtId="0" fontId="28" fillId="2" borderId="0" xfId="0" applyFont="1" applyFill="1" applyBorder="1" applyAlignment="1">
      <alignment horizontal="left"/>
    </xf>
    <xf numFmtId="3" fontId="20" fillId="2" borderId="10" xfId="0" applyNumberFormat="1" applyFont="1" applyFill="1" applyBorder="1" applyAlignment="1">
      <alignment horizontal="center"/>
    </xf>
    <xf numFmtId="1" fontId="20" fillId="2" borderId="6" xfId="0" applyNumberFormat="1" applyFont="1" applyFill="1" applyBorder="1" applyAlignment="1">
      <alignment horizontal="center"/>
    </xf>
    <xf numFmtId="4" fontId="20" fillId="2" borderId="0" xfId="0" applyNumberFormat="1" applyFont="1" applyFill="1" applyBorder="1" applyAlignment="1">
      <alignment horizontal="center"/>
    </xf>
    <xf numFmtId="0" fontId="28" fillId="2" borderId="0" xfId="0" applyFont="1" applyFill="1" applyAlignment="1">
      <alignment horizontal="left"/>
    </xf>
    <xf numFmtId="4" fontId="20" fillId="2" borderId="2" xfId="0" applyNumberFormat="1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left"/>
    </xf>
    <xf numFmtId="0" fontId="21" fillId="2" borderId="5" xfId="0" applyFont="1" applyFill="1" applyBorder="1" applyAlignment="1">
      <alignment horizontal="left"/>
    </xf>
    <xf numFmtId="3" fontId="21" fillId="2" borderId="5" xfId="0" applyNumberFormat="1" applyFont="1" applyFill="1" applyBorder="1" applyAlignment="1">
      <alignment horizontal="center"/>
    </xf>
    <xf numFmtId="4" fontId="21" fillId="2" borderId="5" xfId="0" applyNumberFormat="1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3" fontId="21" fillId="2" borderId="1" xfId="0" applyNumberFormat="1" applyFont="1" applyFill="1" applyBorder="1" applyAlignment="1">
      <alignment horizontal="center"/>
    </xf>
    <xf numFmtId="4" fontId="21" fillId="2" borderId="1" xfId="0" applyNumberFormat="1" applyFont="1" applyFill="1" applyBorder="1" applyAlignment="1">
      <alignment horizontal="center"/>
    </xf>
    <xf numFmtId="4" fontId="20" fillId="2" borderId="2" xfId="1" applyNumberFormat="1" applyFont="1" applyFill="1" applyBorder="1" applyAlignment="1">
      <alignment horizontal="center"/>
    </xf>
    <xf numFmtId="3" fontId="20" fillId="2" borderId="8" xfId="0" applyNumberFormat="1" applyFont="1" applyFill="1" applyBorder="1" applyAlignment="1">
      <alignment horizontal="center"/>
    </xf>
    <xf numFmtId="0" fontId="21" fillId="2" borderId="0" xfId="0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2" fontId="25" fillId="2" borderId="11" xfId="0" applyNumberFormat="1" applyFont="1" applyFill="1" applyBorder="1" applyAlignment="1">
      <alignment horizontal="center" vertical="center" wrapText="1"/>
    </xf>
    <xf numFmtId="2" fontId="25" fillId="2" borderId="11" xfId="0" applyNumberFormat="1" applyFont="1" applyFill="1" applyBorder="1" applyAlignment="1">
      <alignment horizontal="center"/>
    </xf>
    <xf numFmtId="2" fontId="39" fillId="2" borderId="11" xfId="0" applyNumberFormat="1" applyFont="1" applyFill="1" applyBorder="1" applyAlignment="1">
      <alignment horizontal="center" vertical="center"/>
    </xf>
    <xf numFmtId="3" fontId="39" fillId="2" borderId="2" xfId="0" applyNumberFormat="1" applyFont="1" applyFill="1" applyBorder="1" applyAlignment="1">
      <alignment horizontal="center"/>
    </xf>
    <xf numFmtId="3" fontId="25" fillId="2" borderId="2" xfId="0" applyNumberFormat="1" applyFont="1" applyFill="1" applyBorder="1" applyAlignment="1">
      <alignment horizontal="center"/>
    </xf>
    <xf numFmtId="3" fontId="30" fillId="2" borderId="2" xfId="0" applyNumberFormat="1" applyFont="1" applyFill="1" applyBorder="1" applyAlignment="1">
      <alignment horizontal="center" vertical="center" wrapText="1"/>
    </xf>
    <xf numFmtId="3" fontId="20" fillId="2" borderId="10" xfId="1" applyNumberFormat="1" applyFont="1" applyFill="1" applyBorder="1" applyAlignment="1">
      <alignment horizontal="center"/>
    </xf>
    <xf numFmtId="3" fontId="39" fillId="2" borderId="2" xfId="0" applyNumberFormat="1" applyFont="1" applyFill="1" applyBorder="1" applyAlignment="1">
      <alignment horizontal="center" vertical="center"/>
    </xf>
    <xf numFmtId="3" fontId="25" fillId="2" borderId="2" xfId="0" applyNumberFormat="1" applyFont="1" applyFill="1" applyBorder="1" applyAlignment="1">
      <alignment horizontal="center" vertical="center" wrapText="1"/>
    </xf>
    <xf numFmtId="3" fontId="39" fillId="2" borderId="11" xfId="0" applyNumberFormat="1" applyFont="1" applyFill="1" applyBorder="1" applyAlignment="1">
      <alignment horizontal="center" vertical="center"/>
    </xf>
    <xf numFmtId="3" fontId="56" fillId="2" borderId="2" xfId="0" applyNumberFormat="1" applyFont="1" applyFill="1" applyBorder="1" applyAlignment="1">
      <alignment horizontal="center" vertical="center"/>
    </xf>
    <xf numFmtId="3" fontId="39" fillId="2" borderId="13" xfId="0" applyNumberFormat="1" applyFont="1" applyFill="1" applyBorder="1" applyAlignment="1">
      <alignment horizontal="center"/>
    </xf>
    <xf numFmtId="3" fontId="25" fillId="5" borderId="13" xfId="0" applyNumberFormat="1" applyFont="1" applyFill="1" applyBorder="1" applyAlignment="1">
      <alignment horizontal="center"/>
    </xf>
    <xf numFmtId="3" fontId="20" fillId="5" borderId="13" xfId="0" applyNumberFormat="1" applyFont="1" applyFill="1" applyBorder="1" applyAlignment="1">
      <alignment horizontal="center"/>
    </xf>
    <xf numFmtId="3" fontId="25" fillId="2" borderId="11" xfId="0" applyNumberFormat="1" applyFont="1" applyFill="1" applyBorder="1" applyAlignment="1">
      <alignment horizontal="center"/>
    </xf>
    <xf numFmtId="187" fontId="24" fillId="2" borderId="0" xfId="0" applyNumberFormat="1" applyFont="1" applyFill="1" applyAlignment="1">
      <alignment horizontal="center"/>
    </xf>
    <xf numFmtId="3" fontId="24" fillId="2" borderId="0" xfId="0" applyNumberFormat="1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3" fontId="21" fillId="2" borderId="0" xfId="3" applyNumberFormat="1" applyFont="1" applyFill="1" applyAlignment="1">
      <alignment horizontal="center"/>
    </xf>
    <xf numFmtId="3" fontId="48" fillId="2" borderId="10" xfId="0" applyNumberFormat="1" applyFont="1" applyFill="1" applyBorder="1" applyAlignment="1">
      <alignment horizontal="center"/>
    </xf>
    <xf numFmtId="4" fontId="48" fillId="2" borderId="10" xfId="0" applyNumberFormat="1" applyFont="1" applyFill="1" applyBorder="1" applyAlignment="1">
      <alignment horizontal="center"/>
    </xf>
    <xf numFmtId="4" fontId="20" fillId="2" borderId="2" xfId="0" applyNumberFormat="1" applyFont="1" applyFill="1" applyBorder="1" applyAlignment="1">
      <alignment horizontal="center" vertical="center"/>
    </xf>
    <xf numFmtId="4" fontId="20" fillId="2" borderId="10" xfId="0" applyNumberFormat="1" applyFont="1" applyFill="1" applyBorder="1" applyAlignment="1">
      <alignment horizontal="center" vertical="center"/>
    </xf>
    <xf numFmtId="4" fontId="20" fillId="2" borderId="10" xfId="0" applyNumberFormat="1" applyFont="1" applyFill="1" applyBorder="1" applyAlignment="1">
      <alignment horizontal="center"/>
    </xf>
    <xf numFmtId="4" fontId="20" fillId="2" borderId="6" xfId="0" applyNumberFormat="1" applyFont="1" applyFill="1" applyBorder="1" applyAlignment="1">
      <alignment horizontal="center"/>
    </xf>
    <xf numFmtId="4" fontId="20" fillId="2" borderId="8" xfId="0" applyNumberFormat="1" applyFont="1" applyFill="1" applyBorder="1" applyAlignment="1">
      <alignment horizontal="center"/>
    </xf>
    <xf numFmtId="4" fontId="39" fillId="2" borderId="13" xfId="0" applyNumberFormat="1" applyFont="1" applyFill="1" applyBorder="1" applyAlignment="1">
      <alignment horizontal="center" wrapText="1"/>
    </xf>
    <xf numFmtId="4" fontId="39" fillId="5" borderId="40" xfId="0" applyNumberFormat="1" applyFont="1" applyFill="1" applyBorder="1" applyAlignment="1">
      <alignment horizontal="center"/>
    </xf>
    <xf numFmtId="3" fontId="30" fillId="2" borderId="1" xfId="0" applyNumberFormat="1" applyFont="1" applyFill="1" applyBorder="1" applyAlignment="1">
      <alignment horizontal="center" vertical="center" wrapText="1"/>
    </xf>
    <xf numFmtId="4" fontId="20" fillId="2" borderId="11" xfId="0" applyNumberFormat="1" applyFont="1" applyFill="1" applyBorder="1" applyAlignment="1">
      <alignment horizontal="center" vertical="center"/>
    </xf>
    <xf numFmtId="4" fontId="20" fillId="2" borderId="11" xfId="0" applyNumberFormat="1" applyFont="1" applyFill="1" applyBorder="1" applyAlignment="1">
      <alignment horizontal="center"/>
    </xf>
    <xf numFmtId="3" fontId="39" fillId="2" borderId="15" xfId="0" applyNumberFormat="1" applyFont="1" applyFill="1" applyBorder="1" applyAlignment="1">
      <alignment horizontal="center" vertical="center" wrapText="1"/>
    </xf>
    <xf numFmtId="3" fontId="39" fillId="2" borderId="15" xfId="0" applyNumberFormat="1" applyFont="1" applyFill="1" applyBorder="1" applyAlignment="1">
      <alignment horizontal="center" wrapText="1"/>
    </xf>
    <xf numFmtId="4" fontId="39" fillId="2" borderId="40" xfId="0" applyNumberFormat="1" applyFont="1" applyFill="1" applyBorder="1" applyAlignment="1">
      <alignment horizontal="center" wrapText="1"/>
    </xf>
    <xf numFmtId="0" fontId="20" fillId="2" borderId="42" xfId="0" applyFont="1" applyFill="1" applyBorder="1" applyAlignment="1">
      <alignment horizontal="center"/>
    </xf>
    <xf numFmtId="3" fontId="39" fillId="5" borderId="40" xfId="1" applyNumberFormat="1" applyFont="1" applyFill="1" applyBorder="1" applyAlignment="1" applyProtection="1">
      <alignment horizontal="center"/>
    </xf>
    <xf numFmtId="4" fontId="39" fillId="5" borderId="41" xfId="0" applyNumberFormat="1" applyFont="1" applyFill="1" applyBorder="1" applyAlignment="1">
      <alignment horizontal="center"/>
    </xf>
    <xf numFmtId="0" fontId="50" fillId="2" borderId="0" xfId="0" applyFont="1" applyFill="1" applyAlignment="1">
      <alignment horizontal="center" vertical="center"/>
    </xf>
    <xf numFmtId="3" fontId="30" fillId="2" borderId="1" xfId="0" applyNumberFormat="1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" fontId="20" fillId="2" borderId="3" xfId="0" applyNumberFormat="1" applyFont="1" applyFill="1" applyBorder="1" applyAlignment="1">
      <alignment horizontal="center" vertical="center"/>
    </xf>
    <xf numFmtId="0" fontId="50" fillId="2" borderId="0" xfId="0" applyFont="1" applyFill="1" applyAlignment="1">
      <alignment horizontal="center"/>
    </xf>
    <xf numFmtId="0" fontId="50" fillId="2" borderId="0" xfId="0" applyFont="1" applyFill="1" applyAlignment="1">
      <alignment horizontal="left"/>
    </xf>
    <xf numFmtId="3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4" fontId="39" fillId="2" borderId="4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4" fontId="39" fillId="2" borderId="44" xfId="0" applyNumberFormat="1" applyFont="1" applyFill="1" applyBorder="1" applyAlignment="1">
      <alignment horizontal="center"/>
    </xf>
    <xf numFmtId="4" fontId="39" fillId="2" borderId="39" xfId="0" applyNumberFormat="1" applyFont="1" applyFill="1" applyBorder="1" applyAlignment="1">
      <alignment horizontal="center"/>
    </xf>
    <xf numFmtId="3" fontId="50" fillId="2" borderId="0" xfId="0" applyNumberFormat="1" applyFont="1" applyFill="1" applyAlignment="1"/>
    <xf numFmtId="3" fontId="39" fillId="2" borderId="40" xfId="0" applyNumberFormat="1" applyFont="1" applyFill="1" applyBorder="1" applyAlignment="1">
      <alignment horizontal="center" wrapText="1"/>
    </xf>
    <xf numFmtId="3" fontId="39" fillId="2" borderId="39" xfId="1" applyNumberFormat="1" applyFont="1" applyFill="1" applyBorder="1" applyAlignment="1" applyProtection="1">
      <alignment horizontal="center"/>
    </xf>
    <xf numFmtId="3" fontId="39" fillId="5" borderId="13" xfId="0" applyNumberFormat="1" applyFont="1" applyFill="1" applyBorder="1" applyAlignment="1">
      <alignment horizontal="center"/>
    </xf>
    <xf numFmtId="3" fontId="39" fillId="9" borderId="13" xfId="0" applyNumberFormat="1" applyFont="1" applyFill="1" applyBorder="1" applyAlignment="1">
      <alignment horizontal="center"/>
    </xf>
    <xf numFmtId="3" fontId="39" fillId="5" borderId="40" xfId="0" applyNumberFormat="1" applyFont="1" applyFill="1" applyBorder="1" applyAlignment="1">
      <alignment horizontal="center"/>
    </xf>
    <xf numFmtId="3" fontId="39" fillId="2" borderId="39" xfId="0" applyNumberFormat="1" applyFont="1" applyFill="1" applyBorder="1" applyAlignment="1">
      <alignment horizontal="center"/>
    </xf>
    <xf numFmtId="3" fontId="39" fillId="2" borderId="13" xfId="0" applyNumberFormat="1" applyFont="1" applyFill="1" applyBorder="1" applyAlignment="1">
      <alignment horizontal="center" wrapText="1"/>
    </xf>
    <xf numFmtId="2" fontId="50" fillId="2" borderId="0" xfId="0" applyNumberFormat="1" applyFont="1" applyFill="1" applyAlignment="1">
      <alignment horizontal="center"/>
    </xf>
    <xf numFmtId="2" fontId="50" fillId="2" borderId="0" xfId="0" applyNumberFormat="1" applyFont="1" applyFill="1" applyAlignment="1"/>
    <xf numFmtId="2" fontId="30" fillId="2" borderId="1" xfId="0" applyNumberFormat="1" applyFont="1" applyFill="1" applyBorder="1" applyAlignment="1">
      <alignment horizontal="center" vertical="center"/>
    </xf>
    <xf numFmtId="2" fontId="21" fillId="2" borderId="0" xfId="0" applyNumberFormat="1" applyFont="1" applyFill="1" applyAlignment="1">
      <alignment horizontal="center"/>
    </xf>
    <xf numFmtId="2" fontId="50" fillId="2" borderId="9" xfId="0" applyNumberFormat="1" applyFont="1" applyFill="1" applyBorder="1" applyAlignment="1">
      <alignment horizontal="center"/>
    </xf>
    <xf numFmtId="2" fontId="50" fillId="2" borderId="9" xfId="0" applyNumberFormat="1" applyFont="1" applyFill="1" applyBorder="1" applyAlignment="1"/>
    <xf numFmtId="2" fontId="39" fillId="5" borderId="13" xfId="0" applyNumberFormat="1" applyFont="1" applyFill="1" applyBorder="1" applyAlignment="1">
      <alignment horizontal="center"/>
    </xf>
    <xf numFmtId="2" fontId="39" fillId="9" borderId="13" xfId="0" applyNumberFormat="1" applyFont="1" applyFill="1" applyBorder="1" applyAlignment="1">
      <alignment horizontal="center"/>
    </xf>
    <xf numFmtId="2" fontId="39" fillId="2" borderId="17" xfId="0" applyNumberFormat="1" applyFont="1" applyFill="1" applyBorder="1" applyAlignment="1">
      <alignment horizontal="center"/>
    </xf>
    <xf numFmtId="2" fontId="39" fillId="2" borderId="15" xfId="0" applyNumberFormat="1" applyFont="1" applyFill="1" applyBorder="1" applyAlignment="1">
      <alignment horizontal="center"/>
    </xf>
    <xf numFmtId="2" fontId="39" fillId="2" borderId="41" xfId="0" applyNumberFormat="1" applyFont="1" applyFill="1" applyBorder="1" applyAlignment="1">
      <alignment horizontal="center" vertical="center"/>
    </xf>
    <xf numFmtId="2" fontId="39" fillId="5" borderId="40" xfId="0" applyNumberFormat="1" applyFont="1" applyFill="1" applyBorder="1" applyAlignment="1">
      <alignment horizontal="center"/>
    </xf>
    <xf numFmtId="2" fontId="39" fillId="5" borderId="41" xfId="0" applyNumberFormat="1" applyFont="1" applyFill="1" applyBorder="1" applyAlignment="1">
      <alignment horizontal="center"/>
    </xf>
    <xf numFmtId="2" fontId="39" fillId="2" borderId="40" xfId="0" applyNumberFormat="1" applyFont="1" applyFill="1" applyBorder="1" applyAlignment="1">
      <alignment horizontal="center"/>
    </xf>
    <xf numFmtId="2" fontId="39" fillId="2" borderId="43" xfId="0" applyNumberFormat="1" applyFont="1" applyFill="1" applyBorder="1" applyAlignment="1">
      <alignment horizontal="center"/>
    </xf>
    <xf numFmtId="2" fontId="21" fillId="2" borderId="5" xfId="0" applyNumberFormat="1" applyFont="1" applyFill="1" applyBorder="1" applyAlignment="1">
      <alignment horizontal="center"/>
    </xf>
    <xf numFmtId="2" fontId="21" fillId="2" borderId="1" xfId="0" applyNumberFormat="1" applyFont="1" applyFill="1" applyBorder="1" applyAlignment="1">
      <alignment horizontal="center"/>
    </xf>
    <xf numFmtId="2" fontId="20" fillId="2" borderId="2" xfId="1" applyNumberFormat="1" applyFont="1" applyFill="1" applyBorder="1" applyAlignment="1">
      <alignment horizontal="center"/>
    </xf>
    <xf numFmtId="2" fontId="20" fillId="2" borderId="8" xfId="0" applyNumberFormat="1" applyFont="1" applyFill="1" applyBorder="1" applyAlignment="1">
      <alignment horizontal="center"/>
    </xf>
    <xf numFmtId="2" fontId="30" fillId="2" borderId="2" xfId="0" applyNumberFormat="1" applyFont="1" applyFill="1" applyBorder="1" applyAlignment="1">
      <alignment horizontal="center" vertical="center" wrapText="1"/>
    </xf>
    <xf numFmtId="2" fontId="39" fillId="2" borderId="13" xfId="0" applyNumberFormat="1" applyFont="1" applyFill="1" applyBorder="1" applyAlignment="1">
      <alignment horizontal="center" wrapText="1"/>
    </xf>
    <xf numFmtId="2" fontId="39" fillId="2" borderId="40" xfId="0" applyNumberFormat="1" applyFont="1" applyFill="1" applyBorder="1" applyAlignment="1">
      <alignment horizontal="center" wrapText="1"/>
    </xf>
    <xf numFmtId="2" fontId="39" fillId="2" borderId="41" xfId="0" applyNumberFormat="1" applyFont="1" applyFill="1" applyBorder="1" applyAlignment="1">
      <alignment horizontal="center" vertical="center" wrapText="1"/>
    </xf>
    <xf numFmtId="2" fontId="39" fillId="5" borderId="11" xfId="0" applyNumberFormat="1" applyFont="1" applyFill="1" applyBorder="1" applyAlignment="1">
      <alignment horizontal="center"/>
    </xf>
    <xf numFmtId="2" fontId="39" fillId="2" borderId="39" xfId="0" applyNumberFormat="1" applyFont="1" applyFill="1" applyBorder="1" applyAlignment="1">
      <alignment horizontal="center"/>
    </xf>
    <xf numFmtId="2" fontId="39" fillId="2" borderId="44" xfId="0" applyNumberFormat="1" applyFont="1" applyFill="1" applyBorder="1" applyAlignment="1">
      <alignment horizontal="center"/>
    </xf>
    <xf numFmtId="1" fontId="50" fillId="2" borderId="0" xfId="0" applyNumberFormat="1" applyFont="1" applyFill="1" applyAlignment="1">
      <alignment horizontal="center"/>
    </xf>
    <xf numFmtId="1" fontId="30" fillId="2" borderId="2" xfId="0" applyNumberFormat="1" applyFont="1" applyFill="1" applyBorder="1" applyAlignment="1">
      <alignment horizontal="center" vertical="center" wrapText="1"/>
    </xf>
    <xf numFmtId="1" fontId="20" fillId="2" borderId="11" xfId="1" applyNumberFormat="1" applyFont="1" applyFill="1" applyBorder="1" applyAlignment="1">
      <alignment horizontal="center"/>
    </xf>
    <xf numFmtId="1" fontId="21" fillId="2" borderId="0" xfId="0" applyNumberFormat="1" applyFont="1" applyFill="1" applyAlignment="1">
      <alignment horizontal="center"/>
    </xf>
    <xf numFmtId="1" fontId="20" fillId="2" borderId="11" xfId="0" applyNumberFormat="1" applyFont="1" applyFill="1" applyBorder="1" applyAlignment="1">
      <alignment horizontal="center"/>
    </xf>
    <xf numFmtId="1" fontId="39" fillId="5" borderId="13" xfId="0" applyNumberFormat="1" applyFont="1" applyFill="1" applyBorder="1" applyAlignment="1">
      <alignment horizontal="center"/>
    </xf>
    <xf numFmtId="1" fontId="39" fillId="9" borderId="13" xfId="0" applyNumberFormat="1" applyFont="1" applyFill="1" applyBorder="1" applyAlignment="1">
      <alignment horizontal="center"/>
    </xf>
    <xf numFmtId="1" fontId="39" fillId="2" borderId="13" xfId="0" applyNumberFormat="1" applyFont="1" applyFill="1" applyBorder="1" applyAlignment="1">
      <alignment horizontal="center" wrapText="1"/>
    </xf>
    <xf numFmtId="1" fontId="39" fillId="2" borderId="40" xfId="0" applyNumberFormat="1" applyFont="1" applyFill="1" applyBorder="1" applyAlignment="1">
      <alignment horizontal="center" wrapText="1"/>
    </xf>
    <xf numFmtId="1" fontId="39" fillId="2" borderId="13" xfId="0" applyNumberFormat="1" applyFont="1" applyFill="1" applyBorder="1" applyAlignment="1">
      <alignment horizontal="center"/>
    </xf>
    <xf numFmtId="1" fontId="20" fillId="2" borderId="10" xfId="0" applyNumberFormat="1" applyFont="1" applyFill="1" applyBorder="1" applyAlignment="1">
      <alignment horizontal="center" vertical="center"/>
    </xf>
    <xf numFmtId="1" fontId="39" fillId="5" borderId="40" xfId="0" applyNumberFormat="1" applyFont="1" applyFill="1" applyBorder="1" applyAlignment="1">
      <alignment horizontal="center"/>
    </xf>
    <xf numFmtId="1" fontId="39" fillId="2" borderId="39" xfId="0" applyNumberFormat="1" applyFont="1" applyFill="1" applyBorder="1" applyAlignment="1">
      <alignment horizontal="center"/>
    </xf>
    <xf numFmtId="1" fontId="20" fillId="2" borderId="2" xfId="0" applyNumberFormat="1" applyFont="1" applyFill="1" applyBorder="1" applyAlignment="1">
      <alignment horizontal="center"/>
    </xf>
    <xf numFmtId="1" fontId="20" fillId="2" borderId="6" xfId="0" applyNumberFormat="1" applyFont="1" applyFill="1" applyBorder="1" applyAlignment="1">
      <alignment horizontal="center" vertical="center"/>
    </xf>
    <xf numFmtId="1" fontId="21" fillId="2" borderId="5" xfId="0" applyNumberFormat="1" applyFont="1" applyFill="1" applyBorder="1" applyAlignment="1">
      <alignment horizontal="center"/>
    </xf>
    <xf numFmtId="1" fontId="21" fillId="2" borderId="1" xfId="0" applyNumberFormat="1" applyFont="1" applyFill="1" applyBorder="1" applyAlignment="1">
      <alignment horizontal="center"/>
    </xf>
    <xf numFmtId="1" fontId="20" fillId="2" borderId="2" xfId="1" applyNumberFormat="1" applyFont="1" applyFill="1" applyBorder="1" applyAlignment="1">
      <alignment horizontal="center"/>
    </xf>
    <xf numFmtId="1" fontId="20" fillId="2" borderId="8" xfId="0" applyNumberFormat="1" applyFont="1" applyFill="1" applyBorder="1" applyAlignment="1">
      <alignment horizontal="center"/>
    </xf>
    <xf numFmtId="4" fontId="20" fillId="2" borderId="2" xfId="2" applyNumberFormat="1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left"/>
    </xf>
    <xf numFmtId="0" fontId="39" fillId="2" borderId="2" xfId="0" applyFont="1" applyFill="1" applyBorder="1" applyAlignment="1">
      <alignment horizontal="center"/>
    </xf>
    <xf numFmtId="3" fontId="25" fillId="2" borderId="2" xfId="2" applyNumberFormat="1" applyFont="1" applyFill="1" applyBorder="1" applyAlignment="1">
      <alignment horizontal="center"/>
    </xf>
    <xf numFmtId="0" fontId="20" fillId="2" borderId="0" xfId="0" applyFont="1" applyFill="1" applyBorder="1" applyAlignment="1"/>
    <xf numFmtId="3" fontId="20" fillId="2" borderId="0" xfId="1" applyNumberFormat="1" applyFont="1" applyFill="1" applyBorder="1" applyAlignment="1">
      <alignment horizontal="center"/>
    </xf>
    <xf numFmtId="3" fontId="25" fillId="2" borderId="11" xfId="1" applyNumberFormat="1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left" vertical="center"/>
    </xf>
    <xf numFmtId="3" fontId="25" fillId="2" borderId="3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/>
    <xf numFmtId="0" fontId="21" fillId="2" borderId="0" xfId="0" applyFont="1" applyFill="1" applyAlignment="1">
      <alignment horizontal="center" vertical="center"/>
    </xf>
    <xf numFmtId="3" fontId="20" fillId="2" borderId="5" xfId="1" applyNumberFormat="1" applyFont="1" applyFill="1" applyBorder="1" applyAlignment="1">
      <alignment horizontal="center"/>
    </xf>
    <xf numFmtId="0" fontId="39" fillId="2" borderId="17" xfId="1" applyNumberFormat="1" applyFont="1" applyFill="1" applyBorder="1" applyAlignment="1" applyProtection="1">
      <alignment horizontal="center"/>
    </xf>
    <xf numFmtId="0" fontId="39" fillId="2" borderId="17" xfId="0" applyNumberFormat="1" applyFont="1" applyFill="1" applyBorder="1" applyAlignment="1">
      <alignment horizontal="center"/>
    </xf>
    <xf numFmtId="4" fontId="39" fillId="2" borderId="17" xfId="0" applyNumberFormat="1" applyFont="1" applyFill="1" applyBorder="1" applyAlignment="1">
      <alignment horizontal="center"/>
    </xf>
    <xf numFmtId="0" fontId="45" fillId="2" borderId="0" xfId="0" applyFont="1" applyFill="1" applyAlignment="1">
      <alignment vertical="center" wrapText="1"/>
    </xf>
    <xf numFmtId="0" fontId="50" fillId="0" borderId="0" xfId="0" applyFont="1" applyAlignment="1">
      <alignment horizontal="center"/>
    </xf>
    <xf numFmtId="3" fontId="50" fillId="0" borderId="0" xfId="0" applyNumberFormat="1" applyFont="1" applyAlignment="1">
      <alignment horizontal="center"/>
    </xf>
    <xf numFmtId="0" fontId="28" fillId="0" borderId="0" xfId="0" applyFont="1"/>
    <xf numFmtId="0" fontId="50" fillId="0" borderId="0" xfId="0" applyFont="1" applyAlignment="1">
      <alignment horizontal="left"/>
    </xf>
    <xf numFmtId="3" fontId="30" fillId="0" borderId="2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0" fillId="0" borderId="0" xfId="0" applyFont="1" applyFill="1" applyAlignment="1">
      <alignment horizontal="left"/>
    </xf>
    <xf numFmtId="3" fontId="50" fillId="0" borderId="0" xfId="0" applyNumberFormat="1" applyFont="1" applyFill="1" applyAlignment="1">
      <alignment horizontal="center"/>
    </xf>
    <xf numFmtId="3" fontId="56" fillId="0" borderId="6" xfId="0" applyNumberFormat="1" applyFont="1" applyBorder="1" applyAlignment="1">
      <alignment horizontal="center"/>
    </xf>
    <xf numFmtId="2" fontId="20" fillId="0" borderId="6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/>
    </xf>
    <xf numFmtId="2" fontId="20" fillId="0" borderId="10" xfId="0" applyNumberFormat="1" applyFont="1" applyBorder="1" applyAlignment="1">
      <alignment horizontal="center"/>
    </xf>
    <xf numFmtId="0" fontId="20" fillId="0" borderId="2" xfId="0" applyFont="1" applyBorder="1" applyAlignment="1"/>
    <xf numFmtId="2" fontId="39" fillId="2" borderId="45" xfId="0" applyNumberFormat="1" applyFont="1" applyFill="1" applyBorder="1" applyAlignment="1">
      <alignment horizontal="center"/>
    </xf>
    <xf numFmtId="0" fontId="39" fillId="2" borderId="45" xfId="1" applyNumberFormat="1" applyFont="1" applyFill="1" applyBorder="1" applyAlignment="1" applyProtection="1">
      <alignment horizontal="center"/>
    </xf>
    <xf numFmtId="0" fontId="39" fillId="2" borderId="45" xfId="0" applyNumberFormat="1" applyFont="1" applyFill="1" applyBorder="1" applyAlignment="1">
      <alignment horizontal="center"/>
    </xf>
    <xf numFmtId="4" fontId="39" fillId="2" borderId="45" xfId="0" applyNumberFormat="1" applyFont="1" applyFill="1" applyBorder="1" applyAlignment="1">
      <alignment horizontal="center"/>
    </xf>
    <xf numFmtId="4" fontId="39" fillId="2" borderId="46" xfId="0" applyNumberFormat="1" applyFont="1" applyFill="1" applyBorder="1" applyAlignment="1">
      <alignment horizontal="center"/>
    </xf>
    <xf numFmtId="3" fontId="20" fillId="0" borderId="11" xfId="0" applyNumberFormat="1" applyFont="1" applyBorder="1" applyAlignment="1">
      <alignment horizontal="center" vertical="center"/>
    </xf>
    <xf numFmtId="3" fontId="25" fillId="0" borderId="45" xfId="1" applyNumberFormat="1" applyFont="1" applyFill="1" applyBorder="1" applyAlignment="1" applyProtection="1">
      <alignment horizontal="center"/>
    </xf>
    <xf numFmtId="2" fontId="25" fillId="0" borderId="45" xfId="0" applyNumberFormat="1" applyFont="1" applyFill="1" applyBorder="1" applyAlignment="1">
      <alignment horizontal="center"/>
    </xf>
    <xf numFmtId="3" fontId="25" fillId="0" borderId="45" xfId="0" applyNumberFormat="1" applyFont="1" applyFill="1" applyBorder="1" applyAlignment="1">
      <alignment horizontal="center"/>
    </xf>
    <xf numFmtId="2" fontId="25" fillId="0" borderId="46" xfId="0" applyNumberFormat="1" applyFont="1" applyFill="1" applyBorder="1" applyAlignment="1">
      <alignment horizontal="center"/>
    </xf>
    <xf numFmtId="3" fontId="50" fillId="2" borderId="0" xfId="0" applyNumberFormat="1" applyFont="1" applyFill="1" applyAlignment="1">
      <alignment horizontal="left"/>
    </xf>
    <xf numFmtId="3" fontId="21" fillId="2" borderId="0" xfId="0" applyNumberFormat="1" applyFont="1" applyFill="1"/>
    <xf numFmtId="0" fontId="25" fillId="2" borderId="5" xfId="0" applyFont="1" applyFill="1" applyBorder="1" applyAlignment="1">
      <alignment horizontal="center"/>
    </xf>
    <xf numFmtId="3" fontId="25" fillId="2" borderId="5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3" fontId="25" fillId="5" borderId="2" xfId="1" applyNumberFormat="1" applyFont="1" applyFill="1" applyBorder="1" applyAlignment="1" applyProtection="1">
      <alignment horizontal="center"/>
    </xf>
    <xf numFmtId="0" fontId="25" fillId="5" borderId="2" xfId="1" applyNumberFormat="1" applyFont="1" applyFill="1" applyBorder="1" applyAlignment="1" applyProtection="1">
      <alignment horizontal="center"/>
    </xf>
    <xf numFmtId="0" fontId="25" fillId="5" borderId="2" xfId="0" applyFont="1" applyFill="1" applyBorder="1" applyAlignment="1">
      <alignment horizontal="center"/>
    </xf>
    <xf numFmtId="1" fontId="25" fillId="5" borderId="2" xfId="0" applyNumberFormat="1" applyFont="1" applyFill="1" applyBorder="1" applyAlignment="1">
      <alignment horizontal="center"/>
    </xf>
    <xf numFmtId="2" fontId="25" fillId="2" borderId="6" xfId="0" applyNumberFormat="1" applyFont="1" applyFill="1" applyBorder="1" applyAlignment="1">
      <alignment horizontal="center" vertical="center"/>
    </xf>
    <xf numFmtId="3" fontId="25" fillId="2" borderId="6" xfId="0" applyNumberFormat="1" applyFont="1" applyFill="1" applyBorder="1" applyAlignment="1">
      <alignment horizontal="center"/>
    </xf>
    <xf numFmtId="2" fontId="25" fillId="2" borderId="6" xfId="0" applyNumberFormat="1" applyFont="1" applyFill="1" applyBorder="1" applyAlignment="1">
      <alignment horizontal="center"/>
    </xf>
    <xf numFmtId="0" fontId="25" fillId="2" borderId="2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2" fontId="25" fillId="2" borderId="2" xfId="0" applyNumberFormat="1" applyFont="1" applyFill="1" applyBorder="1" applyAlignment="1">
      <alignment horizontal="center" vertical="center"/>
    </xf>
    <xf numFmtId="0" fontId="20" fillId="2" borderId="11" xfId="0" applyNumberFormat="1" applyFont="1" applyFill="1" applyBorder="1" applyAlignment="1">
      <alignment horizontal="center" vertical="center"/>
    </xf>
    <xf numFmtId="3" fontId="25" fillId="2" borderId="2" xfId="1" applyNumberFormat="1" applyFont="1" applyFill="1" applyBorder="1" applyAlignment="1" applyProtection="1">
      <alignment horizontal="center"/>
    </xf>
    <xf numFmtId="3" fontId="53" fillId="2" borderId="1" xfId="0" applyNumberFormat="1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/>
    </xf>
    <xf numFmtId="3" fontId="53" fillId="2" borderId="2" xfId="0" applyNumberFormat="1" applyFont="1" applyFill="1" applyBorder="1" applyAlignment="1">
      <alignment horizontal="center" vertical="center" wrapText="1"/>
    </xf>
    <xf numFmtId="0" fontId="53" fillId="2" borderId="2" xfId="0" applyFont="1" applyFill="1" applyBorder="1" applyAlignment="1">
      <alignment horizontal="center" vertical="center" wrapText="1"/>
    </xf>
    <xf numFmtId="3" fontId="25" fillId="2" borderId="13" xfId="1" applyNumberFormat="1" applyFont="1" applyFill="1" applyBorder="1" applyAlignment="1" applyProtection="1">
      <alignment horizontal="center"/>
    </xf>
    <xf numFmtId="2" fontId="25" fillId="2" borderId="13" xfId="0" applyNumberFormat="1" applyFont="1" applyFill="1" applyBorder="1" applyAlignment="1">
      <alignment horizontal="center"/>
    </xf>
    <xf numFmtId="3" fontId="25" fillId="2" borderId="45" xfId="1" applyNumberFormat="1" applyFont="1" applyFill="1" applyBorder="1" applyAlignment="1" applyProtection="1">
      <alignment horizontal="center"/>
    </xf>
    <xf numFmtId="3" fontId="25" fillId="2" borderId="13" xfId="0" applyNumberFormat="1" applyFont="1" applyFill="1" applyBorder="1" applyAlignment="1">
      <alignment horizontal="center"/>
    </xf>
    <xf numFmtId="3" fontId="25" fillId="2" borderId="10" xfId="0" applyNumberFormat="1" applyFont="1" applyFill="1" applyBorder="1" applyAlignment="1">
      <alignment horizontal="center" vertical="center"/>
    </xf>
    <xf numFmtId="2" fontId="25" fillId="2" borderId="10" xfId="0" applyNumberFormat="1" applyFont="1" applyFill="1" applyBorder="1" applyAlignment="1">
      <alignment horizontal="center" vertical="center"/>
    </xf>
    <xf numFmtId="0" fontId="25" fillId="2" borderId="0" xfId="0" applyFont="1" applyFill="1"/>
    <xf numFmtId="3" fontId="25" fillId="2" borderId="17" xfId="1" applyNumberFormat="1" applyFont="1" applyFill="1" applyBorder="1" applyAlignment="1" applyProtection="1">
      <alignment horizontal="center"/>
    </xf>
    <xf numFmtId="2" fontId="25" fillId="2" borderId="47" xfId="0" applyNumberFormat="1" applyFont="1" applyFill="1" applyBorder="1" applyAlignment="1">
      <alignment horizontal="center"/>
    </xf>
    <xf numFmtId="3" fontId="25" fillId="2" borderId="1" xfId="1" applyNumberFormat="1" applyFont="1" applyFill="1" applyBorder="1" applyAlignment="1" applyProtection="1">
      <alignment horizontal="center"/>
    </xf>
    <xf numFmtId="2" fontId="25" fillId="2" borderId="48" xfId="0" applyNumberFormat="1" applyFont="1" applyFill="1" applyBorder="1" applyAlignment="1">
      <alignment horizontal="center"/>
    </xf>
    <xf numFmtId="1" fontId="25" fillId="2" borderId="17" xfId="0" applyNumberFormat="1" applyFont="1" applyFill="1" applyBorder="1" applyAlignment="1">
      <alignment horizontal="center"/>
    </xf>
    <xf numFmtId="2" fontId="25" fillId="2" borderId="17" xfId="0" applyNumberFormat="1" applyFont="1" applyFill="1" applyBorder="1" applyAlignment="1">
      <alignment horizontal="center"/>
    </xf>
    <xf numFmtId="2" fontId="25" fillId="2" borderId="19" xfId="0" applyNumberFormat="1" applyFont="1" applyFill="1" applyBorder="1" applyAlignment="1">
      <alignment horizontal="center"/>
    </xf>
    <xf numFmtId="2" fontId="25" fillId="2" borderId="21" xfId="0" applyNumberFormat="1" applyFont="1" applyFill="1" applyBorder="1" applyAlignment="1">
      <alignment horizontal="center"/>
    </xf>
    <xf numFmtId="1" fontId="25" fillId="2" borderId="13" xfId="0" applyNumberFormat="1" applyFont="1" applyFill="1" applyBorder="1" applyAlignment="1">
      <alignment horizontal="center"/>
    </xf>
    <xf numFmtId="2" fontId="25" fillId="2" borderId="20" xfId="0" applyNumberFormat="1" applyFont="1" applyFill="1" applyBorder="1" applyAlignment="1">
      <alignment horizontal="center" vertical="center"/>
    </xf>
    <xf numFmtId="2" fontId="25" fillId="2" borderId="22" xfId="0" applyNumberFormat="1" applyFont="1" applyFill="1" applyBorder="1" applyAlignment="1">
      <alignment horizontal="center" vertical="center"/>
    </xf>
    <xf numFmtId="3" fontId="25" fillId="2" borderId="49" xfId="1" applyNumberFormat="1" applyFont="1" applyFill="1" applyBorder="1" applyAlignment="1" applyProtection="1">
      <alignment horizontal="center"/>
    </xf>
    <xf numFmtId="3" fontId="25" fillId="2" borderId="39" xfId="1" applyNumberFormat="1" applyFont="1" applyFill="1" applyBorder="1" applyAlignment="1" applyProtection="1">
      <alignment horizontal="center"/>
    </xf>
    <xf numFmtId="2" fontId="25" fillId="2" borderId="39" xfId="0" applyNumberFormat="1" applyFont="1" applyFill="1" applyBorder="1" applyAlignment="1">
      <alignment horizontal="center"/>
    </xf>
    <xf numFmtId="3" fontId="25" fillId="2" borderId="16" xfId="0" applyNumberFormat="1" applyFont="1" applyFill="1" applyBorder="1" applyAlignment="1">
      <alignment horizontal="center" vertical="center"/>
    </xf>
    <xf numFmtId="2" fontId="25" fillId="2" borderId="16" xfId="0" applyNumberFormat="1" applyFont="1" applyFill="1" applyBorder="1" applyAlignment="1">
      <alignment horizontal="center" vertical="center"/>
    </xf>
    <xf numFmtId="3" fontId="25" fillId="2" borderId="11" xfId="0" applyNumberFormat="1" applyFont="1" applyFill="1" applyBorder="1" applyAlignment="1">
      <alignment horizontal="center" vertical="center"/>
    </xf>
    <xf numFmtId="2" fontId="25" fillId="2" borderId="11" xfId="0" applyNumberFormat="1" applyFont="1" applyFill="1" applyBorder="1" applyAlignment="1">
      <alignment horizontal="center" vertical="center"/>
    </xf>
    <xf numFmtId="0" fontId="25" fillId="2" borderId="5" xfId="0" applyFont="1" applyFill="1" applyBorder="1" applyAlignment="1"/>
    <xf numFmtId="0" fontId="53" fillId="2" borderId="2" xfId="0" applyFont="1" applyFill="1" applyBorder="1" applyAlignment="1">
      <alignment horizontal="center" vertical="center"/>
    </xf>
    <xf numFmtId="3" fontId="25" fillId="2" borderId="2" xfId="6" applyNumberFormat="1" applyFont="1" applyFill="1" applyBorder="1" applyAlignment="1">
      <alignment horizontal="center"/>
    </xf>
    <xf numFmtId="2" fontId="25" fillId="2" borderId="2" xfId="6" applyNumberFormat="1" applyFont="1" applyFill="1" applyBorder="1" applyAlignment="1">
      <alignment horizontal="center"/>
    </xf>
    <xf numFmtId="0" fontId="25" fillId="2" borderId="2" xfId="6" applyFont="1" applyFill="1" applyBorder="1" applyAlignment="1">
      <alignment horizontal="center"/>
    </xf>
    <xf numFmtId="0" fontId="25" fillId="2" borderId="2" xfId="7" applyFont="1" applyFill="1" applyBorder="1" applyAlignment="1">
      <alignment horizontal="center"/>
    </xf>
    <xf numFmtId="0" fontId="53" fillId="2" borderId="0" xfId="0" applyFont="1" applyFill="1" applyAlignment="1">
      <alignment horizontal="center"/>
    </xf>
    <xf numFmtId="3" fontId="53" fillId="2" borderId="0" xfId="0" applyNumberFormat="1" applyFont="1" applyFill="1" applyAlignment="1">
      <alignment horizontal="center"/>
    </xf>
    <xf numFmtId="0" fontId="53" fillId="2" borderId="0" xfId="0" applyFont="1" applyFill="1" applyAlignment="1">
      <alignment horizontal="left"/>
    </xf>
    <xf numFmtId="3" fontId="53" fillId="2" borderId="0" xfId="0" applyNumberFormat="1" applyFont="1" applyFill="1" applyAlignment="1">
      <alignment horizontal="left"/>
    </xf>
    <xf numFmtId="0" fontId="25" fillId="2" borderId="0" xfId="0" applyFont="1" applyFill="1" applyAlignment="1">
      <alignment horizontal="center"/>
    </xf>
    <xf numFmtId="3" fontId="25" fillId="2" borderId="0" xfId="0" applyNumberFormat="1" applyFont="1" applyFill="1"/>
    <xf numFmtId="0" fontId="53" fillId="2" borderId="0" xfId="0" applyFont="1" applyFill="1" applyAlignment="1"/>
    <xf numFmtId="0" fontId="53" fillId="2" borderId="2" xfId="0" applyNumberFormat="1" applyFont="1" applyFill="1" applyBorder="1" applyAlignment="1">
      <alignment horizontal="center" vertical="center" wrapText="1"/>
    </xf>
    <xf numFmtId="0" fontId="25" fillId="2" borderId="2" xfId="1" applyNumberFormat="1" applyFont="1" applyFill="1" applyBorder="1" applyAlignment="1">
      <alignment horizontal="center" vertical="center"/>
    </xf>
    <xf numFmtId="1" fontId="25" fillId="2" borderId="2" xfId="0" applyNumberFormat="1" applyFont="1" applyFill="1" applyBorder="1" applyAlignment="1">
      <alignment horizontal="center" vertical="center"/>
    </xf>
    <xf numFmtId="0" fontId="25" fillId="2" borderId="11" xfId="0" applyNumberFormat="1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1" fontId="25" fillId="2" borderId="11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3" fontId="53" fillId="2" borderId="0" xfId="0" applyNumberFormat="1" applyFont="1" applyFill="1" applyAlignment="1">
      <alignment horizontal="center" vertical="center"/>
    </xf>
    <xf numFmtId="2" fontId="53" fillId="2" borderId="0" xfId="0" applyNumberFormat="1" applyFont="1" applyFill="1" applyAlignment="1">
      <alignment horizontal="center" vertical="center"/>
    </xf>
    <xf numFmtId="0" fontId="53" fillId="2" borderId="0" xfId="0" applyNumberFormat="1" applyFont="1" applyFill="1" applyAlignment="1">
      <alignment horizontal="center" vertical="center"/>
    </xf>
    <xf numFmtId="0" fontId="53" fillId="2" borderId="0" xfId="0" applyFont="1" applyFill="1" applyAlignment="1">
      <alignment horizontal="center" vertical="center"/>
    </xf>
    <xf numFmtId="0" fontId="53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3" fontId="25" fillId="2" borderId="0" xfId="0" applyNumberFormat="1" applyFont="1" applyFill="1" applyBorder="1" applyAlignment="1">
      <alignment horizontal="center" vertical="center"/>
    </xf>
    <xf numFmtId="2" fontId="25" fillId="2" borderId="0" xfId="0" applyNumberFormat="1" applyFont="1" applyFill="1" applyBorder="1" applyAlignment="1">
      <alignment horizontal="center" vertical="center"/>
    </xf>
    <xf numFmtId="0" fontId="25" fillId="2" borderId="0" xfId="0" applyNumberFormat="1" applyFont="1" applyFill="1" applyBorder="1" applyAlignment="1">
      <alignment horizontal="center" vertical="center"/>
    </xf>
    <xf numFmtId="3" fontId="25" fillId="2" borderId="0" xfId="1" applyNumberFormat="1" applyFont="1" applyFill="1" applyBorder="1" applyAlignment="1">
      <alignment horizontal="center" vertical="center"/>
    </xf>
    <xf numFmtId="0" fontId="25" fillId="2" borderId="0" xfId="1" applyNumberFormat="1" applyFont="1" applyFill="1" applyBorder="1" applyAlignment="1">
      <alignment horizontal="center" vertical="center"/>
    </xf>
    <xf numFmtId="1" fontId="25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2" fontId="25" fillId="2" borderId="0" xfId="0" applyNumberFormat="1" applyFont="1" applyFill="1" applyAlignment="1">
      <alignment horizontal="center" vertical="center"/>
    </xf>
    <xf numFmtId="2" fontId="53" fillId="2" borderId="2" xfId="0" applyNumberFormat="1" applyFont="1" applyFill="1" applyBorder="1" applyAlignment="1">
      <alignment horizontal="center" vertical="center" wrapText="1"/>
    </xf>
    <xf numFmtId="2" fontId="25" fillId="2" borderId="0" xfId="0" applyNumberFormat="1" applyFont="1" applyFill="1" applyBorder="1" applyAlignment="1">
      <alignment vertical="center"/>
    </xf>
    <xf numFmtId="2" fontId="25" fillId="2" borderId="0" xfId="0" applyNumberFormat="1" applyFont="1" applyFill="1" applyAlignment="1">
      <alignment vertical="center"/>
    </xf>
    <xf numFmtId="3" fontId="25" fillId="2" borderId="0" xfId="0" applyNumberFormat="1" applyFont="1" applyFill="1" applyAlignment="1">
      <alignment horizontal="center" vertical="center"/>
    </xf>
    <xf numFmtId="0" fontId="63" fillId="0" borderId="0" xfId="0" applyFont="1"/>
    <xf numFmtId="0" fontId="64" fillId="0" borderId="0" xfId="0" applyFont="1"/>
    <xf numFmtId="0" fontId="62" fillId="2" borderId="0" xfId="0" applyFont="1" applyFill="1" applyAlignment="1">
      <alignment horizontal="center" vertical="center"/>
    </xf>
    <xf numFmtId="3" fontId="60" fillId="2" borderId="0" xfId="0" applyNumberFormat="1" applyFont="1" applyFill="1" applyAlignment="1">
      <alignment horizontal="center" vertical="center"/>
    </xf>
    <xf numFmtId="2" fontId="60" fillId="2" borderId="0" xfId="0" applyNumberFormat="1" applyFont="1" applyFill="1" applyAlignment="1">
      <alignment horizontal="center" vertical="center"/>
    </xf>
    <xf numFmtId="0" fontId="60" fillId="2" borderId="0" xfId="0" applyNumberFormat="1" applyFont="1" applyFill="1" applyAlignment="1">
      <alignment horizontal="center" vertical="center"/>
    </xf>
    <xf numFmtId="0" fontId="60" fillId="2" borderId="0" xfId="0" applyFont="1" applyFill="1" applyAlignment="1">
      <alignment horizontal="center" vertical="center"/>
    </xf>
    <xf numFmtId="0" fontId="50" fillId="2" borderId="0" xfId="0" applyFont="1" applyFill="1" applyAlignment="1">
      <alignment horizontal="right"/>
    </xf>
    <xf numFmtId="0" fontId="30" fillId="2" borderId="5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left"/>
    </xf>
    <xf numFmtId="0" fontId="20" fillId="2" borderId="18" xfId="0" applyFont="1" applyFill="1" applyBorder="1" applyAlignment="1">
      <alignment horizontal="left"/>
    </xf>
    <xf numFmtId="0" fontId="20" fillId="2" borderId="11" xfId="1" applyNumberFormat="1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2" fontId="25" fillId="2" borderId="23" xfId="4" applyNumberFormat="1" applyFont="1" applyFill="1" applyBorder="1" applyAlignment="1">
      <alignment horizontal="center"/>
    </xf>
    <xf numFmtId="0" fontId="20" fillId="2" borderId="2" xfId="2" applyNumberFormat="1" applyFont="1" applyFill="1" applyBorder="1" applyAlignment="1">
      <alignment horizontal="center"/>
    </xf>
    <xf numFmtId="3" fontId="20" fillId="2" borderId="3" xfId="2" applyNumberFormat="1" applyFont="1" applyFill="1" applyBorder="1" applyAlignment="1">
      <alignment horizontal="center"/>
    </xf>
    <xf numFmtId="3" fontId="20" fillId="2" borderId="6" xfId="1" applyNumberFormat="1" applyFont="1" applyFill="1" applyBorder="1" applyAlignment="1">
      <alignment horizontal="center"/>
    </xf>
    <xf numFmtId="3" fontId="21" fillId="2" borderId="0" xfId="0" applyNumberFormat="1" applyFont="1" applyFill="1" applyBorder="1" applyAlignment="1">
      <alignment horizontal="center"/>
    </xf>
    <xf numFmtId="187" fontId="20" fillId="2" borderId="0" xfId="0" applyNumberFormat="1" applyFont="1" applyFill="1" applyBorder="1" applyAlignment="1">
      <alignment horizontal="center"/>
    </xf>
    <xf numFmtId="3" fontId="39" fillId="2" borderId="14" xfId="1" applyNumberFormat="1" applyFont="1" applyFill="1" applyBorder="1" applyAlignment="1" applyProtection="1">
      <alignment horizontal="center"/>
    </xf>
    <xf numFmtId="2" fontId="39" fillId="2" borderId="14" xfId="0" applyNumberFormat="1" applyFont="1" applyFill="1" applyBorder="1" applyAlignment="1">
      <alignment horizontal="center"/>
    </xf>
    <xf numFmtId="3" fontId="39" fillId="2" borderId="14" xfId="0" applyNumberFormat="1" applyFont="1" applyFill="1" applyBorder="1" applyAlignment="1">
      <alignment horizontal="center"/>
    </xf>
    <xf numFmtId="0" fontId="42" fillId="2" borderId="2" xfId="6" applyFont="1" applyFill="1" applyBorder="1" applyAlignment="1">
      <alignment horizontal="center"/>
    </xf>
    <xf numFmtId="2" fontId="20" fillId="2" borderId="3" xfId="0" applyNumberFormat="1" applyFont="1" applyFill="1" applyBorder="1" applyAlignment="1">
      <alignment horizontal="center"/>
    </xf>
    <xf numFmtId="3" fontId="20" fillId="2" borderId="3" xfId="0" applyNumberFormat="1" applyFont="1" applyFill="1" applyBorder="1" applyAlignment="1">
      <alignment horizontal="center"/>
    </xf>
    <xf numFmtId="0" fontId="20" fillId="2" borderId="6" xfId="1" applyNumberFormat="1" applyFont="1" applyFill="1" applyBorder="1" applyAlignment="1">
      <alignment horizontal="center"/>
    </xf>
    <xf numFmtId="2" fontId="25" fillId="5" borderId="40" xfId="0" applyNumberFormat="1" applyFont="1" applyFill="1" applyBorder="1" applyAlignment="1">
      <alignment horizontal="center" vertical="center"/>
    </xf>
    <xf numFmtId="3" fontId="25" fillId="2" borderId="3" xfId="1" applyNumberFormat="1" applyFont="1" applyFill="1" applyBorder="1" applyAlignment="1">
      <alignment horizontal="center" vertical="center"/>
    </xf>
    <xf numFmtId="0" fontId="25" fillId="2" borderId="40" xfId="4" applyFont="1" applyFill="1" applyBorder="1" applyAlignment="1">
      <alignment horizontal="center"/>
    </xf>
    <xf numFmtId="2" fontId="25" fillId="2" borderId="40" xfId="4" applyNumberFormat="1" applyFont="1" applyFill="1" applyBorder="1" applyAlignment="1">
      <alignment horizontal="center"/>
    </xf>
    <xf numFmtId="2" fontId="25" fillId="2" borderId="50" xfId="4" applyNumberFormat="1" applyFont="1" applyFill="1" applyBorder="1" applyAlignment="1">
      <alignment horizontal="center"/>
    </xf>
    <xf numFmtId="2" fontId="25" fillId="5" borderId="45" xfId="0" applyNumberFormat="1" applyFont="1" applyFill="1" applyBorder="1" applyAlignment="1">
      <alignment horizontal="center" vertical="center"/>
    </xf>
    <xf numFmtId="3" fontId="39" fillId="2" borderId="40" xfId="1" applyNumberFormat="1" applyFont="1" applyFill="1" applyBorder="1" applyAlignment="1" applyProtection="1">
      <alignment horizontal="center"/>
    </xf>
    <xf numFmtId="0" fontId="39" fillId="2" borderId="40" xfId="1" applyNumberFormat="1" applyFont="1" applyFill="1" applyBorder="1" applyAlignment="1" applyProtection="1">
      <alignment horizontal="center" vertical="center"/>
    </xf>
    <xf numFmtId="2" fontId="39" fillId="2" borderId="40" xfId="0" applyNumberFormat="1" applyFont="1" applyFill="1" applyBorder="1" applyAlignment="1">
      <alignment horizontal="center" vertical="center"/>
    </xf>
    <xf numFmtId="0" fontId="39" fillId="2" borderId="40" xfId="0" applyFont="1" applyFill="1" applyBorder="1" applyAlignment="1">
      <alignment horizontal="center" vertical="center"/>
    </xf>
    <xf numFmtId="1" fontId="39" fillId="2" borderId="40" xfId="0" applyNumberFormat="1" applyFont="1" applyFill="1" applyBorder="1" applyAlignment="1">
      <alignment horizontal="center" vertical="center"/>
    </xf>
    <xf numFmtId="3" fontId="39" fillId="2" borderId="11" xfId="1" applyNumberFormat="1" applyFont="1" applyFill="1" applyBorder="1" applyAlignment="1" applyProtection="1">
      <alignment horizontal="center"/>
    </xf>
    <xf numFmtId="2" fontId="39" fillId="2" borderId="11" xfId="0" applyNumberFormat="1" applyFont="1" applyFill="1" applyBorder="1" applyAlignment="1">
      <alignment horizontal="center"/>
    </xf>
    <xf numFmtId="3" fontId="20" fillId="2" borderId="42" xfId="1" applyNumberFormat="1" applyFont="1" applyFill="1" applyBorder="1" applyAlignment="1">
      <alignment horizontal="center"/>
    </xf>
    <xf numFmtId="0" fontId="25" fillId="2" borderId="13" xfId="1" applyNumberFormat="1" applyFont="1" applyFill="1" applyBorder="1" applyAlignment="1" applyProtection="1">
      <alignment horizontal="center"/>
    </xf>
    <xf numFmtId="0" fontId="25" fillId="2" borderId="13" xfId="0" applyNumberFormat="1" applyFont="1" applyFill="1" applyBorder="1" applyAlignment="1">
      <alignment horizontal="center"/>
    </xf>
    <xf numFmtId="4" fontId="25" fillId="2" borderId="13" xfId="0" applyNumberFormat="1" applyFont="1" applyFill="1" applyBorder="1" applyAlignment="1">
      <alignment horizontal="center"/>
    </xf>
    <xf numFmtId="0" fontId="12" fillId="0" borderId="0" xfId="0" applyFont="1" applyBorder="1"/>
    <xf numFmtId="2" fontId="20" fillId="5" borderId="51" xfId="0" applyNumberFormat="1" applyFont="1" applyFill="1" applyBorder="1" applyAlignment="1">
      <alignment horizontal="center" vertical="center"/>
    </xf>
    <xf numFmtId="2" fontId="25" fillId="5" borderId="51" xfId="0" applyNumberFormat="1" applyFont="1" applyFill="1" applyBorder="1" applyAlignment="1">
      <alignment horizontal="center" vertical="center"/>
    </xf>
    <xf numFmtId="0" fontId="25" fillId="2" borderId="51" xfId="4" applyFont="1" applyFill="1" applyBorder="1" applyAlignment="1">
      <alignment horizontal="center"/>
    </xf>
    <xf numFmtId="2" fontId="25" fillId="2" borderId="51" xfId="4" applyNumberFormat="1" applyFont="1" applyFill="1" applyBorder="1" applyAlignment="1">
      <alignment horizontal="center"/>
    </xf>
    <xf numFmtId="3" fontId="20" fillId="2" borderId="5" xfId="0" applyNumberFormat="1" applyFont="1" applyFill="1" applyBorder="1" applyAlignment="1">
      <alignment horizontal="center" vertical="center"/>
    </xf>
    <xf numFmtId="3" fontId="30" fillId="2" borderId="11" xfId="0" applyNumberFormat="1" applyFont="1" applyFill="1" applyBorder="1" applyAlignment="1">
      <alignment horizontal="center" vertical="center"/>
    </xf>
    <xf numFmtId="0" fontId="18" fillId="10" borderId="11" xfId="0" applyFont="1" applyFill="1" applyBorder="1"/>
    <xf numFmtId="0" fontId="18" fillId="10" borderId="0" xfId="0" applyFont="1" applyFill="1"/>
    <xf numFmtId="0" fontId="18" fillId="0" borderId="2" xfId="0" applyFont="1" applyBorder="1"/>
    <xf numFmtId="0" fontId="18" fillId="0" borderId="3" xfId="0" applyFont="1" applyBorder="1"/>
    <xf numFmtId="0" fontId="18" fillId="0" borderId="2" xfId="0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3" fontId="18" fillId="0" borderId="3" xfId="0" applyNumberFormat="1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3" fontId="18" fillId="0" borderId="2" xfId="0" applyNumberFormat="1" applyFont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center"/>
    </xf>
    <xf numFmtId="187" fontId="0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187" fontId="0" fillId="0" borderId="0" xfId="1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187" fontId="17" fillId="0" borderId="0" xfId="1" applyNumberFormat="1" applyFont="1" applyBorder="1" applyAlignment="1">
      <alignment horizontal="center"/>
    </xf>
    <xf numFmtId="0" fontId="65" fillId="10" borderId="6" xfId="0" applyFont="1" applyFill="1" applyBorder="1"/>
    <xf numFmtId="0" fontId="65" fillId="10" borderId="6" xfId="0" applyFont="1" applyFill="1" applyBorder="1" applyAlignment="1">
      <alignment horizontal="center"/>
    </xf>
    <xf numFmtId="2" fontId="65" fillId="10" borderId="6" xfId="0" applyNumberFormat="1" applyFont="1" applyFill="1" applyBorder="1" applyAlignment="1">
      <alignment horizontal="center"/>
    </xf>
    <xf numFmtId="3" fontId="65" fillId="10" borderId="6" xfId="0" applyNumberFormat="1" applyFont="1" applyFill="1" applyBorder="1" applyAlignment="1">
      <alignment horizontal="center"/>
    </xf>
    <xf numFmtId="2" fontId="18" fillId="10" borderId="10" xfId="0" applyNumberFormat="1" applyFont="1" applyFill="1" applyBorder="1" applyAlignment="1">
      <alignment horizontal="center"/>
    </xf>
    <xf numFmtId="0" fontId="63" fillId="10" borderId="0" xfId="0" applyFont="1" applyFill="1"/>
    <xf numFmtId="0" fontId="18" fillId="10" borderId="1" xfId="0" applyFont="1" applyFill="1" applyBorder="1"/>
    <xf numFmtId="0" fontId="18" fillId="10" borderId="5" xfId="0" applyFont="1" applyFill="1" applyBorder="1" applyAlignment="1">
      <alignment horizontal="center"/>
    </xf>
    <xf numFmtId="2" fontId="18" fillId="10" borderId="5" xfId="0" applyNumberFormat="1" applyFont="1" applyFill="1" applyBorder="1" applyAlignment="1">
      <alignment horizontal="center"/>
    </xf>
    <xf numFmtId="3" fontId="18" fillId="10" borderId="5" xfId="0" applyNumberFormat="1" applyFont="1" applyFill="1" applyBorder="1" applyAlignment="1">
      <alignment horizontal="center"/>
    </xf>
    <xf numFmtId="2" fontId="18" fillId="10" borderId="25" xfId="0" applyNumberFormat="1" applyFont="1" applyFill="1" applyBorder="1" applyAlignment="1">
      <alignment horizontal="center"/>
    </xf>
    <xf numFmtId="2" fontId="18" fillId="10" borderId="3" xfId="0" applyNumberFormat="1" applyFont="1" applyFill="1" applyBorder="1" applyAlignment="1">
      <alignment horizontal="center"/>
    </xf>
    <xf numFmtId="0" fontId="18" fillId="10" borderId="11" xfId="0" applyFont="1" applyFill="1" applyBorder="1" applyAlignment="1">
      <alignment horizontal="center"/>
    </xf>
    <xf numFmtId="2" fontId="18" fillId="10" borderId="11" xfId="0" applyNumberFormat="1" applyFont="1" applyFill="1" applyBorder="1" applyAlignment="1">
      <alignment horizontal="center"/>
    </xf>
    <xf numFmtId="3" fontId="18" fillId="10" borderId="11" xfId="0" applyNumberFormat="1" applyFont="1" applyFill="1" applyBorder="1" applyAlignment="1">
      <alignment horizontal="center"/>
    </xf>
    <xf numFmtId="3" fontId="65" fillId="0" borderId="1" xfId="0" applyNumberFormat="1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/>
    </xf>
    <xf numFmtId="187" fontId="65" fillId="0" borderId="2" xfId="1" applyNumberFormat="1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3" fontId="65" fillId="0" borderId="2" xfId="0" applyNumberFormat="1" applyFont="1" applyBorder="1" applyAlignment="1">
      <alignment horizontal="center" vertical="center" wrapText="1"/>
    </xf>
    <xf numFmtId="188" fontId="18" fillId="0" borderId="3" xfId="1" applyNumberFormat="1" applyFont="1" applyBorder="1" applyAlignment="1">
      <alignment horizontal="center"/>
    </xf>
    <xf numFmtId="188" fontId="18" fillId="0" borderId="2" xfId="1" applyNumberFormat="1" applyFont="1" applyBorder="1" applyAlignment="1">
      <alignment horizontal="center"/>
    </xf>
    <xf numFmtId="188" fontId="18" fillId="0" borderId="1" xfId="1" applyNumberFormat="1" applyFont="1" applyBorder="1" applyAlignment="1">
      <alignment horizontal="center"/>
    </xf>
    <xf numFmtId="188" fontId="65" fillId="10" borderId="6" xfId="1" applyNumberFormat="1" applyFont="1" applyFill="1" applyBorder="1" applyAlignment="1">
      <alignment horizontal="center"/>
    </xf>
    <xf numFmtId="188" fontId="18" fillId="10" borderId="5" xfId="1" applyNumberFormat="1" applyFont="1" applyFill="1" applyBorder="1" applyAlignment="1">
      <alignment horizontal="center"/>
    </xf>
    <xf numFmtId="188" fontId="18" fillId="10" borderId="11" xfId="1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left" vertical="center"/>
    </xf>
    <xf numFmtId="0" fontId="50" fillId="2" borderId="0" xfId="0" applyFont="1" applyFill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3" fontId="30" fillId="2" borderId="3" xfId="0" applyNumberFormat="1" applyFont="1" applyFill="1" applyBorder="1" applyAlignment="1">
      <alignment horizontal="center" vertical="center" wrapText="1"/>
    </xf>
    <xf numFmtId="3" fontId="30" fillId="2" borderId="5" xfId="0" applyNumberFormat="1" applyFont="1" applyFill="1" applyBorder="1" applyAlignment="1">
      <alignment horizontal="center" vertical="center" wrapText="1"/>
    </xf>
    <xf numFmtId="3" fontId="30" fillId="2" borderId="1" xfId="0" applyNumberFormat="1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/>
    </xf>
    <xf numFmtId="0" fontId="51" fillId="2" borderId="5" xfId="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/>
    </xf>
    <xf numFmtId="0" fontId="36" fillId="2" borderId="24" xfId="0" applyFont="1" applyFill="1" applyBorder="1" applyAlignment="1">
      <alignment horizontal="center" vertical="center"/>
    </xf>
    <xf numFmtId="0" fontId="30" fillId="2" borderId="18" xfId="0" applyFont="1" applyFill="1" applyBorder="1" applyAlignment="1">
      <alignment horizontal="center" vertical="center"/>
    </xf>
    <xf numFmtId="0" fontId="30" fillId="2" borderId="24" xfId="0" applyFont="1" applyFill="1" applyBorder="1" applyAlignment="1">
      <alignment horizontal="center" vertical="center"/>
    </xf>
    <xf numFmtId="0" fontId="52" fillId="2" borderId="5" xfId="0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horizontal="center" vertical="center"/>
    </xf>
    <xf numFmtId="3" fontId="36" fillId="2" borderId="3" xfId="0" applyNumberFormat="1" applyFont="1" applyFill="1" applyBorder="1" applyAlignment="1">
      <alignment horizontal="center" vertical="center" wrapText="1"/>
    </xf>
    <xf numFmtId="3" fontId="36" fillId="2" borderId="5" xfId="0" applyNumberFormat="1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36" fillId="2" borderId="26" xfId="0" applyFont="1" applyFill="1" applyBorder="1" applyAlignment="1">
      <alignment horizontal="center" vertical="center"/>
    </xf>
    <xf numFmtId="0" fontId="36" fillId="2" borderId="27" xfId="0" applyFont="1" applyFill="1" applyBorder="1" applyAlignment="1">
      <alignment horizontal="center" vertical="center"/>
    </xf>
    <xf numFmtId="0" fontId="36" fillId="2" borderId="28" xfId="0" applyFont="1" applyFill="1" applyBorder="1" applyAlignment="1">
      <alignment horizontal="center" vertical="center"/>
    </xf>
    <xf numFmtId="0" fontId="36" fillId="2" borderId="29" xfId="0" applyFont="1" applyFill="1" applyBorder="1" applyAlignment="1">
      <alignment horizontal="center" vertical="center"/>
    </xf>
    <xf numFmtId="0" fontId="30" fillId="2" borderId="30" xfId="0" applyFont="1" applyFill="1" applyBorder="1" applyAlignment="1">
      <alignment horizontal="center" vertical="center"/>
    </xf>
    <xf numFmtId="0" fontId="30" fillId="2" borderId="26" xfId="0" applyFont="1" applyFill="1" applyBorder="1" applyAlignment="1">
      <alignment horizontal="center" vertical="center"/>
    </xf>
    <xf numFmtId="0" fontId="30" fillId="2" borderId="27" xfId="0" applyFont="1" applyFill="1" applyBorder="1" applyAlignment="1">
      <alignment horizontal="center" vertical="center"/>
    </xf>
    <xf numFmtId="0" fontId="30" fillId="2" borderId="28" xfId="0" applyFont="1" applyFill="1" applyBorder="1" applyAlignment="1">
      <alignment horizontal="center" vertical="center"/>
    </xf>
    <xf numFmtId="0" fontId="30" fillId="2" borderId="29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right"/>
    </xf>
    <xf numFmtId="0" fontId="30" fillId="2" borderId="31" xfId="0" applyFont="1" applyFill="1" applyBorder="1" applyAlignment="1">
      <alignment horizontal="right"/>
    </xf>
    <xf numFmtId="0" fontId="30" fillId="2" borderId="4" xfId="0" applyFont="1" applyFill="1" applyBorder="1" applyAlignment="1">
      <alignment horizontal="right"/>
    </xf>
    <xf numFmtId="0" fontId="30" fillId="2" borderId="32" xfId="0" applyFont="1" applyFill="1" applyBorder="1" applyAlignment="1">
      <alignment horizontal="right"/>
    </xf>
    <xf numFmtId="0" fontId="30" fillId="2" borderId="7" xfId="0" applyFont="1" applyFill="1" applyBorder="1" applyAlignment="1">
      <alignment horizontal="right" vertical="center"/>
    </xf>
    <xf numFmtId="0" fontId="30" fillId="2" borderId="4" xfId="0" applyFont="1" applyFill="1" applyBorder="1" applyAlignment="1">
      <alignment horizontal="right" vertical="center"/>
    </xf>
    <xf numFmtId="0" fontId="30" fillId="2" borderId="32" xfId="0" applyFont="1" applyFill="1" applyBorder="1" applyAlignment="1">
      <alignment horizontal="right" vertical="center"/>
    </xf>
    <xf numFmtId="0" fontId="30" fillId="2" borderId="3" xfId="0" applyNumberFormat="1" applyFont="1" applyFill="1" applyBorder="1" applyAlignment="1">
      <alignment horizontal="center" vertical="center" wrapText="1"/>
    </xf>
    <xf numFmtId="0" fontId="30" fillId="2" borderId="5" xfId="0" applyNumberFormat="1" applyFont="1" applyFill="1" applyBorder="1" applyAlignment="1">
      <alignment horizontal="center" vertical="center" wrapText="1"/>
    </xf>
    <xf numFmtId="0" fontId="30" fillId="2" borderId="1" xfId="0" applyNumberFormat="1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36" fillId="2" borderId="3" xfId="0" applyNumberFormat="1" applyFont="1" applyFill="1" applyBorder="1" applyAlignment="1">
      <alignment horizontal="center" vertical="center" wrapText="1"/>
    </xf>
    <xf numFmtId="0" fontId="36" fillId="2" borderId="5" xfId="0" applyNumberFormat="1" applyFont="1" applyFill="1" applyBorder="1" applyAlignment="1">
      <alignment horizontal="center" vertical="center" wrapText="1"/>
    </xf>
    <xf numFmtId="0" fontId="36" fillId="2" borderId="1" xfId="0" applyNumberFormat="1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right" vertical="center"/>
    </xf>
    <xf numFmtId="0" fontId="30" fillId="2" borderId="31" xfId="0" applyFont="1" applyFill="1" applyBorder="1" applyAlignment="1">
      <alignment horizontal="right" vertical="center"/>
    </xf>
    <xf numFmtId="0" fontId="30" fillId="2" borderId="22" xfId="0" applyFont="1" applyFill="1" applyBorder="1" applyAlignment="1">
      <alignment horizontal="right" vertical="center"/>
    </xf>
    <xf numFmtId="0" fontId="20" fillId="2" borderId="7" xfId="0" applyFont="1" applyFill="1" applyBorder="1" applyAlignment="1">
      <alignment horizontal="right" vertical="center"/>
    </xf>
    <xf numFmtId="0" fontId="20" fillId="2" borderId="4" xfId="0" applyFont="1" applyFill="1" applyBorder="1" applyAlignment="1">
      <alignment horizontal="right" vertical="center"/>
    </xf>
    <xf numFmtId="0" fontId="20" fillId="2" borderId="32" xfId="0" applyFont="1" applyFill="1" applyBorder="1" applyAlignment="1">
      <alignment horizontal="right" vertical="center"/>
    </xf>
    <xf numFmtId="0" fontId="30" fillId="2" borderId="11" xfId="0" applyFont="1" applyFill="1" applyBorder="1" applyAlignment="1">
      <alignment horizontal="right" vertical="center"/>
    </xf>
    <xf numFmtId="0" fontId="30" fillId="2" borderId="3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6" fillId="2" borderId="20" xfId="0" applyFont="1" applyFill="1" applyBorder="1" applyAlignment="1">
      <alignment horizontal="right" vertical="center"/>
    </xf>
    <xf numFmtId="0" fontId="36" fillId="2" borderId="31" xfId="0" applyFont="1" applyFill="1" applyBorder="1" applyAlignment="1">
      <alignment horizontal="right" vertical="center"/>
    </xf>
    <xf numFmtId="0" fontId="36" fillId="2" borderId="22" xfId="0" applyFont="1" applyFill="1" applyBorder="1" applyAlignment="1">
      <alignment horizontal="right" vertical="center"/>
    </xf>
    <xf numFmtId="0" fontId="30" fillId="2" borderId="2" xfId="0" applyFont="1" applyFill="1" applyBorder="1" applyAlignment="1">
      <alignment horizontal="right" vertical="center"/>
    </xf>
    <xf numFmtId="0" fontId="20" fillId="2" borderId="12" xfId="0" applyFont="1" applyFill="1" applyBorder="1" applyAlignment="1">
      <alignment horizontal="center" vertical="center"/>
    </xf>
    <xf numFmtId="0" fontId="30" fillId="2" borderId="35" xfId="0" applyFont="1" applyFill="1" applyBorder="1" applyAlignment="1">
      <alignment horizontal="right" vertical="center"/>
    </xf>
    <xf numFmtId="0" fontId="30" fillId="2" borderId="36" xfId="0" applyFont="1" applyFill="1" applyBorder="1" applyAlignment="1">
      <alignment horizontal="right" vertical="center"/>
    </xf>
    <xf numFmtId="0" fontId="30" fillId="2" borderId="37" xfId="0" applyFont="1" applyFill="1" applyBorder="1" applyAlignment="1">
      <alignment horizontal="right" vertical="center"/>
    </xf>
    <xf numFmtId="0" fontId="36" fillId="2" borderId="11" xfId="0" applyFont="1" applyFill="1" applyBorder="1" applyAlignment="1">
      <alignment horizontal="right" vertical="center"/>
    </xf>
    <xf numFmtId="0" fontId="30" fillId="2" borderId="12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left"/>
    </xf>
    <xf numFmtId="0" fontId="30" fillId="2" borderId="3" xfId="0" applyFont="1" applyFill="1" applyBorder="1" applyAlignment="1">
      <alignment horizontal="right"/>
    </xf>
    <xf numFmtId="0" fontId="30" fillId="2" borderId="18" xfId="0" applyFont="1" applyFill="1" applyBorder="1" applyAlignment="1">
      <alignment horizontal="center"/>
    </xf>
    <xf numFmtId="0" fontId="30" fillId="2" borderId="24" xfId="0" applyFont="1" applyFill="1" applyBorder="1" applyAlignment="1">
      <alignment horizontal="center"/>
    </xf>
    <xf numFmtId="0" fontId="50" fillId="2" borderId="0" xfId="0" applyFont="1" applyFill="1" applyAlignment="1">
      <alignment horizontal="center"/>
    </xf>
    <xf numFmtId="0" fontId="30" fillId="2" borderId="2" xfId="0" applyFont="1" applyFill="1" applyBorder="1" applyAlignment="1">
      <alignment horizontal="right"/>
    </xf>
    <xf numFmtId="0" fontId="24" fillId="2" borderId="0" xfId="0" applyFont="1" applyFill="1" applyAlignment="1">
      <alignment horizontal="left"/>
    </xf>
    <xf numFmtId="0" fontId="30" fillId="2" borderId="3" xfId="0" applyNumberFormat="1" applyFont="1" applyFill="1" applyBorder="1" applyAlignment="1">
      <alignment horizontal="center" vertical="center"/>
    </xf>
    <xf numFmtId="0" fontId="30" fillId="2" borderId="5" xfId="0" applyNumberFormat="1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right"/>
    </xf>
    <xf numFmtId="0" fontId="20" fillId="2" borderId="31" xfId="0" applyFont="1" applyFill="1" applyBorder="1" applyAlignment="1">
      <alignment horizontal="right"/>
    </xf>
    <xf numFmtId="0" fontId="20" fillId="2" borderId="22" xfId="0" applyFont="1" applyFill="1" applyBorder="1" applyAlignment="1">
      <alignment horizontal="right"/>
    </xf>
    <xf numFmtId="0" fontId="30" fillId="2" borderId="35" xfId="0" applyFont="1" applyFill="1" applyBorder="1" applyAlignment="1">
      <alignment horizontal="right"/>
    </xf>
    <xf numFmtId="0" fontId="30" fillId="2" borderId="36" xfId="0" applyFont="1" applyFill="1" applyBorder="1" applyAlignment="1">
      <alignment horizontal="right"/>
    </xf>
    <xf numFmtId="0" fontId="30" fillId="2" borderId="37" xfId="0" applyFont="1" applyFill="1" applyBorder="1" applyAlignment="1">
      <alignment horizontal="right"/>
    </xf>
    <xf numFmtId="0" fontId="20" fillId="2" borderId="7" xfId="0" applyFont="1" applyFill="1" applyBorder="1" applyAlignment="1">
      <alignment horizontal="right"/>
    </xf>
    <xf numFmtId="0" fontId="20" fillId="2" borderId="4" xfId="0" applyFont="1" applyFill="1" applyBorder="1" applyAlignment="1">
      <alignment horizontal="right"/>
    </xf>
    <xf numFmtId="0" fontId="20" fillId="2" borderId="32" xfId="0" applyFont="1" applyFill="1" applyBorder="1" applyAlignment="1">
      <alignment horizontal="right"/>
    </xf>
    <xf numFmtId="0" fontId="58" fillId="2" borderId="7" xfId="0" applyFont="1" applyFill="1" applyBorder="1" applyAlignment="1">
      <alignment horizontal="right"/>
    </xf>
    <xf numFmtId="0" fontId="28" fillId="2" borderId="4" xfId="0" applyFont="1" applyFill="1" applyBorder="1" applyAlignment="1">
      <alignment horizontal="right"/>
    </xf>
    <xf numFmtId="0" fontId="28" fillId="2" borderId="32" xfId="0" applyFont="1" applyFill="1" applyBorder="1" applyAlignment="1">
      <alignment horizontal="right"/>
    </xf>
    <xf numFmtId="0" fontId="30" fillId="2" borderId="2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/>
    </xf>
    <xf numFmtId="0" fontId="30" fillId="2" borderId="11" xfId="0" applyFont="1" applyFill="1" applyBorder="1" applyAlignment="1">
      <alignment horizontal="right"/>
    </xf>
    <xf numFmtId="0" fontId="53" fillId="2" borderId="7" xfId="0" applyFont="1" applyFill="1" applyBorder="1" applyAlignment="1">
      <alignment horizontal="right"/>
    </xf>
    <xf numFmtId="0" fontId="53" fillId="2" borderId="4" xfId="0" applyFont="1" applyFill="1" applyBorder="1" applyAlignment="1">
      <alignment horizontal="right"/>
    </xf>
    <xf numFmtId="0" fontId="53" fillId="2" borderId="32" xfId="0" applyFont="1" applyFill="1" applyBorder="1" applyAlignment="1">
      <alignment horizontal="right"/>
    </xf>
    <xf numFmtId="2" fontId="20" fillId="2" borderId="3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wrapText="1"/>
    </xf>
    <xf numFmtId="0" fontId="30" fillId="2" borderId="5" xfId="0" applyFont="1" applyFill="1" applyBorder="1" applyAlignment="1">
      <alignment horizontal="center" wrapText="1"/>
    </xf>
    <xf numFmtId="3" fontId="30" fillId="2" borderId="3" xfId="0" applyNumberFormat="1" applyFont="1" applyFill="1" applyBorder="1" applyAlignment="1">
      <alignment horizontal="center" wrapText="1"/>
    </xf>
    <xf numFmtId="3" fontId="30" fillId="2" borderId="5" xfId="0" applyNumberFormat="1" applyFont="1" applyFill="1" applyBorder="1" applyAlignment="1">
      <alignment horizontal="center" wrapText="1"/>
    </xf>
    <xf numFmtId="3" fontId="20" fillId="2" borderId="3" xfId="1" applyNumberFormat="1" applyFont="1" applyFill="1" applyBorder="1" applyAlignment="1">
      <alignment horizontal="center" vertical="center"/>
    </xf>
    <xf numFmtId="3" fontId="20" fillId="2" borderId="1" xfId="1" applyNumberFormat="1" applyFont="1" applyFill="1" applyBorder="1" applyAlignment="1">
      <alignment horizontal="center" vertical="center"/>
    </xf>
    <xf numFmtId="3" fontId="20" fillId="2" borderId="3" xfId="0" applyNumberFormat="1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left"/>
    </xf>
    <xf numFmtId="0" fontId="30" fillId="2" borderId="20" xfId="0" applyFont="1" applyFill="1" applyBorder="1" applyAlignment="1">
      <alignment horizontal="right"/>
    </xf>
    <xf numFmtId="0" fontId="30" fillId="2" borderId="22" xfId="0" applyFont="1" applyFill="1" applyBorder="1" applyAlignment="1">
      <alignment horizontal="right"/>
    </xf>
    <xf numFmtId="0" fontId="48" fillId="2" borderId="11" xfId="0" applyFont="1" applyFill="1" applyBorder="1" applyAlignment="1">
      <alignment horizontal="center"/>
    </xf>
    <xf numFmtId="0" fontId="56" fillId="2" borderId="12" xfId="0" applyFont="1" applyFill="1" applyBorder="1" applyAlignment="1">
      <alignment horizontal="center"/>
    </xf>
    <xf numFmtId="0" fontId="28" fillId="2" borderId="38" xfId="0" applyFont="1" applyFill="1" applyBorder="1" applyAlignment="1">
      <alignment horizontal="left"/>
    </xf>
    <xf numFmtId="0" fontId="30" fillId="2" borderId="33" xfId="0" applyFont="1" applyFill="1" applyBorder="1" applyAlignment="1">
      <alignment horizontal="center"/>
    </xf>
    <xf numFmtId="0" fontId="30" fillId="2" borderId="4" xfId="0" applyFont="1" applyFill="1" applyBorder="1" applyAlignment="1">
      <alignment horizontal="center"/>
    </xf>
    <xf numFmtId="0" fontId="30" fillId="2" borderId="34" xfId="0" applyFont="1" applyFill="1" applyBorder="1" applyAlignment="1">
      <alignment horizontal="center"/>
    </xf>
    <xf numFmtId="0" fontId="50" fillId="2" borderId="0" xfId="0" applyFont="1" applyFill="1" applyAlignment="1"/>
    <xf numFmtId="2" fontId="50" fillId="2" borderId="0" xfId="0" applyNumberFormat="1" applyFont="1" applyFill="1" applyAlignment="1"/>
    <xf numFmtId="2" fontId="50" fillId="2" borderId="0" xfId="0" applyNumberFormat="1" applyFont="1" applyFill="1" applyAlignment="1">
      <alignment horizontal="center"/>
    </xf>
    <xf numFmtId="2" fontId="30" fillId="2" borderId="2" xfId="0" applyNumberFormat="1" applyFont="1" applyFill="1" applyBorder="1" applyAlignment="1">
      <alignment horizontal="center" vertical="center"/>
    </xf>
    <xf numFmtId="0" fontId="59" fillId="2" borderId="0" xfId="0" applyFont="1" applyFill="1" applyAlignment="1">
      <alignment horizontal="center"/>
    </xf>
    <xf numFmtId="2" fontId="59" fillId="2" borderId="0" xfId="0" applyNumberFormat="1" applyFont="1" applyFill="1" applyAlignment="1">
      <alignment horizontal="center"/>
    </xf>
    <xf numFmtId="2" fontId="30" fillId="2" borderId="24" xfId="0" applyNumberFormat="1" applyFont="1" applyFill="1" applyBorder="1" applyAlignment="1">
      <alignment horizontal="center"/>
    </xf>
    <xf numFmtId="2" fontId="30" fillId="2" borderId="18" xfId="0" applyNumberFormat="1" applyFont="1" applyFill="1" applyBorder="1" applyAlignment="1">
      <alignment horizontal="center"/>
    </xf>
    <xf numFmtId="0" fontId="50" fillId="2" borderId="0" xfId="0" applyFont="1" applyFill="1" applyAlignment="1">
      <alignment horizontal="left"/>
    </xf>
    <xf numFmtId="2" fontId="50" fillId="2" borderId="0" xfId="0" applyNumberFormat="1" applyFont="1" applyFill="1" applyAlignment="1">
      <alignment horizontal="left"/>
    </xf>
    <xf numFmtId="2" fontId="30" fillId="2" borderId="3" xfId="0" applyNumberFormat="1" applyFont="1" applyFill="1" applyBorder="1" applyAlignment="1">
      <alignment horizontal="center" wrapText="1"/>
    </xf>
    <xf numFmtId="2" fontId="30" fillId="2" borderId="5" xfId="0" applyNumberFormat="1" applyFont="1" applyFill="1" applyBorder="1" applyAlignment="1">
      <alignment horizontal="center" wrapText="1"/>
    </xf>
    <xf numFmtId="2" fontId="30" fillId="2" borderId="27" xfId="0" applyNumberFormat="1" applyFont="1" applyFill="1" applyBorder="1" applyAlignment="1">
      <alignment horizontal="center" vertical="center"/>
    </xf>
    <xf numFmtId="2" fontId="30" fillId="2" borderId="29" xfId="0" applyNumberFormat="1" applyFont="1" applyFill="1" applyBorder="1" applyAlignment="1">
      <alignment horizontal="center" vertical="center"/>
    </xf>
    <xf numFmtId="0" fontId="50" fillId="2" borderId="0" xfId="0" applyFont="1" applyFill="1" applyBorder="1" applyAlignment="1"/>
    <xf numFmtId="2" fontId="50" fillId="2" borderId="0" xfId="0" applyNumberFormat="1" applyFont="1" applyFill="1" applyBorder="1" applyAlignment="1"/>
    <xf numFmtId="4" fontId="50" fillId="2" borderId="0" xfId="0" applyNumberFormat="1" applyFont="1" applyFill="1" applyAlignment="1">
      <alignment horizontal="left"/>
    </xf>
    <xf numFmtId="2" fontId="30" fillId="2" borderId="30" xfId="0" applyNumberFormat="1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horizontal="left"/>
    </xf>
    <xf numFmtId="2" fontId="50" fillId="2" borderId="0" xfId="0" applyNumberFormat="1" applyFont="1" applyFill="1" applyBorder="1" applyAlignment="1">
      <alignment horizontal="left"/>
    </xf>
    <xf numFmtId="0" fontId="60" fillId="2" borderId="0" xfId="0" applyFont="1" applyFill="1" applyAlignment="1">
      <alignment horizontal="left"/>
    </xf>
    <xf numFmtId="2" fontId="60" fillId="2" borderId="0" xfId="0" applyNumberFormat="1" applyFont="1" applyFill="1" applyAlignment="1">
      <alignment horizontal="left"/>
    </xf>
    <xf numFmtId="0" fontId="20" fillId="2" borderId="38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30" fillId="2" borderId="32" xfId="0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0" fontId="30" fillId="0" borderId="20" xfId="0" applyFont="1" applyBorder="1" applyAlignment="1">
      <alignment horizontal="right"/>
    </xf>
    <xf numFmtId="0" fontId="30" fillId="0" borderId="31" xfId="0" applyFont="1" applyBorder="1" applyAlignment="1">
      <alignment horizontal="right"/>
    </xf>
    <xf numFmtId="0" fontId="30" fillId="0" borderId="22" xfId="0" applyFont="1" applyBorder="1" applyAlignment="1">
      <alignment horizontal="right"/>
    </xf>
    <xf numFmtId="0" fontId="59" fillId="0" borderId="0" xfId="0" applyFont="1" applyAlignment="1">
      <alignment horizontal="center"/>
    </xf>
    <xf numFmtId="0" fontId="30" fillId="0" borderId="18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3" fontId="30" fillId="0" borderId="3" xfId="0" applyNumberFormat="1" applyFont="1" applyBorder="1" applyAlignment="1">
      <alignment horizontal="center" wrapText="1"/>
    </xf>
    <xf numFmtId="3" fontId="30" fillId="0" borderId="5" xfId="0" applyNumberFormat="1" applyFont="1" applyBorder="1" applyAlignment="1">
      <alignment horizontal="center" wrapText="1"/>
    </xf>
    <xf numFmtId="0" fontId="30" fillId="0" borderId="3" xfId="0" applyFont="1" applyBorder="1" applyAlignment="1">
      <alignment horizontal="center" wrapText="1"/>
    </xf>
    <xf numFmtId="0" fontId="30" fillId="0" borderId="5" xfId="0" applyFont="1" applyBorder="1" applyAlignment="1">
      <alignment horizontal="center" wrapText="1"/>
    </xf>
    <xf numFmtId="3" fontId="30" fillId="0" borderId="3" xfId="0" applyNumberFormat="1" applyFont="1" applyBorder="1" applyAlignment="1">
      <alignment horizontal="center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50" fillId="0" borderId="0" xfId="0" applyFont="1" applyAlignment="1">
      <alignment horizontal="left"/>
    </xf>
    <xf numFmtId="0" fontId="30" fillId="0" borderId="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50" fillId="0" borderId="0" xfId="0" applyFont="1" applyFill="1" applyAlignment="1">
      <alignment horizontal="left"/>
    </xf>
    <xf numFmtId="0" fontId="53" fillId="0" borderId="7" xfId="0" applyFont="1" applyBorder="1" applyAlignment="1">
      <alignment horizontal="center"/>
    </xf>
    <xf numFmtId="0" fontId="53" fillId="0" borderId="4" xfId="0" applyFont="1" applyBorder="1" applyAlignment="1">
      <alignment horizontal="center"/>
    </xf>
    <xf numFmtId="0" fontId="53" fillId="0" borderId="32" xfId="0" applyFont="1" applyBorder="1" applyAlignment="1">
      <alignment horizontal="center"/>
    </xf>
    <xf numFmtId="0" fontId="53" fillId="2" borderId="3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3" fontId="53" fillId="2" borderId="3" xfId="0" applyNumberFormat="1" applyFont="1" applyFill="1" applyBorder="1" applyAlignment="1">
      <alignment horizontal="center" vertical="center" wrapText="1"/>
    </xf>
    <xf numFmtId="3" fontId="53" fillId="2" borderId="5" xfId="0" applyNumberFormat="1" applyFont="1" applyFill="1" applyBorder="1" applyAlignment="1">
      <alignment horizontal="center" vertical="center" wrapText="1"/>
    </xf>
    <xf numFmtId="3" fontId="53" fillId="2" borderId="1" xfId="0" applyNumberFormat="1" applyFont="1" applyFill="1" applyBorder="1" applyAlignment="1">
      <alignment horizontal="center" vertical="center" wrapText="1"/>
    </xf>
    <xf numFmtId="3" fontId="53" fillId="2" borderId="3" xfId="0" applyNumberFormat="1" applyFont="1" applyFill="1" applyBorder="1" applyAlignment="1">
      <alignment horizontal="center" wrapText="1"/>
    </xf>
    <xf numFmtId="3" fontId="53" fillId="2" borderId="5" xfId="0" applyNumberFormat="1" applyFont="1" applyFill="1" applyBorder="1" applyAlignment="1">
      <alignment horizontal="center" wrapText="1"/>
    </xf>
    <xf numFmtId="0" fontId="53" fillId="2" borderId="3" xfId="0" applyFont="1" applyFill="1" applyBorder="1" applyAlignment="1">
      <alignment horizontal="center" wrapText="1"/>
    </xf>
    <xf numFmtId="0" fontId="53" fillId="2" borderId="5" xfId="0" applyFont="1" applyFill="1" applyBorder="1" applyAlignment="1">
      <alignment horizontal="center" wrapText="1"/>
    </xf>
    <xf numFmtId="0" fontId="53" fillId="2" borderId="26" xfId="0" applyFont="1" applyFill="1" applyBorder="1" applyAlignment="1">
      <alignment horizontal="center" vertical="center"/>
    </xf>
    <xf numFmtId="0" fontId="53" fillId="2" borderId="27" xfId="0" applyFont="1" applyFill="1" applyBorder="1" applyAlignment="1">
      <alignment horizontal="center" vertical="center"/>
    </xf>
    <xf numFmtId="0" fontId="53" fillId="2" borderId="28" xfId="0" applyFont="1" applyFill="1" applyBorder="1" applyAlignment="1">
      <alignment horizontal="center" vertical="center"/>
    </xf>
    <xf numFmtId="0" fontId="53" fillId="2" borderId="29" xfId="0" applyFont="1" applyFill="1" applyBorder="1" applyAlignment="1">
      <alignment horizontal="center" vertical="center"/>
    </xf>
    <xf numFmtId="0" fontId="53" fillId="2" borderId="18" xfId="0" applyFont="1" applyFill="1" applyBorder="1" applyAlignment="1">
      <alignment horizontal="center" vertical="center"/>
    </xf>
    <xf numFmtId="0" fontId="53" fillId="2" borderId="30" xfId="0" applyFont="1" applyFill="1" applyBorder="1" applyAlignment="1">
      <alignment horizontal="center" vertical="center"/>
    </xf>
    <xf numFmtId="0" fontId="53" fillId="2" borderId="24" xfId="0" applyFont="1" applyFill="1" applyBorder="1" applyAlignment="1">
      <alignment horizontal="center" vertical="center"/>
    </xf>
    <xf numFmtId="0" fontId="53" fillId="2" borderId="18" xfId="0" applyFont="1" applyFill="1" applyBorder="1" applyAlignment="1">
      <alignment horizontal="center"/>
    </xf>
    <xf numFmtId="0" fontId="53" fillId="2" borderId="24" xfId="0" applyFont="1" applyFill="1" applyBorder="1" applyAlignment="1">
      <alignment horizontal="center"/>
    </xf>
    <xf numFmtId="0" fontId="53" fillId="2" borderId="0" xfId="0" applyFont="1" applyFill="1" applyAlignment="1">
      <alignment horizontal="center"/>
    </xf>
    <xf numFmtId="0" fontId="53" fillId="2" borderId="0" xfId="0" applyFont="1" applyFill="1" applyAlignment="1">
      <alignment horizontal="left"/>
    </xf>
    <xf numFmtId="0" fontId="53" fillId="2" borderId="5" xfId="0" applyFont="1" applyFill="1" applyBorder="1" applyAlignment="1">
      <alignment horizontal="center" vertical="center"/>
    </xf>
    <xf numFmtId="0" fontId="53" fillId="2" borderId="1" xfId="0" applyFont="1" applyFill="1" applyBorder="1" applyAlignment="1">
      <alignment horizontal="center" vertical="center"/>
    </xf>
    <xf numFmtId="0" fontId="53" fillId="2" borderId="20" xfId="0" applyFont="1" applyFill="1" applyBorder="1" applyAlignment="1">
      <alignment horizontal="right"/>
    </xf>
    <xf numFmtId="0" fontId="53" fillId="2" borderId="31" xfId="0" applyFont="1" applyFill="1" applyBorder="1" applyAlignment="1">
      <alignment horizontal="right"/>
    </xf>
    <xf numFmtId="0" fontId="53" fillId="2" borderId="22" xfId="0" applyFont="1" applyFill="1" applyBorder="1" applyAlignment="1">
      <alignment horizontal="right"/>
    </xf>
    <xf numFmtId="0" fontId="53" fillId="2" borderId="20" xfId="0" applyFont="1" applyFill="1" applyBorder="1" applyAlignment="1">
      <alignment horizontal="center"/>
    </xf>
    <xf numFmtId="0" fontId="53" fillId="2" borderId="31" xfId="0" applyFont="1" applyFill="1" applyBorder="1" applyAlignment="1">
      <alignment horizontal="center"/>
    </xf>
    <xf numFmtId="0" fontId="53" fillId="2" borderId="22" xfId="0" applyFont="1" applyFill="1" applyBorder="1" applyAlignment="1">
      <alignment horizontal="center"/>
    </xf>
    <xf numFmtId="0" fontId="61" fillId="2" borderId="0" xfId="0" applyFont="1" applyFill="1" applyAlignment="1">
      <alignment horizontal="center" vertical="center"/>
    </xf>
    <xf numFmtId="0" fontId="60" fillId="2" borderId="0" xfId="0" applyFont="1" applyFill="1" applyAlignment="1">
      <alignment horizontal="center" vertical="center"/>
    </xf>
    <xf numFmtId="0" fontId="60" fillId="2" borderId="0" xfId="0" applyFont="1" applyFill="1" applyAlignment="1">
      <alignment horizontal="left" vertical="center"/>
    </xf>
    <xf numFmtId="2" fontId="53" fillId="2" borderId="3" xfId="0" applyNumberFormat="1" applyFont="1" applyFill="1" applyBorder="1" applyAlignment="1">
      <alignment horizontal="center" vertical="center" wrapText="1"/>
    </xf>
    <xf numFmtId="2" fontId="53" fillId="2" borderId="5" xfId="0" applyNumberFormat="1" applyFont="1" applyFill="1" applyBorder="1" applyAlignment="1">
      <alignment horizontal="center" vertical="center" wrapText="1"/>
    </xf>
    <xf numFmtId="2" fontId="53" fillId="2" borderId="1" xfId="0" applyNumberFormat="1" applyFont="1" applyFill="1" applyBorder="1" applyAlignment="1">
      <alignment horizontal="center" vertical="center" wrapText="1"/>
    </xf>
    <xf numFmtId="0" fontId="53" fillId="2" borderId="11" xfId="0" applyFont="1" applyFill="1" applyBorder="1" applyAlignment="1">
      <alignment horizontal="right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53" fillId="2" borderId="35" xfId="0" applyFont="1" applyFill="1" applyBorder="1" applyAlignment="1">
      <alignment horizontal="right"/>
    </xf>
    <xf numFmtId="0" fontId="53" fillId="2" borderId="36" xfId="0" applyFont="1" applyFill="1" applyBorder="1" applyAlignment="1">
      <alignment horizontal="right"/>
    </xf>
    <xf numFmtId="0" fontId="53" fillId="2" borderId="37" xfId="0" applyFont="1" applyFill="1" applyBorder="1" applyAlignment="1">
      <alignment horizontal="right"/>
    </xf>
    <xf numFmtId="0" fontId="53" fillId="2" borderId="7" xfId="0" applyFont="1" applyFill="1" applyBorder="1" applyAlignment="1">
      <alignment horizontal="center"/>
    </xf>
    <xf numFmtId="0" fontId="53" fillId="2" borderId="4" xfId="0" applyFont="1" applyFill="1" applyBorder="1" applyAlignment="1">
      <alignment horizontal="center"/>
    </xf>
    <xf numFmtId="0" fontId="30" fillId="2" borderId="7" xfId="0" applyFont="1" applyFill="1" applyBorder="1" applyAlignment="1">
      <alignment horizontal="center"/>
    </xf>
    <xf numFmtId="0" fontId="30" fillId="2" borderId="10" xfId="0" applyFont="1" applyFill="1" applyBorder="1" applyAlignment="1">
      <alignment horizontal="right"/>
    </xf>
    <xf numFmtId="0" fontId="65" fillId="0" borderId="3" xfId="0" applyFont="1" applyBorder="1" applyAlignment="1">
      <alignment horizontal="center" wrapText="1"/>
    </xf>
    <xf numFmtId="0" fontId="65" fillId="0" borderId="5" xfId="0" applyFont="1" applyBorder="1" applyAlignment="1">
      <alignment horizontal="center" wrapText="1"/>
    </xf>
    <xf numFmtId="0" fontId="65" fillId="0" borderId="2" xfId="0" applyFont="1" applyBorder="1" applyAlignment="1">
      <alignment horizontal="center" vertical="center" wrapText="1"/>
    </xf>
    <xf numFmtId="3" fontId="65" fillId="0" borderId="3" xfId="0" applyNumberFormat="1" applyFont="1" applyBorder="1" applyAlignment="1">
      <alignment horizontal="center" vertical="center" wrapText="1"/>
    </xf>
    <xf numFmtId="3" fontId="65" fillId="0" borderId="5" xfId="0" applyNumberFormat="1" applyFont="1" applyBorder="1" applyAlignment="1">
      <alignment horizontal="center" vertical="center" wrapText="1"/>
    </xf>
    <xf numFmtId="3" fontId="65" fillId="0" borderId="1" xfId="0" applyNumberFormat="1" applyFont="1" applyBorder="1" applyAlignment="1">
      <alignment horizontal="center" vertical="center" wrapText="1"/>
    </xf>
    <xf numFmtId="3" fontId="65" fillId="0" borderId="3" xfId="0" applyNumberFormat="1" applyFont="1" applyBorder="1" applyAlignment="1">
      <alignment horizontal="center" wrapText="1"/>
    </xf>
    <xf numFmtId="3" fontId="65" fillId="0" borderId="5" xfId="0" applyNumberFormat="1" applyFont="1" applyBorder="1" applyAlignment="1">
      <alignment horizontal="center" wrapText="1"/>
    </xf>
    <xf numFmtId="0" fontId="65" fillId="0" borderId="26" xfId="0" applyFont="1" applyBorder="1" applyAlignment="1">
      <alignment horizontal="center" vertical="center"/>
    </xf>
    <xf numFmtId="0" fontId="65" fillId="0" borderId="27" xfId="0" applyFont="1" applyBorder="1" applyAlignment="1">
      <alignment horizontal="center" vertical="center"/>
    </xf>
    <xf numFmtId="0" fontId="65" fillId="0" borderId="28" xfId="0" applyFont="1" applyBorder="1" applyAlignment="1">
      <alignment horizontal="center" vertical="center"/>
    </xf>
    <xf numFmtId="0" fontId="65" fillId="0" borderId="29" xfId="0" applyFont="1" applyBorder="1" applyAlignment="1">
      <alignment horizontal="center" vertical="center"/>
    </xf>
    <xf numFmtId="0" fontId="65" fillId="0" borderId="18" xfId="0" applyFont="1" applyBorder="1" applyAlignment="1">
      <alignment horizontal="center" vertical="center"/>
    </xf>
    <xf numFmtId="0" fontId="65" fillId="0" borderId="30" xfId="0" applyFont="1" applyBorder="1" applyAlignment="1">
      <alignment horizontal="center" vertical="center"/>
    </xf>
    <xf numFmtId="0" fontId="65" fillId="0" borderId="24" xfId="0" applyFont="1" applyBorder="1" applyAlignment="1">
      <alignment horizontal="center" vertical="center"/>
    </xf>
    <xf numFmtId="0" fontId="65" fillId="0" borderId="18" xfId="0" applyFont="1" applyBorder="1" applyAlignment="1">
      <alignment horizontal="center"/>
    </xf>
    <xf numFmtId="0" fontId="65" fillId="0" borderId="24" xfId="0" applyFont="1" applyBorder="1" applyAlignment="1">
      <alignment horizontal="center"/>
    </xf>
    <xf numFmtId="0" fontId="66" fillId="0" borderId="0" xfId="0" applyFont="1" applyAlignment="1">
      <alignment horizontal="center"/>
    </xf>
    <xf numFmtId="0" fontId="65" fillId="0" borderId="2" xfId="0" applyFont="1" applyBorder="1" applyAlignment="1">
      <alignment horizontal="center" vertical="center"/>
    </xf>
    <xf numFmtId="0" fontId="1" fillId="2" borderId="0" xfId="0" applyFont="1" applyFill="1"/>
    <xf numFmtId="0" fontId="3" fillId="11" borderId="0" xfId="0" applyFont="1" applyFill="1"/>
  </cellXfs>
  <cellStyles count="9">
    <cellStyle name="Comma" xfId="1" builtinId="3"/>
    <cellStyle name="Comma 2" xfId="2"/>
    <cellStyle name="Currency" xfId="3" builtinId="4"/>
    <cellStyle name="Excel Built-in Normal" xfId="4"/>
    <cellStyle name="Normal" xfId="0" builtinId="0"/>
    <cellStyle name="เครื่องหมายจุลภาค 2" xfId="5"/>
    <cellStyle name="ปกติ 2 2" xfId="6"/>
    <cellStyle name="ปกติ 3" xfId="7"/>
    <cellStyle name="ปกติ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9"/>
  <sheetViews>
    <sheetView view="pageBreakPreview" topLeftCell="C439" zoomScale="140" zoomScaleNormal="110" zoomScaleSheetLayoutView="140" zoomScalePageLayoutView="90" workbookViewId="0">
      <selection activeCell="AF455" sqref="AF455"/>
    </sheetView>
  </sheetViews>
  <sheetFormatPr defaultColWidth="8.85546875" defaultRowHeight="14.25"/>
  <cols>
    <col min="1" max="1" width="2.7109375" style="56" customWidth="1"/>
    <col min="2" max="2" width="15.7109375" style="105" customWidth="1"/>
    <col min="3" max="3" width="7.28515625" style="105" customWidth="1"/>
    <col min="4" max="4" width="3.85546875" style="56" customWidth="1"/>
    <col min="5" max="5" width="8" style="56" customWidth="1"/>
    <col min="6" max="6" width="8.140625" style="56" customWidth="1"/>
    <col min="7" max="7" width="6.85546875" style="56" customWidth="1"/>
    <col min="8" max="8" width="5.7109375" style="106" customWidth="1"/>
    <col min="9" max="9" width="5.85546875" style="106" customWidth="1"/>
    <col min="10" max="10" width="6.7109375" style="107" customWidth="1"/>
    <col min="11" max="11" width="4.7109375" style="107" customWidth="1"/>
    <col min="12" max="12" width="5.28515625" style="56" customWidth="1"/>
    <col min="13" max="13" width="4.7109375" style="56" customWidth="1"/>
    <col min="14" max="14" width="5.85546875" style="56" customWidth="1"/>
    <col min="15" max="15" width="5" style="56" customWidth="1"/>
    <col min="16" max="16" width="6.5703125" style="56" customWidth="1"/>
    <col min="17" max="17" width="4.7109375" style="56" customWidth="1"/>
    <col min="18" max="18" width="6.7109375" style="56" customWidth="1"/>
    <col min="19" max="19" width="4.7109375" style="56" customWidth="1"/>
    <col min="20" max="20" width="6" style="56" customWidth="1"/>
    <col min="21" max="21" width="4.7109375" style="56" customWidth="1"/>
    <col min="22" max="22" width="5.42578125" style="56" customWidth="1"/>
    <col min="23" max="23" width="4.7109375" style="56" customWidth="1"/>
    <col min="24" max="24" width="6.140625" style="56" customWidth="1"/>
    <col min="25" max="25" width="4.7109375" style="56" customWidth="1"/>
    <col min="26" max="26" width="5.85546875" style="56" customWidth="1"/>
    <col min="27" max="27" width="5.140625" style="56" customWidth="1"/>
    <col min="28" max="28" width="5.5703125" style="56" customWidth="1"/>
    <col min="29" max="29" width="4.7109375" style="56" customWidth="1"/>
    <col min="30" max="30" width="6" style="56" customWidth="1"/>
    <col min="31" max="16384" width="8.85546875" style="53"/>
  </cols>
  <sheetData>
    <row r="1" spans="1:32" ht="23.25">
      <c r="A1" s="739" t="s">
        <v>2404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Q1" s="739"/>
      <c r="R1" s="739"/>
      <c r="S1" s="739"/>
      <c r="T1" s="739"/>
      <c r="U1" s="739"/>
      <c r="V1" s="739"/>
      <c r="W1" s="739"/>
      <c r="X1" s="739"/>
      <c r="Y1" s="739"/>
      <c r="Z1" s="739"/>
      <c r="AA1" s="739"/>
      <c r="AB1" s="739"/>
      <c r="AC1" s="739"/>
      <c r="AD1" s="739"/>
      <c r="AE1" s="55"/>
    </row>
    <row r="2" spans="1:32" ht="24" customHeight="1">
      <c r="A2" s="739" t="s">
        <v>124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R2" s="739"/>
      <c r="S2" s="739"/>
      <c r="T2" s="739"/>
      <c r="U2" s="739"/>
      <c r="V2" s="739"/>
      <c r="W2" s="739"/>
      <c r="X2" s="739"/>
      <c r="Y2" s="739"/>
      <c r="Z2" s="739"/>
      <c r="AA2" s="739"/>
      <c r="AB2" s="739"/>
      <c r="AC2" s="739"/>
      <c r="AD2" s="739"/>
      <c r="AE2" s="55"/>
    </row>
    <row r="3" spans="1:32" ht="21">
      <c r="B3" s="738" t="s">
        <v>967</v>
      </c>
      <c r="C3" s="738"/>
      <c r="D3" s="738"/>
      <c r="E3" s="738"/>
      <c r="F3" s="738"/>
      <c r="G3" s="738"/>
      <c r="H3" s="738"/>
      <c r="I3" s="738"/>
      <c r="J3" s="738"/>
      <c r="K3" s="738"/>
      <c r="L3" s="738"/>
      <c r="M3" s="738"/>
      <c r="N3" s="738"/>
      <c r="O3" s="738"/>
      <c r="P3" s="738"/>
      <c r="Q3" s="738"/>
      <c r="R3" s="738"/>
      <c r="S3" s="738"/>
      <c r="T3" s="738"/>
      <c r="U3" s="738"/>
      <c r="V3" s="738"/>
      <c r="W3" s="738"/>
      <c r="X3" s="738"/>
      <c r="Y3" s="738"/>
      <c r="Z3" s="738"/>
      <c r="AA3" s="738"/>
      <c r="AB3" s="738"/>
      <c r="AC3" s="738"/>
      <c r="AD3" s="738"/>
      <c r="AE3" s="55"/>
    </row>
    <row r="4" spans="1:32" ht="21">
      <c r="B4" s="738" t="s">
        <v>939</v>
      </c>
      <c r="C4" s="738"/>
      <c r="D4" s="738"/>
      <c r="E4" s="738"/>
      <c r="F4" s="738"/>
      <c r="G4" s="738"/>
      <c r="H4" s="57"/>
      <c r="I4" s="57"/>
      <c r="J4" s="58"/>
      <c r="K4" s="58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5"/>
    </row>
    <row r="5" spans="1:32" ht="15">
      <c r="B5" s="60"/>
      <c r="C5" s="60"/>
      <c r="D5" s="61"/>
      <c r="E5" s="61"/>
      <c r="F5" s="61"/>
      <c r="G5" s="61"/>
      <c r="H5" s="62"/>
      <c r="I5" s="62"/>
      <c r="J5" s="63"/>
      <c r="K5" s="63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55"/>
    </row>
    <row r="6" spans="1:32" ht="15">
      <c r="B6" s="60"/>
      <c r="C6" s="60"/>
      <c r="D6" s="61"/>
      <c r="E6" s="61"/>
      <c r="F6" s="61"/>
      <c r="G6" s="61"/>
      <c r="H6" s="62"/>
      <c r="I6" s="62"/>
      <c r="J6" s="63"/>
      <c r="K6" s="63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55"/>
    </row>
    <row r="7" spans="1:32" ht="17.45" customHeight="1">
      <c r="A7" s="740" t="s">
        <v>940</v>
      </c>
      <c r="B7" s="740" t="s">
        <v>122</v>
      </c>
      <c r="C7" s="740" t="s">
        <v>942</v>
      </c>
      <c r="D7" s="740" t="s">
        <v>943</v>
      </c>
      <c r="E7" s="740" t="s">
        <v>944</v>
      </c>
      <c r="F7" s="740" t="s">
        <v>945</v>
      </c>
      <c r="G7" s="740" t="s">
        <v>1139</v>
      </c>
      <c r="H7" s="743" t="s">
        <v>946</v>
      </c>
      <c r="I7" s="743" t="s">
        <v>1853</v>
      </c>
      <c r="J7" s="776" t="s">
        <v>1852</v>
      </c>
      <c r="K7" s="765" t="s">
        <v>928</v>
      </c>
      <c r="L7" s="766"/>
      <c r="M7" s="751" t="s">
        <v>929</v>
      </c>
      <c r="N7" s="764"/>
      <c r="O7" s="764"/>
      <c r="P7" s="764"/>
      <c r="Q7" s="764"/>
      <c r="R7" s="764"/>
      <c r="S7" s="764"/>
      <c r="T7" s="764"/>
      <c r="U7" s="764"/>
      <c r="V7" s="764"/>
      <c r="W7" s="764"/>
      <c r="X7" s="764"/>
      <c r="Y7" s="764"/>
      <c r="Z7" s="764"/>
      <c r="AA7" s="764"/>
      <c r="AB7" s="764"/>
      <c r="AC7" s="764"/>
      <c r="AD7" s="752"/>
      <c r="AE7" s="55"/>
    </row>
    <row r="8" spans="1:32" ht="18">
      <c r="A8" s="741"/>
      <c r="B8" s="741"/>
      <c r="C8" s="741"/>
      <c r="D8" s="741"/>
      <c r="E8" s="741"/>
      <c r="F8" s="741"/>
      <c r="G8" s="753"/>
      <c r="H8" s="744"/>
      <c r="I8" s="744"/>
      <c r="J8" s="777"/>
      <c r="K8" s="767"/>
      <c r="L8" s="768"/>
      <c r="M8" s="751" t="s">
        <v>930</v>
      </c>
      <c r="N8" s="752"/>
      <c r="O8" s="751" t="s">
        <v>931</v>
      </c>
      <c r="P8" s="752"/>
      <c r="Q8" s="751" t="s">
        <v>932</v>
      </c>
      <c r="R8" s="752"/>
      <c r="S8" s="751" t="s">
        <v>933</v>
      </c>
      <c r="T8" s="752"/>
      <c r="U8" s="751" t="s">
        <v>934</v>
      </c>
      <c r="V8" s="752"/>
      <c r="W8" s="751" t="s">
        <v>935</v>
      </c>
      <c r="X8" s="752"/>
      <c r="Y8" s="751" t="s">
        <v>936</v>
      </c>
      <c r="Z8" s="752"/>
      <c r="AA8" s="751" t="s">
        <v>950</v>
      </c>
      <c r="AB8" s="752"/>
      <c r="AC8" s="751" t="s">
        <v>951</v>
      </c>
      <c r="AD8" s="752"/>
      <c r="AE8" s="55"/>
    </row>
    <row r="9" spans="1:32" ht="54">
      <c r="A9" s="742"/>
      <c r="B9" s="742"/>
      <c r="C9" s="742"/>
      <c r="D9" s="742"/>
      <c r="E9" s="742"/>
      <c r="F9" s="742"/>
      <c r="G9" s="754"/>
      <c r="H9" s="745"/>
      <c r="I9" s="745"/>
      <c r="J9" s="778"/>
      <c r="K9" s="64" t="s">
        <v>937</v>
      </c>
      <c r="L9" s="65" t="s">
        <v>949</v>
      </c>
      <c r="M9" s="65" t="s">
        <v>937</v>
      </c>
      <c r="N9" s="65" t="s">
        <v>949</v>
      </c>
      <c r="O9" s="65" t="s">
        <v>937</v>
      </c>
      <c r="P9" s="65" t="s">
        <v>949</v>
      </c>
      <c r="Q9" s="65" t="s">
        <v>937</v>
      </c>
      <c r="R9" s="65" t="s">
        <v>949</v>
      </c>
      <c r="S9" s="65" t="s">
        <v>937</v>
      </c>
      <c r="T9" s="65" t="s">
        <v>949</v>
      </c>
      <c r="U9" s="65" t="s">
        <v>937</v>
      </c>
      <c r="V9" s="65" t="s">
        <v>949</v>
      </c>
      <c r="W9" s="65" t="s">
        <v>937</v>
      </c>
      <c r="X9" s="65" t="s">
        <v>949</v>
      </c>
      <c r="Y9" s="65" t="s">
        <v>937</v>
      </c>
      <c r="Z9" s="65" t="s">
        <v>949</v>
      </c>
      <c r="AA9" s="65" t="s">
        <v>937</v>
      </c>
      <c r="AB9" s="65" t="s">
        <v>949</v>
      </c>
      <c r="AC9" s="65" t="s">
        <v>937</v>
      </c>
      <c r="AD9" s="65" t="s">
        <v>949</v>
      </c>
      <c r="AE9" s="55"/>
    </row>
    <row r="10" spans="1:32" ht="18.75">
      <c r="A10" s="23">
        <v>1</v>
      </c>
      <c r="B10" s="24" t="s">
        <v>952</v>
      </c>
      <c r="C10" s="36" t="s">
        <v>953</v>
      </c>
      <c r="D10" s="30">
        <v>7</v>
      </c>
      <c r="E10" s="30" t="s">
        <v>954</v>
      </c>
      <c r="F10" s="30" t="s">
        <v>955</v>
      </c>
      <c r="G10" s="30" t="s">
        <v>1140</v>
      </c>
      <c r="H10" s="25">
        <v>95</v>
      </c>
      <c r="I10" s="25">
        <v>95</v>
      </c>
      <c r="J10" s="143">
        <f t="shared" ref="J10:J17" si="0">I10*100/H10</f>
        <v>100</v>
      </c>
      <c r="K10" s="144">
        <v>0</v>
      </c>
      <c r="L10" s="143">
        <f t="shared" ref="L10:L17" si="1">K10*100/I10</f>
        <v>0</v>
      </c>
      <c r="M10" s="145">
        <v>0</v>
      </c>
      <c r="N10" s="143">
        <f t="shared" ref="N10:N17" si="2">M10*100/I10</f>
        <v>0</v>
      </c>
      <c r="O10" s="145">
        <v>0</v>
      </c>
      <c r="P10" s="143">
        <f t="shared" ref="P10:P17" si="3">O10*100/I10</f>
        <v>0</v>
      </c>
      <c r="Q10" s="145">
        <v>0</v>
      </c>
      <c r="R10" s="143">
        <f t="shared" ref="R10:R17" si="4">Q10*100/I10</f>
        <v>0</v>
      </c>
      <c r="S10" s="145">
        <v>0</v>
      </c>
      <c r="T10" s="143">
        <f t="shared" ref="T10:T17" si="5">S10*100/I10</f>
        <v>0</v>
      </c>
      <c r="U10" s="145">
        <v>0</v>
      </c>
      <c r="V10" s="143">
        <f t="shared" ref="V10:V17" si="6">U10*100/I10</f>
        <v>0</v>
      </c>
      <c r="W10" s="145">
        <v>0</v>
      </c>
      <c r="X10" s="143">
        <f t="shared" ref="X10:X17" si="7">W10*100/I10</f>
        <v>0</v>
      </c>
      <c r="Y10" s="145">
        <v>0</v>
      </c>
      <c r="Z10" s="143">
        <f t="shared" ref="Z10:Z17" si="8">Y10*100/I10</f>
        <v>0</v>
      </c>
      <c r="AA10" s="145">
        <v>0</v>
      </c>
      <c r="AB10" s="146">
        <f t="shared" ref="AB10:AB17" si="9">AA10*100/I10</f>
        <v>0</v>
      </c>
      <c r="AC10" s="145">
        <v>0</v>
      </c>
      <c r="AD10" s="146">
        <f t="shared" ref="AD10:AD17" si="10">AC10*100/I10</f>
        <v>0</v>
      </c>
      <c r="AE10" s="55">
        <v>1</v>
      </c>
      <c r="AF10" s="53">
        <v>1</v>
      </c>
    </row>
    <row r="11" spans="1:32" ht="18.75">
      <c r="A11" s="23">
        <v>2</v>
      </c>
      <c r="B11" s="24" t="s">
        <v>956</v>
      </c>
      <c r="C11" s="24" t="s">
        <v>957</v>
      </c>
      <c r="D11" s="23">
        <v>3</v>
      </c>
      <c r="E11" s="23" t="s">
        <v>957</v>
      </c>
      <c r="F11" s="23" t="s">
        <v>958</v>
      </c>
      <c r="G11" s="23" t="s">
        <v>1140</v>
      </c>
      <c r="H11" s="25">
        <v>75</v>
      </c>
      <c r="I11" s="25">
        <v>75</v>
      </c>
      <c r="J11" s="143">
        <f t="shared" si="0"/>
        <v>100</v>
      </c>
      <c r="K11" s="144">
        <v>1</v>
      </c>
      <c r="L11" s="143">
        <f t="shared" si="1"/>
        <v>1.3333333333333333</v>
      </c>
      <c r="M11" s="145">
        <v>1</v>
      </c>
      <c r="N11" s="143">
        <f t="shared" si="2"/>
        <v>1.3333333333333333</v>
      </c>
      <c r="O11" s="145">
        <v>0</v>
      </c>
      <c r="P11" s="143">
        <f t="shared" si="3"/>
        <v>0</v>
      </c>
      <c r="Q11" s="145">
        <v>0</v>
      </c>
      <c r="R11" s="143">
        <f t="shared" si="4"/>
        <v>0</v>
      </c>
      <c r="S11" s="145">
        <v>0</v>
      </c>
      <c r="T11" s="143">
        <f t="shared" si="5"/>
        <v>0</v>
      </c>
      <c r="U11" s="145">
        <v>0</v>
      </c>
      <c r="V11" s="143">
        <f t="shared" si="6"/>
        <v>0</v>
      </c>
      <c r="W11" s="145">
        <v>0</v>
      </c>
      <c r="X11" s="143">
        <f t="shared" si="7"/>
        <v>0</v>
      </c>
      <c r="Y11" s="145">
        <v>0</v>
      </c>
      <c r="Z11" s="143">
        <f t="shared" si="8"/>
        <v>0</v>
      </c>
      <c r="AA11" s="145">
        <v>0</v>
      </c>
      <c r="AB11" s="146">
        <f t="shared" si="9"/>
        <v>0</v>
      </c>
      <c r="AC11" s="145">
        <v>0</v>
      </c>
      <c r="AD11" s="146">
        <f t="shared" si="10"/>
        <v>0</v>
      </c>
      <c r="AE11" s="55">
        <v>1</v>
      </c>
      <c r="AF11" s="53">
        <v>1</v>
      </c>
    </row>
    <row r="12" spans="1:32" ht="18.75">
      <c r="A12" s="23">
        <v>3</v>
      </c>
      <c r="B12" s="24" t="s">
        <v>959</v>
      </c>
      <c r="C12" s="36" t="s">
        <v>963</v>
      </c>
      <c r="D12" s="30">
        <v>4</v>
      </c>
      <c r="E12" s="30" t="s">
        <v>981</v>
      </c>
      <c r="F12" s="30" t="s">
        <v>982</v>
      </c>
      <c r="G12" s="23" t="s">
        <v>1141</v>
      </c>
      <c r="H12" s="25">
        <v>155</v>
      </c>
      <c r="I12" s="25">
        <v>155</v>
      </c>
      <c r="J12" s="143">
        <f t="shared" si="0"/>
        <v>100</v>
      </c>
      <c r="K12" s="144">
        <v>0</v>
      </c>
      <c r="L12" s="143">
        <f t="shared" si="1"/>
        <v>0</v>
      </c>
      <c r="M12" s="145">
        <v>0</v>
      </c>
      <c r="N12" s="143">
        <f t="shared" si="2"/>
        <v>0</v>
      </c>
      <c r="O12" s="145">
        <v>0</v>
      </c>
      <c r="P12" s="143">
        <f t="shared" si="3"/>
        <v>0</v>
      </c>
      <c r="Q12" s="145">
        <v>0</v>
      </c>
      <c r="R12" s="143">
        <f t="shared" si="4"/>
        <v>0</v>
      </c>
      <c r="S12" s="145">
        <v>0</v>
      </c>
      <c r="T12" s="143">
        <f t="shared" si="5"/>
        <v>0</v>
      </c>
      <c r="U12" s="145">
        <v>0</v>
      </c>
      <c r="V12" s="143">
        <f t="shared" si="6"/>
        <v>0</v>
      </c>
      <c r="W12" s="145">
        <v>0</v>
      </c>
      <c r="X12" s="143">
        <f t="shared" si="7"/>
        <v>0</v>
      </c>
      <c r="Y12" s="145">
        <v>0</v>
      </c>
      <c r="Z12" s="143">
        <f t="shared" si="8"/>
        <v>0</v>
      </c>
      <c r="AA12" s="145">
        <v>0</v>
      </c>
      <c r="AB12" s="146">
        <f t="shared" si="9"/>
        <v>0</v>
      </c>
      <c r="AC12" s="145">
        <v>0</v>
      </c>
      <c r="AD12" s="146">
        <f t="shared" si="10"/>
        <v>0</v>
      </c>
      <c r="AE12" s="55">
        <v>1</v>
      </c>
      <c r="AF12" s="53">
        <v>1</v>
      </c>
    </row>
    <row r="13" spans="1:32" ht="21">
      <c r="A13" s="23">
        <v>4</v>
      </c>
      <c r="B13" s="24" t="s">
        <v>960</v>
      </c>
      <c r="C13" s="24" t="s">
        <v>964</v>
      </c>
      <c r="D13" s="23">
        <v>11</v>
      </c>
      <c r="E13" s="23" t="s">
        <v>980</v>
      </c>
      <c r="F13" s="23" t="s">
        <v>982</v>
      </c>
      <c r="G13" s="23" t="s">
        <v>1141</v>
      </c>
      <c r="H13" s="212">
        <v>80</v>
      </c>
      <c r="I13" s="212">
        <v>80</v>
      </c>
      <c r="J13" s="143">
        <f t="shared" si="0"/>
        <v>100</v>
      </c>
      <c r="K13" s="144">
        <v>0</v>
      </c>
      <c r="L13" s="143">
        <f t="shared" si="1"/>
        <v>0</v>
      </c>
      <c r="M13" s="145">
        <v>0</v>
      </c>
      <c r="N13" s="143">
        <f t="shared" si="2"/>
        <v>0</v>
      </c>
      <c r="O13" s="145">
        <v>0</v>
      </c>
      <c r="P13" s="143">
        <f t="shared" si="3"/>
        <v>0</v>
      </c>
      <c r="Q13" s="145">
        <v>0</v>
      </c>
      <c r="R13" s="143">
        <f t="shared" si="4"/>
        <v>0</v>
      </c>
      <c r="S13" s="145">
        <v>0</v>
      </c>
      <c r="T13" s="143">
        <f t="shared" si="5"/>
        <v>0</v>
      </c>
      <c r="U13" s="145">
        <v>0</v>
      </c>
      <c r="V13" s="143">
        <f t="shared" si="6"/>
        <v>0</v>
      </c>
      <c r="W13" s="145">
        <v>0</v>
      </c>
      <c r="X13" s="143">
        <f t="shared" si="7"/>
        <v>0</v>
      </c>
      <c r="Y13" s="145">
        <v>0</v>
      </c>
      <c r="Z13" s="143">
        <f t="shared" si="8"/>
        <v>0</v>
      </c>
      <c r="AA13" s="145">
        <v>0</v>
      </c>
      <c r="AB13" s="146">
        <f t="shared" si="9"/>
        <v>0</v>
      </c>
      <c r="AC13" s="145">
        <v>0</v>
      </c>
      <c r="AD13" s="146">
        <f t="shared" si="10"/>
        <v>0</v>
      </c>
      <c r="AE13" s="55">
        <v>1</v>
      </c>
      <c r="AF13" s="53">
        <v>1</v>
      </c>
    </row>
    <row r="14" spans="1:32" ht="18.75">
      <c r="A14" s="23">
        <v>5</v>
      </c>
      <c r="B14" s="24" t="s">
        <v>961</v>
      </c>
      <c r="C14" s="24" t="s">
        <v>965</v>
      </c>
      <c r="D14" s="23">
        <v>12</v>
      </c>
      <c r="E14" s="23" t="s">
        <v>980</v>
      </c>
      <c r="F14" s="23" t="s">
        <v>982</v>
      </c>
      <c r="G14" s="23" t="s">
        <v>1141</v>
      </c>
      <c r="H14" s="25">
        <v>118</v>
      </c>
      <c r="I14" s="25">
        <v>118</v>
      </c>
      <c r="J14" s="143">
        <f t="shared" si="0"/>
        <v>100</v>
      </c>
      <c r="K14" s="144">
        <v>0</v>
      </c>
      <c r="L14" s="143">
        <f t="shared" si="1"/>
        <v>0</v>
      </c>
      <c r="M14" s="145">
        <v>0</v>
      </c>
      <c r="N14" s="143">
        <f t="shared" si="2"/>
        <v>0</v>
      </c>
      <c r="O14" s="145">
        <v>0</v>
      </c>
      <c r="P14" s="143">
        <f t="shared" si="3"/>
        <v>0</v>
      </c>
      <c r="Q14" s="145">
        <v>0</v>
      </c>
      <c r="R14" s="143">
        <f t="shared" si="4"/>
        <v>0</v>
      </c>
      <c r="S14" s="145">
        <v>0</v>
      </c>
      <c r="T14" s="143">
        <f t="shared" si="5"/>
        <v>0</v>
      </c>
      <c r="U14" s="145">
        <v>0</v>
      </c>
      <c r="V14" s="143">
        <f t="shared" si="6"/>
        <v>0</v>
      </c>
      <c r="W14" s="145">
        <v>0</v>
      </c>
      <c r="X14" s="143">
        <f t="shared" si="7"/>
        <v>0</v>
      </c>
      <c r="Y14" s="145">
        <v>0</v>
      </c>
      <c r="Z14" s="143">
        <f t="shared" si="8"/>
        <v>0</v>
      </c>
      <c r="AA14" s="145">
        <v>0</v>
      </c>
      <c r="AB14" s="146">
        <f t="shared" si="9"/>
        <v>0</v>
      </c>
      <c r="AC14" s="145">
        <v>0</v>
      </c>
      <c r="AD14" s="146">
        <f t="shared" si="10"/>
        <v>0</v>
      </c>
      <c r="AE14" s="55">
        <v>1</v>
      </c>
      <c r="AF14" s="53">
        <v>1</v>
      </c>
    </row>
    <row r="15" spans="1:32" ht="18.75">
      <c r="A15" s="23">
        <v>6</v>
      </c>
      <c r="B15" s="24" t="s">
        <v>962</v>
      </c>
      <c r="C15" s="24" t="s">
        <v>966</v>
      </c>
      <c r="D15" s="23">
        <v>6</v>
      </c>
      <c r="E15" s="23" t="s">
        <v>979</v>
      </c>
      <c r="F15" s="23" t="s">
        <v>983</v>
      </c>
      <c r="G15" s="23" t="s">
        <v>1141</v>
      </c>
      <c r="H15" s="25">
        <v>71</v>
      </c>
      <c r="I15" s="25">
        <v>71</v>
      </c>
      <c r="J15" s="143">
        <f t="shared" si="0"/>
        <v>100</v>
      </c>
      <c r="K15" s="144">
        <v>0</v>
      </c>
      <c r="L15" s="143">
        <f t="shared" si="1"/>
        <v>0</v>
      </c>
      <c r="M15" s="145">
        <v>0</v>
      </c>
      <c r="N15" s="143">
        <f t="shared" si="2"/>
        <v>0</v>
      </c>
      <c r="O15" s="145">
        <v>0</v>
      </c>
      <c r="P15" s="143">
        <f t="shared" si="3"/>
        <v>0</v>
      </c>
      <c r="Q15" s="145">
        <v>0</v>
      </c>
      <c r="R15" s="143">
        <f t="shared" si="4"/>
        <v>0</v>
      </c>
      <c r="S15" s="145">
        <v>0</v>
      </c>
      <c r="T15" s="143">
        <f t="shared" si="5"/>
        <v>0</v>
      </c>
      <c r="U15" s="145">
        <v>0</v>
      </c>
      <c r="V15" s="143">
        <f t="shared" si="6"/>
        <v>0</v>
      </c>
      <c r="W15" s="145">
        <v>0</v>
      </c>
      <c r="X15" s="143">
        <f t="shared" si="7"/>
        <v>0</v>
      </c>
      <c r="Y15" s="145">
        <v>0</v>
      </c>
      <c r="Z15" s="143">
        <f t="shared" si="8"/>
        <v>0</v>
      </c>
      <c r="AA15" s="145">
        <v>0</v>
      </c>
      <c r="AB15" s="146">
        <f t="shared" si="9"/>
        <v>0</v>
      </c>
      <c r="AC15" s="145">
        <v>0</v>
      </c>
      <c r="AD15" s="146">
        <f t="shared" si="10"/>
        <v>0</v>
      </c>
      <c r="AE15" s="55">
        <v>1</v>
      </c>
      <c r="AF15" s="53">
        <v>1</v>
      </c>
    </row>
    <row r="16" spans="1:32" ht="18.75">
      <c r="A16" s="23">
        <v>7</v>
      </c>
      <c r="B16" s="24" t="s">
        <v>2392</v>
      </c>
      <c r="C16" s="24" t="s">
        <v>974</v>
      </c>
      <c r="D16" s="23">
        <v>8</v>
      </c>
      <c r="E16" s="23" t="s">
        <v>978</v>
      </c>
      <c r="F16" s="23" t="s">
        <v>984</v>
      </c>
      <c r="G16" s="23" t="s">
        <v>1141</v>
      </c>
      <c r="H16" s="25">
        <v>80</v>
      </c>
      <c r="I16" s="25">
        <v>80</v>
      </c>
      <c r="J16" s="143">
        <f t="shared" si="0"/>
        <v>100</v>
      </c>
      <c r="K16" s="144">
        <v>0</v>
      </c>
      <c r="L16" s="143">
        <f t="shared" si="1"/>
        <v>0</v>
      </c>
      <c r="M16" s="145">
        <v>0</v>
      </c>
      <c r="N16" s="143">
        <f t="shared" si="2"/>
        <v>0</v>
      </c>
      <c r="O16" s="145">
        <v>0</v>
      </c>
      <c r="P16" s="143">
        <f t="shared" si="3"/>
        <v>0</v>
      </c>
      <c r="Q16" s="145">
        <v>0</v>
      </c>
      <c r="R16" s="143">
        <f t="shared" si="4"/>
        <v>0</v>
      </c>
      <c r="S16" s="145">
        <v>0</v>
      </c>
      <c r="T16" s="143">
        <f t="shared" si="5"/>
        <v>0</v>
      </c>
      <c r="U16" s="145">
        <v>0</v>
      </c>
      <c r="V16" s="143">
        <f t="shared" si="6"/>
        <v>0</v>
      </c>
      <c r="W16" s="145">
        <v>0</v>
      </c>
      <c r="X16" s="143">
        <f t="shared" si="7"/>
        <v>0</v>
      </c>
      <c r="Y16" s="145">
        <v>0</v>
      </c>
      <c r="Z16" s="143">
        <f t="shared" si="8"/>
        <v>0</v>
      </c>
      <c r="AA16" s="145">
        <v>0</v>
      </c>
      <c r="AB16" s="146">
        <f t="shared" si="9"/>
        <v>0</v>
      </c>
      <c r="AC16" s="145">
        <v>0</v>
      </c>
      <c r="AD16" s="146">
        <f t="shared" si="10"/>
        <v>0</v>
      </c>
      <c r="AE16" s="55">
        <v>1</v>
      </c>
      <c r="AF16" s="53">
        <v>1</v>
      </c>
    </row>
    <row r="17" spans="1:32" ht="21.75" thickBot="1">
      <c r="A17" s="37">
        <v>8</v>
      </c>
      <c r="B17" s="213" t="s">
        <v>975</v>
      </c>
      <c r="C17" s="213" t="s">
        <v>976</v>
      </c>
      <c r="D17" s="37">
        <v>16</v>
      </c>
      <c r="E17" s="37" t="s">
        <v>977</v>
      </c>
      <c r="F17" s="37" t="s">
        <v>985</v>
      </c>
      <c r="G17" s="37" t="s">
        <v>1141</v>
      </c>
      <c r="H17" s="214">
        <v>73</v>
      </c>
      <c r="I17" s="214">
        <v>70</v>
      </c>
      <c r="J17" s="143">
        <f t="shared" si="0"/>
        <v>95.890410958904113</v>
      </c>
      <c r="K17" s="144">
        <v>0</v>
      </c>
      <c r="L17" s="143">
        <f t="shared" si="1"/>
        <v>0</v>
      </c>
      <c r="M17" s="145">
        <v>0</v>
      </c>
      <c r="N17" s="143">
        <f t="shared" si="2"/>
        <v>0</v>
      </c>
      <c r="O17" s="145">
        <v>0</v>
      </c>
      <c r="P17" s="143">
        <f t="shared" si="3"/>
        <v>0</v>
      </c>
      <c r="Q17" s="145">
        <v>0</v>
      </c>
      <c r="R17" s="143">
        <f t="shared" si="4"/>
        <v>0</v>
      </c>
      <c r="S17" s="145">
        <v>0</v>
      </c>
      <c r="T17" s="143">
        <f t="shared" si="5"/>
        <v>0</v>
      </c>
      <c r="U17" s="145">
        <v>0</v>
      </c>
      <c r="V17" s="143">
        <f t="shared" si="6"/>
        <v>0</v>
      </c>
      <c r="W17" s="145">
        <v>0</v>
      </c>
      <c r="X17" s="143">
        <f t="shared" si="7"/>
        <v>0</v>
      </c>
      <c r="Y17" s="145">
        <v>0</v>
      </c>
      <c r="Z17" s="143">
        <f t="shared" si="8"/>
        <v>0</v>
      </c>
      <c r="AA17" s="145">
        <v>0</v>
      </c>
      <c r="AB17" s="146">
        <f t="shared" si="9"/>
        <v>0</v>
      </c>
      <c r="AC17" s="145">
        <v>0</v>
      </c>
      <c r="AD17" s="146">
        <f t="shared" si="10"/>
        <v>0</v>
      </c>
      <c r="AE17" s="55">
        <v>1</v>
      </c>
      <c r="AF17" s="53">
        <v>1</v>
      </c>
    </row>
    <row r="18" spans="1:32" ht="17.45" customHeight="1" thickTop="1" thickBot="1">
      <c r="A18" s="773" t="s">
        <v>123</v>
      </c>
      <c r="B18" s="774"/>
      <c r="C18" s="774"/>
      <c r="D18" s="774"/>
      <c r="E18" s="774"/>
      <c r="F18" s="774"/>
      <c r="G18" s="775"/>
      <c r="H18" s="66">
        <f>SUM(H10:H17)</f>
        <v>747</v>
      </c>
      <c r="I18" s="66">
        <f>SUM(I10:I17)</f>
        <v>744</v>
      </c>
      <c r="J18" s="67">
        <f>I18/H18*100</f>
        <v>99.598393574297177</v>
      </c>
      <c r="K18" s="66">
        <f>SUM(K10:K17)</f>
        <v>1</v>
      </c>
      <c r="L18" s="67">
        <f>K18/I18*100</f>
        <v>0.13440860215053765</v>
      </c>
      <c r="M18" s="66">
        <f>SUM(M10:M17)</f>
        <v>1</v>
      </c>
      <c r="N18" s="67">
        <f>M18/I18*100</f>
        <v>0.13440860215053765</v>
      </c>
      <c r="O18" s="66">
        <f>SUM(O10:O17)</f>
        <v>0</v>
      </c>
      <c r="P18" s="67">
        <f>O18/I18*100</f>
        <v>0</v>
      </c>
      <c r="Q18" s="66">
        <f>SUM(Q10:Q17)</f>
        <v>0</v>
      </c>
      <c r="R18" s="67">
        <f>Q18/I18*100</f>
        <v>0</v>
      </c>
      <c r="S18" s="66">
        <f>SUM(S10:S17)</f>
        <v>0</v>
      </c>
      <c r="T18" s="67">
        <f>S18/I18*100</f>
        <v>0</v>
      </c>
      <c r="U18" s="66">
        <f>SUM(U10:U17)</f>
        <v>0</v>
      </c>
      <c r="V18" s="67">
        <f>U18/I18*100</f>
        <v>0</v>
      </c>
      <c r="W18" s="66">
        <f>SUM(W10:W17)</f>
        <v>0</v>
      </c>
      <c r="X18" s="67">
        <f>W18/I18*100</f>
        <v>0</v>
      </c>
      <c r="Y18" s="66">
        <f>SUM(Y10:Y17)</f>
        <v>0</v>
      </c>
      <c r="Z18" s="67">
        <f>Y18/I18*100</f>
        <v>0</v>
      </c>
      <c r="AA18" s="66">
        <f>SUM(AA10:AA17)</f>
        <v>0</v>
      </c>
      <c r="AB18" s="67">
        <f>AA18/I18*100</f>
        <v>0</v>
      </c>
      <c r="AC18" s="66">
        <f>SUM(AC10:AC17)</f>
        <v>0</v>
      </c>
      <c r="AD18" s="67">
        <f>AC18/I18*100</f>
        <v>0</v>
      </c>
      <c r="AE18" s="55"/>
    </row>
    <row r="19" spans="1:32" ht="15" thickTop="1">
      <c r="A19" s="210"/>
      <c r="B19" s="68"/>
      <c r="C19" s="68"/>
      <c r="D19" s="210"/>
      <c r="E19" s="210"/>
      <c r="F19" s="210"/>
      <c r="G19" s="210"/>
      <c r="H19" s="69"/>
      <c r="I19" s="69"/>
      <c r="J19" s="70"/>
      <c r="K19" s="70"/>
      <c r="L19" s="71"/>
      <c r="M19" s="210"/>
      <c r="N19" s="71"/>
      <c r="O19" s="210"/>
      <c r="P19" s="71"/>
      <c r="Q19" s="210"/>
      <c r="R19" s="71"/>
      <c r="S19" s="210"/>
      <c r="T19" s="71"/>
      <c r="U19" s="210"/>
      <c r="V19" s="71"/>
      <c r="W19" s="210"/>
      <c r="X19" s="71"/>
      <c r="Y19" s="210"/>
      <c r="Z19" s="71"/>
      <c r="AA19" s="71"/>
      <c r="AB19" s="70"/>
      <c r="AC19" s="71"/>
      <c r="AD19" s="70"/>
      <c r="AE19" s="55"/>
    </row>
    <row r="20" spans="1:32">
      <c r="A20" s="210"/>
      <c r="B20" s="68"/>
      <c r="C20" s="68"/>
      <c r="D20" s="210"/>
      <c r="E20" s="210"/>
      <c r="F20" s="210"/>
      <c r="G20" s="210"/>
      <c r="H20" s="69"/>
      <c r="I20" s="69"/>
      <c r="J20" s="70"/>
      <c r="K20" s="70"/>
      <c r="L20" s="71"/>
      <c r="M20" s="210"/>
      <c r="N20" s="71"/>
      <c r="O20" s="210"/>
      <c r="P20" s="71"/>
      <c r="Q20" s="210"/>
      <c r="R20" s="71"/>
      <c r="S20" s="210"/>
      <c r="T20" s="71"/>
      <c r="U20" s="210"/>
      <c r="V20" s="71"/>
      <c r="W20" s="210"/>
      <c r="X20" s="71"/>
      <c r="Y20" s="210"/>
      <c r="Z20" s="71"/>
      <c r="AA20" s="71"/>
      <c r="AB20" s="70"/>
      <c r="AC20" s="71"/>
      <c r="AD20" s="70"/>
      <c r="AE20" s="55"/>
    </row>
    <row r="21" spans="1:32">
      <c r="A21" s="210"/>
      <c r="B21" s="68"/>
      <c r="C21" s="68"/>
      <c r="D21" s="210"/>
      <c r="E21" s="210"/>
      <c r="F21" s="210"/>
      <c r="G21" s="210"/>
      <c r="H21" s="69"/>
      <c r="I21" s="69"/>
      <c r="J21" s="70"/>
      <c r="K21" s="70"/>
      <c r="L21" s="71"/>
      <c r="M21" s="210"/>
      <c r="N21" s="71"/>
      <c r="O21" s="210"/>
      <c r="P21" s="71"/>
      <c r="Q21" s="210"/>
      <c r="R21" s="71"/>
      <c r="S21" s="210"/>
      <c r="T21" s="71"/>
      <c r="U21" s="210"/>
      <c r="V21" s="71"/>
      <c r="W21" s="210"/>
      <c r="X21" s="71"/>
      <c r="Y21" s="210"/>
      <c r="Z21" s="71"/>
      <c r="AA21" s="71"/>
      <c r="AB21" s="70"/>
      <c r="AC21" s="71"/>
      <c r="AD21" s="70"/>
      <c r="AE21" s="55"/>
    </row>
    <row r="22" spans="1:32">
      <c r="A22" s="210"/>
      <c r="B22" s="68"/>
      <c r="C22" s="68"/>
      <c r="D22" s="210"/>
      <c r="E22" s="210"/>
      <c r="F22" s="210"/>
      <c r="G22" s="210"/>
      <c r="H22" s="69"/>
      <c r="I22" s="69"/>
      <c r="J22" s="70"/>
      <c r="K22" s="70"/>
      <c r="L22" s="71"/>
      <c r="M22" s="210"/>
      <c r="N22" s="71"/>
      <c r="O22" s="210"/>
      <c r="P22" s="71"/>
      <c r="Q22" s="210"/>
      <c r="R22" s="71"/>
      <c r="S22" s="210"/>
      <c r="T22" s="71"/>
      <c r="U22" s="210"/>
      <c r="V22" s="71"/>
      <c r="W22" s="210"/>
      <c r="X22" s="71"/>
      <c r="Y22" s="210"/>
      <c r="Z22" s="71"/>
      <c r="AA22" s="71"/>
      <c r="AB22" s="70"/>
      <c r="AC22" s="71"/>
      <c r="AD22" s="70"/>
      <c r="AE22" s="55"/>
    </row>
    <row r="23" spans="1:32" ht="23.25">
      <c r="A23" s="739" t="s">
        <v>2404</v>
      </c>
      <c r="B23" s="739"/>
      <c r="C23" s="739"/>
      <c r="D23" s="739"/>
      <c r="E23" s="739"/>
      <c r="F23" s="739"/>
      <c r="G23" s="739"/>
      <c r="H23" s="739"/>
      <c r="I23" s="739"/>
      <c r="J23" s="739"/>
      <c r="K23" s="739"/>
      <c r="L23" s="739"/>
      <c r="M23" s="739"/>
      <c r="N23" s="739"/>
      <c r="O23" s="739"/>
      <c r="P23" s="739"/>
      <c r="Q23" s="739"/>
      <c r="R23" s="739"/>
      <c r="S23" s="739"/>
      <c r="T23" s="739"/>
      <c r="U23" s="739"/>
      <c r="V23" s="739"/>
      <c r="W23" s="739"/>
      <c r="X23" s="739"/>
      <c r="Y23" s="739"/>
      <c r="Z23" s="739"/>
      <c r="AA23" s="739"/>
      <c r="AB23" s="739"/>
      <c r="AC23" s="739"/>
      <c r="AD23" s="739"/>
      <c r="AE23" s="55"/>
    </row>
    <row r="24" spans="1:32" ht="23.25">
      <c r="A24" s="739" t="s">
        <v>124</v>
      </c>
      <c r="B24" s="739"/>
      <c r="C24" s="739"/>
      <c r="D24" s="739"/>
      <c r="E24" s="739"/>
      <c r="F24" s="739"/>
      <c r="G24" s="739"/>
      <c r="H24" s="739"/>
      <c r="I24" s="739"/>
      <c r="J24" s="739"/>
      <c r="K24" s="739"/>
      <c r="L24" s="739"/>
      <c r="M24" s="739"/>
      <c r="N24" s="739"/>
      <c r="O24" s="739"/>
      <c r="P24" s="739"/>
      <c r="Q24" s="739"/>
      <c r="R24" s="739"/>
      <c r="S24" s="739"/>
      <c r="T24" s="739"/>
      <c r="U24" s="739"/>
      <c r="V24" s="739"/>
      <c r="W24" s="739"/>
      <c r="X24" s="739"/>
      <c r="Y24" s="739"/>
      <c r="Z24" s="739"/>
      <c r="AA24" s="739"/>
      <c r="AB24" s="739"/>
      <c r="AC24" s="739"/>
      <c r="AD24" s="739"/>
      <c r="AE24" s="55"/>
    </row>
    <row r="25" spans="1:32" ht="21">
      <c r="B25" s="738" t="s">
        <v>967</v>
      </c>
      <c r="C25" s="738"/>
      <c r="D25" s="738"/>
      <c r="E25" s="738"/>
      <c r="F25" s="738"/>
      <c r="G25" s="738"/>
      <c r="H25" s="738"/>
      <c r="I25" s="738"/>
      <c r="J25" s="738"/>
      <c r="K25" s="738"/>
      <c r="L25" s="738"/>
      <c r="M25" s="738"/>
      <c r="N25" s="738"/>
      <c r="O25" s="738"/>
      <c r="P25" s="738"/>
      <c r="Q25" s="738"/>
      <c r="R25" s="738"/>
      <c r="S25" s="738"/>
      <c r="T25" s="738"/>
      <c r="U25" s="738"/>
      <c r="V25" s="738"/>
      <c r="W25" s="738"/>
      <c r="X25" s="738"/>
      <c r="Y25" s="738"/>
      <c r="Z25" s="738"/>
      <c r="AA25" s="738"/>
      <c r="AB25" s="738"/>
      <c r="AC25" s="738"/>
      <c r="AD25" s="738"/>
      <c r="AE25" s="55"/>
    </row>
    <row r="26" spans="1:32" ht="21">
      <c r="B26" s="738" t="s">
        <v>986</v>
      </c>
      <c r="C26" s="738"/>
      <c r="D26" s="738"/>
      <c r="E26" s="738"/>
      <c r="F26" s="738"/>
      <c r="G26" s="738"/>
      <c r="H26" s="57"/>
      <c r="I26" s="57"/>
      <c r="J26" s="58"/>
      <c r="K26" s="58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5"/>
    </row>
    <row r="27" spans="1:32" ht="15">
      <c r="B27" s="60"/>
      <c r="C27" s="60"/>
      <c r="D27" s="61"/>
      <c r="E27" s="61"/>
      <c r="F27" s="61"/>
      <c r="G27" s="61"/>
      <c r="H27" s="62"/>
      <c r="I27" s="62"/>
      <c r="J27" s="63"/>
      <c r="K27" s="63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55"/>
    </row>
    <row r="28" spans="1:32" ht="15">
      <c r="B28" s="60"/>
      <c r="C28" s="60"/>
      <c r="D28" s="61"/>
      <c r="E28" s="61"/>
      <c r="F28" s="61"/>
      <c r="G28" s="61"/>
      <c r="H28" s="62"/>
      <c r="I28" s="62"/>
      <c r="J28" s="63"/>
      <c r="K28" s="63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55"/>
    </row>
    <row r="29" spans="1:32" ht="15" customHeight="1">
      <c r="A29" s="740" t="s">
        <v>940</v>
      </c>
      <c r="B29" s="740" t="s">
        <v>122</v>
      </c>
      <c r="C29" s="740" t="s">
        <v>942</v>
      </c>
      <c r="D29" s="740" t="s">
        <v>943</v>
      </c>
      <c r="E29" s="740" t="s">
        <v>944</v>
      </c>
      <c r="F29" s="740" t="s">
        <v>945</v>
      </c>
      <c r="G29" s="740" t="s">
        <v>1139</v>
      </c>
      <c r="H29" s="743" t="s">
        <v>946</v>
      </c>
      <c r="I29" s="743" t="s">
        <v>1853</v>
      </c>
      <c r="J29" s="776" t="s">
        <v>1852</v>
      </c>
      <c r="K29" s="765" t="s">
        <v>928</v>
      </c>
      <c r="L29" s="766"/>
      <c r="M29" s="751" t="s">
        <v>929</v>
      </c>
      <c r="N29" s="764"/>
      <c r="O29" s="764"/>
      <c r="P29" s="764"/>
      <c r="Q29" s="764"/>
      <c r="R29" s="764"/>
      <c r="S29" s="764"/>
      <c r="T29" s="764"/>
      <c r="U29" s="764"/>
      <c r="V29" s="764"/>
      <c r="W29" s="764"/>
      <c r="X29" s="764"/>
      <c r="Y29" s="764"/>
      <c r="Z29" s="764"/>
      <c r="AA29" s="764"/>
      <c r="AB29" s="764"/>
      <c r="AC29" s="764"/>
      <c r="AD29" s="752"/>
      <c r="AE29" s="55"/>
    </row>
    <row r="30" spans="1:32" ht="18">
      <c r="A30" s="741"/>
      <c r="B30" s="741"/>
      <c r="C30" s="741"/>
      <c r="D30" s="741"/>
      <c r="E30" s="741"/>
      <c r="F30" s="741"/>
      <c r="G30" s="753"/>
      <c r="H30" s="744"/>
      <c r="I30" s="744"/>
      <c r="J30" s="777"/>
      <c r="K30" s="767"/>
      <c r="L30" s="768"/>
      <c r="M30" s="751" t="s">
        <v>930</v>
      </c>
      <c r="N30" s="752"/>
      <c r="O30" s="751" t="s">
        <v>931</v>
      </c>
      <c r="P30" s="752"/>
      <c r="Q30" s="751" t="s">
        <v>932</v>
      </c>
      <c r="R30" s="752"/>
      <c r="S30" s="751" t="s">
        <v>933</v>
      </c>
      <c r="T30" s="752"/>
      <c r="U30" s="751" t="s">
        <v>934</v>
      </c>
      <c r="V30" s="752"/>
      <c r="W30" s="751" t="s">
        <v>935</v>
      </c>
      <c r="X30" s="752"/>
      <c r="Y30" s="751" t="s">
        <v>936</v>
      </c>
      <c r="Z30" s="752"/>
      <c r="AA30" s="751" t="s">
        <v>950</v>
      </c>
      <c r="AB30" s="752"/>
      <c r="AC30" s="751" t="s">
        <v>951</v>
      </c>
      <c r="AD30" s="752"/>
      <c r="AE30" s="55"/>
    </row>
    <row r="31" spans="1:32" ht="54">
      <c r="A31" s="742"/>
      <c r="B31" s="742"/>
      <c r="C31" s="742"/>
      <c r="D31" s="742"/>
      <c r="E31" s="742"/>
      <c r="F31" s="742"/>
      <c r="G31" s="754"/>
      <c r="H31" s="745"/>
      <c r="I31" s="745"/>
      <c r="J31" s="778"/>
      <c r="K31" s="64" t="s">
        <v>937</v>
      </c>
      <c r="L31" s="65" t="s">
        <v>949</v>
      </c>
      <c r="M31" s="65" t="s">
        <v>937</v>
      </c>
      <c r="N31" s="65" t="s">
        <v>949</v>
      </c>
      <c r="O31" s="65" t="s">
        <v>937</v>
      </c>
      <c r="P31" s="65" t="s">
        <v>949</v>
      </c>
      <c r="Q31" s="65" t="s">
        <v>937</v>
      </c>
      <c r="R31" s="65" t="s">
        <v>949</v>
      </c>
      <c r="S31" s="65" t="s">
        <v>937</v>
      </c>
      <c r="T31" s="65" t="s">
        <v>949</v>
      </c>
      <c r="U31" s="65" t="s">
        <v>937</v>
      </c>
      <c r="V31" s="65" t="s">
        <v>949</v>
      </c>
      <c r="W31" s="65" t="s">
        <v>937</v>
      </c>
      <c r="X31" s="65" t="s">
        <v>949</v>
      </c>
      <c r="Y31" s="65" t="s">
        <v>937</v>
      </c>
      <c r="Z31" s="65" t="s">
        <v>949</v>
      </c>
      <c r="AA31" s="65" t="s">
        <v>937</v>
      </c>
      <c r="AB31" s="65" t="s">
        <v>949</v>
      </c>
      <c r="AC31" s="65" t="s">
        <v>937</v>
      </c>
      <c r="AD31" s="65" t="s">
        <v>949</v>
      </c>
      <c r="AE31" s="55"/>
    </row>
    <row r="32" spans="1:32" ht="18.75">
      <c r="A32" s="23">
        <v>1</v>
      </c>
      <c r="B32" s="24" t="s">
        <v>987</v>
      </c>
      <c r="C32" s="36" t="s">
        <v>989</v>
      </c>
      <c r="D32" s="30">
        <v>10</v>
      </c>
      <c r="E32" s="30" t="s">
        <v>995</v>
      </c>
      <c r="F32" s="30" t="s">
        <v>999</v>
      </c>
      <c r="G32" s="30" t="s">
        <v>1142</v>
      </c>
      <c r="H32" s="25">
        <v>94</v>
      </c>
      <c r="I32" s="25">
        <v>94</v>
      </c>
      <c r="J32" s="143">
        <f t="shared" ref="J32:J42" si="11">I32*100/H32</f>
        <v>100</v>
      </c>
      <c r="K32" s="144">
        <v>0</v>
      </c>
      <c r="L32" s="143">
        <f>K32*100/I32</f>
        <v>0</v>
      </c>
      <c r="M32" s="145">
        <v>0</v>
      </c>
      <c r="N32" s="143">
        <f>M32*100/I32</f>
        <v>0</v>
      </c>
      <c r="O32" s="145">
        <v>0</v>
      </c>
      <c r="P32" s="143">
        <f>O32*100/I32</f>
        <v>0</v>
      </c>
      <c r="Q32" s="145">
        <v>0</v>
      </c>
      <c r="R32" s="143">
        <f>Q32*100/I32</f>
        <v>0</v>
      </c>
      <c r="S32" s="145">
        <v>0</v>
      </c>
      <c r="T32" s="143">
        <f>S32*100/I32</f>
        <v>0</v>
      </c>
      <c r="U32" s="145">
        <v>0</v>
      </c>
      <c r="V32" s="143">
        <f>U32*100/I32</f>
        <v>0</v>
      </c>
      <c r="W32" s="145">
        <v>0</v>
      </c>
      <c r="X32" s="143">
        <f>W32*100/I32</f>
        <v>0</v>
      </c>
      <c r="Y32" s="145">
        <v>0</v>
      </c>
      <c r="Z32" s="143">
        <f>Y32*100/I32</f>
        <v>0</v>
      </c>
      <c r="AA32" s="145">
        <v>0</v>
      </c>
      <c r="AB32" s="146">
        <f>AA32*100/I32</f>
        <v>0</v>
      </c>
      <c r="AC32" s="145">
        <v>0</v>
      </c>
      <c r="AD32" s="146">
        <f t="shared" ref="AD32:AD42" si="12">AC32*100/I32</f>
        <v>0</v>
      </c>
      <c r="AE32" s="55">
        <v>1</v>
      </c>
      <c r="AF32" s="53">
        <v>1</v>
      </c>
    </row>
    <row r="33" spans="1:32" ht="18.75">
      <c r="A33" s="23">
        <v>2</v>
      </c>
      <c r="B33" s="24" t="s">
        <v>988</v>
      </c>
      <c r="C33" s="24" t="s">
        <v>992</v>
      </c>
      <c r="D33" s="23">
        <v>9</v>
      </c>
      <c r="E33" s="23" t="s">
        <v>996</v>
      </c>
      <c r="F33" s="23" t="s">
        <v>1000</v>
      </c>
      <c r="G33" s="30" t="s">
        <v>1142</v>
      </c>
      <c r="H33" s="25">
        <v>135</v>
      </c>
      <c r="I33" s="25">
        <v>135</v>
      </c>
      <c r="J33" s="143">
        <f t="shared" si="11"/>
        <v>100</v>
      </c>
      <c r="K33" s="144">
        <v>0</v>
      </c>
      <c r="L33" s="143">
        <f t="shared" ref="L33:L42" si="13">K33*100/I33</f>
        <v>0</v>
      </c>
      <c r="M33" s="145">
        <v>0</v>
      </c>
      <c r="N33" s="143">
        <f t="shared" ref="N33:N42" si="14">M33*100/I33</f>
        <v>0</v>
      </c>
      <c r="O33" s="145">
        <v>0</v>
      </c>
      <c r="P33" s="143">
        <f t="shared" ref="P33:P42" si="15">O33*100/I33</f>
        <v>0</v>
      </c>
      <c r="Q33" s="145">
        <v>0</v>
      </c>
      <c r="R33" s="143">
        <f t="shared" ref="R33:R42" si="16">Q33*100/I33</f>
        <v>0</v>
      </c>
      <c r="S33" s="145">
        <v>0</v>
      </c>
      <c r="T33" s="143">
        <f t="shared" ref="T33:T42" si="17">S33*100/I33</f>
        <v>0</v>
      </c>
      <c r="U33" s="145">
        <v>0</v>
      </c>
      <c r="V33" s="143">
        <f t="shared" ref="V33:V42" si="18">U33*100/I33</f>
        <v>0</v>
      </c>
      <c r="W33" s="145">
        <v>0</v>
      </c>
      <c r="X33" s="143">
        <f t="shared" ref="X33:X42" si="19">W33*100/I33</f>
        <v>0</v>
      </c>
      <c r="Y33" s="145">
        <v>0</v>
      </c>
      <c r="Z33" s="143">
        <f t="shared" ref="Z33:Z42" si="20">Y33*100/I33</f>
        <v>0</v>
      </c>
      <c r="AA33" s="145">
        <v>0</v>
      </c>
      <c r="AB33" s="146">
        <f t="shared" ref="AB33:AB42" si="21">AA33*100/I33</f>
        <v>0</v>
      </c>
      <c r="AC33" s="145">
        <v>0</v>
      </c>
      <c r="AD33" s="146">
        <f t="shared" si="12"/>
        <v>0</v>
      </c>
      <c r="AE33" s="55">
        <v>1</v>
      </c>
      <c r="AF33" s="53">
        <v>1</v>
      </c>
    </row>
    <row r="34" spans="1:32" ht="18.75">
      <c r="A34" s="23">
        <v>3</v>
      </c>
      <c r="B34" s="24" t="s">
        <v>990</v>
      </c>
      <c r="C34" s="24" t="s">
        <v>993</v>
      </c>
      <c r="D34" s="23">
        <v>5</v>
      </c>
      <c r="E34" s="23" t="s">
        <v>997</v>
      </c>
      <c r="F34" s="23" t="s">
        <v>1001</v>
      </c>
      <c r="G34" s="30" t="s">
        <v>1142</v>
      </c>
      <c r="H34" s="25">
        <v>100</v>
      </c>
      <c r="I34" s="25">
        <v>100</v>
      </c>
      <c r="J34" s="143">
        <f t="shared" si="11"/>
        <v>100</v>
      </c>
      <c r="K34" s="144">
        <v>4</v>
      </c>
      <c r="L34" s="143">
        <f t="shared" si="13"/>
        <v>4</v>
      </c>
      <c r="M34" s="145">
        <v>4</v>
      </c>
      <c r="N34" s="26">
        <f>M34*100/I34</f>
        <v>4</v>
      </c>
      <c r="O34" s="145">
        <v>0</v>
      </c>
      <c r="P34" s="143">
        <f t="shared" si="15"/>
        <v>0</v>
      </c>
      <c r="Q34" s="145">
        <v>0</v>
      </c>
      <c r="R34" s="143">
        <f t="shared" si="16"/>
        <v>0</v>
      </c>
      <c r="S34" s="145">
        <v>0</v>
      </c>
      <c r="T34" s="143">
        <f t="shared" si="17"/>
        <v>0</v>
      </c>
      <c r="U34" s="145">
        <v>0</v>
      </c>
      <c r="V34" s="143">
        <f t="shared" si="18"/>
        <v>0</v>
      </c>
      <c r="W34" s="145">
        <v>0</v>
      </c>
      <c r="X34" s="143">
        <f t="shared" si="19"/>
        <v>0</v>
      </c>
      <c r="Y34" s="145">
        <v>0</v>
      </c>
      <c r="Z34" s="143">
        <f t="shared" si="20"/>
        <v>0</v>
      </c>
      <c r="AA34" s="145">
        <v>0</v>
      </c>
      <c r="AB34" s="146">
        <f t="shared" si="21"/>
        <v>0</v>
      </c>
      <c r="AC34" s="145">
        <v>0</v>
      </c>
      <c r="AD34" s="146">
        <f t="shared" si="12"/>
        <v>0</v>
      </c>
      <c r="AE34" s="55">
        <v>1</v>
      </c>
      <c r="AF34" s="53">
        <v>1</v>
      </c>
    </row>
    <row r="35" spans="1:32" ht="18.75">
      <c r="A35" s="23">
        <v>4</v>
      </c>
      <c r="B35" s="24" t="s">
        <v>991</v>
      </c>
      <c r="C35" s="24" t="s">
        <v>994</v>
      </c>
      <c r="D35" s="23">
        <v>11</v>
      </c>
      <c r="E35" s="23" t="s">
        <v>998</v>
      </c>
      <c r="F35" s="23" t="s">
        <v>1002</v>
      </c>
      <c r="G35" s="30" t="s">
        <v>1142</v>
      </c>
      <c r="H35" s="25">
        <v>62</v>
      </c>
      <c r="I35" s="25">
        <v>57</v>
      </c>
      <c r="J35" s="143">
        <f t="shared" si="11"/>
        <v>91.935483870967744</v>
      </c>
      <c r="K35" s="144">
        <v>0</v>
      </c>
      <c r="L35" s="143">
        <f t="shared" si="13"/>
        <v>0</v>
      </c>
      <c r="M35" s="145">
        <v>0</v>
      </c>
      <c r="N35" s="147">
        <f t="shared" si="14"/>
        <v>0</v>
      </c>
      <c r="O35" s="145">
        <v>0</v>
      </c>
      <c r="P35" s="143">
        <f t="shared" si="15"/>
        <v>0</v>
      </c>
      <c r="Q35" s="145">
        <v>0</v>
      </c>
      <c r="R35" s="143">
        <f t="shared" si="16"/>
        <v>0</v>
      </c>
      <c r="S35" s="145">
        <v>0</v>
      </c>
      <c r="T35" s="143">
        <f t="shared" si="17"/>
        <v>0</v>
      </c>
      <c r="U35" s="145">
        <v>0</v>
      </c>
      <c r="V35" s="143">
        <f t="shared" si="18"/>
        <v>0</v>
      </c>
      <c r="W35" s="145">
        <v>0</v>
      </c>
      <c r="X35" s="143">
        <f t="shared" si="19"/>
        <v>0</v>
      </c>
      <c r="Y35" s="145">
        <v>0</v>
      </c>
      <c r="Z35" s="143">
        <f t="shared" si="20"/>
        <v>0</v>
      </c>
      <c r="AA35" s="145">
        <v>0</v>
      </c>
      <c r="AB35" s="146">
        <f t="shared" si="21"/>
        <v>0</v>
      </c>
      <c r="AC35" s="145">
        <v>0</v>
      </c>
      <c r="AD35" s="146">
        <f t="shared" si="12"/>
        <v>0</v>
      </c>
      <c r="AE35" s="55">
        <v>1</v>
      </c>
      <c r="AF35" s="53">
        <v>1</v>
      </c>
    </row>
    <row r="36" spans="1:32" ht="18.75">
      <c r="A36" s="23">
        <v>5</v>
      </c>
      <c r="B36" s="24" t="s">
        <v>1003</v>
      </c>
      <c r="C36" s="24" t="s">
        <v>1010</v>
      </c>
      <c r="D36" s="23">
        <v>15</v>
      </c>
      <c r="E36" s="23" t="s">
        <v>1002</v>
      </c>
      <c r="F36" s="23" t="s">
        <v>1002</v>
      </c>
      <c r="G36" s="30" t="s">
        <v>1142</v>
      </c>
      <c r="H36" s="25">
        <v>101</v>
      </c>
      <c r="I36" s="25">
        <v>91</v>
      </c>
      <c r="J36" s="143">
        <f t="shared" si="11"/>
        <v>90.099009900990097</v>
      </c>
      <c r="K36" s="144">
        <v>0</v>
      </c>
      <c r="L36" s="143">
        <f t="shared" si="13"/>
        <v>0</v>
      </c>
      <c r="M36" s="145">
        <v>0</v>
      </c>
      <c r="N36" s="143">
        <f t="shared" si="14"/>
        <v>0</v>
      </c>
      <c r="O36" s="145">
        <v>0</v>
      </c>
      <c r="P36" s="143">
        <f t="shared" si="15"/>
        <v>0</v>
      </c>
      <c r="Q36" s="145">
        <v>0</v>
      </c>
      <c r="R36" s="143">
        <f t="shared" si="16"/>
        <v>0</v>
      </c>
      <c r="S36" s="145">
        <v>0</v>
      </c>
      <c r="T36" s="143">
        <f t="shared" si="17"/>
        <v>0</v>
      </c>
      <c r="U36" s="145">
        <v>0</v>
      </c>
      <c r="V36" s="143">
        <f t="shared" si="18"/>
        <v>0</v>
      </c>
      <c r="W36" s="145">
        <v>0</v>
      </c>
      <c r="X36" s="143">
        <f t="shared" si="19"/>
        <v>0</v>
      </c>
      <c r="Y36" s="145">
        <v>0</v>
      </c>
      <c r="Z36" s="143">
        <f t="shared" si="20"/>
        <v>0</v>
      </c>
      <c r="AA36" s="145">
        <v>0</v>
      </c>
      <c r="AB36" s="146">
        <f t="shared" si="21"/>
        <v>0</v>
      </c>
      <c r="AC36" s="145">
        <v>0</v>
      </c>
      <c r="AD36" s="146">
        <f t="shared" si="12"/>
        <v>0</v>
      </c>
      <c r="AE36" s="55">
        <v>1</v>
      </c>
      <c r="AF36" s="53">
        <v>1</v>
      </c>
    </row>
    <row r="37" spans="1:32" ht="18.75">
      <c r="A37" s="23">
        <v>6</v>
      </c>
      <c r="B37" s="24" t="s">
        <v>1004</v>
      </c>
      <c r="C37" s="24" t="s">
        <v>1009</v>
      </c>
      <c r="D37" s="23">
        <v>5</v>
      </c>
      <c r="E37" s="23" t="s">
        <v>1011</v>
      </c>
      <c r="F37" s="23" t="s">
        <v>1002</v>
      </c>
      <c r="G37" s="30" t="s">
        <v>1142</v>
      </c>
      <c r="H37" s="25">
        <v>131</v>
      </c>
      <c r="I37" s="25">
        <v>125</v>
      </c>
      <c r="J37" s="143">
        <f t="shared" si="11"/>
        <v>95.419847328244273</v>
      </c>
      <c r="K37" s="144">
        <v>0</v>
      </c>
      <c r="L37" s="143">
        <f t="shared" si="13"/>
        <v>0</v>
      </c>
      <c r="M37" s="145">
        <v>0</v>
      </c>
      <c r="N37" s="143">
        <f t="shared" si="14"/>
        <v>0</v>
      </c>
      <c r="O37" s="145">
        <v>0</v>
      </c>
      <c r="P37" s="143">
        <f t="shared" si="15"/>
        <v>0</v>
      </c>
      <c r="Q37" s="145">
        <v>0</v>
      </c>
      <c r="R37" s="143">
        <f t="shared" si="16"/>
        <v>0</v>
      </c>
      <c r="S37" s="145">
        <v>0</v>
      </c>
      <c r="T37" s="143">
        <f t="shared" si="17"/>
        <v>0</v>
      </c>
      <c r="U37" s="145">
        <v>0</v>
      </c>
      <c r="V37" s="143">
        <f t="shared" si="18"/>
        <v>0</v>
      </c>
      <c r="W37" s="145">
        <v>0</v>
      </c>
      <c r="X37" s="143">
        <f t="shared" si="19"/>
        <v>0</v>
      </c>
      <c r="Y37" s="145">
        <v>0</v>
      </c>
      <c r="Z37" s="143">
        <f t="shared" si="20"/>
        <v>0</v>
      </c>
      <c r="AA37" s="145">
        <v>0</v>
      </c>
      <c r="AB37" s="146">
        <f t="shared" si="21"/>
        <v>0</v>
      </c>
      <c r="AC37" s="145">
        <v>0</v>
      </c>
      <c r="AD37" s="146">
        <f t="shared" si="12"/>
        <v>0</v>
      </c>
      <c r="AE37" s="55">
        <v>1</v>
      </c>
      <c r="AF37" s="53">
        <v>1</v>
      </c>
    </row>
    <row r="38" spans="1:32" s="114" customFormat="1" ht="18.75">
      <c r="A38" s="23">
        <v>7</v>
      </c>
      <c r="B38" s="24" t="s">
        <v>1005</v>
      </c>
      <c r="C38" s="24" t="s">
        <v>1008</v>
      </c>
      <c r="D38" s="23">
        <v>3</v>
      </c>
      <c r="E38" s="23" t="s">
        <v>1012</v>
      </c>
      <c r="F38" s="23" t="s">
        <v>1014</v>
      </c>
      <c r="G38" s="30" t="s">
        <v>1142</v>
      </c>
      <c r="H38" s="25"/>
      <c r="I38" s="25"/>
      <c r="J38" s="143" t="e">
        <f t="shared" si="11"/>
        <v>#DIV/0!</v>
      </c>
      <c r="K38" s="144">
        <v>0</v>
      </c>
      <c r="L38" s="143" t="e">
        <f t="shared" si="13"/>
        <v>#DIV/0!</v>
      </c>
      <c r="M38" s="145">
        <v>0</v>
      </c>
      <c r="N38" s="143" t="e">
        <f t="shared" si="14"/>
        <v>#DIV/0!</v>
      </c>
      <c r="O38" s="145">
        <v>0</v>
      </c>
      <c r="P38" s="143" t="e">
        <f t="shared" si="15"/>
        <v>#DIV/0!</v>
      </c>
      <c r="Q38" s="145">
        <v>0</v>
      </c>
      <c r="R38" s="143" t="e">
        <f t="shared" si="16"/>
        <v>#DIV/0!</v>
      </c>
      <c r="S38" s="145">
        <v>0</v>
      </c>
      <c r="T38" s="143" t="e">
        <f t="shared" si="17"/>
        <v>#DIV/0!</v>
      </c>
      <c r="U38" s="145">
        <v>0</v>
      </c>
      <c r="V38" s="143" t="e">
        <f t="shared" si="18"/>
        <v>#DIV/0!</v>
      </c>
      <c r="W38" s="145">
        <v>0</v>
      </c>
      <c r="X38" s="143" t="e">
        <f t="shared" si="19"/>
        <v>#DIV/0!</v>
      </c>
      <c r="Y38" s="145">
        <v>0</v>
      </c>
      <c r="Z38" s="143" t="e">
        <f t="shared" si="20"/>
        <v>#DIV/0!</v>
      </c>
      <c r="AA38" s="145">
        <v>0</v>
      </c>
      <c r="AB38" s="146" t="e">
        <f t="shared" si="21"/>
        <v>#DIV/0!</v>
      </c>
      <c r="AC38" s="145">
        <v>0</v>
      </c>
      <c r="AD38" s="146" t="e">
        <f t="shared" si="12"/>
        <v>#DIV/0!</v>
      </c>
      <c r="AE38" s="113">
        <v>1</v>
      </c>
      <c r="AF38" s="114">
        <v>0</v>
      </c>
    </row>
    <row r="39" spans="1:32" s="114" customFormat="1" ht="18.75">
      <c r="A39" s="23">
        <v>8</v>
      </c>
      <c r="B39" s="24" t="s">
        <v>1006</v>
      </c>
      <c r="C39" s="24" t="s">
        <v>1007</v>
      </c>
      <c r="D39" s="23">
        <v>4</v>
      </c>
      <c r="E39" s="23" t="s">
        <v>1013</v>
      </c>
      <c r="F39" s="23" t="s">
        <v>1014</v>
      </c>
      <c r="G39" s="30" t="s">
        <v>1142</v>
      </c>
      <c r="H39" s="25"/>
      <c r="I39" s="40"/>
      <c r="J39" s="143" t="e">
        <f t="shared" si="11"/>
        <v>#DIV/0!</v>
      </c>
      <c r="K39" s="144">
        <v>0</v>
      </c>
      <c r="L39" s="143" t="e">
        <f t="shared" si="13"/>
        <v>#DIV/0!</v>
      </c>
      <c r="M39" s="145">
        <v>0</v>
      </c>
      <c r="N39" s="143" t="e">
        <f t="shared" si="14"/>
        <v>#DIV/0!</v>
      </c>
      <c r="O39" s="145">
        <v>0</v>
      </c>
      <c r="P39" s="143" t="e">
        <f t="shared" si="15"/>
        <v>#DIV/0!</v>
      </c>
      <c r="Q39" s="145">
        <v>0</v>
      </c>
      <c r="R39" s="143" t="e">
        <f t="shared" si="16"/>
        <v>#DIV/0!</v>
      </c>
      <c r="S39" s="145">
        <v>0</v>
      </c>
      <c r="T39" s="143" t="e">
        <f t="shared" si="17"/>
        <v>#DIV/0!</v>
      </c>
      <c r="U39" s="145">
        <v>0</v>
      </c>
      <c r="V39" s="143" t="e">
        <f t="shared" si="18"/>
        <v>#DIV/0!</v>
      </c>
      <c r="W39" s="145">
        <v>0</v>
      </c>
      <c r="X39" s="143" t="e">
        <f t="shared" si="19"/>
        <v>#DIV/0!</v>
      </c>
      <c r="Y39" s="145">
        <v>0</v>
      </c>
      <c r="Z39" s="143" t="e">
        <f t="shared" si="20"/>
        <v>#DIV/0!</v>
      </c>
      <c r="AA39" s="145">
        <v>0</v>
      </c>
      <c r="AB39" s="146" t="e">
        <f t="shared" si="21"/>
        <v>#DIV/0!</v>
      </c>
      <c r="AC39" s="145">
        <v>0</v>
      </c>
      <c r="AD39" s="146" t="e">
        <f t="shared" si="12"/>
        <v>#DIV/0!</v>
      </c>
      <c r="AE39" s="113">
        <v>1</v>
      </c>
      <c r="AF39" s="114">
        <v>0</v>
      </c>
    </row>
    <row r="40" spans="1:32" ht="18.75">
      <c r="A40" s="23">
        <v>9</v>
      </c>
      <c r="B40" s="24" t="s">
        <v>1015</v>
      </c>
      <c r="C40" s="36" t="s">
        <v>1020</v>
      </c>
      <c r="D40" s="30">
        <v>16</v>
      </c>
      <c r="E40" s="30" t="s">
        <v>1021</v>
      </c>
      <c r="F40" s="30" t="s">
        <v>1022</v>
      </c>
      <c r="G40" s="23" t="s">
        <v>1143</v>
      </c>
      <c r="H40" s="25">
        <v>76</v>
      </c>
      <c r="I40" s="25">
        <v>76</v>
      </c>
      <c r="J40" s="143">
        <f t="shared" si="11"/>
        <v>100</v>
      </c>
      <c r="K40" s="144">
        <v>2</v>
      </c>
      <c r="L40" s="143">
        <f t="shared" si="13"/>
        <v>2.6315789473684212</v>
      </c>
      <c r="M40" s="145">
        <v>0</v>
      </c>
      <c r="N40" s="143">
        <f t="shared" si="14"/>
        <v>0</v>
      </c>
      <c r="O40" s="145">
        <v>0</v>
      </c>
      <c r="P40" s="143">
        <f t="shared" si="15"/>
        <v>0</v>
      </c>
      <c r="Q40" s="145">
        <v>0</v>
      </c>
      <c r="R40" s="143">
        <f t="shared" si="16"/>
        <v>0</v>
      </c>
      <c r="S40" s="145">
        <v>0</v>
      </c>
      <c r="T40" s="143">
        <f t="shared" si="17"/>
        <v>0</v>
      </c>
      <c r="U40" s="145">
        <v>0</v>
      </c>
      <c r="V40" s="143">
        <f t="shared" si="18"/>
        <v>0</v>
      </c>
      <c r="W40" s="145">
        <v>0</v>
      </c>
      <c r="X40" s="143">
        <f t="shared" si="19"/>
        <v>0</v>
      </c>
      <c r="Y40" s="145">
        <v>0</v>
      </c>
      <c r="Z40" s="143">
        <f t="shared" si="20"/>
        <v>0</v>
      </c>
      <c r="AA40" s="145">
        <v>0</v>
      </c>
      <c r="AB40" s="146">
        <f t="shared" si="21"/>
        <v>0</v>
      </c>
      <c r="AC40" s="145">
        <v>0</v>
      </c>
      <c r="AD40" s="146">
        <f t="shared" si="12"/>
        <v>0</v>
      </c>
      <c r="AE40" s="55">
        <v>1</v>
      </c>
      <c r="AF40" s="53">
        <v>1</v>
      </c>
    </row>
    <row r="41" spans="1:32" ht="18.75">
      <c r="A41" s="23">
        <v>10</v>
      </c>
      <c r="B41" s="24" t="s">
        <v>1016</v>
      </c>
      <c r="C41" s="24" t="s">
        <v>1019</v>
      </c>
      <c r="D41" s="23">
        <v>19</v>
      </c>
      <c r="E41" s="23" t="s">
        <v>1021</v>
      </c>
      <c r="F41" s="23" t="s">
        <v>1022</v>
      </c>
      <c r="G41" s="23" t="s">
        <v>1143</v>
      </c>
      <c r="H41" s="25">
        <v>378</v>
      </c>
      <c r="I41" s="25">
        <v>378</v>
      </c>
      <c r="J41" s="143">
        <f t="shared" si="11"/>
        <v>100</v>
      </c>
      <c r="K41" s="144">
        <v>4</v>
      </c>
      <c r="L41" s="143">
        <f t="shared" si="13"/>
        <v>1.0582010582010581</v>
      </c>
      <c r="M41" s="145">
        <v>0</v>
      </c>
      <c r="N41" s="143">
        <f t="shared" si="14"/>
        <v>0</v>
      </c>
      <c r="O41" s="145">
        <v>0</v>
      </c>
      <c r="P41" s="143">
        <f t="shared" si="15"/>
        <v>0</v>
      </c>
      <c r="Q41" s="145">
        <v>0</v>
      </c>
      <c r="R41" s="143">
        <f t="shared" si="16"/>
        <v>0</v>
      </c>
      <c r="S41" s="145">
        <v>0</v>
      </c>
      <c r="T41" s="143">
        <f t="shared" si="17"/>
        <v>0</v>
      </c>
      <c r="U41" s="145">
        <v>0</v>
      </c>
      <c r="V41" s="143">
        <f t="shared" si="18"/>
        <v>0</v>
      </c>
      <c r="W41" s="145">
        <v>0</v>
      </c>
      <c r="X41" s="143">
        <f t="shared" si="19"/>
        <v>0</v>
      </c>
      <c r="Y41" s="145">
        <v>0</v>
      </c>
      <c r="Z41" s="143">
        <f t="shared" si="20"/>
        <v>0</v>
      </c>
      <c r="AA41" s="145">
        <v>0</v>
      </c>
      <c r="AB41" s="146">
        <f t="shared" si="21"/>
        <v>0</v>
      </c>
      <c r="AC41" s="145">
        <v>0</v>
      </c>
      <c r="AD41" s="146">
        <f t="shared" si="12"/>
        <v>0</v>
      </c>
      <c r="AE41" s="55">
        <v>1</v>
      </c>
      <c r="AF41" s="53">
        <v>1</v>
      </c>
    </row>
    <row r="42" spans="1:32" ht="18.75">
      <c r="A42" s="37">
        <v>11</v>
      </c>
      <c r="B42" s="213" t="s">
        <v>1017</v>
      </c>
      <c r="C42" s="213" t="s">
        <v>1018</v>
      </c>
      <c r="D42" s="37">
        <v>18</v>
      </c>
      <c r="E42" s="37" t="s">
        <v>1021</v>
      </c>
      <c r="F42" s="37" t="s">
        <v>1022</v>
      </c>
      <c r="G42" s="37" t="s">
        <v>1143</v>
      </c>
      <c r="H42" s="25">
        <v>660</v>
      </c>
      <c r="I42" s="25">
        <v>635</v>
      </c>
      <c r="J42" s="143">
        <f t="shared" si="11"/>
        <v>96.212121212121218</v>
      </c>
      <c r="K42" s="144">
        <v>8</v>
      </c>
      <c r="L42" s="143">
        <f t="shared" si="13"/>
        <v>1.2598425196850394</v>
      </c>
      <c r="M42" s="145">
        <v>0</v>
      </c>
      <c r="N42" s="143">
        <f t="shared" si="14"/>
        <v>0</v>
      </c>
      <c r="O42" s="145">
        <v>0</v>
      </c>
      <c r="P42" s="143">
        <f t="shared" si="15"/>
        <v>0</v>
      </c>
      <c r="Q42" s="145">
        <v>0</v>
      </c>
      <c r="R42" s="143">
        <f t="shared" si="16"/>
        <v>0</v>
      </c>
      <c r="S42" s="145">
        <v>0</v>
      </c>
      <c r="T42" s="143">
        <f t="shared" si="17"/>
        <v>0</v>
      </c>
      <c r="U42" s="145">
        <v>0</v>
      </c>
      <c r="V42" s="143">
        <f t="shared" si="18"/>
        <v>0</v>
      </c>
      <c r="W42" s="145">
        <v>0</v>
      </c>
      <c r="X42" s="143">
        <f t="shared" si="19"/>
        <v>0</v>
      </c>
      <c r="Y42" s="145">
        <v>0</v>
      </c>
      <c r="Z42" s="143">
        <f t="shared" si="20"/>
        <v>0</v>
      </c>
      <c r="AA42" s="145">
        <v>0</v>
      </c>
      <c r="AB42" s="146">
        <f t="shared" si="21"/>
        <v>0</v>
      </c>
      <c r="AC42" s="145">
        <v>0</v>
      </c>
      <c r="AD42" s="146">
        <f t="shared" si="12"/>
        <v>0</v>
      </c>
      <c r="AE42" s="55">
        <v>1</v>
      </c>
      <c r="AF42" s="53">
        <v>1</v>
      </c>
    </row>
    <row r="43" spans="1:32" ht="18" customHeight="1" thickBot="1">
      <c r="A43" s="799" t="s">
        <v>123</v>
      </c>
      <c r="B43" s="799"/>
      <c r="C43" s="799"/>
      <c r="D43" s="799"/>
      <c r="E43" s="799"/>
      <c r="F43" s="799"/>
      <c r="G43" s="799"/>
      <c r="H43" s="66">
        <f>SUM(H32:H42)</f>
        <v>1737</v>
      </c>
      <c r="I43" s="66">
        <f>SUM(I32:I42)</f>
        <v>1691</v>
      </c>
      <c r="J43" s="67">
        <f>I43/H43*100</f>
        <v>97.351755900978702</v>
      </c>
      <c r="K43" s="72">
        <f>SUM(K32:K42)</f>
        <v>18</v>
      </c>
      <c r="L43" s="67">
        <f>K43/I43*100</f>
        <v>1.0644589000591367</v>
      </c>
      <c r="M43" s="73">
        <f>SUM(M32:M42)</f>
        <v>4</v>
      </c>
      <c r="N43" s="67">
        <f>M43/I43*100</f>
        <v>0.23654642223536371</v>
      </c>
      <c r="O43" s="73">
        <f>SUM(O32:O42)</f>
        <v>0</v>
      </c>
      <c r="P43" s="67">
        <f>O43/I43*100</f>
        <v>0</v>
      </c>
      <c r="Q43" s="73">
        <f>SUM(Q32:Q42)</f>
        <v>0</v>
      </c>
      <c r="R43" s="67">
        <f>Q43/I43*100</f>
        <v>0</v>
      </c>
      <c r="S43" s="73">
        <f>SUM(S32:S42)</f>
        <v>0</v>
      </c>
      <c r="T43" s="67">
        <f>S43/I43*100</f>
        <v>0</v>
      </c>
      <c r="U43" s="73">
        <f>SUM(U32:U42)</f>
        <v>0</v>
      </c>
      <c r="V43" s="67">
        <f>U43/I43*100</f>
        <v>0</v>
      </c>
      <c r="W43" s="73">
        <f>SUM(W32:W42)</f>
        <v>0</v>
      </c>
      <c r="X43" s="67">
        <f>W43/I43*100</f>
        <v>0</v>
      </c>
      <c r="Y43" s="73">
        <f>SUM(Y32:Y42)</f>
        <v>0</v>
      </c>
      <c r="Z43" s="67">
        <f>Y43/I43*100</f>
        <v>0</v>
      </c>
      <c r="AA43" s="73">
        <f>SUM(AA32:AA42)</f>
        <v>0</v>
      </c>
      <c r="AB43" s="67">
        <f>AA43/I43*100</f>
        <v>0</v>
      </c>
      <c r="AC43" s="73">
        <f>SUM(AC32:AC42)</f>
        <v>0</v>
      </c>
      <c r="AD43" s="67">
        <f>AC43/I43*100</f>
        <v>0</v>
      </c>
      <c r="AE43" s="55"/>
    </row>
    <row r="44" spans="1:32" ht="15" thickTop="1">
      <c r="A44" s="210"/>
      <c r="B44" s="68"/>
      <c r="C44" s="68"/>
      <c r="D44" s="210"/>
      <c r="E44" s="210"/>
      <c r="F44" s="210"/>
      <c r="G44" s="210"/>
      <c r="H44" s="74"/>
      <c r="I44" s="74"/>
      <c r="J44" s="71"/>
      <c r="K44" s="75"/>
      <c r="L44" s="71"/>
      <c r="M44" s="210"/>
      <c r="N44" s="76"/>
      <c r="O44" s="210"/>
      <c r="P44" s="71"/>
      <c r="Q44" s="210"/>
      <c r="R44" s="71"/>
      <c r="S44" s="210"/>
      <c r="T44" s="71"/>
      <c r="U44" s="210"/>
      <c r="V44" s="71"/>
      <c r="W44" s="210"/>
      <c r="X44" s="71"/>
      <c r="Y44" s="210"/>
      <c r="Z44" s="71"/>
      <c r="AA44" s="77"/>
      <c r="AB44" s="71"/>
      <c r="AC44" s="77"/>
      <c r="AD44" s="71"/>
      <c r="AE44" s="55"/>
    </row>
    <row r="45" spans="1:32">
      <c r="A45" s="210"/>
      <c r="B45" s="68"/>
      <c r="C45" s="68"/>
      <c r="D45" s="210"/>
      <c r="E45" s="210"/>
      <c r="F45" s="210"/>
      <c r="G45" s="210"/>
      <c r="H45" s="69"/>
      <c r="I45" s="69"/>
      <c r="J45" s="70"/>
      <c r="K45" s="70"/>
      <c r="L45" s="71"/>
      <c r="M45" s="210"/>
      <c r="N45" s="71"/>
      <c r="O45" s="210"/>
      <c r="P45" s="71"/>
      <c r="Q45" s="210"/>
      <c r="R45" s="71"/>
      <c r="S45" s="210"/>
      <c r="T45" s="71"/>
      <c r="U45" s="210"/>
      <c r="V45" s="71"/>
      <c r="W45" s="210"/>
      <c r="X45" s="71"/>
      <c r="Y45" s="210"/>
      <c r="Z45" s="71"/>
      <c r="AA45" s="71"/>
      <c r="AB45" s="70"/>
      <c r="AC45" s="71"/>
      <c r="AD45" s="70"/>
      <c r="AE45" s="55"/>
    </row>
    <row r="46" spans="1:32" ht="23.25">
      <c r="A46" s="739" t="s">
        <v>2404</v>
      </c>
      <c r="B46" s="739"/>
      <c r="C46" s="739"/>
      <c r="D46" s="739"/>
      <c r="E46" s="739"/>
      <c r="F46" s="739"/>
      <c r="G46" s="739"/>
      <c r="H46" s="739"/>
      <c r="I46" s="739"/>
      <c r="J46" s="739"/>
      <c r="K46" s="739"/>
      <c r="L46" s="739"/>
      <c r="M46" s="739"/>
      <c r="N46" s="739"/>
      <c r="O46" s="739"/>
      <c r="P46" s="739"/>
      <c r="Q46" s="739"/>
      <c r="R46" s="739"/>
      <c r="S46" s="739"/>
      <c r="T46" s="739"/>
      <c r="U46" s="739"/>
      <c r="V46" s="739"/>
      <c r="W46" s="739"/>
      <c r="X46" s="739"/>
      <c r="Y46" s="739"/>
      <c r="Z46" s="739"/>
      <c r="AA46" s="739"/>
      <c r="AB46" s="739"/>
      <c r="AC46" s="739"/>
      <c r="AD46" s="739"/>
      <c r="AE46" s="55"/>
    </row>
    <row r="47" spans="1:32" ht="23.25">
      <c r="A47" s="739" t="s">
        <v>124</v>
      </c>
      <c r="B47" s="739"/>
      <c r="C47" s="739"/>
      <c r="D47" s="739"/>
      <c r="E47" s="739"/>
      <c r="F47" s="739"/>
      <c r="G47" s="739"/>
      <c r="H47" s="739"/>
      <c r="I47" s="739"/>
      <c r="J47" s="739"/>
      <c r="K47" s="739"/>
      <c r="L47" s="739"/>
      <c r="M47" s="739"/>
      <c r="N47" s="739"/>
      <c r="O47" s="739"/>
      <c r="P47" s="739"/>
      <c r="Q47" s="739"/>
      <c r="R47" s="739"/>
      <c r="S47" s="739"/>
      <c r="T47" s="739"/>
      <c r="U47" s="739"/>
      <c r="V47" s="739"/>
      <c r="W47" s="739"/>
      <c r="X47" s="739"/>
      <c r="Y47" s="739"/>
      <c r="Z47" s="739"/>
      <c r="AA47" s="739"/>
      <c r="AB47" s="739"/>
      <c r="AC47" s="739"/>
      <c r="AD47" s="739"/>
      <c r="AE47" s="55"/>
    </row>
    <row r="48" spans="1:32" ht="21">
      <c r="B48" s="738" t="s">
        <v>967</v>
      </c>
      <c r="C48" s="738"/>
      <c r="D48" s="738"/>
      <c r="E48" s="738"/>
      <c r="F48" s="738"/>
      <c r="G48" s="738"/>
      <c r="H48" s="738"/>
      <c r="I48" s="738"/>
      <c r="J48" s="738"/>
      <c r="K48" s="738"/>
      <c r="L48" s="738"/>
      <c r="M48" s="738"/>
      <c r="N48" s="738"/>
      <c r="O48" s="738"/>
      <c r="P48" s="738"/>
      <c r="Q48" s="738"/>
      <c r="R48" s="738"/>
      <c r="S48" s="738"/>
      <c r="T48" s="738"/>
      <c r="U48" s="738"/>
      <c r="V48" s="738"/>
      <c r="W48" s="738"/>
      <c r="X48" s="738"/>
      <c r="Y48" s="738"/>
      <c r="Z48" s="738"/>
      <c r="AA48" s="738"/>
      <c r="AB48" s="738"/>
      <c r="AC48" s="738"/>
      <c r="AD48" s="738"/>
      <c r="AE48" s="55"/>
    </row>
    <row r="49" spans="1:32" ht="21">
      <c r="B49" s="738" t="s">
        <v>2089</v>
      </c>
      <c r="C49" s="738"/>
      <c r="D49" s="738"/>
      <c r="E49" s="738"/>
      <c r="F49" s="738"/>
      <c r="G49" s="738"/>
      <c r="H49" s="57"/>
      <c r="I49" s="57"/>
      <c r="J49" s="58"/>
      <c r="K49" s="58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5"/>
    </row>
    <row r="50" spans="1:32" ht="15">
      <c r="B50" s="60"/>
      <c r="C50" s="60"/>
      <c r="D50" s="61"/>
      <c r="E50" s="61"/>
      <c r="F50" s="61"/>
      <c r="G50" s="61"/>
      <c r="H50" s="62"/>
      <c r="I50" s="62"/>
      <c r="J50" s="63"/>
      <c r="K50" s="63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55"/>
    </row>
    <row r="51" spans="1:32" ht="15">
      <c r="B51" s="60"/>
      <c r="C51" s="60"/>
      <c r="D51" s="61"/>
      <c r="E51" s="61"/>
      <c r="F51" s="61"/>
      <c r="G51" s="61"/>
      <c r="H51" s="62"/>
      <c r="I51" s="62"/>
      <c r="J51" s="63"/>
      <c r="K51" s="63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55"/>
    </row>
    <row r="52" spans="1:32" ht="18" customHeight="1">
      <c r="A52" s="740" t="s">
        <v>940</v>
      </c>
      <c r="B52" s="740" t="s">
        <v>122</v>
      </c>
      <c r="C52" s="740" t="s">
        <v>942</v>
      </c>
      <c r="D52" s="740" t="s">
        <v>943</v>
      </c>
      <c r="E52" s="740" t="s">
        <v>944</v>
      </c>
      <c r="F52" s="740" t="s">
        <v>945</v>
      </c>
      <c r="G52" s="740" t="s">
        <v>1139</v>
      </c>
      <c r="H52" s="743" t="s">
        <v>946</v>
      </c>
      <c r="I52" s="743" t="s">
        <v>1853</v>
      </c>
      <c r="J52" s="776" t="s">
        <v>1852</v>
      </c>
      <c r="K52" s="765" t="s">
        <v>928</v>
      </c>
      <c r="L52" s="766"/>
      <c r="M52" s="751" t="s">
        <v>929</v>
      </c>
      <c r="N52" s="764"/>
      <c r="O52" s="764"/>
      <c r="P52" s="764"/>
      <c r="Q52" s="764"/>
      <c r="R52" s="764"/>
      <c r="S52" s="764"/>
      <c r="T52" s="764"/>
      <c r="U52" s="764"/>
      <c r="V52" s="764"/>
      <c r="W52" s="764"/>
      <c r="X52" s="764"/>
      <c r="Y52" s="764"/>
      <c r="Z52" s="764"/>
      <c r="AA52" s="764"/>
      <c r="AB52" s="764"/>
      <c r="AC52" s="764"/>
      <c r="AD52" s="752"/>
      <c r="AE52" s="55"/>
    </row>
    <row r="53" spans="1:32" ht="18">
      <c r="A53" s="741"/>
      <c r="B53" s="741"/>
      <c r="C53" s="741"/>
      <c r="D53" s="741"/>
      <c r="E53" s="741"/>
      <c r="F53" s="741"/>
      <c r="G53" s="753"/>
      <c r="H53" s="744"/>
      <c r="I53" s="744"/>
      <c r="J53" s="777"/>
      <c r="K53" s="767"/>
      <c r="L53" s="768"/>
      <c r="M53" s="751" t="s">
        <v>930</v>
      </c>
      <c r="N53" s="752"/>
      <c r="O53" s="751" t="s">
        <v>931</v>
      </c>
      <c r="P53" s="752"/>
      <c r="Q53" s="751" t="s">
        <v>932</v>
      </c>
      <c r="R53" s="752"/>
      <c r="S53" s="751" t="s">
        <v>933</v>
      </c>
      <c r="T53" s="752"/>
      <c r="U53" s="751" t="s">
        <v>934</v>
      </c>
      <c r="V53" s="752"/>
      <c r="W53" s="751" t="s">
        <v>935</v>
      </c>
      <c r="X53" s="752"/>
      <c r="Y53" s="751" t="s">
        <v>936</v>
      </c>
      <c r="Z53" s="752"/>
      <c r="AA53" s="751" t="s">
        <v>950</v>
      </c>
      <c r="AB53" s="752"/>
      <c r="AC53" s="751" t="s">
        <v>951</v>
      </c>
      <c r="AD53" s="752"/>
      <c r="AE53" s="55"/>
    </row>
    <row r="54" spans="1:32" ht="54">
      <c r="A54" s="742"/>
      <c r="B54" s="742"/>
      <c r="C54" s="742"/>
      <c r="D54" s="742"/>
      <c r="E54" s="742"/>
      <c r="F54" s="742"/>
      <c r="G54" s="754"/>
      <c r="H54" s="745"/>
      <c r="I54" s="745"/>
      <c r="J54" s="778"/>
      <c r="K54" s="64" t="s">
        <v>937</v>
      </c>
      <c r="L54" s="65" t="s">
        <v>949</v>
      </c>
      <c r="M54" s="65" t="s">
        <v>937</v>
      </c>
      <c r="N54" s="65" t="s">
        <v>949</v>
      </c>
      <c r="O54" s="65" t="s">
        <v>937</v>
      </c>
      <c r="P54" s="65" t="s">
        <v>949</v>
      </c>
      <c r="Q54" s="65" t="s">
        <v>937</v>
      </c>
      <c r="R54" s="65" t="s">
        <v>949</v>
      </c>
      <c r="S54" s="65" t="s">
        <v>937</v>
      </c>
      <c r="T54" s="65" t="s">
        <v>949</v>
      </c>
      <c r="U54" s="65" t="s">
        <v>937</v>
      </c>
      <c r="V54" s="65" t="s">
        <v>949</v>
      </c>
      <c r="W54" s="65" t="s">
        <v>937</v>
      </c>
      <c r="X54" s="65" t="s">
        <v>949</v>
      </c>
      <c r="Y54" s="65" t="s">
        <v>937</v>
      </c>
      <c r="Z54" s="65" t="s">
        <v>949</v>
      </c>
      <c r="AA54" s="65" t="s">
        <v>937</v>
      </c>
      <c r="AB54" s="65" t="s">
        <v>949</v>
      </c>
      <c r="AC54" s="65" t="s">
        <v>937</v>
      </c>
      <c r="AD54" s="65" t="s">
        <v>949</v>
      </c>
      <c r="AE54" s="55"/>
    </row>
    <row r="55" spans="1:32" ht="18">
      <c r="A55" s="23">
        <v>1</v>
      </c>
      <c r="B55" s="24" t="s">
        <v>1023</v>
      </c>
      <c r="C55" s="36" t="s">
        <v>1026</v>
      </c>
      <c r="D55" s="30">
        <v>8</v>
      </c>
      <c r="E55" s="30" t="s">
        <v>1028</v>
      </c>
      <c r="F55" s="30" t="s">
        <v>1028</v>
      </c>
      <c r="G55" s="30" t="s">
        <v>1144</v>
      </c>
      <c r="H55" s="25">
        <v>220</v>
      </c>
      <c r="I55" s="25">
        <v>220</v>
      </c>
      <c r="J55" s="26">
        <f>I55*100/H55</f>
        <v>100</v>
      </c>
      <c r="K55" s="27">
        <v>13</v>
      </c>
      <c r="L55" s="26">
        <f>K55*100/I55</f>
        <v>5.9090909090909092</v>
      </c>
      <c r="M55" s="23">
        <v>0</v>
      </c>
      <c r="N55" s="26">
        <f>M55*100/I55</f>
        <v>0</v>
      </c>
      <c r="O55" s="23">
        <v>9</v>
      </c>
      <c r="P55" s="26">
        <f>O55*100/I55</f>
        <v>4.0909090909090908</v>
      </c>
      <c r="Q55" s="23">
        <v>3</v>
      </c>
      <c r="R55" s="26">
        <f>Q55*100/I55</f>
        <v>1.3636363636363635</v>
      </c>
      <c r="S55" s="23">
        <v>0</v>
      </c>
      <c r="T55" s="26">
        <f>S55*100/I55</f>
        <v>0</v>
      </c>
      <c r="U55" s="23">
        <v>0</v>
      </c>
      <c r="V55" s="26">
        <f>U55*100/I55</f>
        <v>0</v>
      </c>
      <c r="W55" s="23">
        <v>0</v>
      </c>
      <c r="X55" s="26">
        <f>W55*100/I55</f>
        <v>0</v>
      </c>
      <c r="Y55" s="23">
        <v>0</v>
      </c>
      <c r="Z55" s="26">
        <f>Y55*100/I55</f>
        <v>0</v>
      </c>
      <c r="AA55" s="28">
        <v>0</v>
      </c>
      <c r="AB55" s="26">
        <f>AA55*100/I55</f>
        <v>0</v>
      </c>
      <c r="AC55" s="28">
        <v>0</v>
      </c>
      <c r="AD55" s="26">
        <f>AC55*100/I55</f>
        <v>0</v>
      </c>
      <c r="AE55" s="123">
        <v>1</v>
      </c>
      <c r="AF55" s="53">
        <v>1</v>
      </c>
    </row>
    <row r="56" spans="1:32" ht="18">
      <c r="A56" s="23">
        <v>2</v>
      </c>
      <c r="B56" s="24" t="s">
        <v>1024</v>
      </c>
      <c r="C56" s="24" t="s">
        <v>1027</v>
      </c>
      <c r="D56" s="23">
        <v>5</v>
      </c>
      <c r="E56" s="23" t="s">
        <v>1028</v>
      </c>
      <c r="F56" s="23" t="s">
        <v>1028</v>
      </c>
      <c r="G56" s="23" t="s">
        <v>1144</v>
      </c>
      <c r="H56" s="25">
        <v>276</v>
      </c>
      <c r="I56" s="25">
        <v>276</v>
      </c>
      <c r="J56" s="26">
        <f>I56*100/H56</f>
        <v>100</v>
      </c>
      <c r="K56" s="27">
        <v>10</v>
      </c>
      <c r="L56" s="26">
        <f>K56*100/I56</f>
        <v>3.6231884057971016</v>
      </c>
      <c r="M56" s="23">
        <v>0</v>
      </c>
      <c r="N56" s="26">
        <f>M56*100/I56</f>
        <v>0</v>
      </c>
      <c r="O56" s="23">
        <v>1</v>
      </c>
      <c r="P56" s="26">
        <f>O56*100/I56</f>
        <v>0.36231884057971014</v>
      </c>
      <c r="Q56" s="23">
        <v>8</v>
      </c>
      <c r="R56" s="26">
        <f>Q56*100/I56</f>
        <v>2.8985507246376812</v>
      </c>
      <c r="S56" s="23">
        <v>0</v>
      </c>
      <c r="T56" s="26">
        <f>S56*100/I56</f>
        <v>0</v>
      </c>
      <c r="U56" s="23">
        <v>0</v>
      </c>
      <c r="V56" s="26">
        <f>U56*100/I56</f>
        <v>0</v>
      </c>
      <c r="W56" s="23">
        <v>1</v>
      </c>
      <c r="X56" s="26">
        <f>W56*100/I56</f>
        <v>0.36231884057971014</v>
      </c>
      <c r="Y56" s="23">
        <v>0</v>
      </c>
      <c r="Z56" s="26">
        <f>Y56*100/I56</f>
        <v>0</v>
      </c>
      <c r="AA56" s="28">
        <v>0</v>
      </c>
      <c r="AB56" s="26">
        <f>AA56*100/I56</f>
        <v>0</v>
      </c>
      <c r="AC56" s="28">
        <v>0</v>
      </c>
      <c r="AD56" s="26">
        <f>AC56*100/I56</f>
        <v>0</v>
      </c>
      <c r="AE56" s="123">
        <v>1</v>
      </c>
      <c r="AF56" s="53">
        <v>1</v>
      </c>
    </row>
    <row r="57" spans="1:32" ht="18">
      <c r="A57" s="23">
        <v>3</v>
      </c>
      <c r="B57" s="24" t="s">
        <v>1025</v>
      </c>
      <c r="C57" s="36" t="s">
        <v>1038</v>
      </c>
      <c r="D57" s="30">
        <v>1</v>
      </c>
      <c r="E57" s="30" t="s">
        <v>1048</v>
      </c>
      <c r="F57" s="30" t="s">
        <v>1056</v>
      </c>
      <c r="G57" s="23" t="s">
        <v>1145</v>
      </c>
      <c r="H57" s="25">
        <v>62</v>
      </c>
      <c r="I57" s="25">
        <v>62</v>
      </c>
      <c r="J57" s="26">
        <v>100</v>
      </c>
      <c r="K57" s="215">
        <v>0</v>
      </c>
      <c r="L57" s="26">
        <v>0</v>
      </c>
      <c r="M57" s="215">
        <v>0</v>
      </c>
      <c r="N57" s="26">
        <v>0</v>
      </c>
      <c r="O57" s="215">
        <v>0</v>
      </c>
      <c r="P57" s="26">
        <v>0</v>
      </c>
      <c r="Q57" s="215">
        <v>0</v>
      </c>
      <c r="R57" s="26">
        <v>0</v>
      </c>
      <c r="S57" s="215">
        <v>0</v>
      </c>
      <c r="T57" s="26">
        <v>0</v>
      </c>
      <c r="U57" s="215">
        <v>0</v>
      </c>
      <c r="V57" s="26">
        <v>0</v>
      </c>
      <c r="W57" s="215">
        <v>0</v>
      </c>
      <c r="X57" s="26">
        <v>0</v>
      </c>
      <c r="Y57" s="215">
        <v>0</v>
      </c>
      <c r="Z57" s="26">
        <v>0</v>
      </c>
      <c r="AA57" s="215">
        <v>0</v>
      </c>
      <c r="AB57" s="26">
        <v>0</v>
      </c>
      <c r="AC57" s="215">
        <v>0</v>
      </c>
      <c r="AD57" s="26">
        <v>0</v>
      </c>
      <c r="AE57" s="53">
        <v>1</v>
      </c>
      <c r="AF57" s="53">
        <v>1</v>
      </c>
    </row>
    <row r="58" spans="1:32" ht="18">
      <c r="A58" s="23">
        <v>4</v>
      </c>
      <c r="B58" s="24" t="s">
        <v>1029</v>
      </c>
      <c r="C58" s="24" t="s">
        <v>1039</v>
      </c>
      <c r="D58" s="23">
        <v>5</v>
      </c>
      <c r="E58" s="23" t="s">
        <v>1049</v>
      </c>
      <c r="F58" s="23" t="s">
        <v>1049</v>
      </c>
      <c r="G58" s="23" t="s">
        <v>1145</v>
      </c>
      <c r="H58" s="25">
        <v>62</v>
      </c>
      <c r="I58" s="25">
        <v>62</v>
      </c>
      <c r="J58" s="26">
        <v>100</v>
      </c>
      <c r="K58" s="27">
        <v>0</v>
      </c>
      <c r="L58" s="26">
        <v>0</v>
      </c>
      <c r="M58" s="27">
        <v>0</v>
      </c>
      <c r="N58" s="26">
        <v>0</v>
      </c>
      <c r="O58" s="27">
        <v>0</v>
      </c>
      <c r="P58" s="26">
        <v>0</v>
      </c>
      <c r="Q58" s="27">
        <v>0</v>
      </c>
      <c r="R58" s="26">
        <v>0</v>
      </c>
      <c r="S58" s="27">
        <v>0</v>
      </c>
      <c r="T58" s="26">
        <v>0</v>
      </c>
      <c r="U58" s="27">
        <v>0</v>
      </c>
      <c r="V58" s="26">
        <v>0</v>
      </c>
      <c r="W58" s="27">
        <v>0</v>
      </c>
      <c r="X58" s="26">
        <v>0</v>
      </c>
      <c r="Y58" s="27">
        <v>0</v>
      </c>
      <c r="Z58" s="26">
        <v>0</v>
      </c>
      <c r="AA58" s="27">
        <v>0</v>
      </c>
      <c r="AB58" s="26">
        <v>0</v>
      </c>
      <c r="AC58" s="27">
        <v>0</v>
      </c>
      <c r="AD58" s="26">
        <v>0</v>
      </c>
      <c r="AE58" s="53">
        <v>1</v>
      </c>
      <c r="AF58" s="53">
        <v>1</v>
      </c>
    </row>
    <row r="59" spans="1:32" ht="18">
      <c r="A59" s="23">
        <v>5</v>
      </c>
      <c r="B59" s="24" t="s">
        <v>1030</v>
      </c>
      <c r="C59" s="24" t="s">
        <v>1040</v>
      </c>
      <c r="D59" s="23">
        <v>4</v>
      </c>
      <c r="E59" s="23" t="s">
        <v>1050</v>
      </c>
      <c r="F59" s="23" t="s">
        <v>1049</v>
      </c>
      <c r="G59" s="23" t="s">
        <v>1145</v>
      </c>
      <c r="H59" s="25">
        <v>140</v>
      </c>
      <c r="I59" s="25">
        <v>140</v>
      </c>
      <c r="J59" s="26">
        <v>100</v>
      </c>
      <c r="K59" s="27">
        <v>2</v>
      </c>
      <c r="L59" s="26">
        <v>1.43</v>
      </c>
      <c r="M59" s="23">
        <v>1</v>
      </c>
      <c r="N59" s="26">
        <v>0.71</v>
      </c>
      <c r="O59" s="23">
        <v>0</v>
      </c>
      <c r="P59" s="26">
        <v>0</v>
      </c>
      <c r="Q59" s="23">
        <v>1</v>
      </c>
      <c r="R59" s="26">
        <v>0.71</v>
      </c>
      <c r="S59" s="23">
        <v>0</v>
      </c>
      <c r="T59" s="26">
        <v>0</v>
      </c>
      <c r="U59" s="23">
        <v>0</v>
      </c>
      <c r="V59" s="26">
        <v>0</v>
      </c>
      <c r="W59" s="23">
        <v>0</v>
      </c>
      <c r="X59" s="26">
        <v>0</v>
      </c>
      <c r="Y59" s="23">
        <v>0</v>
      </c>
      <c r="Z59" s="26">
        <v>0</v>
      </c>
      <c r="AA59" s="23">
        <v>0</v>
      </c>
      <c r="AB59" s="26">
        <v>0</v>
      </c>
      <c r="AC59" s="23">
        <v>0</v>
      </c>
      <c r="AD59" s="26">
        <v>0</v>
      </c>
      <c r="AE59" s="53">
        <v>1</v>
      </c>
      <c r="AF59" s="53">
        <v>1</v>
      </c>
    </row>
    <row r="60" spans="1:32" ht="18">
      <c r="A60" s="23">
        <v>6</v>
      </c>
      <c r="B60" s="24" t="s">
        <v>1031</v>
      </c>
      <c r="C60" s="24" t="s">
        <v>1041</v>
      </c>
      <c r="D60" s="23">
        <v>7</v>
      </c>
      <c r="E60" s="23" t="s">
        <v>1051</v>
      </c>
      <c r="F60" s="23" t="s">
        <v>1049</v>
      </c>
      <c r="G60" s="23" t="s">
        <v>1145</v>
      </c>
      <c r="H60" s="25">
        <v>137</v>
      </c>
      <c r="I60" s="25">
        <v>137</v>
      </c>
      <c r="J60" s="26">
        <v>100</v>
      </c>
      <c r="K60" s="27">
        <v>6</v>
      </c>
      <c r="L60" s="26">
        <v>4.38</v>
      </c>
      <c r="M60" s="23">
        <v>4</v>
      </c>
      <c r="N60" s="26">
        <v>2.92</v>
      </c>
      <c r="O60" s="23">
        <v>0</v>
      </c>
      <c r="P60" s="26">
        <v>0</v>
      </c>
      <c r="Q60" s="23">
        <v>2</v>
      </c>
      <c r="R60" s="26">
        <v>1.46</v>
      </c>
      <c r="S60" s="23">
        <v>0</v>
      </c>
      <c r="T60" s="26">
        <v>0</v>
      </c>
      <c r="U60" s="23">
        <v>0</v>
      </c>
      <c r="V60" s="26">
        <v>0</v>
      </c>
      <c r="W60" s="23">
        <v>0</v>
      </c>
      <c r="X60" s="26">
        <v>0</v>
      </c>
      <c r="Y60" s="23">
        <v>0</v>
      </c>
      <c r="Z60" s="26">
        <v>0</v>
      </c>
      <c r="AA60" s="23">
        <v>0</v>
      </c>
      <c r="AB60" s="26">
        <v>0</v>
      </c>
      <c r="AC60" s="23">
        <v>0</v>
      </c>
      <c r="AD60" s="26">
        <v>0</v>
      </c>
      <c r="AE60" s="53">
        <v>1</v>
      </c>
      <c r="AF60" s="53">
        <v>1</v>
      </c>
    </row>
    <row r="61" spans="1:32" ht="18">
      <c r="A61" s="23">
        <v>7</v>
      </c>
      <c r="B61" s="24" t="s">
        <v>1032</v>
      </c>
      <c r="C61" s="24" t="s">
        <v>1042</v>
      </c>
      <c r="D61" s="23">
        <v>1</v>
      </c>
      <c r="E61" s="23" t="s">
        <v>1052</v>
      </c>
      <c r="F61" s="23" t="s">
        <v>1057</v>
      </c>
      <c r="G61" s="23" t="s">
        <v>1145</v>
      </c>
      <c r="H61" s="25">
        <v>102</v>
      </c>
      <c r="I61" s="25">
        <v>102</v>
      </c>
      <c r="J61" s="26">
        <v>100</v>
      </c>
      <c r="K61" s="27">
        <v>0</v>
      </c>
      <c r="L61" s="26">
        <v>0</v>
      </c>
      <c r="M61" s="27">
        <v>0</v>
      </c>
      <c r="N61" s="26">
        <v>0</v>
      </c>
      <c r="O61" s="27">
        <v>0</v>
      </c>
      <c r="P61" s="26">
        <v>0</v>
      </c>
      <c r="Q61" s="27">
        <v>0</v>
      </c>
      <c r="R61" s="26">
        <v>0</v>
      </c>
      <c r="S61" s="27">
        <v>0</v>
      </c>
      <c r="T61" s="26">
        <v>0</v>
      </c>
      <c r="U61" s="27">
        <v>0</v>
      </c>
      <c r="V61" s="26">
        <v>0</v>
      </c>
      <c r="W61" s="27">
        <v>0</v>
      </c>
      <c r="X61" s="26">
        <v>0</v>
      </c>
      <c r="Y61" s="27">
        <v>0</v>
      </c>
      <c r="Z61" s="26">
        <v>0</v>
      </c>
      <c r="AA61" s="27">
        <v>0</v>
      </c>
      <c r="AB61" s="26">
        <v>0</v>
      </c>
      <c r="AC61" s="27">
        <v>0</v>
      </c>
      <c r="AD61" s="26">
        <v>0</v>
      </c>
      <c r="AE61" s="53">
        <v>1</v>
      </c>
      <c r="AF61" s="53">
        <v>1</v>
      </c>
    </row>
    <row r="62" spans="1:32" ht="18">
      <c r="A62" s="23">
        <v>8</v>
      </c>
      <c r="B62" s="24" t="s">
        <v>1033</v>
      </c>
      <c r="C62" s="24" t="s">
        <v>1043</v>
      </c>
      <c r="D62" s="23">
        <v>4</v>
      </c>
      <c r="E62" s="23" t="s">
        <v>1053</v>
      </c>
      <c r="F62" s="23" t="s">
        <v>1058</v>
      </c>
      <c r="G62" s="23" t="s">
        <v>1145</v>
      </c>
      <c r="H62" s="25">
        <v>230</v>
      </c>
      <c r="I62" s="25">
        <v>230</v>
      </c>
      <c r="J62" s="26">
        <v>100</v>
      </c>
      <c r="K62" s="27">
        <v>12</v>
      </c>
      <c r="L62" s="26">
        <v>5.22</v>
      </c>
      <c r="M62" s="23">
        <v>2</v>
      </c>
      <c r="N62" s="26">
        <v>0.87</v>
      </c>
      <c r="O62" s="23">
        <v>6</v>
      </c>
      <c r="P62" s="26">
        <v>2.61</v>
      </c>
      <c r="Q62" s="23">
        <v>3</v>
      </c>
      <c r="R62" s="26">
        <v>1.3</v>
      </c>
      <c r="S62" s="23">
        <v>0</v>
      </c>
      <c r="T62" s="26">
        <v>0</v>
      </c>
      <c r="U62" s="23">
        <v>1</v>
      </c>
      <c r="V62" s="26">
        <v>0.43</v>
      </c>
      <c r="W62" s="27">
        <v>0</v>
      </c>
      <c r="X62" s="26">
        <v>0</v>
      </c>
      <c r="Y62" s="27">
        <v>0</v>
      </c>
      <c r="Z62" s="26">
        <v>0</v>
      </c>
      <c r="AA62" s="27">
        <v>0</v>
      </c>
      <c r="AB62" s="26">
        <v>0</v>
      </c>
      <c r="AC62" s="27">
        <v>0</v>
      </c>
      <c r="AD62" s="26">
        <v>0</v>
      </c>
      <c r="AE62" s="53">
        <v>1</v>
      </c>
      <c r="AF62" s="53">
        <v>1</v>
      </c>
    </row>
    <row r="63" spans="1:32" ht="18">
      <c r="A63" s="23">
        <v>9</v>
      </c>
      <c r="B63" s="24" t="s">
        <v>1034</v>
      </c>
      <c r="C63" s="24" t="s">
        <v>1044</v>
      </c>
      <c r="D63" s="23">
        <v>1</v>
      </c>
      <c r="E63" s="23" t="s">
        <v>1054</v>
      </c>
      <c r="F63" s="23" t="s">
        <v>1058</v>
      </c>
      <c r="G63" s="23" t="s">
        <v>1145</v>
      </c>
      <c r="H63" s="25">
        <v>224</v>
      </c>
      <c r="I63" s="25">
        <v>224</v>
      </c>
      <c r="J63" s="26">
        <v>100</v>
      </c>
      <c r="K63" s="27">
        <v>16</v>
      </c>
      <c r="L63" s="26">
        <v>7.14</v>
      </c>
      <c r="M63" s="23">
        <v>8</v>
      </c>
      <c r="N63" s="26">
        <v>3.57</v>
      </c>
      <c r="O63" s="23">
        <v>5</v>
      </c>
      <c r="P63" s="26">
        <v>2.23</v>
      </c>
      <c r="Q63" s="23">
        <v>2</v>
      </c>
      <c r="R63" s="26">
        <v>0.89</v>
      </c>
      <c r="S63" s="23">
        <v>1</v>
      </c>
      <c r="T63" s="26">
        <v>0.45</v>
      </c>
      <c r="U63" s="215">
        <v>0</v>
      </c>
      <c r="V63" s="177">
        <v>0</v>
      </c>
      <c r="W63" s="215">
        <v>0</v>
      </c>
      <c r="X63" s="194">
        <v>0</v>
      </c>
      <c r="Y63" s="215">
        <v>0</v>
      </c>
      <c r="Z63" s="194">
        <v>0</v>
      </c>
      <c r="AA63" s="215">
        <v>0</v>
      </c>
      <c r="AB63" s="194">
        <v>0</v>
      </c>
      <c r="AC63" s="215">
        <v>0</v>
      </c>
      <c r="AD63" s="194">
        <v>0</v>
      </c>
      <c r="AE63" s="53">
        <v>1</v>
      </c>
      <c r="AF63" s="53">
        <v>1</v>
      </c>
    </row>
    <row r="64" spans="1:32" ht="18">
      <c r="A64" s="23">
        <v>10</v>
      </c>
      <c r="B64" s="24" t="s">
        <v>1035</v>
      </c>
      <c r="C64" s="24" t="s">
        <v>1045</v>
      </c>
      <c r="D64" s="23">
        <v>5</v>
      </c>
      <c r="E64" s="23" t="s">
        <v>1054</v>
      </c>
      <c r="F64" s="23" t="s">
        <v>1058</v>
      </c>
      <c r="G64" s="23" t="s">
        <v>1145</v>
      </c>
      <c r="H64" s="40">
        <v>178</v>
      </c>
      <c r="I64" s="40">
        <v>178</v>
      </c>
      <c r="J64" s="26">
        <v>100</v>
      </c>
      <c r="K64" s="27">
        <v>4</v>
      </c>
      <c r="L64" s="26">
        <v>2.25</v>
      </c>
      <c r="M64" s="23">
        <v>0</v>
      </c>
      <c r="N64" s="26">
        <v>0</v>
      </c>
      <c r="O64" s="23">
        <v>4</v>
      </c>
      <c r="P64" s="26">
        <v>2.25</v>
      </c>
      <c r="Q64" s="23">
        <v>0</v>
      </c>
      <c r="R64" s="26">
        <v>0</v>
      </c>
      <c r="S64" s="23">
        <v>0</v>
      </c>
      <c r="T64" s="26">
        <v>0</v>
      </c>
      <c r="U64" s="27">
        <v>0</v>
      </c>
      <c r="V64" s="26">
        <v>0</v>
      </c>
      <c r="W64" s="27">
        <v>0</v>
      </c>
      <c r="X64" s="26">
        <v>0</v>
      </c>
      <c r="Y64" s="27">
        <v>0</v>
      </c>
      <c r="Z64" s="26">
        <v>0</v>
      </c>
      <c r="AA64" s="27">
        <v>0</v>
      </c>
      <c r="AB64" s="26">
        <v>0</v>
      </c>
      <c r="AC64" s="27">
        <v>0</v>
      </c>
      <c r="AD64" s="26">
        <v>0</v>
      </c>
      <c r="AE64" s="53">
        <v>1</v>
      </c>
      <c r="AF64" s="53">
        <v>1</v>
      </c>
    </row>
    <row r="65" spans="1:32" ht="18">
      <c r="A65" s="23">
        <v>11</v>
      </c>
      <c r="B65" s="24" t="s">
        <v>1036</v>
      </c>
      <c r="C65" s="24" t="s">
        <v>1046</v>
      </c>
      <c r="D65" s="23">
        <v>5</v>
      </c>
      <c r="E65" s="23" t="s">
        <v>1055</v>
      </c>
      <c r="F65" s="23" t="s">
        <v>1058</v>
      </c>
      <c r="G65" s="23" t="s">
        <v>1145</v>
      </c>
      <c r="H65" s="40">
        <v>221</v>
      </c>
      <c r="I65" s="40">
        <v>221</v>
      </c>
      <c r="J65" s="26">
        <v>100</v>
      </c>
      <c r="K65" s="42">
        <v>34</v>
      </c>
      <c r="L65" s="26">
        <v>15.38</v>
      </c>
      <c r="M65" s="23">
        <v>5</v>
      </c>
      <c r="N65" s="26">
        <v>1.81</v>
      </c>
      <c r="O65" s="23">
        <v>15</v>
      </c>
      <c r="P65" s="26">
        <v>6.79</v>
      </c>
      <c r="Q65" s="23">
        <v>9</v>
      </c>
      <c r="R65" s="26">
        <v>4.07</v>
      </c>
      <c r="S65" s="23">
        <v>11</v>
      </c>
      <c r="T65" s="26">
        <v>4.9800000000000004</v>
      </c>
      <c r="U65" s="23">
        <v>0</v>
      </c>
      <c r="V65" s="26">
        <v>0</v>
      </c>
      <c r="W65" s="23">
        <v>0</v>
      </c>
      <c r="X65" s="26">
        <v>0</v>
      </c>
      <c r="Y65" s="23">
        <v>0</v>
      </c>
      <c r="Z65" s="26">
        <v>0</v>
      </c>
      <c r="AA65" s="28">
        <v>0</v>
      </c>
      <c r="AB65" s="26">
        <v>0</v>
      </c>
      <c r="AC65" s="28">
        <v>0</v>
      </c>
      <c r="AD65" s="26">
        <v>0</v>
      </c>
      <c r="AE65" s="53">
        <v>1</v>
      </c>
      <c r="AF65" s="53">
        <v>1</v>
      </c>
    </row>
    <row r="66" spans="1:32" ht="18">
      <c r="A66" s="23">
        <v>12</v>
      </c>
      <c r="B66" s="24" t="s">
        <v>2090</v>
      </c>
      <c r="C66" s="24"/>
      <c r="D66" s="23">
        <v>6</v>
      </c>
      <c r="E66" s="23" t="s">
        <v>1054</v>
      </c>
      <c r="F66" s="23" t="s">
        <v>1058</v>
      </c>
      <c r="G66" s="23" t="s">
        <v>1145</v>
      </c>
      <c r="H66" s="40">
        <v>102</v>
      </c>
      <c r="I66" s="40">
        <v>102</v>
      </c>
      <c r="J66" s="26">
        <v>100</v>
      </c>
      <c r="K66" s="42">
        <v>9</v>
      </c>
      <c r="L66" s="26">
        <v>8.82</v>
      </c>
      <c r="M66" s="23">
        <v>9</v>
      </c>
      <c r="N66" s="26">
        <v>8.82</v>
      </c>
      <c r="O66" s="23">
        <v>0</v>
      </c>
      <c r="P66" s="26">
        <v>0</v>
      </c>
      <c r="Q66" s="23">
        <v>0</v>
      </c>
      <c r="R66" s="26">
        <v>0</v>
      </c>
      <c r="S66" s="23">
        <v>0</v>
      </c>
      <c r="T66" s="26">
        <v>0</v>
      </c>
      <c r="U66" s="23">
        <v>0</v>
      </c>
      <c r="V66" s="26">
        <v>0</v>
      </c>
      <c r="W66" s="23">
        <v>0</v>
      </c>
      <c r="X66" s="26">
        <v>0</v>
      </c>
      <c r="Y66" s="23">
        <v>0</v>
      </c>
      <c r="Z66" s="26">
        <v>0</v>
      </c>
      <c r="AA66" s="28">
        <v>0</v>
      </c>
      <c r="AB66" s="26">
        <v>0</v>
      </c>
      <c r="AC66" s="28">
        <v>0</v>
      </c>
      <c r="AD66" s="26">
        <v>0</v>
      </c>
      <c r="AE66" s="53">
        <v>1</v>
      </c>
      <c r="AF66" s="53">
        <v>1</v>
      </c>
    </row>
    <row r="67" spans="1:32" ht="18">
      <c r="A67" s="23">
        <v>13</v>
      </c>
      <c r="B67" s="24" t="s">
        <v>1037</v>
      </c>
      <c r="C67" s="24" t="s">
        <v>1047</v>
      </c>
      <c r="D67" s="23">
        <v>4</v>
      </c>
      <c r="E67" s="23" t="s">
        <v>1048</v>
      </c>
      <c r="F67" s="23" t="s">
        <v>1056</v>
      </c>
      <c r="G67" s="23" t="s">
        <v>1145</v>
      </c>
      <c r="H67" s="40">
        <v>259</v>
      </c>
      <c r="I67" s="40">
        <v>259</v>
      </c>
      <c r="J67" s="26">
        <v>100</v>
      </c>
      <c r="K67" s="42">
        <v>4</v>
      </c>
      <c r="L67" s="26">
        <v>1.54</v>
      </c>
      <c r="M67" s="23">
        <v>0</v>
      </c>
      <c r="N67" s="26">
        <v>0</v>
      </c>
      <c r="O67" s="23">
        <v>1</v>
      </c>
      <c r="P67" s="26">
        <v>0.39</v>
      </c>
      <c r="Q67" s="23">
        <v>0</v>
      </c>
      <c r="R67" s="26">
        <v>0</v>
      </c>
      <c r="S67" s="23">
        <v>3</v>
      </c>
      <c r="T67" s="26">
        <v>1.1599999999999999</v>
      </c>
      <c r="U67" s="216">
        <v>0</v>
      </c>
      <c r="V67" s="217">
        <v>0</v>
      </c>
      <c r="W67" s="216">
        <v>0</v>
      </c>
      <c r="X67" s="217">
        <v>0</v>
      </c>
      <c r="Y67" s="218">
        <v>0</v>
      </c>
      <c r="Z67" s="217">
        <v>0</v>
      </c>
      <c r="AA67" s="218">
        <v>0</v>
      </c>
      <c r="AB67" s="217">
        <v>0</v>
      </c>
      <c r="AC67" s="218">
        <v>0</v>
      </c>
      <c r="AD67" s="217">
        <v>0</v>
      </c>
      <c r="AE67" s="53">
        <v>1</v>
      </c>
      <c r="AF67" s="53">
        <v>1</v>
      </c>
    </row>
    <row r="68" spans="1:32" ht="18">
      <c r="A68" s="23">
        <v>14</v>
      </c>
      <c r="B68" s="24" t="s">
        <v>1876</v>
      </c>
      <c r="C68" s="24"/>
      <c r="D68" s="23">
        <v>4</v>
      </c>
      <c r="E68" s="23" t="s">
        <v>1050</v>
      </c>
      <c r="F68" s="23" t="s">
        <v>1049</v>
      </c>
      <c r="G68" s="23" t="s">
        <v>1145</v>
      </c>
      <c r="H68" s="40">
        <v>83</v>
      </c>
      <c r="I68" s="40">
        <v>83</v>
      </c>
      <c r="J68" s="26">
        <v>100</v>
      </c>
      <c r="K68" s="27">
        <v>0</v>
      </c>
      <c r="L68" s="26">
        <v>0</v>
      </c>
      <c r="M68" s="27">
        <v>0</v>
      </c>
      <c r="N68" s="26">
        <v>0</v>
      </c>
      <c r="O68" s="27">
        <v>0</v>
      </c>
      <c r="P68" s="26">
        <v>0</v>
      </c>
      <c r="Q68" s="27">
        <v>0</v>
      </c>
      <c r="R68" s="26">
        <v>0</v>
      </c>
      <c r="S68" s="27">
        <v>0</v>
      </c>
      <c r="T68" s="26">
        <v>0</v>
      </c>
      <c r="U68" s="27">
        <v>0</v>
      </c>
      <c r="V68" s="26">
        <v>0</v>
      </c>
      <c r="W68" s="27">
        <v>0</v>
      </c>
      <c r="X68" s="26">
        <v>0</v>
      </c>
      <c r="Y68" s="27">
        <v>0</v>
      </c>
      <c r="Z68" s="26">
        <v>0</v>
      </c>
      <c r="AA68" s="27">
        <v>0</v>
      </c>
      <c r="AB68" s="26">
        <v>0</v>
      </c>
      <c r="AC68" s="27">
        <v>0</v>
      </c>
      <c r="AD68" s="26">
        <v>0</v>
      </c>
      <c r="AE68" s="53">
        <v>1</v>
      </c>
      <c r="AF68" s="53">
        <v>1</v>
      </c>
    </row>
    <row r="69" spans="1:32" ht="54">
      <c r="A69" s="23">
        <v>15</v>
      </c>
      <c r="B69" s="219" t="s">
        <v>2393</v>
      </c>
      <c r="C69" s="24"/>
      <c r="D69" s="23">
        <v>4</v>
      </c>
      <c r="E69" s="23" t="s">
        <v>1875</v>
      </c>
      <c r="F69" s="23" t="s">
        <v>1056</v>
      </c>
      <c r="G69" s="23" t="s">
        <v>1145</v>
      </c>
      <c r="H69" s="40">
        <v>109</v>
      </c>
      <c r="I69" s="40">
        <v>109</v>
      </c>
      <c r="J69" s="26">
        <v>100</v>
      </c>
      <c r="K69" s="42">
        <v>5</v>
      </c>
      <c r="L69" s="26">
        <v>4.59</v>
      </c>
      <c r="M69" s="23">
        <v>0</v>
      </c>
      <c r="N69" s="26">
        <v>0</v>
      </c>
      <c r="O69" s="23">
        <v>3</v>
      </c>
      <c r="P69" s="26">
        <v>2.75</v>
      </c>
      <c r="Q69" s="23">
        <v>0</v>
      </c>
      <c r="R69" s="26">
        <v>0</v>
      </c>
      <c r="S69" s="23">
        <v>2</v>
      </c>
      <c r="T69" s="26">
        <v>1.83</v>
      </c>
      <c r="U69" s="23">
        <v>0</v>
      </c>
      <c r="V69" s="26">
        <v>0</v>
      </c>
      <c r="W69" s="23">
        <v>0</v>
      </c>
      <c r="X69" s="26">
        <v>0</v>
      </c>
      <c r="Y69" s="23">
        <v>0</v>
      </c>
      <c r="Z69" s="26">
        <v>0</v>
      </c>
      <c r="AA69" s="28">
        <v>0</v>
      </c>
      <c r="AB69" s="26">
        <v>0</v>
      </c>
      <c r="AC69" s="28">
        <v>0</v>
      </c>
      <c r="AD69" s="26">
        <v>0</v>
      </c>
      <c r="AE69" s="55">
        <v>1</v>
      </c>
      <c r="AF69" s="53">
        <v>1</v>
      </c>
    </row>
    <row r="70" spans="1:32" ht="18.600000000000001" customHeight="1" thickBot="1">
      <c r="A70" s="787" t="s">
        <v>123</v>
      </c>
      <c r="B70" s="788"/>
      <c r="C70" s="788"/>
      <c r="D70" s="788"/>
      <c r="E70" s="788"/>
      <c r="F70" s="788"/>
      <c r="G70" s="789"/>
      <c r="H70" s="66">
        <f>SUM(H55:H69)</f>
        <v>2405</v>
      </c>
      <c r="I70" s="66">
        <f>SUM(I55:I69)</f>
        <v>2405</v>
      </c>
      <c r="J70" s="67">
        <f>I70/H70*100</f>
        <v>100</v>
      </c>
      <c r="K70" s="66">
        <f>SUM(K55:K69)</f>
        <v>115</v>
      </c>
      <c r="L70" s="67">
        <f>K70/I70*100</f>
        <v>4.7817047817047822</v>
      </c>
      <c r="M70" s="66">
        <f>SUM(M55:M69)</f>
        <v>29</v>
      </c>
      <c r="N70" s="67">
        <f>M70/I70*100</f>
        <v>1.2058212058212059</v>
      </c>
      <c r="O70" s="66">
        <f>SUM(O55:O69)</f>
        <v>44</v>
      </c>
      <c r="P70" s="67">
        <f>O70/I70*100</f>
        <v>1.8295218295218296</v>
      </c>
      <c r="Q70" s="66">
        <f>SUM(Q55:Q69)</f>
        <v>28</v>
      </c>
      <c r="R70" s="67">
        <f>Q70/I70*100</f>
        <v>1.1642411642411643</v>
      </c>
      <c r="S70" s="66">
        <f>SUM(S55:S69)</f>
        <v>17</v>
      </c>
      <c r="T70" s="67">
        <f>S70/I70*100</f>
        <v>0.7068607068607069</v>
      </c>
      <c r="U70" s="66">
        <f>SUM(U55:U69)</f>
        <v>1</v>
      </c>
      <c r="V70" s="67">
        <f>U70/I70*100</f>
        <v>4.1580041580041582E-2</v>
      </c>
      <c r="W70" s="66">
        <f>SUM(W55:W69)</f>
        <v>1</v>
      </c>
      <c r="X70" s="67">
        <f>W70/I70*100</f>
        <v>4.1580041580041582E-2</v>
      </c>
      <c r="Y70" s="66">
        <f>SUM(Y55:Y69)</f>
        <v>0</v>
      </c>
      <c r="Z70" s="67">
        <f>Y70/I70*100</f>
        <v>0</v>
      </c>
      <c r="AA70" s="66">
        <f>SUM(AA55:AA69)</f>
        <v>0</v>
      </c>
      <c r="AB70" s="67">
        <f>AA70/I70*100</f>
        <v>0</v>
      </c>
      <c r="AC70" s="66">
        <f>SUM(AC55:AC69)</f>
        <v>0</v>
      </c>
      <c r="AD70" s="67">
        <f>AC70/I70*100</f>
        <v>0</v>
      </c>
      <c r="AE70" s="55"/>
    </row>
    <row r="71" spans="1:32" ht="15" thickTop="1">
      <c r="A71" s="783" t="s">
        <v>1877</v>
      </c>
      <c r="B71" s="783"/>
      <c r="C71" s="68"/>
      <c r="D71" s="78" t="s">
        <v>2091</v>
      </c>
      <c r="E71" s="78"/>
      <c r="F71" s="210"/>
      <c r="G71" s="210"/>
      <c r="H71" s="69"/>
      <c r="I71" s="69"/>
      <c r="J71" s="70"/>
      <c r="K71" s="70"/>
      <c r="L71" s="71"/>
      <c r="M71" s="210"/>
      <c r="N71" s="71"/>
      <c r="O71" s="210"/>
      <c r="P71" s="71"/>
      <c r="Q71" s="210"/>
      <c r="R71" s="71"/>
      <c r="S71" s="210"/>
      <c r="T71" s="71"/>
      <c r="U71" s="210"/>
      <c r="V71" s="71"/>
      <c r="W71" s="210"/>
      <c r="X71" s="71"/>
      <c r="Y71" s="210"/>
      <c r="Z71" s="71"/>
      <c r="AA71" s="71"/>
      <c r="AB71" s="71"/>
      <c r="AC71" s="71"/>
      <c r="AD71" s="71"/>
      <c r="AE71" s="55"/>
    </row>
    <row r="72" spans="1:32" ht="23.25">
      <c r="A72" s="739" t="s">
        <v>2404</v>
      </c>
      <c r="B72" s="739"/>
      <c r="C72" s="739"/>
      <c r="D72" s="739"/>
      <c r="E72" s="739"/>
      <c r="F72" s="739"/>
      <c r="G72" s="739"/>
      <c r="H72" s="739"/>
      <c r="I72" s="739"/>
      <c r="J72" s="739"/>
      <c r="K72" s="739"/>
      <c r="L72" s="739"/>
      <c r="M72" s="739"/>
      <c r="N72" s="739"/>
      <c r="O72" s="739"/>
      <c r="P72" s="739"/>
      <c r="Q72" s="739"/>
      <c r="R72" s="739"/>
      <c r="S72" s="739"/>
      <c r="T72" s="739"/>
      <c r="U72" s="739"/>
      <c r="V72" s="739"/>
      <c r="W72" s="739"/>
      <c r="X72" s="739"/>
      <c r="Y72" s="739"/>
      <c r="Z72" s="739"/>
      <c r="AA72" s="739"/>
      <c r="AB72" s="739"/>
      <c r="AC72" s="739"/>
      <c r="AD72" s="739"/>
      <c r="AE72" s="55"/>
    </row>
    <row r="73" spans="1:32" ht="23.25">
      <c r="A73" s="739" t="s">
        <v>124</v>
      </c>
      <c r="B73" s="739"/>
      <c r="C73" s="739"/>
      <c r="D73" s="739"/>
      <c r="E73" s="739"/>
      <c r="F73" s="739"/>
      <c r="G73" s="739"/>
      <c r="H73" s="739"/>
      <c r="I73" s="739"/>
      <c r="J73" s="739"/>
      <c r="K73" s="739"/>
      <c r="L73" s="739"/>
      <c r="M73" s="739"/>
      <c r="N73" s="739"/>
      <c r="O73" s="739"/>
      <c r="P73" s="739"/>
      <c r="Q73" s="739"/>
      <c r="R73" s="739"/>
      <c r="S73" s="739"/>
      <c r="T73" s="739"/>
      <c r="U73" s="739"/>
      <c r="V73" s="739"/>
      <c r="W73" s="739"/>
      <c r="X73" s="739"/>
      <c r="Y73" s="739"/>
      <c r="Z73" s="739"/>
      <c r="AA73" s="739"/>
      <c r="AB73" s="739"/>
      <c r="AC73" s="739"/>
      <c r="AD73" s="739"/>
      <c r="AE73" s="55"/>
    </row>
    <row r="74" spans="1:32" ht="21">
      <c r="B74" s="738" t="s">
        <v>967</v>
      </c>
      <c r="C74" s="738"/>
      <c r="D74" s="738"/>
      <c r="E74" s="738"/>
      <c r="F74" s="738"/>
      <c r="G74" s="738"/>
      <c r="H74" s="738"/>
      <c r="I74" s="738"/>
      <c r="J74" s="738"/>
      <c r="K74" s="738"/>
      <c r="L74" s="738"/>
      <c r="M74" s="738"/>
      <c r="N74" s="738"/>
      <c r="O74" s="738"/>
      <c r="P74" s="738"/>
      <c r="Q74" s="738"/>
      <c r="R74" s="738"/>
      <c r="S74" s="738"/>
      <c r="T74" s="738"/>
      <c r="U74" s="738"/>
      <c r="V74" s="738"/>
      <c r="W74" s="738"/>
      <c r="X74" s="738"/>
      <c r="Y74" s="738"/>
      <c r="Z74" s="738"/>
      <c r="AA74" s="738"/>
      <c r="AB74" s="738"/>
      <c r="AC74" s="738"/>
      <c r="AD74" s="738"/>
      <c r="AE74" s="55"/>
    </row>
    <row r="75" spans="1:32" ht="21">
      <c r="B75" s="738" t="s">
        <v>2092</v>
      </c>
      <c r="C75" s="738"/>
      <c r="D75" s="738"/>
      <c r="E75" s="738"/>
      <c r="F75" s="738"/>
      <c r="G75" s="738"/>
      <c r="H75" s="57"/>
      <c r="I75" s="57"/>
      <c r="J75" s="58"/>
      <c r="K75" s="58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5"/>
    </row>
    <row r="76" spans="1:32" ht="15">
      <c r="B76" s="60"/>
      <c r="C76" s="60"/>
      <c r="D76" s="61"/>
      <c r="E76" s="61"/>
      <c r="F76" s="61"/>
      <c r="G76" s="61"/>
      <c r="H76" s="62"/>
      <c r="I76" s="62"/>
      <c r="J76" s="63"/>
      <c r="K76" s="63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55"/>
    </row>
    <row r="77" spans="1:32" ht="15">
      <c r="B77" s="60"/>
      <c r="C77" s="60"/>
      <c r="D77" s="61"/>
      <c r="E77" s="61"/>
      <c r="F77" s="61"/>
      <c r="G77" s="61"/>
      <c r="H77" s="62"/>
      <c r="I77" s="62"/>
      <c r="J77" s="63"/>
      <c r="K77" s="63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55"/>
    </row>
    <row r="78" spans="1:32" ht="18" customHeight="1">
      <c r="A78" s="746" t="s">
        <v>940</v>
      </c>
      <c r="B78" s="746" t="s">
        <v>122</v>
      </c>
      <c r="C78" s="746" t="s">
        <v>942</v>
      </c>
      <c r="D78" s="746" t="s">
        <v>943</v>
      </c>
      <c r="E78" s="746" t="s">
        <v>944</v>
      </c>
      <c r="F78" s="746" t="s">
        <v>945</v>
      </c>
      <c r="G78" s="746" t="s">
        <v>1139</v>
      </c>
      <c r="H78" s="755" t="s">
        <v>946</v>
      </c>
      <c r="I78" s="755" t="s">
        <v>1853</v>
      </c>
      <c r="J78" s="784" t="s">
        <v>1852</v>
      </c>
      <c r="K78" s="760" t="s">
        <v>928</v>
      </c>
      <c r="L78" s="761"/>
      <c r="M78" s="749" t="s">
        <v>929</v>
      </c>
      <c r="N78" s="782"/>
      <c r="O78" s="782"/>
      <c r="P78" s="782"/>
      <c r="Q78" s="782"/>
      <c r="R78" s="782"/>
      <c r="S78" s="782"/>
      <c r="T78" s="782"/>
      <c r="U78" s="782"/>
      <c r="V78" s="782"/>
      <c r="W78" s="782"/>
      <c r="X78" s="782"/>
      <c r="Y78" s="782"/>
      <c r="Z78" s="782"/>
      <c r="AA78" s="782"/>
      <c r="AB78" s="782"/>
      <c r="AC78" s="782"/>
      <c r="AD78" s="750"/>
      <c r="AE78" s="55"/>
    </row>
    <row r="79" spans="1:32" ht="16.5">
      <c r="A79" s="779"/>
      <c r="B79" s="779"/>
      <c r="C79" s="779"/>
      <c r="D79" s="779"/>
      <c r="E79" s="779"/>
      <c r="F79" s="779"/>
      <c r="G79" s="747"/>
      <c r="H79" s="756"/>
      <c r="I79" s="756"/>
      <c r="J79" s="785"/>
      <c r="K79" s="762"/>
      <c r="L79" s="763"/>
      <c r="M79" s="749" t="s">
        <v>930</v>
      </c>
      <c r="N79" s="750"/>
      <c r="O79" s="749" t="s">
        <v>931</v>
      </c>
      <c r="P79" s="750"/>
      <c r="Q79" s="749" t="s">
        <v>932</v>
      </c>
      <c r="R79" s="750"/>
      <c r="S79" s="749" t="s">
        <v>933</v>
      </c>
      <c r="T79" s="750"/>
      <c r="U79" s="749" t="s">
        <v>934</v>
      </c>
      <c r="V79" s="750"/>
      <c r="W79" s="749" t="s">
        <v>935</v>
      </c>
      <c r="X79" s="750"/>
      <c r="Y79" s="749" t="s">
        <v>936</v>
      </c>
      <c r="Z79" s="750"/>
      <c r="AA79" s="749" t="s">
        <v>950</v>
      </c>
      <c r="AB79" s="750"/>
      <c r="AC79" s="749" t="s">
        <v>951</v>
      </c>
      <c r="AD79" s="750"/>
      <c r="AE79" s="55"/>
    </row>
    <row r="80" spans="1:32" ht="33">
      <c r="A80" s="780"/>
      <c r="B80" s="780"/>
      <c r="C80" s="780"/>
      <c r="D80" s="780"/>
      <c r="E80" s="780"/>
      <c r="F80" s="780"/>
      <c r="G80" s="748"/>
      <c r="H80" s="757"/>
      <c r="I80" s="757"/>
      <c r="J80" s="786"/>
      <c r="K80" s="79" t="s">
        <v>937</v>
      </c>
      <c r="L80" s="80" t="s">
        <v>949</v>
      </c>
      <c r="M80" s="80" t="s">
        <v>937</v>
      </c>
      <c r="N80" s="80" t="s">
        <v>949</v>
      </c>
      <c r="O80" s="80" t="s">
        <v>937</v>
      </c>
      <c r="P80" s="80" t="s">
        <v>949</v>
      </c>
      <c r="Q80" s="80" t="s">
        <v>937</v>
      </c>
      <c r="R80" s="80" t="s">
        <v>949</v>
      </c>
      <c r="S80" s="80" t="s">
        <v>937</v>
      </c>
      <c r="T80" s="80" t="s">
        <v>949</v>
      </c>
      <c r="U80" s="80" t="s">
        <v>937</v>
      </c>
      <c r="V80" s="80" t="s">
        <v>949</v>
      </c>
      <c r="W80" s="80" t="s">
        <v>937</v>
      </c>
      <c r="X80" s="80" t="s">
        <v>949</v>
      </c>
      <c r="Y80" s="80" t="s">
        <v>937</v>
      </c>
      <c r="Z80" s="80" t="s">
        <v>949</v>
      </c>
      <c r="AA80" s="80" t="s">
        <v>937</v>
      </c>
      <c r="AB80" s="80" t="s">
        <v>949</v>
      </c>
      <c r="AC80" s="80" t="s">
        <v>937</v>
      </c>
      <c r="AD80" s="80" t="s">
        <v>949</v>
      </c>
      <c r="AE80" s="55"/>
    </row>
    <row r="81" spans="1:33" s="81" customFormat="1" ht="18">
      <c r="A81" s="43">
        <v>1</v>
      </c>
      <c r="B81" s="47" t="s">
        <v>1059</v>
      </c>
      <c r="C81" s="44" t="s">
        <v>1060</v>
      </c>
      <c r="D81" s="45">
        <v>9</v>
      </c>
      <c r="E81" s="45" t="s">
        <v>1061</v>
      </c>
      <c r="F81" s="45" t="s">
        <v>1062</v>
      </c>
      <c r="G81" s="45" t="s">
        <v>1146</v>
      </c>
      <c r="H81" s="46">
        <v>160</v>
      </c>
      <c r="I81" s="46">
        <v>160</v>
      </c>
      <c r="J81" s="220">
        <f>160*100/160</f>
        <v>100</v>
      </c>
      <c r="K81" s="221">
        <v>6</v>
      </c>
      <c r="L81" s="222">
        <f>6*100/160</f>
        <v>3.75</v>
      </c>
      <c r="M81" s="223">
        <f>1.88*160/100</f>
        <v>3.0079999999999996</v>
      </c>
      <c r="N81" s="222">
        <f>M81*100/160</f>
        <v>1.8799999999999997</v>
      </c>
      <c r="O81" s="43">
        <v>0</v>
      </c>
      <c r="P81" s="222">
        <v>0</v>
      </c>
      <c r="Q81" s="223">
        <f>1.88*160/100</f>
        <v>3.0079999999999996</v>
      </c>
      <c r="R81" s="222">
        <f>Q81*100/160</f>
        <v>1.8799999999999997</v>
      </c>
      <c r="S81" s="43">
        <v>0</v>
      </c>
      <c r="T81" s="222">
        <v>0</v>
      </c>
      <c r="U81" s="43">
        <v>0</v>
      </c>
      <c r="V81" s="222">
        <v>0</v>
      </c>
      <c r="W81" s="43">
        <v>0</v>
      </c>
      <c r="X81" s="222">
        <v>0</v>
      </c>
      <c r="Y81" s="43">
        <v>0</v>
      </c>
      <c r="Z81" s="222">
        <v>0</v>
      </c>
      <c r="AA81" s="223">
        <v>0</v>
      </c>
      <c r="AB81" s="222">
        <v>0</v>
      </c>
      <c r="AC81" s="223">
        <v>0</v>
      </c>
      <c r="AD81" s="222">
        <v>0</v>
      </c>
      <c r="AE81" s="123">
        <v>1</v>
      </c>
      <c r="AF81" s="81">
        <v>1</v>
      </c>
    </row>
    <row r="82" spans="1:33" s="81" customFormat="1" ht="18">
      <c r="A82" s="43">
        <v>2</v>
      </c>
      <c r="B82" s="47" t="s">
        <v>1063</v>
      </c>
      <c r="C82" s="47" t="s">
        <v>1064</v>
      </c>
      <c r="D82" s="43">
        <v>2</v>
      </c>
      <c r="E82" s="43" t="s">
        <v>1065</v>
      </c>
      <c r="F82" s="43" t="s">
        <v>1062</v>
      </c>
      <c r="G82" s="43" t="s">
        <v>1146</v>
      </c>
      <c r="H82" s="46">
        <v>235</v>
      </c>
      <c r="I82" s="46">
        <v>235</v>
      </c>
      <c r="J82" s="220">
        <f>160*100/160</f>
        <v>100</v>
      </c>
      <c r="K82" s="224">
        <v>12</v>
      </c>
      <c r="L82" s="222">
        <f>12*100/235</f>
        <v>5.1063829787234045</v>
      </c>
      <c r="M82" s="43">
        <v>6</v>
      </c>
      <c r="N82" s="222">
        <f>M82*100/235</f>
        <v>2.5531914893617023</v>
      </c>
      <c r="O82" s="223">
        <f>0.43*235/100</f>
        <v>1.0105</v>
      </c>
      <c r="P82" s="222">
        <f>O82*100/235</f>
        <v>0.43</v>
      </c>
      <c r="Q82" s="43">
        <v>4</v>
      </c>
      <c r="R82" s="222">
        <f>Q82*100/235</f>
        <v>1.7021276595744681</v>
      </c>
      <c r="S82" s="223">
        <v>0</v>
      </c>
      <c r="T82" s="222">
        <v>0</v>
      </c>
      <c r="U82" s="223">
        <f>0.43*235/100</f>
        <v>1.0105</v>
      </c>
      <c r="V82" s="222">
        <f>U82*100/235</f>
        <v>0.43</v>
      </c>
      <c r="W82" s="43">
        <v>0</v>
      </c>
      <c r="X82" s="222">
        <v>0</v>
      </c>
      <c r="Y82" s="43">
        <v>0</v>
      </c>
      <c r="Z82" s="222">
        <v>0</v>
      </c>
      <c r="AA82" s="223">
        <v>0</v>
      </c>
      <c r="AB82" s="222">
        <v>0</v>
      </c>
      <c r="AC82" s="223">
        <v>0</v>
      </c>
      <c r="AD82" s="222">
        <v>0</v>
      </c>
      <c r="AE82" s="123">
        <v>1</v>
      </c>
      <c r="AF82" s="81">
        <v>1</v>
      </c>
    </row>
    <row r="83" spans="1:33" s="81" customFormat="1" ht="18">
      <c r="A83" s="43">
        <v>3</v>
      </c>
      <c r="B83" s="47" t="s">
        <v>2395</v>
      </c>
      <c r="C83" s="47"/>
      <c r="D83" s="43">
        <v>6</v>
      </c>
      <c r="E83" s="45" t="s">
        <v>1061</v>
      </c>
      <c r="F83" s="43" t="s">
        <v>1062</v>
      </c>
      <c r="G83" s="43" t="s">
        <v>1146</v>
      </c>
      <c r="H83" s="46">
        <v>113</v>
      </c>
      <c r="I83" s="46">
        <v>113</v>
      </c>
      <c r="J83" s="220">
        <f>160*100/160</f>
        <v>100</v>
      </c>
      <c r="K83" s="224">
        <v>9</v>
      </c>
      <c r="L83" s="222">
        <f>9*100/113</f>
        <v>7.9646017699115044</v>
      </c>
      <c r="M83" s="43">
        <v>8</v>
      </c>
      <c r="N83" s="222">
        <f>M83*100/113</f>
        <v>7.0796460176991154</v>
      </c>
      <c r="O83" s="43">
        <v>0</v>
      </c>
      <c r="P83" s="222">
        <v>0</v>
      </c>
      <c r="Q83" s="43">
        <v>2</v>
      </c>
      <c r="R83" s="222">
        <f>Q83*100/113</f>
        <v>1.7699115044247788</v>
      </c>
      <c r="S83" s="223">
        <v>0</v>
      </c>
      <c r="T83" s="222">
        <v>0</v>
      </c>
      <c r="U83" s="43">
        <v>0</v>
      </c>
      <c r="V83" s="222">
        <v>0</v>
      </c>
      <c r="W83" s="43">
        <v>0</v>
      </c>
      <c r="X83" s="222">
        <v>0</v>
      </c>
      <c r="Y83" s="43">
        <v>0</v>
      </c>
      <c r="Z83" s="222">
        <v>0</v>
      </c>
      <c r="AA83" s="223">
        <v>0</v>
      </c>
      <c r="AB83" s="222">
        <v>0</v>
      </c>
      <c r="AC83" s="223">
        <v>0</v>
      </c>
      <c r="AD83" s="222">
        <v>0</v>
      </c>
      <c r="AE83" s="123">
        <v>1</v>
      </c>
      <c r="AF83" s="81">
        <v>1</v>
      </c>
    </row>
    <row r="84" spans="1:33" ht="16.5">
      <c r="A84" s="43">
        <v>4</v>
      </c>
      <c r="B84" s="47" t="s">
        <v>1066</v>
      </c>
      <c r="C84" s="44" t="s">
        <v>1073</v>
      </c>
      <c r="D84" s="45">
        <v>9</v>
      </c>
      <c r="E84" s="45" t="s">
        <v>1080</v>
      </c>
      <c r="F84" s="45" t="s">
        <v>1083</v>
      </c>
      <c r="G84" s="43" t="s">
        <v>1147</v>
      </c>
      <c r="H84" s="46">
        <v>81</v>
      </c>
      <c r="I84" s="46">
        <v>81</v>
      </c>
      <c r="J84" s="222">
        <v>100</v>
      </c>
      <c r="K84" s="43">
        <v>0</v>
      </c>
      <c r="L84" s="222">
        <v>0</v>
      </c>
      <c r="M84" s="43">
        <v>0</v>
      </c>
      <c r="N84" s="222">
        <v>0</v>
      </c>
      <c r="O84" s="43">
        <v>0</v>
      </c>
      <c r="P84" s="222">
        <v>0</v>
      </c>
      <c r="Q84" s="43">
        <v>0</v>
      </c>
      <c r="R84" s="222">
        <v>0</v>
      </c>
      <c r="S84" s="43">
        <v>0</v>
      </c>
      <c r="T84" s="222">
        <v>0</v>
      </c>
      <c r="U84" s="43">
        <v>0</v>
      </c>
      <c r="V84" s="222">
        <v>0</v>
      </c>
      <c r="W84" s="43">
        <v>0</v>
      </c>
      <c r="X84" s="222">
        <v>0</v>
      </c>
      <c r="Y84" s="43">
        <v>0</v>
      </c>
      <c r="Z84" s="222">
        <v>0</v>
      </c>
      <c r="AA84" s="43">
        <v>0</v>
      </c>
      <c r="AB84" s="222">
        <v>0</v>
      </c>
      <c r="AC84" s="43">
        <v>0</v>
      </c>
      <c r="AD84" s="222">
        <v>0</v>
      </c>
      <c r="AE84" s="55">
        <v>1</v>
      </c>
      <c r="AF84" s="53">
        <v>1</v>
      </c>
    </row>
    <row r="85" spans="1:33" ht="16.5">
      <c r="A85" s="43">
        <v>5</v>
      </c>
      <c r="B85" s="47" t="s">
        <v>1067</v>
      </c>
      <c r="C85" s="47" t="s">
        <v>1074</v>
      </c>
      <c r="D85" s="43">
        <v>1</v>
      </c>
      <c r="E85" s="43" t="s">
        <v>1074</v>
      </c>
      <c r="F85" s="43" t="s">
        <v>1084</v>
      </c>
      <c r="G85" s="43" t="s">
        <v>1147</v>
      </c>
      <c r="H85" s="46">
        <v>68</v>
      </c>
      <c r="I85" s="46">
        <v>68</v>
      </c>
      <c r="J85" s="222">
        <v>100</v>
      </c>
      <c r="K85" s="43">
        <v>0</v>
      </c>
      <c r="L85" s="222">
        <v>0</v>
      </c>
      <c r="M85" s="43">
        <v>0</v>
      </c>
      <c r="N85" s="222">
        <v>0</v>
      </c>
      <c r="O85" s="43">
        <v>0</v>
      </c>
      <c r="P85" s="222">
        <v>0</v>
      </c>
      <c r="Q85" s="43">
        <v>0</v>
      </c>
      <c r="R85" s="222">
        <v>0</v>
      </c>
      <c r="S85" s="43">
        <v>0</v>
      </c>
      <c r="T85" s="222">
        <v>0</v>
      </c>
      <c r="U85" s="43">
        <v>0</v>
      </c>
      <c r="V85" s="222">
        <v>0</v>
      </c>
      <c r="W85" s="43">
        <v>0</v>
      </c>
      <c r="X85" s="222">
        <v>0</v>
      </c>
      <c r="Y85" s="43">
        <v>0</v>
      </c>
      <c r="Z85" s="222">
        <v>0</v>
      </c>
      <c r="AA85" s="43">
        <v>0</v>
      </c>
      <c r="AB85" s="222">
        <v>0</v>
      </c>
      <c r="AC85" s="43">
        <v>0</v>
      </c>
      <c r="AD85" s="222">
        <v>0</v>
      </c>
      <c r="AE85" s="55">
        <v>1</v>
      </c>
      <c r="AF85" s="53">
        <v>1</v>
      </c>
    </row>
    <row r="86" spans="1:33" ht="16.5">
      <c r="A86" s="43">
        <v>6</v>
      </c>
      <c r="B86" s="47" t="s">
        <v>1068</v>
      </c>
      <c r="C86" s="47" t="s">
        <v>1075</v>
      </c>
      <c r="D86" s="43">
        <v>4</v>
      </c>
      <c r="E86" s="43" t="s">
        <v>1074</v>
      </c>
      <c r="F86" s="43" t="s">
        <v>1084</v>
      </c>
      <c r="G86" s="43" t="s">
        <v>1147</v>
      </c>
      <c r="H86" s="46">
        <v>98</v>
      </c>
      <c r="I86" s="46">
        <v>98</v>
      </c>
      <c r="J86" s="222">
        <v>100</v>
      </c>
      <c r="K86" s="43">
        <v>0</v>
      </c>
      <c r="L86" s="222">
        <v>0</v>
      </c>
      <c r="M86" s="43">
        <v>0</v>
      </c>
      <c r="N86" s="222">
        <v>0</v>
      </c>
      <c r="O86" s="43">
        <v>0</v>
      </c>
      <c r="P86" s="222">
        <v>0</v>
      </c>
      <c r="Q86" s="43">
        <v>0</v>
      </c>
      <c r="R86" s="222">
        <v>0</v>
      </c>
      <c r="S86" s="43">
        <v>0</v>
      </c>
      <c r="T86" s="222">
        <v>0</v>
      </c>
      <c r="U86" s="43">
        <v>0</v>
      </c>
      <c r="V86" s="222">
        <v>0</v>
      </c>
      <c r="W86" s="43">
        <v>0</v>
      </c>
      <c r="X86" s="222">
        <v>0</v>
      </c>
      <c r="Y86" s="43">
        <v>0</v>
      </c>
      <c r="Z86" s="222">
        <v>0</v>
      </c>
      <c r="AA86" s="43">
        <v>0</v>
      </c>
      <c r="AB86" s="222">
        <v>0</v>
      </c>
      <c r="AC86" s="43">
        <v>0</v>
      </c>
      <c r="AD86" s="222">
        <v>0</v>
      </c>
      <c r="AE86" s="55">
        <v>1</v>
      </c>
      <c r="AF86" s="53">
        <v>1</v>
      </c>
    </row>
    <row r="87" spans="1:33" ht="18">
      <c r="A87" s="43">
        <v>7</v>
      </c>
      <c r="B87" s="47" t="s">
        <v>1069</v>
      </c>
      <c r="C87" s="47" t="s">
        <v>1076</v>
      </c>
      <c r="D87" s="43">
        <v>8</v>
      </c>
      <c r="E87" s="43" t="s">
        <v>2394</v>
      </c>
      <c r="F87" s="43" t="s">
        <v>2461</v>
      </c>
      <c r="G87" s="43" t="s">
        <v>1147</v>
      </c>
      <c r="H87" s="46">
        <v>164</v>
      </c>
      <c r="I87" s="46">
        <v>164</v>
      </c>
      <c r="J87" s="222">
        <v>100</v>
      </c>
      <c r="K87" s="224">
        <v>2</v>
      </c>
      <c r="L87" s="222">
        <v>1.22</v>
      </c>
      <c r="M87" s="23">
        <v>0</v>
      </c>
      <c r="N87" s="26">
        <v>0</v>
      </c>
      <c r="O87" s="23">
        <v>0</v>
      </c>
      <c r="P87" s="26">
        <v>0</v>
      </c>
      <c r="Q87" s="43">
        <v>2</v>
      </c>
      <c r="R87" s="222">
        <v>1.22</v>
      </c>
      <c r="S87" s="43">
        <v>0</v>
      </c>
      <c r="T87" s="222">
        <v>0</v>
      </c>
      <c r="U87" s="43">
        <v>0</v>
      </c>
      <c r="V87" s="222">
        <v>0</v>
      </c>
      <c r="W87" s="43">
        <v>0</v>
      </c>
      <c r="X87" s="222">
        <v>0</v>
      </c>
      <c r="Y87" s="43">
        <v>0</v>
      </c>
      <c r="Z87" s="222">
        <v>0</v>
      </c>
      <c r="AA87" s="43">
        <v>0</v>
      </c>
      <c r="AB87" s="222">
        <v>0</v>
      </c>
      <c r="AC87" s="43">
        <v>0</v>
      </c>
      <c r="AD87" s="222">
        <v>0</v>
      </c>
      <c r="AE87" s="55">
        <v>1</v>
      </c>
      <c r="AF87" s="53">
        <v>1</v>
      </c>
    </row>
    <row r="88" spans="1:33" s="186" customFormat="1" ht="18">
      <c r="A88" s="43">
        <v>8</v>
      </c>
      <c r="B88" s="47" t="s">
        <v>1070</v>
      </c>
      <c r="C88" s="47" t="s">
        <v>1077</v>
      </c>
      <c r="D88" s="43">
        <v>11</v>
      </c>
      <c r="E88" s="43" t="s">
        <v>1081</v>
      </c>
      <c r="F88" s="43" t="s">
        <v>1085</v>
      </c>
      <c r="G88" s="43" t="s">
        <v>1147</v>
      </c>
      <c r="H88" s="46">
        <v>241</v>
      </c>
      <c r="I88" s="46">
        <v>241</v>
      </c>
      <c r="J88" s="222">
        <v>100</v>
      </c>
      <c r="K88" s="224">
        <v>6</v>
      </c>
      <c r="L88" s="222">
        <v>2.4900000000000002</v>
      </c>
      <c r="M88" s="43">
        <v>0</v>
      </c>
      <c r="N88" s="222">
        <v>0</v>
      </c>
      <c r="O88" s="43">
        <v>1</v>
      </c>
      <c r="P88" s="222">
        <v>0.41</v>
      </c>
      <c r="Q88" s="43">
        <v>4</v>
      </c>
      <c r="R88" s="222">
        <v>1.66</v>
      </c>
      <c r="S88" s="23">
        <v>0</v>
      </c>
      <c r="T88" s="26">
        <v>0</v>
      </c>
      <c r="U88" s="23">
        <v>0</v>
      </c>
      <c r="V88" s="26">
        <v>0</v>
      </c>
      <c r="W88" s="43">
        <v>1</v>
      </c>
      <c r="X88" s="222">
        <v>0.41</v>
      </c>
      <c r="Y88" s="23">
        <v>0</v>
      </c>
      <c r="Z88" s="222">
        <v>0</v>
      </c>
      <c r="AA88" s="28">
        <v>0</v>
      </c>
      <c r="AB88" s="222">
        <v>0</v>
      </c>
      <c r="AC88" s="28">
        <v>0</v>
      </c>
      <c r="AD88" s="222">
        <v>0</v>
      </c>
      <c r="AE88" s="185">
        <v>1</v>
      </c>
      <c r="AF88" s="186">
        <v>1</v>
      </c>
    </row>
    <row r="89" spans="1:33" s="186" customFormat="1" ht="18">
      <c r="A89" s="43">
        <v>9</v>
      </c>
      <c r="B89" s="47" t="s">
        <v>1071</v>
      </c>
      <c r="C89" s="47" t="s">
        <v>1078</v>
      </c>
      <c r="D89" s="43">
        <v>3</v>
      </c>
      <c r="E89" s="43" t="s">
        <v>1082</v>
      </c>
      <c r="F89" s="43" t="s">
        <v>1085</v>
      </c>
      <c r="G89" s="43" t="s">
        <v>1147</v>
      </c>
      <c r="H89" s="46">
        <v>182</v>
      </c>
      <c r="I89" s="46">
        <v>182</v>
      </c>
      <c r="J89" s="222">
        <v>100</v>
      </c>
      <c r="K89" s="224">
        <v>15</v>
      </c>
      <c r="L89" s="222">
        <v>8.24</v>
      </c>
      <c r="M89" s="43">
        <v>7</v>
      </c>
      <c r="N89" s="222">
        <v>3.85</v>
      </c>
      <c r="O89" s="43">
        <v>6</v>
      </c>
      <c r="P89" s="222">
        <v>3.3</v>
      </c>
      <c r="Q89" s="43">
        <v>5</v>
      </c>
      <c r="R89" s="222">
        <v>2.75</v>
      </c>
      <c r="S89" s="23">
        <v>0</v>
      </c>
      <c r="T89" s="26">
        <v>0</v>
      </c>
      <c r="U89" s="23">
        <v>0</v>
      </c>
      <c r="V89" s="26">
        <v>0</v>
      </c>
      <c r="W89" s="23">
        <v>0</v>
      </c>
      <c r="X89" s="26">
        <v>0</v>
      </c>
      <c r="Y89" s="23">
        <v>0</v>
      </c>
      <c r="Z89" s="26">
        <v>0</v>
      </c>
      <c r="AA89" s="23">
        <v>0</v>
      </c>
      <c r="AB89" s="26">
        <v>0</v>
      </c>
      <c r="AC89" s="23">
        <v>0</v>
      </c>
      <c r="AD89" s="26">
        <v>0</v>
      </c>
      <c r="AE89" s="186">
        <v>1</v>
      </c>
      <c r="AF89" s="186">
        <v>1</v>
      </c>
      <c r="AG89" s="187" t="s">
        <v>2409</v>
      </c>
    </row>
    <row r="90" spans="1:33" s="186" customFormat="1" ht="18">
      <c r="A90" s="43">
        <v>10</v>
      </c>
      <c r="B90" s="47" t="s">
        <v>1072</v>
      </c>
      <c r="C90" s="47" t="s">
        <v>1079</v>
      </c>
      <c r="D90" s="43">
        <v>7</v>
      </c>
      <c r="E90" s="43" t="s">
        <v>1082</v>
      </c>
      <c r="F90" s="43" t="s">
        <v>1085</v>
      </c>
      <c r="G90" s="43" t="s">
        <v>1147</v>
      </c>
      <c r="H90" s="46">
        <v>117</v>
      </c>
      <c r="I90" s="46">
        <v>117</v>
      </c>
      <c r="J90" s="222">
        <v>100</v>
      </c>
      <c r="K90" s="224">
        <v>1</v>
      </c>
      <c r="L90" s="222">
        <v>0.85</v>
      </c>
      <c r="M90" s="43">
        <v>0</v>
      </c>
      <c r="N90" s="222">
        <v>0</v>
      </c>
      <c r="O90" s="23">
        <v>0</v>
      </c>
      <c r="P90" s="26">
        <v>0</v>
      </c>
      <c r="Q90" s="23">
        <v>1</v>
      </c>
      <c r="R90" s="26">
        <v>0.85</v>
      </c>
      <c r="S90" s="23">
        <v>0</v>
      </c>
      <c r="T90" s="26">
        <v>0</v>
      </c>
      <c r="U90" s="23">
        <v>0</v>
      </c>
      <c r="V90" s="26">
        <v>0</v>
      </c>
      <c r="W90" s="23">
        <v>0</v>
      </c>
      <c r="X90" s="26">
        <v>0</v>
      </c>
      <c r="Y90" s="23">
        <v>0</v>
      </c>
      <c r="Z90" s="26">
        <v>0</v>
      </c>
      <c r="AA90" s="23">
        <v>0</v>
      </c>
      <c r="AB90" s="26">
        <v>0</v>
      </c>
      <c r="AC90" s="23">
        <v>0</v>
      </c>
      <c r="AD90" s="26">
        <v>0</v>
      </c>
      <c r="AE90" s="185">
        <v>1</v>
      </c>
      <c r="AF90" s="186">
        <v>1</v>
      </c>
    </row>
    <row r="91" spans="1:33" ht="18">
      <c r="A91" s="43">
        <v>11</v>
      </c>
      <c r="B91" s="24" t="s">
        <v>1878</v>
      </c>
      <c r="C91" s="47" t="s">
        <v>1079</v>
      </c>
      <c r="D91" s="43">
        <v>7</v>
      </c>
      <c r="E91" s="43" t="s">
        <v>1082</v>
      </c>
      <c r="F91" s="43" t="s">
        <v>1085</v>
      </c>
      <c r="G91" s="43" t="s">
        <v>1147</v>
      </c>
      <c r="H91" s="46">
        <v>105</v>
      </c>
      <c r="I91" s="46">
        <v>105</v>
      </c>
      <c r="J91" s="222">
        <v>100</v>
      </c>
      <c r="K91" s="224">
        <v>3</v>
      </c>
      <c r="L91" s="222">
        <v>2.86</v>
      </c>
      <c r="M91" s="43">
        <v>0</v>
      </c>
      <c r="N91" s="222">
        <v>0</v>
      </c>
      <c r="O91" s="43">
        <v>0</v>
      </c>
      <c r="P91" s="222">
        <v>0</v>
      </c>
      <c r="Q91" s="43">
        <v>3</v>
      </c>
      <c r="R91" s="222">
        <v>2.86</v>
      </c>
      <c r="S91" s="23">
        <v>0</v>
      </c>
      <c r="T91" s="26">
        <v>0</v>
      </c>
      <c r="U91" s="23">
        <v>0</v>
      </c>
      <c r="V91" s="26">
        <v>0</v>
      </c>
      <c r="W91" s="23">
        <v>0</v>
      </c>
      <c r="X91" s="26">
        <v>0</v>
      </c>
      <c r="Y91" s="23">
        <v>0</v>
      </c>
      <c r="Z91" s="26">
        <v>0</v>
      </c>
      <c r="AA91" s="23">
        <v>0</v>
      </c>
      <c r="AB91" s="26">
        <v>0</v>
      </c>
      <c r="AC91" s="23">
        <v>0</v>
      </c>
      <c r="AD91" s="26">
        <v>0</v>
      </c>
      <c r="AE91" s="55">
        <v>1</v>
      </c>
      <c r="AF91" s="53">
        <v>1</v>
      </c>
    </row>
    <row r="92" spans="1:33" ht="17.45" customHeight="1" thickBot="1">
      <c r="A92" s="796" t="s">
        <v>123</v>
      </c>
      <c r="B92" s="797"/>
      <c r="C92" s="797"/>
      <c r="D92" s="797"/>
      <c r="E92" s="797"/>
      <c r="F92" s="797"/>
      <c r="G92" s="798"/>
      <c r="H92" s="82">
        <f>SUM(H81:H91)</f>
        <v>1564</v>
      </c>
      <c r="I92" s="82">
        <f>SUM(I81:I91)</f>
        <v>1564</v>
      </c>
      <c r="J92" s="83">
        <f>I92/H92*100</f>
        <v>100</v>
      </c>
      <c r="K92" s="84">
        <f>SUM(K81:K91)</f>
        <v>54</v>
      </c>
      <c r="L92" s="83">
        <f>K92/I92*100</f>
        <v>3.4526854219948846</v>
      </c>
      <c r="M92" s="225">
        <f>SUM(M81:M91)</f>
        <v>24.007999999999999</v>
      </c>
      <c r="N92" s="83">
        <f>M92/I92*100</f>
        <v>1.5350383631713556</v>
      </c>
      <c r="O92" s="225">
        <f>SUM(O81:O91)</f>
        <v>8.0105000000000004</v>
      </c>
      <c r="P92" s="83">
        <f>O92/I92*100</f>
        <v>0.51218030690537086</v>
      </c>
      <c r="Q92" s="225">
        <f>SUM(Q81:Q91)</f>
        <v>24.007999999999999</v>
      </c>
      <c r="R92" s="83">
        <f>Q92/I92*100</f>
        <v>1.5350383631713556</v>
      </c>
      <c r="S92" s="84">
        <f>SUM(S81:S91)</f>
        <v>0</v>
      </c>
      <c r="T92" s="83">
        <f>S92/I92*100</f>
        <v>0</v>
      </c>
      <c r="U92" s="225">
        <f>SUM(U81:U91)</f>
        <v>1.0105</v>
      </c>
      <c r="V92" s="83">
        <f>U92/I92*100</f>
        <v>6.4609974424552422E-2</v>
      </c>
      <c r="W92" s="84">
        <f>SUM(W81:W91)</f>
        <v>1</v>
      </c>
      <c r="X92" s="83">
        <f>W92/I92*100</f>
        <v>6.3938618925831206E-2</v>
      </c>
      <c r="Y92" s="84">
        <f>SUM(Y81:Y91)</f>
        <v>0</v>
      </c>
      <c r="Z92" s="83">
        <f>Y92/I92*100</f>
        <v>0</v>
      </c>
      <c r="AA92" s="84">
        <f>SUM(AA81:AA91)</f>
        <v>0</v>
      </c>
      <c r="AB92" s="83">
        <f>AA92/I92*100</f>
        <v>0</v>
      </c>
      <c r="AC92" s="84">
        <f>SUM(AC81:AC91)</f>
        <v>0</v>
      </c>
      <c r="AD92" s="83">
        <f>AC92/I92*100</f>
        <v>0</v>
      </c>
      <c r="AE92" s="55"/>
    </row>
    <row r="93" spans="1:33" ht="17.25" thickTop="1">
      <c r="A93" s="783" t="s">
        <v>1879</v>
      </c>
      <c r="B93" s="783"/>
      <c r="C93" s="85"/>
      <c r="D93" s="78" t="s">
        <v>2093</v>
      </c>
      <c r="E93" s="78"/>
      <c r="F93" s="86"/>
      <c r="G93" s="86"/>
      <c r="H93" s="87"/>
      <c r="I93" s="87"/>
      <c r="J93" s="88"/>
      <c r="K93" s="88"/>
      <c r="L93" s="89"/>
      <c r="M93" s="86"/>
      <c r="N93" s="89"/>
      <c r="O93" s="86"/>
      <c r="P93" s="89"/>
      <c r="Q93" s="86"/>
      <c r="R93" s="89"/>
      <c r="S93" s="86"/>
      <c r="T93" s="89"/>
      <c r="U93" s="86"/>
      <c r="V93" s="89"/>
      <c r="W93" s="86"/>
      <c r="X93" s="89"/>
      <c r="Y93" s="86"/>
      <c r="Z93" s="89"/>
      <c r="AA93" s="89"/>
      <c r="AB93" s="88"/>
      <c r="AC93" s="89"/>
      <c r="AD93" s="88"/>
      <c r="AE93" s="55"/>
    </row>
    <row r="94" spans="1:33">
      <c r="A94" s="210"/>
      <c r="B94" s="68"/>
      <c r="C94" s="68"/>
      <c r="D94" s="210"/>
      <c r="E94" s="210"/>
      <c r="F94" s="210"/>
      <c r="G94" s="210"/>
      <c r="H94" s="69"/>
      <c r="I94" s="69"/>
      <c r="J94" s="70"/>
      <c r="K94" s="70"/>
      <c r="L94" s="71"/>
      <c r="M94" s="210"/>
      <c r="N94" s="71"/>
      <c r="O94" s="210"/>
      <c r="P94" s="71"/>
      <c r="Q94" s="210"/>
      <c r="R94" s="71"/>
      <c r="S94" s="210"/>
      <c r="T94" s="71"/>
      <c r="U94" s="210"/>
      <c r="V94" s="71"/>
      <c r="W94" s="210"/>
      <c r="X94" s="71"/>
      <c r="Y94" s="210"/>
      <c r="Z94" s="71"/>
      <c r="AA94" s="71"/>
      <c r="AB94" s="70"/>
      <c r="AC94" s="71"/>
      <c r="AD94" s="70"/>
      <c r="AE94" s="55"/>
    </row>
    <row r="95" spans="1:33" ht="23.25">
      <c r="A95" s="739" t="s">
        <v>2404</v>
      </c>
      <c r="B95" s="739"/>
      <c r="C95" s="739"/>
      <c r="D95" s="739"/>
      <c r="E95" s="739"/>
      <c r="F95" s="739"/>
      <c r="G95" s="739"/>
      <c r="H95" s="739"/>
      <c r="I95" s="739"/>
      <c r="J95" s="739"/>
      <c r="K95" s="739"/>
      <c r="L95" s="739"/>
      <c r="M95" s="739"/>
      <c r="N95" s="739"/>
      <c r="O95" s="739"/>
      <c r="P95" s="739"/>
      <c r="Q95" s="739"/>
      <c r="R95" s="739"/>
      <c r="S95" s="739"/>
      <c r="T95" s="739"/>
      <c r="U95" s="739"/>
      <c r="V95" s="739"/>
      <c r="W95" s="739"/>
      <c r="X95" s="739"/>
      <c r="Y95" s="739"/>
      <c r="Z95" s="739"/>
      <c r="AA95" s="739"/>
      <c r="AB95" s="739"/>
      <c r="AC95" s="739"/>
      <c r="AD95" s="739"/>
      <c r="AE95" s="55"/>
    </row>
    <row r="96" spans="1:33" ht="23.25">
      <c r="A96" s="739" t="s">
        <v>124</v>
      </c>
      <c r="B96" s="739"/>
      <c r="C96" s="739"/>
      <c r="D96" s="739"/>
      <c r="E96" s="739"/>
      <c r="F96" s="739"/>
      <c r="G96" s="739"/>
      <c r="H96" s="739"/>
      <c r="I96" s="739"/>
      <c r="J96" s="739"/>
      <c r="K96" s="739"/>
      <c r="L96" s="739"/>
      <c r="M96" s="739"/>
      <c r="N96" s="739"/>
      <c r="O96" s="739"/>
      <c r="P96" s="739"/>
      <c r="Q96" s="739"/>
      <c r="R96" s="739"/>
      <c r="S96" s="739"/>
      <c r="T96" s="739"/>
      <c r="U96" s="739"/>
      <c r="V96" s="739"/>
      <c r="W96" s="739"/>
      <c r="X96" s="739"/>
      <c r="Y96" s="739"/>
      <c r="Z96" s="739"/>
      <c r="AA96" s="739"/>
      <c r="AB96" s="739"/>
      <c r="AC96" s="739"/>
      <c r="AD96" s="739"/>
      <c r="AE96" s="55"/>
    </row>
    <row r="97" spans="1:32" ht="21">
      <c r="B97" s="738" t="s">
        <v>967</v>
      </c>
      <c r="C97" s="738"/>
      <c r="D97" s="738"/>
      <c r="E97" s="738"/>
      <c r="F97" s="738"/>
      <c r="G97" s="738"/>
      <c r="H97" s="738"/>
      <c r="I97" s="738"/>
      <c r="J97" s="738"/>
      <c r="K97" s="738"/>
      <c r="L97" s="738"/>
      <c r="M97" s="738"/>
      <c r="N97" s="738"/>
      <c r="O97" s="738"/>
      <c r="P97" s="738"/>
      <c r="Q97" s="738"/>
      <c r="R97" s="738"/>
      <c r="S97" s="738"/>
      <c r="T97" s="738"/>
      <c r="U97" s="738"/>
      <c r="V97" s="738"/>
      <c r="W97" s="738"/>
      <c r="X97" s="738"/>
      <c r="Y97" s="738"/>
      <c r="Z97" s="738"/>
      <c r="AA97" s="738"/>
      <c r="AB97" s="738"/>
      <c r="AC97" s="738"/>
      <c r="AD97" s="738"/>
      <c r="AE97" s="55"/>
    </row>
    <row r="98" spans="1:32" ht="21">
      <c r="B98" s="738" t="s">
        <v>1886</v>
      </c>
      <c r="C98" s="738"/>
      <c r="D98" s="738"/>
      <c r="E98" s="738"/>
      <c r="F98" s="738"/>
      <c r="G98" s="738"/>
      <c r="H98" s="57"/>
      <c r="I98" s="57"/>
      <c r="J98" s="58"/>
      <c r="K98" s="58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5"/>
    </row>
    <row r="99" spans="1:32" ht="15">
      <c r="B99" s="60"/>
      <c r="C99" s="60"/>
      <c r="D99" s="61"/>
      <c r="E99" s="61"/>
      <c r="F99" s="61"/>
      <c r="G99" s="61"/>
      <c r="H99" s="62"/>
      <c r="I99" s="62"/>
      <c r="J99" s="63"/>
      <c r="K99" s="63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55"/>
    </row>
    <row r="100" spans="1:32" ht="15">
      <c r="B100" s="60"/>
      <c r="C100" s="60"/>
      <c r="D100" s="61"/>
      <c r="E100" s="61"/>
      <c r="F100" s="61"/>
      <c r="G100" s="61"/>
      <c r="H100" s="62"/>
      <c r="I100" s="62"/>
      <c r="J100" s="63"/>
      <c r="K100" s="63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55"/>
    </row>
    <row r="101" spans="1:32" ht="18" customHeight="1">
      <c r="A101" s="740" t="s">
        <v>940</v>
      </c>
      <c r="B101" s="740" t="s">
        <v>122</v>
      </c>
      <c r="C101" s="740" t="s">
        <v>942</v>
      </c>
      <c r="D101" s="740" t="s">
        <v>943</v>
      </c>
      <c r="E101" s="740" t="s">
        <v>944</v>
      </c>
      <c r="F101" s="740" t="s">
        <v>945</v>
      </c>
      <c r="G101" s="740" t="s">
        <v>1139</v>
      </c>
      <c r="H101" s="743" t="s">
        <v>946</v>
      </c>
      <c r="I101" s="743" t="s">
        <v>1853</v>
      </c>
      <c r="J101" s="776" t="s">
        <v>1852</v>
      </c>
      <c r="K101" s="765" t="s">
        <v>928</v>
      </c>
      <c r="L101" s="766"/>
      <c r="M101" s="751" t="s">
        <v>929</v>
      </c>
      <c r="N101" s="764"/>
      <c r="O101" s="764"/>
      <c r="P101" s="764"/>
      <c r="Q101" s="764"/>
      <c r="R101" s="764"/>
      <c r="S101" s="764"/>
      <c r="T101" s="764"/>
      <c r="U101" s="764"/>
      <c r="V101" s="764"/>
      <c r="W101" s="764"/>
      <c r="X101" s="764"/>
      <c r="Y101" s="764"/>
      <c r="Z101" s="764"/>
      <c r="AA101" s="764"/>
      <c r="AB101" s="764"/>
      <c r="AC101" s="764"/>
      <c r="AD101" s="752"/>
      <c r="AE101" s="55"/>
    </row>
    <row r="102" spans="1:32" ht="18">
      <c r="A102" s="741"/>
      <c r="B102" s="741"/>
      <c r="C102" s="741"/>
      <c r="D102" s="741"/>
      <c r="E102" s="741"/>
      <c r="F102" s="741"/>
      <c r="G102" s="753"/>
      <c r="H102" s="744"/>
      <c r="I102" s="744"/>
      <c r="J102" s="777"/>
      <c r="K102" s="767"/>
      <c r="L102" s="768"/>
      <c r="M102" s="751" t="s">
        <v>930</v>
      </c>
      <c r="N102" s="752"/>
      <c r="O102" s="751" t="s">
        <v>931</v>
      </c>
      <c r="P102" s="752"/>
      <c r="Q102" s="751" t="s">
        <v>932</v>
      </c>
      <c r="R102" s="752"/>
      <c r="S102" s="751" t="s">
        <v>933</v>
      </c>
      <c r="T102" s="752"/>
      <c r="U102" s="751" t="s">
        <v>934</v>
      </c>
      <c r="V102" s="752"/>
      <c r="W102" s="751" t="s">
        <v>935</v>
      </c>
      <c r="X102" s="752"/>
      <c r="Y102" s="751" t="s">
        <v>936</v>
      </c>
      <c r="Z102" s="752"/>
      <c r="AA102" s="751" t="s">
        <v>950</v>
      </c>
      <c r="AB102" s="752"/>
      <c r="AC102" s="751" t="s">
        <v>951</v>
      </c>
      <c r="AD102" s="752"/>
      <c r="AE102" s="55"/>
    </row>
    <row r="103" spans="1:32" ht="54">
      <c r="A103" s="742"/>
      <c r="B103" s="742"/>
      <c r="C103" s="742"/>
      <c r="D103" s="742"/>
      <c r="E103" s="742"/>
      <c r="F103" s="742"/>
      <c r="G103" s="754"/>
      <c r="H103" s="745"/>
      <c r="I103" s="745"/>
      <c r="J103" s="778"/>
      <c r="K103" s="64" t="s">
        <v>937</v>
      </c>
      <c r="L103" s="65" t="s">
        <v>949</v>
      </c>
      <c r="M103" s="65" t="s">
        <v>937</v>
      </c>
      <c r="N103" s="65" t="s">
        <v>949</v>
      </c>
      <c r="O103" s="65" t="s">
        <v>937</v>
      </c>
      <c r="P103" s="65" t="s">
        <v>949</v>
      </c>
      <c r="Q103" s="65" t="s">
        <v>937</v>
      </c>
      <c r="R103" s="65" t="s">
        <v>949</v>
      </c>
      <c r="S103" s="65" t="s">
        <v>937</v>
      </c>
      <c r="T103" s="65" t="s">
        <v>949</v>
      </c>
      <c r="U103" s="65" t="s">
        <v>937</v>
      </c>
      <c r="V103" s="65" t="s">
        <v>949</v>
      </c>
      <c r="W103" s="65" t="s">
        <v>937</v>
      </c>
      <c r="X103" s="65" t="s">
        <v>949</v>
      </c>
      <c r="Y103" s="65" t="s">
        <v>937</v>
      </c>
      <c r="Z103" s="65" t="s">
        <v>949</v>
      </c>
      <c r="AA103" s="65" t="s">
        <v>937</v>
      </c>
      <c r="AB103" s="65" t="s">
        <v>949</v>
      </c>
      <c r="AC103" s="65" t="s">
        <v>937</v>
      </c>
      <c r="AD103" s="65" t="s">
        <v>949</v>
      </c>
      <c r="AE103" s="55"/>
    </row>
    <row r="104" spans="1:32" s="90" customFormat="1" ht="18">
      <c r="A104" s="23">
        <v>1</v>
      </c>
      <c r="B104" s="24" t="s">
        <v>1086</v>
      </c>
      <c r="C104" s="36" t="s">
        <v>1087</v>
      </c>
      <c r="D104" s="30">
        <v>6</v>
      </c>
      <c r="E104" s="30" t="s">
        <v>1088</v>
      </c>
      <c r="F104" s="30" t="s">
        <v>1088</v>
      </c>
      <c r="G104" s="30" t="s">
        <v>1674</v>
      </c>
      <c r="H104" s="25">
        <v>449</v>
      </c>
      <c r="I104" s="25">
        <v>449</v>
      </c>
      <c r="J104" s="26">
        <f>I104*100/H104</f>
        <v>100</v>
      </c>
      <c r="K104" s="27">
        <v>24</v>
      </c>
      <c r="L104" s="26">
        <f>K104*100/I104</f>
        <v>5.3452115812917596</v>
      </c>
      <c r="M104" s="23">
        <v>6</v>
      </c>
      <c r="N104" s="26">
        <f>M104*100/I104</f>
        <v>1.3363028953229399</v>
      </c>
      <c r="O104" s="23">
        <v>5</v>
      </c>
      <c r="P104" s="26">
        <f>O104*100/I104</f>
        <v>1.1135857461024499</v>
      </c>
      <c r="Q104" s="23">
        <v>0</v>
      </c>
      <c r="R104" s="26">
        <v>0</v>
      </c>
      <c r="S104" s="23">
        <v>3</v>
      </c>
      <c r="T104" s="26">
        <f>S104*100/I104</f>
        <v>0.66815144766146994</v>
      </c>
      <c r="U104" s="23">
        <v>1</v>
      </c>
      <c r="V104" s="26">
        <f>U104*100/I104</f>
        <v>0.22271714922048999</v>
      </c>
      <c r="W104" s="23">
        <v>3</v>
      </c>
      <c r="X104" s="26">
        <f>W104*100/I104</f>
        <v>0.66815144766146994</v>
      </c>
      <c r="Y104" s="23">
        <v>6</v>
      </c>
      <c r="Z104" s="26">
        <f>Y104*100/I104</f>
        <v>1.3363028953229399</v>
      </c>
      <c r="AA104" s="28">
        <v>0</v>
      </c>
      <c r="AB104" s="26">
        <v>0</v>
      </c>
      <c r="AC104" s="28">
        <v>0</v>
      </c>
      <c r="AD104" s="26">
        <v>0</v>
      </c>
      <c r="AE104" s="55">
        <v>1</v>
      </c>
      <c r="AF104" s="90">
        <v>1</v>
      </c>
    </row>
    <row r="105" spans="1:32" s="90" customFormat="1" ht="18">
      <c r="A105" s="23">
        <v>2</v>
      </c>
      <c r="B105" s="47" t="s">
        <v>1881</v>
      </c>
      <c r="C105" s="24"/>
      <c r="D105" s="23">
        <v>17</v>
      </c>
      <c r="E105" s="23" t="s">
        <v>1882</v>
      </c>
      <c r="F105" s="23" t="s">
        <v>2396</v>
      </c>
      <c r="G105" s="23" t="s">
        <v>1674</v>
      </c>
      <c r="H105" s="131">
        <v>111</v>
      </c>
      <c r="I105" s="131">
        <v>111</v>
      </c>
      <c r="J105" s="26">
        <f>H105*100/I105</f>
        <v>100</v>
      </c>
      <c r="K105" s="132">
        <v>2</v>
      </c>
      <c r="L105" s="26">
        <v>0</v>
      </c>
      <c r="M105" s="23">
        <v>2</v>
      </c>
      <c r="N105" s="26">
        <f>M105*100/I105</f>
        <v>1.8018018018018018</v>
      </c>
      <c r="O105" s="23">
        <v>0</v>
      </c>
      <c r="P105" s="26">
        <v>0</v>
      </c>
      <c r="Q105" s="23">
        <v>0</v>
      </c>
      <c r="R105" s="26">
        <v>0</v>
      </c>
      <c r="S105" s="23">
        <v>0</v>
      </c>
      <c r="T105" s="26">
        <v>0</v>
      </c>
      <c r="U105" s="23">
        <v>0</v>
      </c>
      <c r="V105" s="26">
        <v>0</v>
      </c>
      <c r="W105" s="23">
        <v>0</v>
      </c>
      <c r="X105" s="26">
        <v>0</v>
      </c>
      <c r="Y105" s="23">
        <v>0</v>
      </c>
      <c r="Z105" s="26">
        <v>0</v>
      </c>
      <c r="AA105" s="28">
        <v>0</v>
      </c>
      <c r="AB105" s="26">
        <v>0</v>
      </c>
      <c r="AC105" s="28">
        <v>0</v>
      </c>
      <c r="AD105" s="26">
        <v>0</v>
      </c>
      <c r="AE105" s="55">
        <v>1</v>
      </c>
      <c r="AF105" s="90">
        <v>1</v>
      </c>
    </row>
    <row r="106" spans="1:32" ht="18.75">
      <c r="A106" s="23">
        <v>3</v>
      </c>
      <c r="B106" s="24" t="s">
        <v>1089</v>
      </c>
      <c r="C106" s="36" t="s">
        <v>1095</v>
      </c>
      <c r="D106" s="30">
        <v>9</v>
      </c>
      <c r="E106" s="30" t="s">
        <v>1100</v>
      </c>
      <c r="F106" s="30" t="s">
        <v>1104</v>
      </c>
      <c r="G106" s="23" t="s">
        <v>1148</v>
      </c>
      <c r="H106" s="226">
        <v>132</v>
      </c>
      <c r="I106" s="226">
        <v>97</v>
      </c>
      <c r="J106" s="227">
        <v>73.48</v>
      </c>
      <c r="K106" s="228">
        <v>6</v>
      </c>
      <c r="L106" s="227">
        <f>K106*100/I106</f>
        <v>6.1855670103092786</v>
      </c>
      <c r="M106" s="229">
        <v>6</v>
      </c>
      <c r="N106" s="227">
        <f>M106*100/I106</f>
        <v>6.1855670103092786</v>
      </c>
      <c r="O106" s="229">
        <v>0</v>
      </c>
      <c r="P106" s="26">
        <v>0</v>
      </c>
      <c r="Q106" s="229">
        <v>0</v>
      </c>
      <c r="R106" s="26">
        <v>0</v>
      </c>
      <c r="S106" s="229">
        <v>0</v>
      </c>
      <c r="T106" s="26">
        <v>0</v>
      </c>
      <c r="U106" s="229">
        <v>0</v>
      </c>
      <c r="V106" s="26">
        <v>0</v>
      </c>
      <c r="W106" s="229">
        <v>0</v>
      </c>
      <c r="X106" s="26">
        <v>0</v>
      </c>
      <c r="Y106" s="229">
        <v>0</v>
      </c>
      <c r="Z106" s="229">
        <v>0</v>
      </c>
      <c r="AA106" s="229">
        <v>0</v>
      </c>
      <c r="AB106" s="26">
        <v>0</v>
      </c>
      <c r="AC106" s="229">
        <v>0</v>
      </c>
      <c r="AD106" s="26">
        <v>0</v>
      </c>
      <c r="AE106" s="55">
        <v>1</v>
      </c>
      <c r="AF106" s="53">
        <v>1</v>
      </c>
    </row>
    <row r="107" spans="1:32" ht="18.75">
      <c r="A107" s="23">
        <v>4</v>
      </c>
      <c r="B107" s="24" t="s">
        <v>1090</v>
      </c>
      <c r="C107" s="24" t="s">
        <v>1096</v>
      </c>
      <c r="D107" s="23">
        <v>14</v>
      </c>
      <c r="E107" s="23" t="s">
        <v>1096</v>
      </c>
      <c r="F107" s="23" t="s">
        <v>1104</v>
      </c>
      <c r="G107" s="23" t="s">
        <v>1148</v>
      </c>
      <c r="H107" s="226">
        <v>90</v>
      </c>
      <c r="I107" s="226">
        <v>75</v>
      </c>
      <c r="J107" s="227">
        <v>83.33</v>
      </c>
      <c r="K107" s="230">
        <v>4</v>
      </c>
      <c r="L107" s="227">
        <f t="shared" ref="L107:L112" si="22">K107*100/I107</f>
        <v>5.333333333333333</v>
      </c>
      <c r="M107" s="229">
        <v>4</v>
      </c>
      <c r="N107" s="227">
        <f t="shared" ref="N107:N112" si="23">M107*100/I107</f>
        <v>5.333333333333333</v>
      </c>
      <c r="O107" s="229">
        <v>0</v>
      </c>
      <c r="P107" s="26">
        <v>0</v>
      </c>
      <c r="Q107" s="229">
        <v>0</v>
      </c>
      <c r="R107" s="26">
        <v>0</v>
      </c>
      <c r="S107" s="229">
        <v>0</v>
      </c>
      <c r="T107" s="26">
        <v>0</v>
      </c>
      <c r="U107" s="229">
        <v>0</v>
      </c>
      <c r="V107" s="26">
        <v>0</v>
      </c>
      <c r="W107" s="229">
        <v>0</v>
      </c>
      <c r="X107" s="26">
        <v>0</v>
      </c>
      <c r="Y107" s="229">
        <v>0</v>
      </c>
      <c r="Z107" s="229">
        <v>0</v>
      </c>
      <c r="AA107" s="229">
        <v>0</v>
      </c>
      <c r="AB107" s="26">
        <v>0</v>
      </c>
      <c r="AC107" s="229">
        <v>0</v>
      </c>
      <c r="AD107" s="26">
        <v>0</v>
      </c>
      <c r="AE107" s="55">
        <v>1</v>
      </c>
      <c r="AF107" s="53">
        <v>1</v>
      </c>
    </row>
    <row r="108" spans="1:32" ht="18.75">
      <c r="A108" s="23">
        <v>5</v>
      </c>
      <c r="B108" s="24" t="s">
        <v>1091</v>
      </c>
      <c r="C108" s="24" t="s">
        <v>1097</v>
      </c>
      <c r="D108" s="23">
        <v>7</v>
      </c>
      <c r="E108" s="23" t="s">
        <v>1101</v>
      </c>
      <c r="F108" s="23" t="s">
        <v>1105</v>
      </c>
      <c r="G108" s="23" t="s">
        <v>1148</v>
      </c>
      <c r="H108" s="226">
        <v>104</v>
      </c>
      <c r="I108" s="226">
        <v>91</v>
      </c>
      <c r="J108" s="227">
        <v>87.5</v>
      </c>
      <c r="K108" s="228">
        <v>6</v>
      </c>
      <c r="L108" s="227">
        <f t="shared" si="22"/>
        <v>6.5934065934065931</v>
      </c>
      <c r="M108" s="229">
        <v>6</v>
      </c>
      <c r="N108" s="227">
        <f t="shared" si="23"/>
        <v>6.5934065934065931</v>
      </c>
      <c r="O108" s="229">
        <v>0</v>
      </c>
      <c r="P108" s="26">
        <v>0</v>
      </c>
      <c r="Q108" s="229">
        <v>0</v>
      </c>
      <c r="R108" s="26">
        <v>0</v>
      </c>
      <c r="S108" s="229">
        <v>0</v>
      </c>
      <c r="T108" s="26">
        <v>0</v>
      </c>
      <c r="U108" s="229">
        <v>0</v>
      </c>
      <c r="V108" s="26">
        <v>0</v>
      </c>
      <c r="W108" s="229">
        <v>0</v>
      </c>
      <c r="X108" s="26">
        <v>0</v>
      </c>
      <c r="Y108" s="229">
        <v>0</v>
      </c>
      <c r="Z108" s="229">
        <v>0</v>
      </c>
      <c r="AA108" s="229">
        <v>0</v>
      </c>
      <c r="AB108" s="26">
        <v>0</v>
      </c>
      <c r="AC108" s="229">
        <v>0</v>
      </c>
      <c r="AD108" s="26">
        <v>0</v>
      </c>
      <c r="AE108" s="55">
        <v>1</v>
      </c>
      <c r="AF108" s="53">
        <v>1</v>
      </c>
    </row>
    <row r="109" spans="1:32" ht="18.75">
      <c r="A109" s="23">
        <v>6</v>
      </c>
      <c r="B109" s="24" t="s">
        <v>1880</v>
      </c>
      <c r="C109" s="24"/>
      <c r="D109" s="23">
        <v>18</v>
      </c>
      <c r="E109" s="23" t="s">
        <v>1102</v>
      </c>
      <c r="F109" s="23" t="s">
        <v>1106</v>
      </c>
      <c r="G109" s="23" t="s">
        <v>1148</v>
      </c>
      <c r="H109" s="226">
        <v>136</v>
      </c>
      <c r="I109" s="226">
        <v>115</v>
      </c>
      <c r="J109" s="227">
        <v>84.57</v>
      </c>
      <c r="K109" s="230">
        <v>8</v>
      </c>
      <c r="L109" s="227">
        <f t="shared" si="22"/>
        <v>6.9565217391304346</v>
      </c>
      <c r="M109" s="229">
        <v>6</v>
      </c>
      <c r="N109" s="227">
        <f t="shared" si="23"/>
        <v>5.2173913043478262</v>
      </c>
      <c r="O109" s="229">
        <v>0</v>
      </c>
      <c r="P109" s="26">
        <v>0</v>
      </c>
      <c r="Q109" s="229">
        <v>0</v>
      </c>
      <c r="R109" s="26">
        <v>0</v>
      </c>
      <c r="S109" s="229">
        <v>0</v>
      </c>
      <c r="T109" s="26">
        <v>0</v>
      </c>
      <c r="U109" s="229">
        <v>0</v>
      </c>
      <c r="V109" s="26">
        <v>0</v>
      </c>
      <c r="W109" s="229">
        <v>0</v>
      </c>
      <c r="X109" s="26">
        <v>0</v>
      </c>
      <c r="Y109" s="229">
        <v>2</v>
      </c>
      <c r="Z109" s="227">
        <f>Y109*100/I109</f>
        <v>1.7391304347826086</v>
      </c>
      <c r="AA109" s="229">
        <v>0</v>
      </c>
      <c r="AB109" s="26">
        <v>0</v>
      </c>
      <c r="AC109" s="229">
        <v>0</v>
      </c>
      <c r="AD109" s="26">
        <v>0</v>
      </c>
      <c r="AE109" s="55">
        <v>1</v>
      </c>
      <c r="AF109" s="53">
        <v>1</v>
      </c>
    </row>
    <row r="110" spans="1:32" ht="18.75">
      <c r="A110" s="23">
        <v>7</v>
      </c>
      <c r="B110" s="24" t="s">
        <v>1093</v>
      </c>
      <c r="C110" s="24" t="s">
        <v>1098</v>
      </c>
      <c r="D110" s="23">
        <v>3</v>
      </c>
      <c r="E110" s="23" t="s">
        <v>1103</v>
      </c>
      <c r="F110" s="23" t="s">
        <v>1107</v>
      </c>
      <c r="G110" s="23" t="s">
        <v>1148</v>
      </c>
      <c r="H110" s="226">
        <v>154</v>
      </c>
      <c r="I110" s="226">
        <v>116</v>
      </c>
      <c r="J110" s="227">
        <v>75.319999999999993</v>
      </c>
      <c r="K110" s="228">
        <v>7</v>
      </c>
      <c r="L110" s="227">
        <f t="shared" si="22"/>
        <v>6.0344827586206895</v>
      </c>
      <c r="M110" s="229">
        <v>7</v>
      </c>
      <c r="N110" s="227">
        <f t="shared" si="23"/>
        <v>6.0344827586206895</v>
      </c>
      <c r="O110" s="229">
        <v>0</v>
      </c>
      <c r="P110" s="26">
        <v>0</v>
      </c>
      <c r="Q110" s="229">
        <v>0</v>
      </c>
      <c r="R110" s="26">
        <v>0</v>
      </c>
      <c r="S110" s="229">
        <v>0</v>
      </c>
      <c r="T110" s="26">
        <v>0</v>
      </c>
      <c r="U110" s="229">
        <v>0</v>
      </c>
      <c r="V110" s="26">
        <v>0</v>
      </c>
      <c r="W110" s="229">
        <v>0</v>
      </c>
      <c r="X110" s="26">
        <v>0</v>
      </c>
      <c r="Y110" s="229">
        <v>0</v>
      </c>
      <c r="Z110" s="229">
        <v>0</v>
      </c>
      <c r="AA110" s="229">
        <v>0</v>
      </c>
      <c r="AB110" s="26">
        <v>0</v>
      </c>
      <c r="AC110" s="229">
        <v>0</v>
      </c>
      <c r="AD110" s="26">
        <v>0</v>
      </c>
      <c r="AE110" s="55">
        <v>1</v>
      </c>
      <c r="AF110" s="53">
        <v>1</v>
      </c>
    </row>
    <row r="111" spans="1:32" s="90" customFormat="1" ht="18.75">
      <c r="A111" s="23">
        <v>8</v>
      </c>
      <c r="B111" s="24" t="s">
        <v>1094</v>
      </c>
      <c r="C111" s="24" t="s">
        <v>1099</v>
      </c>
      <c r="D111" s="23">
        <v>7</v>
      </c>
      <c r="E111" s="23" t="s">
        <v>1103</v>
      </c>
      <c r="F111" s="23" t="s">
        <v>1107</v>
      </c>
      <c r="G111" s="23" t="s">
        <v>1148</v>
      </c>
      <c r="H111" s="226">
        <v>116</v>
      </c>
      <c r="I111" s="226">
        <v>116</v>
      </c>
      <c r="J111" s="227">
        <v>100</v>
      </c>
      <c r="K111" s="228">
        <v>9</v>
      </c>
      <c r="L111" s="227">
        <f t="shared" si="22"/>
        <v>7.7586206896551726</v>
      </c>
      <c r="M111" s="229">
        <v>9</v>
      </c>
      <c r="N111" s="227">
        <f t="shared" si="23"/>
        <v>7.7586206896551726</v>
      </c>
      <c r="O111" s="229">
        <v>0</v>
      </c>
      <c r="P111" s="26">
        <v>0</v>
      </c>
      <c r="Q111" s="229">
        <v>0</v>
      </c>
      <c r="R111" s="26">
        <v>0</v>
      </c>
      <c r="S111" s="229">
        <v>0</v>
      </c>
      <c r="T111" s="26">
        <v>0</v>
      </c>
      <c r="U111" s="229">
        <v>0</v>
      </c>
      <c r="V111" s="26">
        <v>0</v>
      </c>
      <c r="W111" s="229">
        <v>0</v>
      </c>
      <c r="X111" s="26">
        <v>0</v>
      </c>
      <c r="Y111" s="229">
        <v>0</v>
      </c>
      <c r="Z111" s="229">
        <v>0</v>
      </c>
      <c r="AA111" s="229">
        <v>0</v>
      </c>
      <c r="AB111" s="26">
        <v>0</v>
      </c>
      <c r="AC111" s="229">
        <v>0</v>
      </c>
      <c r="AD111" s="26">
        <v>0</v>
      </c>
      <c r="AE111" s="55">
        <v>1</v>
      </c>
      <c r="AF111" s="90">
        <v>1</v>
      </c>
    </row>
    <row r="112" spans="1:32" s="90" customFormat="1" ht="18.75">
      <c r="A112" s="23">
        <v>9</v>
      </c>
      <c r="B112" s="24" t="s">
        <v>1833</v>
      </c>
      <c r="C112" s="24"/>
      <c r="D112" s="23">
        <v>7</v>
      </c>
      <c r="E112" s="23" t="s">
        <v>1834</v>
      </c>
      <c r="F112" s="23" t="s">
        <v>1835</v>
      </c>
      <c r="G112" s="23" t="s">
        <v>1148</v>
      </c>
      <c r="H112" s="226">
        <v>220</v>
      </c>
      <c r="I112" s="226">
        <v>128</v>
      </c>
      <c r="J112" s="227">
        <v>58.18</v>
      </c>
      <c r="K112" s="230">
        <v>12</v>
      </c>
      <c r="L112" s="227">
        <f t="shared" si="22"/>
        <v>9.375</v>
      </c>
      <c r="M112" s="229">
        <v>12</v>
      </c>
      <c r="N112" s="227">
        <f t="shared" si="23"/>
        <v>9.375</v>
      </c>
      <c r="O112" s="229">
        <v>0</v>
      </c>
      <c r="P112" s="26">
        <v>0</v>
      </c>
      <c r="Q112" s="229">
        <v>0</v>
      </c>
      <c r="R112" s="26">
        <v>0</v>
      </c>
      <c r="S112" s="229">
        <v>0</v>
      </c>
      <c r="T112" s="26">
        <v>0</v>
      </c>
      <c r="U112" s="229">
        <v>0</v>
      </c>
      <c r="V112" s="26">
        <v>0</v>
      </c>
      <c r="W112" s="229">
        <v>0</v>
      </c>
      <c r="X112" s="26">
        <v>0</v>
      </c>
      <c r="Y112" s="229">
        <v>0</v>
      </c>
      <c r="Z112" s="229">
        <v>0</v>
      </c>
      <c r="AA112" s="229">
        <v>0</v>
      </c>
      <c r="AB112" s="26">
        <v>0</v>
      </c>
      <c r="AC112" s="229">
        <v>0</v>
      </c>
      <c r="AD112" s="26">
        <v>0</v>
      </c>
      <c r="AE112" s="55">
        <v>1</v>
      </c>
      <c r="AF112" s="90">
        <v>1</v>
      </c>
    </row>
    <row r="113" spans="1:31" ht="18" customHeight="1" thickBot="1">
      <c r="A113" s="787" t="s">
        <v>123</v>
      </c>
      <c r="B113" s="788"/>
      <c r="C113" s="788"/>
      <c r="D113" s="788"/>
      <c r="E113" s="788"/>
      <c r="F113" s="788"/>
      <c r="G113" s="789"/>
      <c r="H113" s="82">
        <f>SUM(H104:H112)</f>
        <v>1512</v>
      </c>
      <c r="I113" s="82">
        <f>SUM(I104:I112)</f>
        <v>1298</v>
      </c>
      <c r="J113" s="83">
        <f>I113/H113*100</f>
        <v>85.846560846560848</v>
      </c>
      <c r="K113" s="84">
        <f>SUM(K104:K112)</f>
        <v>78</v>
      </c>
      <c r="L113" s="83">
        <f>K113/I113*100</f>
        <v>6.00924499229584</v>
      </c>
      <c r="M113" s="84">
        <f>SUM(M104:M112)</f>
        <v>58</v>
      </c>
      <c r="N113" s="83">
        <f>M113/I113*100</f>
        <v>4.4684129429892137</v>
      </c>
      <c r="O113" s="84">
        <f>SUM(O104:O112)</f>
        <v>5</v>
      </c>
      <c r="P113" s="83">
        <f>O113/I113*100</f>
        <v>0.38520801232665641</v>
      </c>
      <c r="Q113" s="84">
        <f>SUM(Q104:Q112)</f>
        <v>0</v>
      </c>
      <c r="R113" s="83">
        <f>Q113/I113*100</f>
        <v>0</v>
      </c>
      <c r="S113" s="84">
        <f>SUM(S104:S112)</f>
        <v>3</v>
      </c>
      <c r="T113" s="83">
        <f>S113/I113*100</f>
        <v>0.23112480739599386</v>
      </c>
      <c r="U113" s="84">
        <f>SUM(U104:U112)</f>
        <v>1</v>
      </c>
      <c r="V113" s="83">
        <f>U113/I113*100</f>
        <v>7.7041602465331288E-2</v>
      </c>
      <c r="W113" s="84">
        <f>SUM(W104:W112)</f>
        <v>3</v>
      </c>
      <c r="X113" s="83">
        <f>W113/I113*100</f>
        <v>0.23112480739599386</v>
      </c>
      <c r="Y113" s="84">
        <f>SUM(Y104:Y112)</f>
        <v>8</v>
      </c>
      <c r="Z113" s="83">
        <f>Y113/I113*100</f>
        <v>0.6163328197226503</v>
      </c>
      <c r="AA113" s="84">
        <f>SUM(AA104:AA112)</f>
        <v>0</v>
      </c>
      <c r="AB113" s="83">
        <f>AA113/I113*100</f>
        <v>0</v>
      </c>
      <c r="AC113" s="84">
        <f>SUM(AC104:AC112)</f>
        <v>0</v>
      </c>
      <c r="AD113" s="83">
        <f>AC113/I113*100</f>
        <v>0</v>
      </c>
      <c r="AE113" s="55"/>
    </row>
    <row r="114" spans="1:31" ht="18.75" thickTop="1">
      <c r="A114" s="783" t="s">
        <v>1879</v>
      </c>
      <c r="B114" s="783"/>
      <c r="C114" s="91"/>
      <c r="D114" s="211"/>
      <c r="E114" s="211"/>
      <c r="F114" s="211"/>
      <c r="G114" s="211"/>
      <c r="H114" s="92"/>
      <c r="I114" s="92"/>
      <c r="J114" s="93"/>
      <c r="K114" s="93"/>
      <c r="L114" s="94"/>
      <c r="M114" s="211"/>
      <c r="N114" s="94"/>
      <c r="O114" s="211"/>
      <c r="P114" s="94"/>
      <c r="Q114" s="211"/>
      <c r="R114" s="94"/>
      <c r="S114" s="211"/>
      <c r="T114" s="94"/>
      <c r="U114" s="211"/>
      <c r="V114" s="94"/>
      <c r="W114" s="211"/>
      <c r="X114" s="94"/>
      <c r="Y114" s="211"/>
      <c r="Z114" s="94"/>
      <c r="AA114" s="94"/>
      <c r="AB114" s="93"/>
      <c r="AC114" s="94"/>
      <c r="AD114" s="93"/>
      <c r="AE114" s="55"/>
    </row>
    <row r="115" spans="1:31">
      <c r="A115" s="210"/>
      <c r="B115" s="68"/>
      <c r="C115" s="68"/>
      <c r="D115" s="210"/>
      <c r="E115" s="210"/>
      <c r="F115" s="210"/>
      <c r="G115" s="210"/>
      <c r="H115" s="69"/>
      <c r="I115" s="69"/>
      <c r="J115" s="70"/>
      <c r="K115" s="70"/>
      <c r="L115" s="71"/>
      <c r="M115" s="210"/>
      <c r="N115" s="71"/>
      <c r="O115" s="210"/>
      <c r="P115" s="71"/>
      <c r="Q115" s="210"/>
      <c r="R115" s="71"/>
      <c r="S115" s="210"/>
      <c r="T115" s="71"/>
      <c r="U115" s="210"/>
      <c r="V115" s="71"/>
      <c r="W115" s="210"/>
      <c r="X115" s="71"/>
      <c r="Y115" s="210"/>
      <c r="Z115" s="71"/>
      <c r="AA115" s="71"/>
      <c r="AB115" s="70"/>
      <c r="AC115" s="71"/>
      <c r="AD115" s="70"/>
      <c r="AE115" s="55"/>
    </row>
    <row r="116" spans="1:31">
      <c r="A116" s="210"/>
      <c r="B116" s="68"/>
      <c r="C116" s="68"/>
      <c r="D116" s="210"/>
      <c r="E116" s="210"/>
      <c r="F116" s="210"/>
      <c r="G116" s="210"/>
      <c r="H116" s="69"/>
      <c r="I116" s="69"/>
      <c r="J116" s="70"/>
      <c r="K116" s="70"/>
      <c r="L116" s="71"/>
      <c r="M116" s="210"/>
      <c r="N116" s="71"/>
      <c r="O116" s="210"/>
      <c r="P116" s="71"/>
      <c r="Q116" s="210"/>
      <c r="R116" s="71"/>
      <c r="S116" s="210"/>
      <c r="T116" s="71"/>
      <c r="U116" s="210"/>
      <c r="V116" s="71"/>
      <c r="W116" s="210"/>
      <c r="X116" s="71"/>
      <c r="Y116" s="210"/>
      <c r="Z116" s="71"/>
      <c r="AA116" s="71"/>
      <c r="AB116" s="70"/>
      <c r="AC116" s="71"/>
      <c r="AD116" s="70"/>
      <c r="AE116" s="55"/>
    </row>
    <row r="117" spans="1:31">
      <c r="A117" s="210"/>
      <c r="B117" s="68"/>
      <c r="C117" s="68"/>
      <c r="D117" s="210"/>
      <c r="E117" s="210"/>
      <c r="F117" s="210"/>
      <c r="G117" s="210"/>
      <c r="H117" s="69"/>
      <c r="I117" s="69"/>
      <c r="J117" s="70"/>
      <c r="K117" s="70"/>
      <c r="L117" s="71"/>
      <c r="M117" s="210"/>
      <c r="N117" s="71"/>
      <c r="O117" s="210"/>
      <c r="P117" s="71"/>
      <c r="Q117" s="210"/>
      <c r="R117" s="71"/>
      <c r="S117" s="210"/>
      <c r="T117" s="71"/>
      <c r="U117" s="210"/>
      <c r="V117" s="71"/>
      <c r="W117" s="210"/>
      <c r="X117" s="71"/>
      <c r="Y117" s="210"/>
      <c r="Z117" s="71"/>
      <c r="AA117" s="71"/>
      <c r="AB117" s="70"/>
      <c r="AC117" s="71"/>
      <c r="AD117" s="70"/>
      <c r="AE117" s="55"/>
    </row>
    <row r="118" spans="1:31">
      <c r="A118" s="210"/>
      <c r="B118" s="68"/>
      <c r="C118" s="68"/>
      <c r="D118" s="210"/>
      <c r="E118" s="210"/>
      <c r="F118" s="210"/>
      <c r="G118" s="210"/>
      <c r="H118" s="69"/>
      <c r="I118" s="69"/>
      <c r="J118" s="70"/>
      <c r="K118" s="70"/>
      <c r="L118" s="71"/>
      <c r="M118" s="210"/>
      <c r="N118" s="71"/>
      <c r="O118" s="210"/>
      <c r="P118" s="71"/>
      <c r="Q118" s="210"/>
      <c r="R118" s="71"/>
      <c r="S118" s="210"/>
      <c r="T118" s="71"/>
      <c r="U118" s="210"/>
      <c r="V118" s="71"/>
      <c r="W118" s="210"/>
      <c r="X118" s="71"/>
      <c r="Y118" s="210"/>
      <c r="Z118" s="71"/>
      <c r="AA118" s="71"/>
      <c r="AB118" s="70"/>
      <c r="AC118" s="71"/>
      <c r="AD118" s="70"/>
      <c r="AE118" s="55"/>
    </row>
    <row r="119" spans="1:31">
      <c r="A119" s="210"/>
      <c r="B119" s="68"/>
      <c r="C119" s="68"/>
      <c r="D119" s="210"/>
      <c r="E119" s="210"/>
      <c r="F119" s="210"/>
      <c r="G119" s="210"/>
      <c r="H119" s="69"/>
      <c r="I119" s="69"/>
      <c r="J119" s="70"/>
      <c r="K119" s="70"/>
      <c r="L119" s="71"/>
      <c r="M119" s="210"/>
      <c r="N119" s="71"/>
      <c r="O119" s="210"/>
      <c r="P119" s="71"/>
      <c r="Q119" s="210"/>
      <c r="R119" s="71"/>
      <c r="S119" s="210"/>
      <c r="T119" s="71"/>
      <c r="U119" s="210"/>
      <c r="V119" s="71"/>
      <c r="W119" s="210"/>
      <c r="X119" s="71"/>
      <c r="Y119" s="210"/>
      <c r="Z119" s="71"/>
      <c r="AA119" s="71"/>
      <c r="AB119" s="70"/>
      <c r="AC119" s="71"/>
      <c r="AD119" s="70"/>
      <c r="AE119" s="55"/>
    </row>
    <row r="120" spans="1:31" ht="23.25">
      <c r="A120" s="739" t="s">
        <v>2404</v>
      </c>
      <c r="B120" s="739"/>
      <c r="C120" s="739"/>
      <c r="D120" s="739"/>
      <c r="E120" s="739"/>
      <c r="F120" s="739"/>
      <c r="G120" s="739"/>
      <c r="H120" s="739"/>
      <c r="I120" s="739"/>
      <c r="J120" s="739"/>
      <c r="K120" s="739"/>
      <c r="L120" s="739"/>
      <c r="M120" s="739"/>
      <c r="N120" s="739"/>
      <c r="O120" s="739"/>
      <c r="P120" s="739"/>
      <c r="Q120" s="739"/>
      <c r="R120" s="739"/>
      <c r="S120" s="739"/>
      <c r="T120" s="739"/>
      <c r="U120" s="739"/>
      <c r="V120" s="739"/>
      <c r="W120" s="739"/>
      <c r="X120" s="739"/>
      <c r="Y120" s="739"/>
      <c r="Z120" s="739"/>
      <c r="AA120" s="739"/>
      <c r="AB120" s="739"/>
      <c r="AC120" s="739"/>
      <c r="AD120" s="739"/>
      <c r="AE120" s="55"/>
    </row>
    <row r="121" spans="1:31" ht="23.25">
      <c r="A121" s="739" t="s">
        <v>124</v>
      </c>
      <c r="B121" s="739"/>
      <c r="C121" s="739"/>
      <c r="D121" s="739"/>
      <c r="E121" s="739"/>
      <c r="F121" s="739"/>
      <c r="G121" s="739"/>
      <c r="H121" s="739"/>
      <c r="I121" s="739"/>
      <c r="J121" s="739"/>
      <c r="K121" s="739"/>
      <c r="L121" s="739"/>
      <c r="M121" s="739"/>
      <c r="N121" s="739"/>
      <c r="O121" s="739"/>
      <c r="P121" s="739"/>
      <c r="Q121" s="739"/>
      <c r="R121" s="739"/>
      <c r="S121" s="739"/>
      <c r="T121" s="739"/>
      <c r="U121" s="739"/>
      <c r="V121" s="739"/>
      <c r="W121" s="739"/>
      <c r="X121" s="739"/>
      <c r="Y121" s="739"/>
      <c r="Z121" s="739"/>
      <c r="AA121" s="739"/>
      <c r="AB121" s="739"/>
      <c r="AC121" s="739"/>
      <c r="AD121" s="739"/>
      <c r="AE121" s="55"/>
    </row>
    <row r="122" spans="1:31" ht="21">
      <c r="B122" s="738" t="s">
        <v>967</v>
      </c>
      <c r="C122" s="738"/>
      <c r="D122" s="738"/>
      <c r="E122" s="738"/>
      <c r="F122" s="738"/>
      <c r="G122" s="738"/>
      <c r="H122" s="738"/>
      <c r="I122" s="738"/>
      <c r="J122" s="738"/>
      <c r="K122" s="738"/>
      <c r="L122" s="738"/>
      <c r="M122" s="738"/>
      <c r="N122" s="738"/>
      <c r="O122" s="738"/>
      <c r="P122" s="738"/>
      <c r="Q122" s="738"/>
      <c r="R122" s="738"/>
      <c r="S122" s="738"/>
      <c r="T122" s="738"/>
      <c r="U122" s="738"/>
      <c r="V122" s="738"/>
      <c r="W122" s="738"/>
      <c r="X122" s="738"/>
      <c r="Y122" s="738"/>
      <c r="Z122" s="738"/>
      <c r="AA122" s="738"/>
      <c r="AB122" s="738"/>
      <c r="AC122" s="738"/>
      <c r="AD122" s="738"/>
      <c r="AE122" s="55"/>
    </row>
    <row r="123" spans="1:31" ht="21">
      <c r="B123" s="738" t="s">
        <v>2094</v>
      </c>
      <c r="C123" s="738"/>
      <c r="D123" s="738"/>
      <c r="E123" s="738"/>
      <c r="F123" s="738"/>
      <c r="G123" s="738"/>
      <c r="H123" s="57"/>
      <c r="I123" s="57"/>
      <c r="J123" s="58"/>
      <c r="K123" s="58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5"/>
    </row>
    <row r="124" spans="1:31" ht="15">
      <c r="B124" s="60"/>
      <c r="C124" s="60"/>
      <c r="D124" s="61"/>
      <c r="E124" s="61"/>
      <c r="F124" s="61"/>
      <c r="G124" s="61"/>
      <c r="H124" s="62"/>
      <c r="I124" s="62"/>
      <c r="J124" s="63"/>
      <c r="K124" s="63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55"/>
    </row>
    <row r="125" spans="1:31" ht="15">
      <c r="B125" s="60"/>
      <c r="C125" s="60"/>
      <c r="D125" s="61"/>
      <c r="E125" s="61"/>
      <c r="F125" s="61"/>
      <c r="G125" s="61"/>
      <c r="H125" s="62"/>
      <c r="I125" s="62"/>
      <c r="J125" s="63"/>
      <c r="K125" s="63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55"/>
    </row>
    <row r="126" spans="1:31" ht="18" customHeight="1">
      <c r="A126" s="746" t="s">
        <v>940</v>
      </c>
      <c r="B126" s="746" t="s">
        <v>122</v>
      </c>
      <c r="C126" s="746" t="s">
        <v>942</v>
      </c>
      <c r="D126" s="746" t="s">
        <v>943</v>
      </c>
      <c r="E126" s="746" t="s">
        <v>944</v>
      </c>
      <c r="F126" s="746" t="s">
        <v>945</v>
      </c>
      <c r="G126" s="746" t="s">
        <v>1139</v>
      </c>
      <c r="H126" s="755" t="s">
        <v>946</v>
      </c>
      <c r="I126" s="755" t="s">
        <v>1853</v>
      </c>
      <c r="J126" s="784" t="s">
        <v>1852</v>
      </c>
      <c r="K126" s="760" t="s">
        <v>928</v>
      </c>
      <c r="L126" s="761"/>
      <c r="M126" s="749" t="s">
        <v>929</v>
      </c>
      <c r="N126" s="782"/>
      <c r="O126" s="782"/>
      <c r="P126" s="782"/>
      <c r="Q126" s="782"/>
      <c r="R126" s="782"/>
      <c r="S126" s="782"/>
      <c r="T126" s="782"/>
      <c r="U126" s="782"/>
      <c r="V126" s="782"/>
      <c r="W126" s="782"/>
      <c r="X126" s="782"/>
      <c r="Y126" s="782"/>
      <c r="Z126" s="782"/>
      <c r="AA126" s="782"/>
      <c r="AB126" s="782"/>
      <c r="AC126" s="782"/>
      <c r="AD126" s="750"/>
      <c r="AE126" s="55"/>
    </row>
    <row r="127" spans="1:31" ht="16.5">
      <c r="A127" s="779"/>
      <c r="B127" s="779"/>
      <c r="C127" s="779"/>
      <c r="D127" s="779"/>
      <c r="E127" s="779"/>
      <c r="F127" s="779"/>
      <c r="G127" s="747"/>
      <c r="H127" s="756"/>
      <c r="I127" s="756"/>
      <c r="J127" s="785"/>
      <c r="K127" s="762"/>
      <c r="L127" s="763"/>
      <c r="M127" s="749" t="s">
        <v>930</v>
      </c>
      <c r="N127" s="750"/>
      <c r="O127" s="749" t="s">
        <v>931</v>
      </c>
      <c r="P127" s="750"/>
      <c r="Q127" s="749" t="s">
        <v>932</v>
      </c>
      <c r="R127" s="750"/>
      <c r="S127" s="749" t="s">
        <v>933</v>
      </c>
      <c r="T127" s="750"/>
      <c r="U127" s="749" t="s">
        <v>934</v>
      </c>
      <c r="V127" s="750"/>
      <c r="W127" s="749" t="s">
        <v>935</v>
      </c>
      <c r="X127" s="750"/>
      <c r="Y127" s="749" t="s">
        <v>936</v>
      </c>
      <c r="Z127" s="750"/>
      <c r="AA127" s="749" t="s">
        <v>950</v>
      </c>
      <c r="AB127" s="750"/>
      <c r="AC127" s="749" t="s">
        <v>951</v>
      </c>
      <c r="AD127" s="750"/>
      <c r="AE127" s="55"/>
    </row>
    <row r="128" spans="1:31" ht="33">
      <c r="A128" s="780"/>
      <c r="B128" s="780"/>
      <c r="C128" s="780"/>
      <c r="D128" s="780"/>
      <c r="E128" s="780"/>
      <c r="F128" s="780"/>
      <c r="G128" s="748"/>
      <c r="H128" s="757"/>
      <c r="I128" s="757"/>
      <c r="J128" s="786"/>
      <c r="K128" s="79" t="s">
        <v>937</v>
      </c>
      <c r="L128" s="80" t="s">
        <v>949</v>
      </c>
      <c r="M128" s="80" t="s">
        <v>937</v>
      </c>
      <c r="N128" s="80" t="s">
        <v>949</v>
      </c>
      <c r="O128" s="80" t="s">
        <v>937</v>
      </c>
      <c r="P128" s="80" t="s">
        <v>949</v>
      </c>
      <c r="Q128" s="80" t="s">
        <v>937</v>
      </c>
      <c r="R128" s="80" t="s">
        <v>949</v>
      </c>
      <c r="S128" s="80" t="s">
        <v>937</v>
      </c>
      <c r="T128" s="80" t="s">
        <v>949</v>
      </c>
      <c r="U128" s="80" t="s">
        <v>937</v>
      </c>
      <c r="V128" s="80" t="s">
        <v>949</v>
      </c>
      <c r="W128" s="80" t="s">
        <v>937</v>
      </c>
      <c r="X128" s="80" t="s">
        <v>949</v>
      </c>
      <c r="Y128" s="80" t="s">
        <v>937</v>
      </c>
      <c r="Z128" s="80" t="s">
        <v>949</v>
      </c>
      <c r="AA128" s="80" t="s">
        <v>937</v>
      </c>
      <c r="AB128" s="80" t="s">
        <v>949</v>
      </c>
      <c r="AC128" s="80" t="s">
        <v>937</v>
      </c>
      <c r="AD128" s="80" t="s">
        <v>949</v>
      </c>
      <c r="AE128" s="55"/>
    </row>
    <row r="129" spans="1:33" s="90" customFormat="1" ht="18">
      <c r="A129" s="43">
        <v>1</v>
      </c>
      <c r="B129" s="47" t="s">
        <v>1108</v>
      </c>
      <c r="C129" s="44" t="s">
        <v>1118</v>
      </c>
      <c r="D129" s="45">
        <v>5</v>
      </c>
      <c r="E129" s="45" t="s">
        <v>1123</v>
      </c>
      <c r="F129" s="45" t="s">
        <v>1127</v>
      </c>
      <c r="G129" s="45" t="s">
        <v>1149</v>
      </c>
      <c r="H129" s="46">
        <v>66</v>
      </c>
      <c r="I129" s="46">
        <v>53</v>
      </c>
      <c r="J129" s="26">
        <f t="shared" ref="J129:J140" si="24">I129*100/H129</f>
        <v>80.303030303030297</v>
      </c>
      <c r="K129" s="27">
        <v>0</v>
      </c>
      <c r="L129" s="26">
        <f t="shared" ref="L129:L140" si="25">K129*100/I129</f>
        <v>0</v>
      </c>
      <c r="M129" s="23">
        <v>0</v>
      </c>
      <c r="N129" s="26">
        <f t="shared" ref="N129:N140" si="26">M129*100/I129</f>
        <v>0</v>
      </c>
      <c r="O129" s="23">
        <v>0</v>
      </c>
      <c r="P129" s="26">
        <f t="shared" ref="P129:P140" si="27">O129*100/I129</f>
        <v>0</v>
      </c>
      <c r="Q129" s="23">
        <v>0</v>
      </c>
      <c r="R129" s="26">
        <v>0</v>
      </c>
      <c r="S129" s="23">
        <v>0</v>
      </c>
      <c r="T129" s="26">
        <f t="shared" ref="T129:T140" si="28">S129*100/I129</f>
        <v>0</v>
      </c>
      <c r="U129" s="23">
        <v>0</v>
      </c>
      <c r="V129" s="26">
        <f t="shared" ref="V129:V140" si="29">U129*100/I129</f>
        <v>0</v>
      </c>
      <c r="W129" s="23">
        <v>0</v>
      </c>
      <c r="X129" s="26">
        <f t="shared" ref="X129:X140" si="30">W129*100/I129</f>
        <v>0</v>
      </c>
      <c r="Y129" s="23">
        <v>0</v>
      </c>
      <c r="Z129" s="26">
        <f t="shared" ref="Z129:Z140" si="31">Y129*100/I129</f>
        <v>0</v>
      </c>
      <c r="AA129" s="28">
        <v>0</v>
      </c>
      <c r="AB129" s="26">
        <v>0</v>
      </c>
      <c r="AC129" s="28">
        <v>0</v>
      </c>
      <c r="AD129" s="26">
        <v>0</v>
      </c>
      <c r="AE129" s="55">
        <v>1</v>
      </c>
      <c r="AF129" s="90">
        <v>1</v>
      </c>
    </row>
    <row r="130" spans="1:33" ht="18">
      <c r="A130" s="43">
        <v>2</v>
      </c>
      <c r="B130" s="47" t="s">
        <v>1109</v>
      </c>
      <c r="C130" s="47" t="s">
        <v>1117</v>
      </c>
      <c r="D130" s="43">
        <v>2</v>
      </c>
      <c r="E130" s="43" t="s">
        <v>1124</v>
      </c>
      <c r="F130" s="43" t="s">
        <v>1128</v>
      </c>
      <c r="G130" s="45" t="s">
        <v>1149</v>
      </c>
      <c r="H130" s="46">
        <v>98</v>
      </c>
      <c r="I130" s="46">
        <v>92</v>
      </c>
      <c r="J130" s="26">
        <f t="shared" si="24"/>
        <v>93.877551020408163</v>
      </c>
      <c r="K130" s="27">
        <v>3</v>
      </c>
      <c r="L130" s="26">
        <f t="shared" si="25"/>
        <v>3.2608695652173911</v>
      </c>
      <c r="M130" s="23">
        <v>0</v>
      </c>
      <c r="N130" s="26">
        <f t="shared" si="26"/>
        <v>0</v>
      </c>
      <c r="O130" s="23">
        <v>0</v>
      </c>
      <c r="P130" s="26">
        <f t="shared" si="27"/>
        <v>0</v>
      </c>
      <c r="Q130" s="23">
        <v>0</v>
      </c>
      <c r="R130" s="26">
        <v>0</v>
      </c>
      <c r="S130" s="23">
        <v>1</v>
      </c>
      <c r="T130" s="26">
        <f t="shared" si="28"/>
        <v>1.0869565217391304</v>
      </c>
      <c r="U130" s="23">
        <v>0</v>
      </c>
      <c r="V130" s="26">
        <f t="shared" si="29"/>
        <v>0</v>
      </c>
      <c r="W130" s="23">
        <v>0</v>
      </c>
      <c r="X130" s="26">
        <f t="shared" si="30"/>
        <v>0</v>
      </c>
      <c r="Y130" s="23">
        <v>0</v>
      </c>
      <c r="Z130" s="26">
        <f t="shared" si="31"/>
        <v>0</v>
      </c>
      <c r="AA130" s="28">
        <v>0</v>
      </c>
      <c r="AB130" s="26">
        <v>0</v>
      </c>
      <c r="AC130" s="28">
        <v>0</v>
      </c>
      <c r="AD130" s="26">
        <v>0</v>
      </c>
      <c r="AE130" s="53">
        <v>1</v>
      </c>
      <c r="AF130" s="53">
        <v>1</v>
      </c>
      <c r="AG130" s="153" t="s">
        <v>2421</v>
      </c>
    </row>
    <row r="131" spans="1:33" s="95" customFormat="1" ht="18">
      <c r="A131" s="43">
        <v>3</v>
      </c>
      <c r="B131" s="47" t="s">
        <v>1110</v>
      </c>
      <c r="C131" s="47" t="s">
        <v>1116</v>
      </c>
      <c r="D131" s="43">
        <v>12</v>
      </c>
      <c r="E131" s="43" t="s">
        <v>1125</v>
      </c>
      <c r="F131" s="43" t="s">
        <v>1129</v>
      </c>
      <c r="G131" s="45" t="s">
        <v>1149</v>
      </c>
      <c r="H131" s="46">
        <v>71</v>
      </c>
      <c r="I131" s="46">
        <v>71</v>
      </c>
      <c r="J131" s="26">
        <f t="shared" si="24"/>
        <v>100</v>
      </c>
      <c r="K131" s="27">
        <v>1</v>
      </c>
      <c r="L131" s="26">
        <f t="shared" si="25"/>
        <v>1.408450704225352</v>
      </c>
      <c r="M131" s="23">
        <v>1</v>
      </c>
      <c r="N131" s="26">
        <f t="shared" si="26"/>
        <v>1.408450704225352</v>
      </c>
      <c r="O131" s="23">
        <v>0</v>
      </c>
      <c r="P131" s="26">
        <f t="shared" si="27"/>
        <v>0</v>
      </c>
      <c r="Q131" s="23">
        <v>0</v>
      </c>
      <c r="R131" s="26">
        <v>0</v>
      </c>
      <c r="S131" s="23">
        <v>0</v>
      </c>
      <c r="T131" s="26">
        <f t="shared" si="28"/>
        <v>0</v>
      </c>
      <c r="U131" s="23">
        <v>0</v>
      </c>
      <c r="V131" s="26">
        <f t="shared" si="29"/>
        <v>0</v>
      </c>
      <c r="W131" s="23">
        <v>0</v>
      </c>
      <c r="X131" s="26">
        <f t="shared" si="30"/>
        <v>0</v>
      </c>
      <c r="Y131" s="23">
        <v>0</v>
      </c>
      <c r="Z131" s="26">
        <f t="shared" si="31"/>
        <v>0</v>
      </c>
      <c r="AA131" s="28">
        <v>0</v>
      </c>
      <c r="AB131" s="26">
        <v>0</v>
      </c>
      <c r="AC131" s="28">
        <v>0</v>
      </c>
      <c r="AD131" s="26">
        <v>0</v>
      </c>
      <c r="AE131" s="55">
        <v>1</v>
      </c>
      <c r="AF131" s="95">
        <v>1</v>
      </c>
    </row>
    <row r="132" spans="1:33" s="95" customFormat="1" ht="18">
      <c r="A132" s="43">
        <v>4</v>
      </c>
      <c r="B132" s="47" t="s">
        <v>1111</v>
      </c>
      <c r="C132" s="47" t="s">
        <v>1115</v>
      </c>
      <c r="D132" s="43">
        <v>5</v>
      </c>
      <c r="E132" s="43" t="s">
        <v>1126</v>
      </c>
      <c r="F132" s="43" t="s">
        <v>1129</v>
      </c>
      <c r="G132" s="45" t="s">
        <v>1149</v>
      </c>
      <c r="H132" s="46">
        <v>84</v>
      </c>
      <c r="I132" s="46">
        <v>84</v>
      </c>
      <c r="J132" s="26">
        <f t="shared" si="24"/>
        <v>100</v>
      </c>
      <c r="K132" s="27">
        <v>0</v>
      </c>
      <c r="L132" s="26">
        <f t="shared" si="25"/>
        <v>0</v>
      </c>
      <c r="M132" s="23">
        <v>0</v>
      </c>
      <c r="N132" s="26">
        <f t="shared" si="26"/>
        <v>0</v>
      </c>
      <c r="O132" s="23">
        <v>0</v>
      </c>
      <c r="P132" s="26">
        <f t="shared" si="27"/>
        <v>0</v>
      </c>
      <c r="Q132" s="23">
        <v>0</v>
      </c>
      <c r="R132" s="26">
        <v>0</v>
      </c>
      <c r="S132" s="23">
        <v>0</v>
      </c>
      <c r="T132" s="26">
        <f t="shared" si="28"/>
        <v>0</v>
      </c>
      <c r="U132" s="23">
        <v>0</v>
      </c>
      <c r="V132" s="26">
        <f t="shared" si="29"/>
        <v>0</v>
      </c>
      <c r="W132" s="23">
        <v>0</v>
      </c>
      <c r="X132" s="26">
        <f t="shared" si="30"/>
        <v>0</v>
      </c>
      <c r="Y132" s="23">
        <v>0</v>
      </c>
      <c r="Z132" s="26">
        <f t="shared" si="31"/>
        <v>0</v>
      </c>
      <c r="AA132" s="28">
        <v>0</v>
      </c>
      <c r="AB132" s="26">
        <v>0</v>
      </c>
      <c r="AC132" s="28">
        <v>0</v>
      </c>
      <c r="AD132" s="26">
        <v>0</v>
      </c>
      <c r="AE132" s="55">
        <v>1</v>
      </c>
      <c r="AF132" s="95">
        <v>1</v>
      </c>
    </row>
    <row r="133" spans="1:33" ht="18">
      <c r="A133" s="43">
        <v>5</v>
      </c>
      <c r="B133" s="47" t="s">
        <v>1888</v>
      </c>
      <c r="C133" s="47" t="s">
        <v>1114</v>
      </c>
      <c r="D133" s="43">
        <v>14</v>
      </c>
      <c r="E133" s="43" t="s">
        <v>2398</v>
      </c>
      <c r="F133" s="43" t="s">
        <v>1130</v>
      </c>
      <c r="G133" s="45" t="s">
        <v>1149</v>
      </c>
      <c r="H133" s="46">
        <v>85</v>
      </c>
      <c r="I133" s="46">
        <v>85</v>
      </c>
      <c r="J133" s="26">
        <f t="shared" si="24"/>
        <v>100</v>
      </c>
      <c r="K133" s="27">
        <v>0</v>
      </c>
      <c r="L133" s="26">
        <f t="shared" si="25"/>
        <v>0</v>
      </c>
      <c r="M133" s="23">
        <v>0</v>
      </c>
      <c r="N133" s="26">
        <f t="shared" si="26"/>
        <v>0</v>
      </c>
      <c r="O133" s="23">
        <v>0</v>
      </c>
      <c r="P133" s="26">
        <f t="shared" si="27"/>
        <v>0</v>
      </c>
      <c r="Q133" s="23">
        <v>0</v>
      </c>
      <c r="R133" s="26">
        <v>0</v>
      </c>
      <c r="S133" s="23">
        <v>0</v>
      </c>
      <c r="T133" s="26">
        <f t="shared" si="28"/>
        <v>0</v>
      </c>
      <c r="U133" s="23">
        <v>0</v>
      </c>
      <c r="V133" s="26">
        <f t="shared" si="29"/>
        <v>0</v>
      </c>
      <c r="W133" s="23">
        <v>0</v>
      </c>
      <c r="X133" s="26">
        <f t="shared" si="30"/>
        <v>0</v>
      </c>
      <c r="Y133" s="23">
        <v>0</v>
      </c>
      <c r="Z133" s="26">
        <f t="shared" si="31"/>
        <v>0</v>
      </c>
      <c r="AA133" s="28">
        <v>0</v>
      </c>
      <c r="AB133" s="26">
        <v>0</v>
      </c>
      <c r="AC133" s="28">
        <v>0</v>
      </c>
      <c r="AD133" s="26">
        <v>0</v>
      </c>
      <c r="AE133" s="55">
        <v>1</v>
      </c>
      <c r="AF133" s="53">
        <v>1</v>
      </c>
    </row>
    <row r="134" spans="1:33" s="95" customFormat="1" ht="18">
      <c r="A134" s="43">
        <v>6</v>
      </c>
      <c r="B134" s="47" t="s">
        <v>1112</v>
      </c>
      <c r="C134" s="47" t="s">
        <v>1113</v>
      </c>
      <c r="D134" s="43">
        <v>3</v>
      </c>
      <c r="E134" s="43" t="s">
        <v>1122</v>
      </c>
      <c r="F134" s="43" t="s">
        <v>1131</v>
      </c>
      <c r="G134" s="45" t="s">
        <v>1149</v>
      </c>
      <c r="H134" s="46">
        <v>140</v>
      </c>
      <c r="I134" s="46">
        <v>140</v>
      </c>
      <c r="J134" s="26">
        <f t="shared" si="24"/>
        <v>100</v>
      </c>
      <c r="K134" s="27">
        <v>4</v>
      </c>
      <c r="L134" s="26">
        <f t="shared" si="25"/>
        <v>2.8571428571428572</v>
      </c>
      <c r="M134" s="23">
        <v>0</v>
      </c>
      <c r="N134" s="26">
        <f t="shared" si="26"/>
        <v>0</v>
      </c>
      <c r="O134" s="23">
        <v>3</v>
      </c>
      <c r="P134" s="26">
        <f t="shared" si="27"/>
        <v>2.1428571428571428</v>
      </c>
      <c r="Q134" s="23">
        <v>0</v>
      </c>
      <c r="R134" s="26">
        <v>0</v>
      </c>
      <c r="S134" s="23">
        <v>1</v>
      </c>
      <c r="T134" s="26">
        <f t="shared" si="28"/>
        <v>0.7142857142857143</v>
      </c>
      <c r="U134" s="23">
        <v>0</v>
      </c>
      <c r="V134" s="26">
        <f t="shared" si="29"/>
        <v>0</v>
      </c>
      <c r="W134" s="23">
        <v>0</v>
      </c>
      <c r="X134" s="26">
        <f t="shared" si="30"/>
        <v>0</v>
      </c>
      <c r="Y134" s="23">
        <v>0</v>
      </c>
      <c r="Z134" s="26">
        <f t="shared" si="31"/>
        <v>0</v>
      </c>
      <c r="AA134" s="28">
        <v>0</v>
      </c>
      <c r="AB134" s="26">
        <v>0</v>
      </c>
      <c r="AC134" s="28">
        <v>0</v>
      </c>
      <c r="AD134" s="26">
        <v>0</v>
      </c>
      <c r="AE134" s="55">
        <v>1</v>
      </c>
      <c r="AF134" s="95">
        <v>1</v>
      </c>
    </row>
    <row r="135" spans="1:33" ht="18">
      <c r="A135" s="43">
        <v>7</v>
      </c>
      <c r="B135" s="47" t="s">
        <v>1119</v>
      </c>
      <c r="C135" s="47" t="s">
        <v>1120</v>
      </c>
      <c r="D135" s="43" t="s">
        <v>1121</v>
      </c>
      <c r="E135" s="43" t="s">
        <v>1122</v>
      </c>
      <c r="F135" s="43" t="s">
        <v>1131</v>
      </c>
      <c r="G135" s="45" t="s">
        <v>1149</v>
      </c>
      <c r="H135" s="46">
        <v>58</v>
      </c>
      <c r="I135" s="46">
        <v>58</v>
      </c>
      <c r="J135" s="26">
        <f t="shared" si="24"/>
        <v>100</v>
      </c>
      <c r="K135" s="27">
        <v>1</v>
      </c>
      <c r="L135" s="26">
        <f t="shared" si="25"/>
        <v>1.7241379310344827</v>
      </c>
      <c r="M135" s="23">
        <v>0</v>
      </c>
      <c r="N135" s="26">
        <f t="shared" si="26"/>
        <v>0</v>
      </c>
      <c r="O135" s="23">
        <v>0</v>
      </c>
      <c r="P135" s="26">
        <f t="shared" si="27"/>
        <v>0</v>
      </c>
      <c r="Q135" s="23">
        <v>0</v>
      </c>
      <c r="R135" s="26">
        <v>0</v>
      </c>
      <c r="S135" s="23">
        <v>1</v>
      </c>
      <c r="T135" s="26">
        <f t="shared" si="28"/>
        <v>1.7241379310344827</v>
      </c>
      <c r="U135" s="23">
        <v>0</v>
      </c>
      <c r="V135" s="26">
        <f t="shared" si="29"/>
        <v>0</v>
      </c>
      <c r="W135" s="23">
        <v>0</v>
      </c>
      <c r="X135" s="26">
        <f t="shared" si="30"/>
        <v>0</v>
      </c>
      <c r="Y135" s="23">
        <v>0</v>
      </c>
      <c r="Z135" s="26">
        <f t="shared" si="31"/>
        <v>0</v>
      </c>
      <c r="AA135" s="28">
        <v>0</v>
      </c>
      <c r="AB135" s="26">
        <v>0</v>
      </c>
      <c r="AC135" s="28">
        <v>0</v>
      </c>
      <c r="AD135" s="26">
        <v>0</v>
      </c>
      <c r="AE135" s="55">
        <v>1</v>
      </c>
      <c r="AF135" s="53">
        <v>1</v>
      </c>
    </row>
    <row r="136" spans="1:33" ht="18">
      <c r="A136" s="43">
        <v>8</v>
      </c>
      <c r="B136" s="47" t="s">
        <v>1884</v>
      </c>
      <c r="C136" s="47"/>
      <c r="D136" s="43">
        <v>14</v>
      </c>
      <c r="E136" s="43" t="s">
        <v>1885</v>
      </c>
      <c r="F136" s="43" t="s">
        <v>1129</v>
      </c>
      <c r="G136" s="43" t="s">
        <v>1149</v>
      </c>
      <c r="H136" s="46">
        <v>82</v>
      </c>
      <c r="I136" s="46">
        <v>82</v>
      </c>
      <c r="J136" s="26">
        <f t="shared" si="24"/>
        <v>100</v>
      </c>
      <c r="K136" s="27">
        <v>0</v>
      </c>
      <c r="L136" s="26">
        <f t="shared" si="25"/>
        <v>0</v>
      </c>
      <c r="M136" s="23">
        <v>0</v>
      </c>
      <c r="N136" s="26">
        <f t="shared" si="26"/>
        <v>0</v>
      </c>
      <c r="O136" s="23">
        <v>0</v>
      </c>
      <c r="P136" s="26">
        <f t="shared" si="27"/>
        <v>0</v>
      </c>
      <c r="Q136" s="23">
        <v>0</v>
      </c>
      <c r="R136" s="26">
        <v>0</v>
      </c>
      <c r="S136" s="23">
        <v>0</v>
      </c>
      <c r="T136" s="26">
        <f t="shared" si="28"/>
        <v>0</v>
      </c>
      <c r="U136" s="23">
        <v>0</v>
      </c>
      <c r="V136" s="26">
        <f t="shared" si="29"/>
        <v>0</v>
      </c>
      <c r="W136" s="23">
        <v>0</v>
      </c>
      <c r="X136" s="26">
        <f t="shared" si="30"/>
        <v>0</v>
      </c>
      <c r="Y136" s="23">
        <v>0</v>
      </c>
      <c r="Z136" s="26">
        <f t="shared" si="31"/>
        <v>0</v>
      </c>
      <c r="AA136" s="28">
        <v>0</v>
      </c>
      <c r="AB136" s="26">
        <v>0</v>
      </c>
      <c r="AC136" s="28">
        <v>0</v>
      </c>
      <c r="AD136" s="26">
        <v>0</v>
      </c>
      <c r="AE136" s="55">
        <v>1</v>
      </c>
      <c r="AF136" s="53">
        <v>1</v>
      </c>
    </row>
    <row r="137" spans="1:33" ht="18">
      <c r="A137" s="43">
        <v>9</v>
      </c>
      <c r="B137" s="47" t="s">
        <v>1132</v>
      </c>
      <c r="C137" s="44" t="s">
        <v>1133</v>
      </c>
      <c r="D137" s="45">
        <v>5</v>
      </c>
      <c r="E137" s="45" t="s">
        <v>1134</v>
      </c>
      <c r="F137" s="45" t="s">
        <v>1135</v>
      </c>
      <c r="G137" s="43" t="s">
        <v>1150</v>
      </c>
      <c r="H137" s="231">
        <v>104</v>
      </c>
      <c r="I137" s="231">
        <v>104</v>
      </c>
      <c r="J137" s="26">
        <f t="shared" si="24"/>
        <v>100</v>
      </c>
      <c r="K137" s="27">
        <v>4</v>
      </c>
      <c r="L137" s="26">
        <f t="shared" si="25"/>
        <v>3.8461538461538463</v>
      </c>
      <c r="M137" s="23">
        <v>3</v>
      </c>
      <c r="N137" s="26">
        <f t="shared" si="26"/>
        <v>2.8846153846153846</v>
      </c>
      <c r="O137" s="23">
        <v>1</v>
      </c>
      <c r="P137" s="26">
        <f t="shared" si="27"/>
        <v>0.96153846153846156</v>
      </c>
      <c r="Q137" s="23">
        <v>0</v>
      </c>
      <c r="R137" s="26">
        <v>0</v>
      </c>
      <c r="S137" s="23">
        <v>0</v>
      </c>
      <c r="T137" s="26">
        <f t="shared" si="28"/>
        <v>0</v>
      </c>
      <c r="U137" s="23">
        <v>0</v>
      </c>
      <c r="V137" s="26">
        <f t="shared" si="29"/>
        <v>0</v>
      </c>
      <c r="W137" s="23">
        <v>0</v>
      </c>
      <c r="X137" s="26">
        <f t="shared" si="30"/>
        <v>0</v>
      </c>
      <c r="Y137" s="23">
        <v>0</v>
      </c>
      <c r="Z137" s="26">
        <f t="shared" si="31"/>
        <v>0</v>
      </c>
      <c r="AA137" s="28">
        <v>0</v>
      </c>
      <c r="AB137" s="26">
        <v>0</v>
      </c>
      <c r="AC137" s="28">
        <v>0</v>
      </c>
      <c r="AD137" s="26">
        <v>0</v>
      </c>
      <c r="AE137" s="55">
        <v>1</v>
      </c>
      <c r="AF137" s="53">
        <v>1</v>
      </c>
    </row>
    <row r="138" spans="1:33" ht="18">
      <c r="A138" s="43">
        <v>10</v>
      </c>
      <c r="B138" s="47" t="s">
        <v>2397</v>
      </c>
      <c r="C138" s="44"/>
      <c r="D138" s="45">
        <v>6</v>
      </c>
      <c r="E138" s="45" t="s">
        <v>2095</v>
      </c>
      <c r="F138" s="45" t="s">
        <v>2096</v>
      </c>
      <c r="G138" s="43" t="s">
        <v>1150</v>
      </c>
      <c r="H138" s="231">
        <v>74</v>
      </c>
      <c r="I138" s="231">
        <v>74</v>
      </c>
      <c r="J138" s="26">
        <f t="shared" si="24"/>
        <v>100</v>
      </c>
      <c r="K138" s="27">
        <v>2</v>
      </c>
      <c r="L138" s="26">
        <f t="shared" si="25"/>
        <v>2.7027027027027026</v>
      </c>
      <c r="M138" s="23">
        <v>2</v>
      </c>
      <c r="N138" s="26">
        <f t="shared" si="26"/>
        <v>2.7027027027027026</v>
      </c>
      <c r="O138" s="23">
        <v>0</v>
      </c>
      <c r="P138" s="26">
        <f t="shared" si="27"/>
        <v>0</v>
      </c>
      <c r="Q138" s="23">
        <v>0</v>
      </c>
      <c r="R138" s="26">
        <v>0</v>
      </c>
      <c r="S138" s="23">
        <v>0</v>
      </c>
      <c r="T138" s="26">
        <f t="shared" si="28"/>
        <v>0</v>
      </c>
      <c r="U138" s="23">
        <v>0</v>
      </c>
      <c r="V138" s="26">
        <f t="shared" si="29"/>
        <v>0</v>
      </c>
      <c r="W138" s="23">
        <v>0</v>
      </c>
      <c r="X138" s="26">
        <f t="shared" si="30"/>
        <v>0</v>
      </c>
      <c r="Y138" s="23">
        <v>0</v>
      </c>
      <c r="Z138" s="26">
        <f t="shared" si="31"/>
        <v>0</v>
      </c>
      <c r="AA138" s="28">
        <v>0</v>
      </c>
      <c r="AB138" s="26">
        <v>0</v>
      </c>
      <c r="AC138" s="28">
        <v>0</v>
      </c>
      <c r="AD138" s="26">
        <v>0</v>
      </c>
      <c r="AE138" s="55">
        <v>1</v>
      </c>
      <c r="AF138" s="53">
        <v>1</v>
      </c>
    </row>
    <row r="139" spans="1:33" ht="18">
      <c r="A139" s="43">
        <v>11</v>
      </c>
      <c r="B139" s="47" t="s">
        <v>2030</v>
      </c>
      <c r="C139" s="44" t="s">
        <v>1136</v>
      </c>
      <c r="D139" s="45">
        <v>8</v>
      </c>
      <c r="E139" s="45" t="s">
        <v>1137</v>
      </c>
      <c r="F139" s="45" t="s">
        <v>1138</v>
      </c>
      <c r="G139" s="43" t="s">
        <v>1151</v>
      </c>
      <c r="H139" s="46">
        <v>66</v>
      </c>
      <c r="I139" s="46">
        <v>66</v>
      </c>
      <c r="J139" s="26">
        <f t="shared" si="24"/>
        <v>100</v>
      </c>
      <c r="K139" s="27">
        <v>2</v>
      </c>
      <c r="L139" s="26">
        <f t="shared" si="25"/>
        <v>3.0303030303030303</v>
      </c>
      <c r="M139" s="23">
        <v>2</v>
      </c>
      <c r="N139" s="26">
        <f t="shared" si="26"/>
        <v>3.0303030303030303</v>
      </c>
      <c r="O139" s="23">
        <v>0</v>
      </c>
      <c r="P139" s="26">
        <f t="shared" si="27"/>
        <v>0</v>
      </c>
      <c r="Q139" s="23">
        <v>0</v>
      </c>
      <c r="R139" s="26">
        <v>0</v>
      </c>
      <c r="S139" s="23">
        <v>0</v>
      </c>
      <c r="T139" s="26">
        <f t="shared" si="28"/>
        <v>0</v>
      </c>
      <c r="U139" s="23">
        <v>0</v>
      </c>
      <c r="V139" s="26">
        <f t="shared" si="29"/>
        <v>0</v>
      </c>
      <c r="W139" s="23">
        <v>0</v>
      </c>
      <c r="X139" s="26">
        <f t="shared" si="30"/>
        <v>0</v>
      </c>
      <c r="Y139" s="23">
        <v>0</v>
      </c>
      <c r="Z139" s="26">
        <f t="shared" si="31"/>
        <v>0</v>
      </c>
      <c r="AA139" s="28">
        <v>0</v>
      </c>
      <c r="AB139" s="26">
        <v>0</v>
      </c>
      <c r="AC139" s="28">
        <v>0</v>
      </c>
      <c r="AD139" s="26">
        <v>0</v>
      </c>
      <c r="AE139" s="55">
        <v>1</v>
      </c>
      <c r="AF139" s="53">
        <v>1</v>
      </c>
    </row>
    <row r="140" spans="1:33" s="90" customFormat="1" ht="18">
      <c r="A140" s="232">
        <v>12</v>
      </c>
      <c r="B140" s="233" t="s">
        <v>1152</v>
      </c>
      <c r="C140" s="233" t="s">
        <v>1057</v>
      </c>
      <c r="D140" s="232">
        <v>5</v>
      </c>
      <c r="E140" s="232" t="s">
        <v>1153</v>
      </c>
      <c r="F140" s="232" t="s">
        <v>1154</v>
      </c>
      <c r="G140" s="232" t="s">
        <v>1155</v>
      </c>
      <c r="H140" s="234">
        <v>45</v>
      </c>
      <c r="I140" s="234">
        <v>45</v>
      </c>
      <c r="J140" s="26">
        <f t="shared" si="24"/>
        <v>100</v>
      </c>
      <c r="K140" s="27">
        <v>0</v>
      </c>
      <c r="L140" s="26">
        <f t="shared" si="25"/>
        <v>0</v>
      </c>
      <c r="M140" s="23">
        <v>0</v>
      </c>
      <c r="N140" s="26">
        <f t="shared" si="26"/>
        <v>0</v>
      </c>
      <c r="O140" s="23">
        <v>0</v>
      </c>
      <c r="P140" s="26">
        <f t="shared" si="27"/>
        <v>0</v>
      </c>
      <c r="Q140" s="23">
        <v>0</v>
      </c>
      <c r="R140" s="26">
        <v>0</v>
      </c>
      <c r="S140" s="23">
        <v>0</v>
      </c>
      <c r="T140" s="26">
        <f t="shared" si="28"/>
        <v>0</v>
      </c>
      <c r="U140" s="23">
        <v>0</v>
      </c>
      <c r="V140" s="26">
        <f t="shared" si="29"/>
        <v>0</v>
      </c>
      <c r="W140" s="23">
        <v>0</v>
      </c>
      <c r="X140" s="26">
        <f t="shared" si="30"/>
        <v>0</v>
      </c>
      <c r="Y140" s="23">
        <v>0</v>
      </c>
      <c r="Z140" s="26">
        <f t="shared" si="31"/>
        <v>0</v>
      </c>
      <c r="AA140" s="28">
        <v>0</v>
      </c>
      <c r="AB140" s="26">
        <v>0</v>
      </c>
      <c r="AC140" s="28">
        <v>0</v>
      </c>
      <c r="AD140" s="26">
        <v>0</v>
      </c>
      <c r="AE140" s="55">
        <v>1</v>
      </c>
      <c r="AF140" s="90">
        <v>1</v>
      </c>
    </row>
    <row r="141" spans="1:33" ht="17.25" thickBot="1">
      <c r="A141" s="804" t="s">
        <v>123</v>
      </c>
      <c r="B141" s="804"/>
      <c r="C141" s="804"/>
      <c r="D141" s="804"/>
      <c r="E141" s="804"/>
      <c r="F141" s="804"/>
      <c r="G141" s="804"/>
      <c r="H141" s="96">
        <f>SUM(H129:H140)</f>
        <v>973</v>
      </c>
      <c r="I141" s="96">
        <f>SUM(I129:I140)</f>
        <v>954</v>
      </c>
      <c r="J141" s="97">
        <f>I141/H141*100</f>
        <v>98.047276464542648</v>
      </c>
      <c r="K141" s="84">
        <f>SUM(K129:K140)</f>
        <v>17</v>
      </c>
      <c r="L141" s="83">
        <f>K141/I141*100</f>
        <v>1.7819706498951779</v>
      </c>
      <c r="M141" s="84">
        <f>SUM(M129:M140)</f>
        <v>8</v>
      </c>
      <c r="N141" s="83">
        <f>M141/I141*100</f>
        <v>0.83857442348008393</v>
      </c>
      <c r="O141" s="84">
        <f>SUM(O129:O140)</f>
        <v>4</v>
      </c>
      <c r="P141" s="83">
        <f>O141/I141*100</f>
        <v>0.41928721174004197</v>
      </c>
      <c r="Q141" s="84">
        <f>SUM(Q129:Q140)</f>
        <v>0</v>
      </c>
      <c r="R141" s="83">
        <f>Q141/I141*100</f>
        <v>0</v>
      </c>
      <c r="S141" s="84">
        <f>SUM(S129:S140)</f>
        <v>3</v>
      </c>
      <c r="T141" s="83">
        <f>S141/I141*100</f>
        <v>0.31446540880503149</v>
      </c>
      <c r="U141" s="84">
        <f>SUM(U129:U140)</f>
        <v>0</v>
      </c>
      <c r="V141" s="83">
        <f>U141/I141*100</f>
        <v>0</v>
      </c>
      <c r="W141" s="84">
        <f>SUM(W129:W140)</f>
        <v>0</v>
      </c>
      <c r="X141" s="83">
        <f>W141/I141*100</f>
        <v>0</v>
      </c>
      <c r="Y141" s="84">
        <f>SUM(Y129:Y140)</f>
        <v>0</v>
      </c>
      <c r="Z141" s="83">
        <f>Y141/I141*100</f>
        <v>0</v>
      </c>
      <c r="AA141" s="84">
        <f>SUM(AA129:AA140)</f>
        <v>0</v>
      </c>
      <c r="AB141" s="83">
        <f>AA141/I141*100</f>
        <v>0</v>
      </c>
      <c r="AC141" s="84">
        <f>SUM(AC129:AC140)</f>
        <v>0</v>
      </c>
      <c r="AD141" s="83">
        <f>AC141/I141*100</f>
        <v>0</v>
      </c>
      <c r="AE141" s="55"/>
    </row>
    <row r="142" spans="1:33" ht="17.25" thickTop="1">
      <c r="A142" s="235" t="s">
        <v>1883</v>
      </c>
      <c r="B142" s="85"/>
      <c r="C142" s="85"/>
      <c r="D142" s="86"/>
      <c r="E142" s="86"/>
      <c r="F142" s="86"/>
      <c r="G142" s="86"/>
      <c r="H142" s="87"/>
      <c r="I142" s="87"/>
      <c r="J142" s="88"/>
      <c r="K142" s="88"/>
      <c r="L142" s="89"/>
      <c r="M142" s="86"/>
      <c r="N142" s="89"/>
      <c r="O142" s="86"/>
      <c r="P142" s="89"/>
      <c r="Q142" s="86"/>
      <c r="R142" s="89"/>
      <c r="S142" s="86"/>
      <c r="T142" s="89"/>
      <c r="U142" s="86"/>
      <c r="V142" s="89"/>
      <c r="W142" s="86"/>
      <c r="X142" s="89"/>
      <c r="Y142" s="86"/>
      <c r="Z142" s="89"/>
      <c r="AA142" s="89"/>
      <c r="AB142" s="88"/>
      <c r="AC142" s="89"/>
      <c r="AD142" s="88"/>
      <c r="AE142" s="55"/>
    </row>
    <row r="143" spans="1:33" ht="16.5">
      <c r="A143" s="758" t="s">
        <v>1887</v>
      </c>
      <c r="B143" s="758"/>
      <c r="C143" s="85"/>
      <c r="D143" s="236" t="s">
        <v>2097</v>
      </c>
      <c r="E143" s="98"/>
      <c r="F143" s="86"/>
      <c r="G143" s="86"/>
      <c r="H143" s="87"/>
      <c r="I143" s="87"/>
      <c r="J143" s="88"/>
      <c r="K143" s="88"/>
      <c r="L143" s="89"/>
      <c r="M143" s="86"/>
      <c r="N143" s="89"/>
      <c r="O143" s="86"/>
      <c r="P143" s="89"/>
      <c r="Q143" s="86"/>
      <c r="R143" s="89"/>
      <c r="S143" s="86"/>
      <c r="T143" s="89"/>
      <c r="U143" s="86"/>
      <c r="V143" s="89"/>
      <c r="W143" s="86"/>
      <c r="X143" s="89"/>
      <c r="Y143" s="86"/>
      <c r="Z143" s="89"/>
      <c r="AA143" s="89"/>
      <c r="AB143" s="88"/>
      <c r="AC143" s="89"/>
      <c r="AD143" s="88"/>
      <c r="AE143" s="55"/>
    </row>
    <row r="144" spans="1:33" ht="23.25">
      <c r="A144" s="739" t="s">
        <v>2404</v>
      </c>
      <c r="B144" s="739"/>
      <c r="C144" s="739"/>
      <c r="D144" s="739"/>
      <c r="E144" s="739"/>
      <c r="F144" s="739"/>
      <c r="G144" s="739"/>
      <c r="H144" s="739"/>
      <c r="I144" s="739"/>
      <c r="J144" s="739"/>
      <c r="K144" s="739"/>
      <c r="L144" s="739"/>
      <c r="M144" s="739"/>
      <c r="N144" s="739"/>
      <c r="O144" s="739"/>
      <c r="P144" s="739"/>
      <c r="Q144" s="739"/>
      <c r="R144" s="739"/>
      <c r="S144" s="739"/>
      <c r="T144" s="739"/>
      <c r="U144" s="739"/>
      <c r="V144" s="739"/>
      <c r="W144" s="739"/>
      <c r="X144" s="739"/>
      <c r="Y144" s="739"/>
      <c r="Z144" s="739"/>
      <c r="AA144" s="739"/>
      <c r="AB144" s="739"/>
      <c r="AC144" s="739"/>
      <c r="AD144" s="739"/>
      <c r="AE144" s="55"/>
    </row>
    <row r="145" spans="1:32" ht="23.25">
      <c r="A145" s="739" t="s">
        <v>124</v>
      </c>
      <c r="B145" s="739"/>
      <c r="C145" s="739"/>
      <c r="D145" s="739"/>
      <c r="E145" s="739"/>
      <c r="F145" s="739"/>
      <c r="G145" s="739"/>
      <c r="H145" s="739"/>
      <c r="I145" s="739"/>
      <c r="J145" s="739"/>
      <c r="K145" s="739"/>
      <c r="L145" s="739"/>
      <c r="M145" s="739"/>
      <c r="N145" s="739"/>
      <c r="O145" s="739"/>
      <c r="P145" s="739"/>
      <c r="Q145" s="739"/>
      <c r="R145" s="739"/>
      <c r="S145" s="739"/>
      <c r="T145" s="739"/>
      <c r="U145" s="739"/>
      <c r="V145" s="739"/>
      <c r="W145" s="739"/>
      <c r="X145" s="739"/>
      <c r="Y145" s="739"/>
      <c r="Z145" s="739"/>
      <c r="AA145" s="739"/>
      <c r="AB145" s="739"/>
      <c r="AC145" s="739"/>
      <c r="AD145" s="739"/>
      <c r="AE145" s="55"/>
    </row>
    <row r="146" spans="1:32" ht="21">
      <c r="B146" s="738" t="s">
        <v>967</v>
      </c>
      <c r="C146" s="738"/>
      <c r="D146" s="738"/>
      <c r="E146" s="738"/>
      <c r="F146" s="738"/>
      <c r="G146" s="738"/>
      <c r="H146" s="738"/>
      <c r="I146" s="738"/>
      <c r="J146" s="738"/>
      <c r="K146" s="738"/>
      <c r="L146" s="738"/>
      <c r="M146" s="738"/>
      <c r="N146" s="738"/>
      <c r="O146" s="738"/>
      <c r="P146" s="738"/>
      <c r="Q146" s="738"/>
      <c r="R146" s="738"/>
      <c r="S146" s="738"/>
      <c r="T146" s="738"/>
      <c r="U146" s="738"/>
      <c r="V146" s="738"/>
      <c r="W146" s="738"/>
      <c r="X146" s="738"/>
      <c r="Y146" s="738"/>
      <c r="Z146" s="738"/>
      <c r="AA146" s="738"/>
      <c r="AB146" s="738"/>
      <c r="AC146" s="738"/>
      <c r="AD146" s="738"/>
      <c r="AE146" s="55"/>
    </row>
    <row r="147" spans="1:32" ht="21">
      <c r="B147" s="738" t="s">
        <v>2100</v>
      </c>
      <c r="C147" s="738"/>
      <c r="D147" s="738"/>
      <c r="E147" s="738"/>
      <c r="F147" s="738"/>
      <c r="G147" s="738"/>
      <c r="H147" s="57"/>
      <c r="I147" s="57"/>
      <c r="J147" s="58"/>
      <c r="K147" s="58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5"/>
    </row>
    <row r="148" spans="1:32" ht="15">
      <c r="B148" s="60"/>
      <c r="C148" s="60"/>
      <c r="D148" s="61"/>
      <c r="E148" s="61"/>
      <c r="F148" s="61"/>
      <c r="G148" s="61"/>
      <c r="H148" s="62"/>
      <c r="I148" s="62"/>
      <c r="J148" s="63"/>
      <c r="K148" s="63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55"/>
    </row>
    <row r="149" spans="1:32" ht="15">
      <c r="B149" s="60"/>
      <c r="C149" s="60"/>
      <c r="D149" s="61"/>
      <c r="E149" s="61"/>
      <c r="F149" s="61"/>
      <c r="G149" s="61"/>
      <c r="H149" s="62"/>
      <c r="I149" s="62"/>
      <c r="J149" s="63"/>
      <c r="K149" s="63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55"/>
    </row>
    <row r="150" spans="1:32" ht="18" customHeight="1">
      <c r="A150" s="740" t="s">
        <v>940</v>
      </c>
      <c r="B150" s="740" t="s">
        <v>122</v>
      </c>
      <c r="C150" s="740" t="s">
        <v>942</v>
      </c>
      <c r="D150" s="740" t="s">
        <v>943</v>
      </c>
      <c r="E150" s="740" t="s">
        <v>944</v>
      </c>
      <c r="F150" s="740" t="s">
        <v>945</v>
      </c>
      <c r="G150" s="740" t="s">
        <v>1139</v>
      </c>
      <c r="H150" s="743" t="s">
        <v>946</v>
      </c>
      <c r="I150" s="743" t="s">
        <v>1853</v>
      </c>
      <c r="J150" s="776" t="s">
        <v>1852</v>
      </c>
      <c r="K150" s="765" t="s">
        <v>928</v>
      </c>
      <c r="L150" s="766"/>
      <c r="M150" s="751" t="s">
        <v>929</v>
      </c>
      <c r="N150" s="764"/>
      <c r="O150" s="764"/>
      <c r="P150" s="764"/>
      <c r="Q150" s="764"/>
      <c r="R150" s="764"/>
      <c r="S150" s="764"/>
      <c r="T150" s="764"/>
      <c r="U150" s="764"/>
      <c r="V150" s="764"/>
      <c r="W150" s="764"/>
      <c r="X150" s="764"/>
      <c r="Y150" s="764"/>
      <c r="Z150" s="764"/>
      <c r="AA150" s="764"/>
      <c r="AB150" s="764"/>
      <c r="AC150" s="764"/>
      <c r="AD150" s="752"/>
      <c r="AE150" s="55"/>
    </row>
    <row r="151" spans="1:32" ht="18">
      <c r="A151" s="741"/>
      <c r="B151" s="741"/>
      <c r="C151" s="741"/>
      <c r="D151" s="741"/>
      <c r="E151" s="741"/>
      <c r="F151" s="741"/>
      <c r="G151" s="753"/>
      <c r="H151" s="744"/>
      <c r="I151" s="744"/>
      <c r="J151" s="777"/>
      <c r="K151" s="767"/>
      <c r="L151" s="768"/>
      <c r="M151" s="751" t="s">
        <v>930</v>
      </c>
      <c r="N151" s="752"/>
      <c r="O151" s="751" t="s">
        <v>931</v>
      </c>
      <c r="P151" s="752"/>
      <c r="Q151" s="751" t="s">
        <v>932</v>
      </c>
      <c r="R151" s="752"/>
      <c r="S151" s="751" t="s">
        <v>933</v>
      </c>
      <c r="T151" s="752"/>
      <c r="U151" s="751" t="s">
        <v>934</v>
      </c>
      <c r="V151" s="752"/>
      <c r="W151" s="751" t="s">
        <v>935</v>
      </c>
      <c r="X151" s="752"/>
      <c r="Y151" s="751" t="s">
        <v>936</v>
      </c>
      <c r="Z151" s="752"/>
      <c r="AA151" s="751" t="s">
        <v>950</v>
      </c>
      <c r="AB151" s="752"/>
      <c r="AC151" s="751" t="s">
        <v>951</v>
      </c>
      <c r="AD151" s="752"/>
      <c r="AE151" s="55"/>
    </row>
    <row r="152" spans="1:32" ht="54">
      <c r="A152" s="742"/>
      <c r="B152" s="742"/>
      <c r="C152" s="742"/>
      <c r="D152" s="742"/>
      <c r="E152" s="742"/>
      <c r="F152" s="742"/>
      <c r="G152" s="754"/>
      <c r="H152" s="745"/>
      <c r="I152" s="745"/>
      <c r="J152" s="778"/>
      <c r="K152" s="64" t="s">
        <v>937</v>
      </c>
      <c r="L152" s="65" t="s">
        <v>949</v>
      </c>
      <c r="M152" s="65" t="s">
        <v>937</v>
      </c>
      <c r="N152" s="65" t="s">
        <v>949</v>
      </c>
      <c r="O152" s="65" t="s">
        <v>937</v>
      </c>
      <c r="P152" s="65" t="s">
        <v>949</v>
      </c>
      <c r="Q152" s="65" t="s">
        <v>937</v>
      </c>
      <c r="R152" s="65" t="s">
        <v>949</v>
      </c>
      <c r="S152" s="65" t="s">
        <v>937</v>
      </c>
      <c r="T152" s="65" t="s">
        <v>949</v>
      </c>
      <c r="U152" s="65" t="s">
        <v>937</v>
      </c>
      <c r="V152" s="65" t="s">
        <v>949</v>
      </c>
      <c r="W152" s="65" t="s">
        <v>937</v>
      </c>
      <c r="X152" s="65" t="s">
        <v>949</v>
      </c>
      <c r="Y152" s="65" t="s">
        <v>937</v>
      </c>
      <c r="Z152" s="65" t="s">
        <v>949</v>
      </c>
      <c r="AA152" s="65" t="s">
        <v>937</v>
      </c>
      <c r="AB152" s="65" t="s">
        <v>949</v>
      </c>
      <c r="AC152" s="65" t="s">
        <v>937</v>
      </c>
      <c r="AD152" s="65" t="s">
        <v>949</v>
      </c>
      <c r="AE152" s="55"/>
    </row>
    <row r="153" spans="1:32" ht="18.75" thickBot="1">
      <c r="A153" s="23">
        <v>1</v>
      </c>
      <c r="B153" s="24" t="s">
        <v>1156</v>
      </c>
      <c r="C153" s="36" t="s">
        <v>1163</v>
      </c>
      <c r="D153" s="30">
        <v>9</v>
      </c>
      <c r="E153" s="30" t="s">
        <v>1171</v>
      </c>
      <c r="F153" s="30" t="s">
        <v>1177</v>
      </c>
      <c r="G153" s="30" t="s">
        <v>1181</v>
      </c>
      <c r="H153" s="25">
        <v>162</v>
      </c>
      <c r="I153" s="25">
        <v>162</v>
      </c>
      <c r="J153" s="27">
        <f>I153/H153*100</f>
        <v>100</v>
      </c>
      <c r="K153" s="224">
        <v>4</v>
      </c>
      <c r="L153" s="67">
        <f>K153/I153*100</f>
        <v>2.4691358024691357</v>
      </c>
      <c r="M153" s="43">
        <v>2</v>
      </c>
      <c r="N153" s="222">
        <f>M153/I153*100</f>
        <v>1.2345679012345678</v>
      </c>
      <c r="O153" s="43">
        <v>0</v>
      </c>
      <c r="P153" s="222">
        <f>O153/I153*100</f>
        <v>0</v>
      </c>
      <c r="Q153" s="43">
        <v>0</v>
      </c>
      <c r="R153" s="222">
        <f>Q153/I153*100</f>
        <v>0</v>
      </c>
      <c r="S153" s="43">
        <v>0</v>
      </c>
      <c r="T153" s="222">
        <f>S153/I153*100</f>
        <v>0</v>
      </c>
      <c r="U153" s="43">
        <v>2</v>
      </c>
      <c r="V153" s="222">
        <f>U153/I153*100</f>
        <v>1.2345679012345678</v>
      </c>
      <c r="W153" s="43">
        <v>0</v>
      </c>
      <c r="X153" s="222">
        <f>W153/I153*100</f>
        <v>0</v>
      </c>
      <c r="Y153" s="43">
        <v>0</v>
      </c>
      <c r="Z153" s="222">
        <f>Y153/I153*100</f>
        <v>0</v>
      </c>
      <c r="AA153" s="223">
        <v>0</v>
      </c>
      <c r="AB153" s="222">
        <f>AA153/I153*100</f>
        <v>0</v>
      </c>
      <c r="AC153" s="223">
        <v>0</v>
      </c>
      <c r="AD153" s="222">
        <f>AC153/I153*100</f>
        <v>0</v>
      </c>
      <c r="AE153" s="53">
        <v>1</v>
      </c>
      <c r="AF153" s="53">
        <v>1</v>
      </c>
    </row>
    <row r="154" spans="1:32" ht="18.75" thickTop="1">
      <c r="A154" s="23">
        <v>2</v>
      </c>
      <c r="B154" s="24" t="s">
        <v>1157</v>
      </c>
      <c r="C154" s="24" t="s">
        <v>1164</v>
      </c>
      <c r="D154" s="23">
        <v>12</v>
      </c>
      <c r="E154" s="23" t="s">
        <v>1172</v>
      </c>
      <c r="F154" s="23" t="s">
        <v>1178</v>
      </c>
      <c r="G154" s="30" t="s">
        <v>1182</v>
      </c>
      <c r="H154" s="25">
        <v>119</v>
      </c>
      <c r="I154" s="25">
        <v>119</v>
      </c>
      <c r="J154" s="26">
        <f>I154*100/H154</f>
        <v>100</v>
      </c>
      <c r="K154" s="27">
        <v>0</v>
      </c>
      <c r="L154" s="26">
        <f>K154*100/I154</f>
        <v>0</v>
      </c>
      <c r="M154" s="23">
        <v>0</v>
      </c>
      <c r="N154" s="26">
        <f>M154*100/I154</f>
        <v>0</v>
      </c>
      <c r="O154" s="23">
        <v>0</v>
      </c>
      <c r="P154" s="26">
        <f>O154*100/I154</f>
        <v>0</v>
      </c>
      <c r="Q154" s="23">
        <v>0</v>
      </c>
      <c r="R154" s="26">
        <v>0</v>
      </c>
      <c r="S154" s="23">
        <v>0</v>
      </c>
      <c r="T154" s="26">
        <f>S154*100/I154</f>
        <v>0</v>
      </c>
      <c r="U154" s="23">
        <v>0</v>
      </c>
      <c r="V154" s="26">
        <f>U154*100/I154</f>
        <v>0</v>
      </c>
      <c r="W154" s="23">
        <v>0</v>
      </c>
      <c r="X154" s="26">
        <f>W154*100/I154</f>
        <v>0</v>
      </c>
      <c r="Y154" s="23">
        <v>0</v>
      </c>
      <c r="Z154" s="26">
        <f>Y154*100/I154</f>
        <v>0</v>
      </c>
      <c r="AA154" s="28">
        <v>0</v>
      </c>
      <c r="AB154" s="26">
        <v>0</v>
      </c>
      <c r="AC154" s="28">
        <v>0</v>
      </c>
      <c r="AD154" s="26">
        <v>0</v>
      </c>
      <c r="AE154" s="53">
        <v>1</v>
      </c>
      <c r="AF154" s="53">
        <v>1</v>
      </c>
    </row>
    <row r="155" spans="1:32" ht="18">
      <c r="A155" s="23">
        <v>3</v>
      </c>
      <c r="B155" s="47" t="s">
        <v>2101</v>
      </c>
      <c r="C155" s="24"/>
      <c r="D155" s="23">
        <v>10</v>
      </c>
      <c r="E155" s="23" t="s">
        <v>2098</v>
      </c>
      <c r="F155" s="23" t="s">
        <v>2099</v>
      </c>
      <c r="G155" s="30" t="s">
        <v>1182</v>
      </c>
      <c r="H155" s="25">
        <v>143</v>
      </c>
      <c r="I155" s="25">
        <v>143</v>
      </c>
      <c r="J155" s="26">
        <f>I155*100/H155</f>
        <v>100</v>
      </c>
      <c r="K155" s="27">
        <v>0</v>
      </c>
      <c r="L155" s="26">
        <f>K155*100/I155</f>
        <v>0</v>
      </c>
      <c r="M155" s="23">
        <v>0</v>
      </c>
      <c r="N155" s="26">
        <f>M155*100/I155</f>
        <v>0</v>
      </c>
      <c r="O155" s="23">
        <v>0</v>
      </c>
      <c r="P155" s="26">
        <f>O155*100/I155</f>
        <v>0</v>
      </c>
      <c r="Q155" s="23">
        <v>0</v>
      </c>
      <c r="R155" s="26">
        <v>0</v>
      </c>
      <c r="S155" s="23">
        <v>0</v>
      </c>
      <c r="T155" s="26">
        <f>S155*100/I155</f>
        <v>0</v>
      </c>
      <c r="U155" s="23">
        <v>0</v>
      </c>
      <c r="V155" s="26">
        <f>U155*100/I155</f>
        <v>0</v>
      </c>
      <c r="W155" s="23">
        <v>0</v>
      </c>
      <c r="X155" s="26">
        <f>W155*100/I155</f>
        <v>0</v>
      </c>
      <c r="Y155" s="23">
        <v>0</v>
      </c>
      <c r="Z155" s="26">
        <f>Y155*100/I155</f>
        <v>0</v>
      </c>
      <c r="AA155" s="28">
        <v>0</v>
      </c>
      <c r="AB155" s="26">
        <v>0</v>
      </c>
      <c r="AC155" s="28">
        <v>0</v>
      </c>
      <c r="AD155" s="26">
        <v>0</v>
      </c>
      <c r="AE155" s="53">
        <v>1</v>
      </c>
      <c r="AF155" s="53">
        <v>1</v>
      </c>
    </row>
    <row r="156" spans="1:32" ht="18.75" thickBot="1">
      <c r="A156" s="23">
        <v>4</v>
      </c>
      <c r="B156" s="24" t="s">
        <v>1841</v>
      </c>
      <c r="C156" s="24" t="s">
        <v>1165</v>
      </c>
      <c r="D156" s="23">
        <v>8</v>
      </c>
      <c r="E156" s="23" t="s">
        <v>1173</v>
      </c>
      <c r="F156" s="23" t="s">
        <v>1179</v>
      </c>
      <c r="G156" s="30" t="s">
        <v>1183</v>
      </c>
      <c r="H156" s="131">
        <v>136</v>
      </c>
      <c r="I156" s="131">
        <v>136</v>
      </c>
      <c r="J156" s="132">
        <f t="shared" ref="J156:J163" si="32">I156/H156*100</f>
        <v>100</v>
      </c>
      <c r="K156" s="132">
        <v>0</v>
      </c>
      <c r="L156" s="67">
        <f t="shared" ref="L156:L163" si="33">K156/I156*100</f>
        <v>0</v>
      </c>
      <c r="M156" s="43">
        <v>0</v>
      </c>
      <c r="N156" s="222">
        <f t="shared" ref="N156:N163" si="34">M156/I156*100</f>
        <v>0</v>
      </c>
      <c r="O156" s="43">
        <v>0</v>
      </c>
      <c r="P156" s="222">
        <f t="shared" ref="P156:P163" si="35">O156/I156*100</f>
        <v>0</v>
      </c>
      <c r="Q156" s="43">
        <v>0</v>
      </c>
      <c r="R156" s="222">
        <f t="shared" ref="R156:R163" si="36">Q156/I156*100</f>
        <v>0</v>
      </c>
      <c r="S156" s="43">
        <v>0</v>
      </c>
      <c r="T156" s="222">
        <f t="shared" ref="T156:T163" si="37">S156/I156*100</f>
        <v>0</v>
      </c>
      <c r="U156" s="43">
        <v>0</v>
      </c>
      <c r="V156" s="222">
        <f t="shared" ref="V156:V163" si="38">U156/I156*100</f>
        <v>0</v>
      </c>
      <c r="W156" s="43">
        <v>0</v>
      </c>
      <c r="X156" s="222">
        <f t="shared" ref="X156:X163" si="39">W156/I156*100</f>
        <v>0</v>
      </c>
      <c r="Y156" s="43">
        <v>0</v>
      </c>
      <c r="Z156" s="222">
        <f t="shared" ref="Z156:Z163" si="40">Y156/I156*100</f>
        <v>0</v>
      </c>
      <c r="AA156" s="43">
        <v>0</v>
      </c>
      <c r="AB156" s="222">
        <f t="shared" ref="AB156:AB163" si="41">AA156/I156*100</f>
        <v>0</v>
      </c>
      <c r="AC156" s="43">
        <v>0</v>
      </c>
      <c r="AD156" s="222">
        <f t="shared" ref="AD156:AD163" si="42">AC156/I156*100</f>
        <v>0</v>
      </c>
      <c r="AE156" s="53">
        <v>1</v>
      </c>
      <c r="AF156" s="53">
        <v>1</v>
      </c>
    </row>
    <row r="157" spans="1:32" ht="19.5" thickTop="1" thickBot="1">
      <c r="A157" s="23">
        <v>5</v>
      </c>
      <c r="B157" s="24" t="s">
        <v>1158</v>
      </c>
      <c r="C157" s="24" t="s">
        <v>1166</v>
      </c>
      <c r="D157" s="23">
        <v>5</v>
      </c>
      <c r="E157" s="23" t="s">
        <v>1173</v>
      </c>
      <c r="F157" s="23" t="s">
        <v>1179</v>
      </c>
      <c r="G157" s="30" t="s">
        <v>1183</v>
      </c>
      <c r="H157" s="131">
        <v>30</v>
      </c>
      <c r="I157" s="131">
        <v>30</v>
      </c>
      <c r="J157" s="132">
        <f t="shared" si="32"/>
        <v>100</v>
      </c>
      <c r="K157" s="132">
        <v>0</v>
      </c>
      <c r="L157" s="67">
        <f t="shared" si="33"/>
        <v>0</v>
      </c>
      <c r="M157" s="43">
        <v>0</v>
      </c>
      <c r="N157" s="222">
        <f t="shared" si="34"/>
        <v>0</v>
      </c>
      <c r="O157" s="43">
        <v>0</v>
      </c>
      <c r="P157" s="222">
        <f t="shared" si="35"/>
        <v>0</v>
      </c>
      <c r="Q157" s="43">
        <v>0</v>
      </c>
      <c r="R157" s="222">
        <f t="shared" si="36"/>
        <v>0</v>
      </c>
      <c r="S157" s="43">
        <v>0</v>
      </c>
      <c r="T157" s="222">
        <f t="shared" si="37"/>
        <v>0</v>
      </c>
      <c r="U157" s="43">
        <v>0</v>
      </c>
      <c r="V157" s="222">
        <f t="shared" si="38"/>
        <v>0</v>
      </c>
      <c r="W157" s="43">
        <v>0</v>
      </c>
      <c r="X157" s="222">
        <f t="shared" si="39"/>
        <v>0</v>
      </c>
      <c r="Y157" s="43">
        <v>0</v>
      </c>
      <c r="Z157" s="222">
        <f t="shared" si="40"/>
        <v>0</v>
      </c>
      <c r="AA157" s="43">
        <v>0</v>
      </c>
      <c r="AB157" s="222">
        <f t="shared" si="41"/>
        <v>0</v>
      </c>
      <c r="AC157" s="43">
        <v>0</v>
      </c>
      <c r="AD157" s="222">
        <f t="shared" si="42"/>
        <v>0</v>
      </c>
      <c r="AE157" s="53">
        <v>1</v>
      </c>
      <c r="AF157" s="53">
        <v>1</v>
      </c>
    </row>
    <row r="158" spans="1:32" ht="19.5" thickTop="1" thickBot="1">
      <c r="A158" s="23">
        <v>6</v>
      </c>
      <c r="B158" s="24" t="s">
        <v>1159</v>
      </c>
      <c r="C158" s="24" t="s">
        <v>1167</v>
      </c>
      <c r="D158" s="23">
        <v>6</v>
      </c>
      <c r="E158" s="23" t="s">
        <v>1174</v>
      </c>
      <c r="F158" s="23" t="s">
        <v>1175</v>
      </c>
      <c r="G158" s="30" t="s">
        <v>1183</v>
      </c>
      <c r="H158" s="25">
        <v>66</v>
      </c>
      <c r="I158" s="25">
        <v>48</v>
      </c>
      <c r="J158" s="237">
        <f t="shared" si="32"/>
        <v>72.727272727272734</v>
      </c>
      <c r="K158" s="27">
        <v>0</v>
      </c>
      <c r="L158" s="67">
        <f t="shared" si="33"/>
        <v>0</v>
      </c>
      <c r="M158" s="23">
        <v>0</v>
      </c>
      <c r="N158" s="222">
        <f t="shared" si="34"/>
        <v>0</v>
      </c>
      <c r="O158" s="23">
        <v>0</v>
      </c>
      <c r="P158" s="222">
        <f t="shared" si="35"/>
        <v>0</v>
      </c>
      <c r="Q158" s="23">
        <v>0</v>
      </c>
      <c r="R158" s="222">
        <f t="shared" si="36"/>
        <v>0</v>
      </c>
      <c r="S158" s="23">
        <v>0</v>
      </c>
      <c r="T158" s="222">
        <f t="shared" si="37"/>
        <v>0</v>
      </c>
      <c r="U158" s="23">
        <v>0</v>
      </c>
      <c r="V158" s="222">
        <f t="shared" si="38"/>
        <v>0</v>
      </c>
      <c r="W158" s="23">
        <v>0</v>
      </c>
      <c r="X158" s="222">
        <f t="shared" si="39"/>
        <v>0</v>
      </c>
      <c r="Y158" s="23">
        <v>0</v>
      </c>
      <c r="Z158" s="222">
        <f t="shared" si="40"/>
        <v>0</v>
      </c>
      <c r="AA158" s="23">
        <v>0</v>
      </c>
      <c r="AB158" s="222">
        <f t="shared" si="41"/>
        <v>0</v>
      </c>
      <c r="AC158" s="23">
        <v>0</v>
      </c>
      <c r="AD158" s="222">
        <f t="shared" si="42"/>
        <v>0</v>
      </c>
      <c r="AE158" s="53">
        <v>1</v>
      </c>
      <c r="AF158" s="53">
        <v>1</v>
      </c>
    </row>
    <row r="159" spans="1:32" ht="19.5" thickTop="1" thickBot="1">
      <c r="A159" s="23">
        <v>7</v>
      </c>
      <c r="B159" s="24" t="s">
        <v>1160</v>
      </c>
      <c r="C159" s="24" t="s">
        <v>1168</v>
      </c>
      <c r="D159" s="23">
        <v>12</v>
      </c>
      <c r="E159" s="23" t="s">
        <v>1175</v>
      </c>
      <c r="F159" s="23" t="s">
        <v>1175</v>
      </c>
      <c r="G159" s="30" t="s">
        <v>1183</v>
      </c>
      <c r="H159" s="25">
        <v>52</v>
      </c>
      <c r="I159" s="25">
        <v>52</v>
      </c>
      <c r="J159" s="27">
        <f t="shared" si="32"/>
        <v>100</v>
      </c>
      <c r="K159" s="23">
        <v>0</v>
      </c>
      <c r="L159" s="67">
        <f t="shared" si="33"/>
        <v>0</v>
      </c>
      <c r="M159" s="43">
        <v>0</v>
      </c>
      <c r="N159" s="222">
        <f t="shared" si="34"/>
        <v>0</v>
      </c>
      <c r="O159" s="43">
        <v>0</v>
      </c>
      <c r="P159" s="222">
        <f t="shared" si="35"/>
        <v>0</v>
      </c>
      <c r="Q159" s="43">
        <v>0</v>
      </c>
      <c r="R159" s="222">
        <f t="shared" si="36"/>
        <v>0</v>
      </c>
      <c r="S159" s="43">
        <v>0</v>
      </c>
      <c r="T159" s="222">
        <f t="shared" si="37"/>
        <v>0</v>
      </c>
      <c r="U159" s="43">
        <v>0</v>
      </c>
      <c r="V159" s="222">
        <f t="shared" si="38"/>
        <v>0</v>
      </c>
      <c r="W159" s="43">
        <v>0</v>
      </c>
      <c r="X159" s="222">
        <f t="shared" si="39"/>
        <v>0</v>
      </c>
      <c r="Y159" s="43">
        <v>0</v>
      </c>
      <c r="Z159" s="222">
        <f t="shared" si="40"/>
        <v>0</v>
      </c>
      <c r="AA159" s="43">
        <v>0</v>
      </c>
      <c r="AB159" s="222">
        <f t="shared" si="41"/>
        <v>0</v>
      </c>
      <c r="AC159" s="43">
        <v>0</v>
      </c>
      <c r="AD159" s="222">
        <f t="shared" si="42"/>
        <v>0</v>
      </c>
      <c r="AE159" s="53">
        <v>1</v>
      </c>
      <c r="AF159" s="53">
        <v>1</v>
      </c>
    </row>
    <row r="160" spans="1:32" ht="19.5" thickTop="1" thickBot="1">
      <c r="A160" s="23">
        <v>8</v>
      </c>
      <c r="B160" s="24" t="s">
        <v>1161</v>
      </c>
      <c r="C160" s="24" t="s">
        <v>1169</v>
      </c>
      <c r="D160" s="23">
        <v>7</v>
      </c>
      <c r="E160" s="23" t="s">
        <v>1176</v>
      </c>
      <c r="F160" s="23" t="s">
        <v>1180</v>
      </c>
      <c r="G160" s="30" t="s">
        <v>1183</v>
      </c>
      <c r="H160" s="25">
        <v>138</v>
      </c>
      <c r="I160" s="25">
        <v>138</v>
      </c>
      <c r="J160" s="27">
        <f t="shared" si="32"/>
        <v>100</v>
      </c>
      <c r="K160" s="27">
        <v>2</v>
      </c>
      <c r="L160" s="67">
        <f t="shared" si="33"/>
        <v>1.4492753623188406</v>
      </c>
      <c r="M160" s="23">
        <v>1</v>
      </c>
      <c r="N160" s="222">
        <f t="shared" si="34"/>
        <v>0.72463768115942029</v>
      </c>
      <c r="O160" s="23">
        <v>0</v>
      </c>
      <c r="P160" s="222">
        <f t="shared" si="35"/>
        <v>0</v>
      </c>
      <c r="Q160" s="23">
        <v>0</v>
      </c>
      <c r="R160" s="222">
        <f t="shared" si="36"/>
        <v>0</v>
      </c>
      <c r="S160" s="23">
        <v>0</v>
      </c>
      <c r="T160" s="222">
        <f t="shared" si="37"/>
        <v>0</v>
      </c>
      <c r="U160" s="23">
        <v>0</v>
      </c>
      <c r="V160" s="222">
        <f t="shared" si="38"/>
        <v>0</v>
      </c>
      <c r="W160" s="23">
        <v>0</v>
      </c>
      <c r="X160" s="222">
        <f t="shared" si="39"/>
        <v>0</v>
      </c>
      <c r="Y160" s="23">
        <v>1</v>
      </c>
      <c r="Z160" s="222">
        <f t="shared" si="40"/>
        <v>0.72463768115942029</v>
      </c>
      <c r="AA160" s="23">
        <v>0</v>
      </c>
      <c r="AB160" s="222">
        <f t="shared" si="41"/>
        <v>0</v>
      </c>
      <c r="AC160" s="23">
        <v>0</v>
      </c>
      <c r="AD160" s="222">
        <f t="shared" si="42"/>
        <v>0</v>
      </c>
      <c r="AE160" s="53">
        <v>1</v>
      </c>
      <c r="AF160" s="53">
        <v>1</v>
      </c>
    </row>
    <row r="161" spans="1:32" ht="19.5" thickTop="1" thickBot="1">
      <c r="A161" s="23">
        <v>9</v>
      </c>
      <c r="B161" s="47" t="s">
        <v>1889</v>
      </c>
      <c r="C161" s="36"/>
      <c r="D161" s="30">
        <v>10</v>
      </c>
      <c r="E161" s="30" t="s">
        <v>1890</v>
      </c>
      <c r="F161" s="30" t="s">
        <v>1179</v>
      </c>
      <c r="G161" s="30" t="s">
        <v>1183</v>
      </c>
      <c r="H161" s="25">
        <v>72</v>
      </c>
      <c r="I161" s="25">
        <v>72</v>
      </c>
      <c r="J161" s="27">
        <f t="shared" si="32"/>
        <v>100</v>
      </c>
      <c r="K161" s="27">
        <v>0</v>
      </c>
      <c r="L161" s="67">
        <f t="shared" si="33"/>
        <v>0</v>
      </c>
      <c r="M161" s="43">
        <v>0</v>
      </c>
      <c r="N161" s="222">
        <f t="shared" si="34"/>
        <v>0</v>
      </c>
      <c r="O161" s="43">
        <v>0</v>
      </c>
      <c r="P161" s="222">
        <f t="shared" si="35"/>
        <v>0</v>
      </c>
      <c r="Q161" s="43">
        <v>0</v>
      </c>
      <c r="R161" s="222">
        <f t="shared" si="36"/>
        <v>0</v>
      </c>
      <c r="S161" s="43">
        <v>0</v>
      </c>
      <c r="T161" s="222">
        <f t="shared" si="37"/>
        <v>0</v>
      </c>
      <c r="U161" s="43">
        <v>0</v>
      </c>
      <c r="V161" s="222">
        <f t="shared" si="38"/>
        <v>0</v>
      </c>
      <c r="W161" s="43">
        <v>0</v>
      </c>
      <c r="X161" s="222">
        <f t="shared" si="39"/>
        <v>0</v>
      </c>
      <c r="Y161" s="43">
        <v>0</v>
      </c>
      <c r="Z161" s="222">
        <f t="shared" si="40"/>
        <v>0</v>
      </c>
      <c r="AA161" s="43">
        <v>0</v>
      </c>
      <c r="AB161" s="222">
        <f t="shared" si="41"/>
        <v>0</v>
      </c>
      <c r="AC161" s="43">
        <v>0</v>
      </c>
      <c r="AD161" s="222">
        <f t="shared" si="42"/>
        <v>0</v>
      </c>
      <c r="AE161" s="53">
        <v>1</v>
      </c>
      <c r="AF161" s="53">
        <v>1</v>
      </c>
    </row>
    <row r="162" spans="1:32" ht="19.5" thickTop="1" thickBot="1">
      <c r="A162" s="23">
        <v>10</v>
      </c>
      <c r="B162" s="47" t="s">
        <v>2102</v>
      </c>
      <c r="C162" s="36"/>
      <c r="D162" s="30">
        <v>2</v>
      </c>
      <c r="E162" s="30" t="s">
        <v>1891</v>
      </c>
      <c r="F162" s="30" t="s">
        <v>1892</v>
      </c>
      <c r="G162" s="30" t="s">
        <v>1183</v>
      </c>
      <c r="H162" s="25">
        <v>47</v>
      </c>
      <c r="I162" s="25">
        <v>47</v>
      </c>
      <c r="J162" s="27">
        <f t="shared" si="32"/>
        <v>100</v>
      </c>
      <c r="K162" s="27">
        <v>0</v>
      </c>
      <c r="L162" s="67">
        <f t="shared" si="33"/>
        <v>0</v>
      </c>
      <c r="M162" s="23">
        <v>0</v>
      </c>
      <c r="N162" s="222">
        <f t="shared" si="34"/>
        <v>0</v>
      </c>
      <c r="O162" s="23">
        <v>0</v>
      </c>
      <c r="P162" s="222">
        <f t="shared" si="35"/>
        <v>0</v>
      </c>
      <c r="Q162" s="23">
        <v>0</v>
      </c>
      <c r="R162" s="222">
        <f t="shared" si="36"/>
        <v>0</v>
      </c>
      <c r="S162" s="23">
        <v>0</v>
      </c>
      <c r="T162" s="222">
        <f t="shared" si="37"/>
        <v>0</v>
      </c>
      <c r="U162" s="23">
        <v>0</v>
      </c>
      <c r="V162" s="222">
        <f t="shared" si="38"/>
        <v>0</v>
      </c>
      <c r="W162" s="23">
        <v>0</v>
      </c>
      <c r="X162" s="222">
        <f t="shared" si="39"/>
        <v>0</v>
      </c>
      <c r="Y162" s="23">
        <v>0</v>
      </c>
      <c r="Z162" s="222">
        <f t="shared" si="40"/>
        <v>0</v>
      </c>
      <c r="AA162" s="23">
        <v>0</v>
      </c>
      <c r="AB162" s="222">
        <f t="shared" si="41"/>
        <v>0</v>
      </c>
      <c r="AC162" s="23">
        <v>0</v>
      </c>
      <c r="AD162" s="222">
        <f t="shared" si="42"/>
        <v>0</v>
      </c>
      <c r="AE162" s="53">
        <v>1</v>
      </c>
      <c r="AF162" s="53">
        <v>1</v>
      </c>
    </row>
    <row r="163" spans="1:32" ht="19.5" thickTop="1" thickBot="1">
      <c r="A163" s="23">
        <v>11</v>
      </c>
      <c r="B163" s="24" t="s">
        <v>1162</v>
      </c>
      <c r="C163" s="36" t="s">
        <v>1170</v>
      </c>
      <c r="D163" s="30">
        <v>6</v>
      </c>
      <c r="E163" s="30" t="s">
        <v>1176</v>
      </c>
      <c r="F163" s="30" t="s">
        <v>1180</v>
      </c>
      <c r="G163" s="23" t="s">
        <v>1183</v>
      </c>
      <c r="H163" s="25">
        <v>34</v>
      </c>
      <c r="I163" s="25">
        <v>34</v>
      </c>
      <c r="J163" s="27">
        <f t="shared" si="32"/>
        <v>100</v>
      </c>
      <c r="K163" s="27">
        <v>1</v>
      </c>
      <c r="L163" s="67">
        <f t="shared" si="33"/>
        <v>2.9411764705882351</v>
      </c>
      <c r="M163" s="23">
        <v>1</v>
      </c>
      <c r="N163" s="222">
        <f t="shared" si="34"/>
        <v>2.9411764705882351</v>
      </c>
      <c r="O163" s="23">
        <v>0</v>
      </c>
      <c r="P163" s="222">
        <f t="shared" si="35"/>
        <v>0</v>
      </c>
      <c r="Q163" s="23">
        <v>0</v>
      </c>
      <c r="R163" s="222">
        <f t="shared" si="36"/>
        <v>0</v>
      </c>
      <c r="S163" s="23">
        <v>0</v>
      </c>
      <c r="T163" s="222">
        <f t="shared" si="37"/>
        <v>0</v>
      </c>
      <c r="U163" s="23">
        <v>0</v>
      </c>
      <c r="V163" s="222">
        <f t="shared" si="38"/>
        <v>0</v>
      </c>
      <c r="W163" s="23">
        <v>0</v>
      </c>
      <c r="X163" s="222">
        <f t="shared" si="39"/>
        <v>0</v>
      </c>
      <c r="Y163" s="23">
        <v>0</v>
      </c>
      <c r="Z163" s="222">
        <f t="shared" si="40"/>
        <v>0</v>
      </c>
      <c r="AA163" s="23">
        <v>0</v>
      </c>
      <c r="AB163" s="222">
        <f t="shared" si="41"/>
        <v>0</v>
      </c>
      <c r="AC163" s="23">
        <v>0</v>
      </c>
      <c r="AD163" s="222">
        <f t="shared" si="42"/>
        <v>0</v>
      </c>
      <c r="AE163" s="53">
        <v>1</v>
      </c>
      <c r="AF163" s="53">
        <v>1</v>
      </c>
    </row>
    <row r="164" spans="1:32" ht="17.45" customHeight="1" thickTop="1" thickBot="1">
      <c r="A164" s="773" t="s">
        <v>123</v>
      </c>
      <c r="B164" s="774"/>
      <c r="C164" s="774"/>
      <c r="D164" s="774"/>
      <c r="E164" s="774"/>
      <c r="F164" s="774"/>
      <c r="G164" s="775"/>
      <c r="H164" s="66">
        <f>SUM(H153:H163)</f>
        <v>999</v>
      </c>
      <c r="I164" s="66">
        <f>SUM(I153:I163)</f>
        <v>981</v>
      </c>
      <c r="J164" s="67">
        <f>I164/H164*100</f>
        <v>98.198198198198199</v>
      </c>
      <c r="K164" s="66">
        <f>SUM(K153:K163)</f>
        <v>7</v>
      </c>
      <c r="L164" s="67">
        <f>K164/I164*100</f>
        <v>0.7135575942915392</v>
      </c>
      <c r="M164" s="66">
        <f>SUM(M153:M163)</f>
        <v>4</v>
      </c>
      <c r="N164" s="67">
        <f>M164/I164*100</f>
        <v>0.40774719673802245</v>
      </c>
      <c r="O164" s="66">
        <f>SUM(O153:O163)</f>
        <v>0</v>
      </c>
      <c r="P164" s="67">
        <f>O164/I164*100</f>
        <v>0</v>
      </c>
      <c r="Q164" s="66">
        <f>SUM(Q153:Q163)</f>
        <v>0</v>
      </c>
      <c r="R164" s="67">
        <f>Q164/I164*100</f>
        <v>0</v>
      </c>
      <c r="S164" s="66">
        <f>SUM(S153:S163)</f>
        <v>0</v>
      </c>
      <c r="T164" s="67">
        <f>S164/I164*100</f>
        <v>0</v>
      </c>
      <c r="U164" s="66">
        <f>SUM(U153:U163)</f>
        <v>2</v>
      </c>
      <c r="V164" s="67">
        <f>U164/I164*100</f>
        <v>0.20387359836901123</v>
      </c>
      <c r="W164" s="66">
        <f>SUM(W153:W163)</f>
        <v>0</v>
      </c>
      <c r="X164" s="67">
        <f>W164/I164*100</f>
        <v>0</v>
      </c>
      <c r="Y164" s="66">
        <f>SUM(Y153:Y163)</f>
        <v>1</v>
      </c>
      <c r="Z164" s="67">
        <f>Y164/I164*100</f>
        <v>0.10193679918450561</v>
      </c>
      <c r="AA164" s="66">
        <f>SUM(AA153:AA163)</f>
        <v>0</v>
      </c>
      <c r="AB164" s="67">
        <f>AA164/I164*100</f>
        <v>0</v>
      </c>
      <c r="AC164" s="66">
        <f>SUM(AC153:AC163)</f>
        <v>0</v>
      </c>
      <c r="AD164" s="67">
        <f>AC164/I164*100</f>
        <v>0</v>
      </c>
    </row>
    <row r="165" spans="1:32" ht="15" thickTop="1">
      <c r="A165" s="758" t="s">
        <v>1902</v>
      </c>
      <c r="B165" s="758"/>
      <c r="C165" s="68"/>
      <c r="D165" s="210"/>
      <c r="E165" s="210"/>
      <c r="F165" s="210"/>
      <c r="G165" s="210"/>
      <c r="H165" s="69"/>
      <c r="I165" s="69"/>
      <c r="J165" s="70"/>
      <c r="K165" s="70"/>
      <c r="L165" s="71"/>
      <c r="M165" s="210"/>
      <c r="N165" s="71"/>
      <c r="O165" s="210"/>
      <c r="P165" s="71"/>
      <c r="Q165" s="210"/>
      <c r="R165" s="71"/>
      <c r="S165" s="210"/>
      <c r="T165" s="71"/>
      <c r="U165" s="210"/>
      <c r="V165" s="71"/>
      <c r="W165" s="210"/>
      <c r="X165" s="71"/>
      <c r="Y165" s="210"/>
      <c r="Z165" s="71"/>
      <c r="AA165" s="71"/>
      <c r="AB165" s="70"/>
      <c r="AC165" s="71"/>
      <c r="AD165" s="70"/>
      <c r="AE165" s="55"/>
    </row>
    <row r="166" spans="1:32">
      <c r="A166" s="758" t="s">
        <v>2097</v>
      </c>
      <c r="B166" s="758"/>
      <c r="C166" s="68"/>
      <c r="D166" s="210"/>
      <c r="E166" s="210"/>
      <c r="F166" s="210"/>
      <c r="G166" s="210"/>
      <c r="H166" s="69"/>
      <c r="I166" s="69"/>
      <c r="J166" s="70"/>
      <c r="K166" s="70"/>
      <c r="L166" s="71"/>
      <c r="M166" s="210"/>
      <c r="N166" s="71"/>
      <c r="O166" s="210"/>
      <c r="P166" s="71"/>
      <c r="Q166" s="210"/>
      <c r="R166" s="71"/>
      <c r="S166" s="210"/>
      <c r="T166" s="71"/>
      <c r="U166" s="210"/>
      <c r="V166" s="71"/>
      <c r="W166" s="210"/>
      <c r="X166" s="71"/>
      <c r="Y166" s="210"/>
      <c r="Z166" s="71"/>
      <c r="AA166" s="71"/>
      <c r="AB166" s="70"/>
      <c r="AC166" s="71"/>
      <c r="AD166" s="70"/>
      <c r="AE166" s="55"/>
    </row>
    <row r="167" spans="1:32">
      <c r="A167" s="210"/>
      <c r="B167" s="68"/>
      <c r="C167" s="68"/>
      <c r="D167" s="210"/>
      <c r="E167" s="210"/>
      <c r="F167" s="210"/>
      <c r="G167" s="210"/>
      <c r="H167" s="69"/>
      <c r="I167" s="69"/>
      <c r="J167" s="70"/>
      <c r="K167" s="70"/>
      <c r="L167" s="71"/>
      <c r="M167" s="210"/>
      <c r="N167" s="71"/>
      <c r="O167" s="210"/>
      <c r="P167" s="71"/>
      <c r="Q167" s="210"/>
      <c r="R167" s="71"/>
      <c r="S167" s="210"/>
      <c r="T167" s="71"/>
      <c r="U167" s="210"/>
      <c r="V167" s="71"/>
      <c r="W167" s="210"/>
      <c r="X167" s="71"/>
      <c r="Y167" s="210"/>
      <c r="Z167" s="71"/>
      <c r="AA167" s="71"/>
      <c r="AB167" s="70"/>
      <c r="AC167" s="71"/>
      <c r="AD167" s="70"/>
      <c r="AE167" s="55"/>
    </row>
    <row r="168" spans="1:32">
      <c r="A168" s="210"/>
      <c r="B168" s="68"/>
      <c r="C168" s="68"/>
      <c r="D168" s="210"/>
      <c r="E168" s="210"/>
      <c r="F168" s="210"/>
      <c r="G168" s="210"/>
      <c r="H168" s="69"/>
      <c r="I168" s="69"/>
      <c r="J168" s="70"/>
      <c r="K168" s="70"/>
      <c r="L168" s="71"/>
      <c r="M168" s="210"/>
      <c r="N168" s="71"/>
      <c r="O168" s="210"/>
      <c r="P168" s="71"/>
      <c r="Q168" s="210"/>
      <c r="R168" s="71"/>
      <c r="S168" s="210"/>
      <c r="T168" s="71"/>
      <c r="U168" s="210"/>
      <c r="V168" s="71"/>
      <c r="W168" s="210"/>
      <c r="X168" s="71"/>
      <c r="Y168" s="210"/>
      <c r="Z168" s="71"/>
      <c r="AA168" s="71"/>
      <c r="AB168" s="70"/>
      <c r="AC168" s="71"/>
      <c r="AD168" s="70"/>
      <c r="AE168" s="55"/>
    </row>
    <row r="169" spans="1:32" ht="23.25">
      <c r="A169" s="739" t="s">
        <v>2404</v>
      </c>
      <c r="B169" s="739"/>
      <c r="C169" s="739"/>
      <c r="D169" s="739"/>
      <c r="E169" s="739"/>
      <c r="F169" s="739"/>
      <c r="G169" s="739"/>
      <c r="H169" s="739"/>
      <c r="I169" s="739"/>
      <c r="J169" s="739"/>
      <c r="K169" s="739"/>
      <c r="L169" s="739"/>
      <c r="M169" s="739"/>
      <c r="N169" s="739"/>
      <c r="O169" s="739"/>
      <c r="P169" s="739"/>
      <c r="Q169" s="739"/>
      <c r="R169" s="739"/>
      <c r="S169" s="739"/>
      <c r="T169" s="739"/>
      <c r="U169" s="739"/>
      <c r="V169" s="739"/>
      <c r="W169" s="739"/>
      <c r="X169" s="739"/>
      <c r="Y169" s="739"/>
      <c r="Z169" s="739"/>
      <c r="AA169" s="739"/>
      <c r="AB169" s="739"/>
      <c r="AC169" s="739"/>
      <c r="AD169" s="739"/>
      <c r="AE169" s="55"/>
    </row>
    <row r="170" spans="1:32" ht="23.25">
      <c r="A170" s="739" t="s">
        <v>124</v>
      </c>
      <c r="B170" s="739"/>
      <c r="C170" s="739"/>
      <c r="D170" s="739"/>
      <c r="E170" s="739"/>
      <c r="F170" s="739"/>
      <c r="G170" s="739"/>
      <c r="H170" s="739"/>
      <c r="I170" s="739"/>
      <c r="J170" s="739"/>
      <c r="K170" s="739"/>
      <c r="L170" s="739"/>
      <c r="M170" s="739"/>
      <c r="N170" s="739"/>
      <c r="O170" s="739"/>
      <c r="P170" s="739"/>
      <c r="Q170" s="739"/>
      <c r="R170" s="739"/>
      <c r="S170" s="739"/>
      <c r="T170" s="739"/>
      <c r="U170" s="739"/>
      <c r="V170" s="739"/>
      <c r="W170" s="739"/>
      <c r="X170" s="739"/>
      <c r="Y170" s="739"/>
      <c r="Z170" s="739"/>
      <c r="AA170" s="739"/>
      <c r="AB170" s="739"/>
      <c r="AC170" s="739"/>
      <c r="AD170" s="739"/>
      <c r="AE170" s="55"/>
    </row>
    <row r="171" spans="1:32" ht="21">
      <c r="B171" s="738" t="s">
        <v>967</v>
      </c>
      <c r="C171" s="738"/>
      <c r="D171" s="738"/>
      <c r="E171" s="738"/>
      <c r="F171" s="738"/>
      <c r="G171" s="738"/>
      <c r="H171" s="738"/>
      <c r="I171" s="738"/>
      <c r="J171" s="738"/>
      <c r="K171" s="738"/>
      <c r="L171" s="738"/>
      <c r="M171" s="738"/>
      <c r="N171" s="738"/>
      <c r="O171" s="738"/>
      <c r="P171" s="738"/>
      <c r="Q171" s="738"/>
      <c r="R171" s="738"/>
      <c r="S171" s="738"/>
      <c r="T171" s="738"/>
      <c r="U171" s="738"/>
      <c r="V171" s="738"/>
      <c r="W171" s="738"/>
      <c r="X171" s="738"/>
      <c r="Y171" s="738"/>
      <c r="Z171" s="738"/>
      <c r="AA171" s="738"/>
      <c r="AB171" s="738"/>
      <c r="AC171" s="738"/>
      <c r="AD171" s="738"/>
      <c r="AE171" s="55"/>
    </row>
    <row r="172" spans="1:32" ht="21">
      <c r="B172" s="738" t="s">
        <v>2105</v>
      </c>
      <c r="C172" s="738"/>
      <c r="D172" s="738"/>
      <c r="E172" s="738"/>
      <c r="F172" s="738"/>
      <c r="G172" s="738"/>
      <c r="H172" s="57"/>
      <c r="I172" s="57"/>
      <c r="J172" s="58"/>
      <c r="K172" s="58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5"/>
    </row>
    <row r="173" spans="1:32" ht="15">
      <c r="B173" s="60"/>
      <c r="C173" s="60"/>
      <c r="D173" s="61"/>
      <c r="E173" s="61"/>
      <c r="F173" s="61"/>
      <c r="G173" s="61"/>
      <c r="H173" s="62"/>
      <c r="I173" s="62"/>
      <c r="J173" s="63"/>
      <c r="K173" s="63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55"/>
    </row>
    <row r="174" spans="1:32" ht="18" customHeight="1">
      <c r="A174" s="740" t="s">
        <v>940</v>
      </c>
      <c r="B174" s="740" t="s">
        <v>122</v>
      </c>
      <c r="C174" s="740" t="s">
        <v>942</v>
      </c>
      <c r="D174" s="740" t="s">
        <v>943</v>
      </c>
      <c r="E174" s="740" t="s">
        <v>944</v>
      </c>
      <c r="F174" s="740" t="s">
        <v>945</v>
      </c>
      <c r="G174" s="740" t="s">
        <v>1139</v>
      </c>
      <c r="H174" s="743" t="s">
        <v>946</v>
      </c>
      <c r="I174" s="743" t="s">
        <v>1853</v>
      </c>
      <c r="J174" s="776" t="s">
        <v>1852</v>
      </c>
      <c r="K174" s="765" t="s">
        <v>928</v>
      </c>
      <c r="L174" s="766"/>
      <c r="M174" s="751" t="s">
        <v>929</v>
      </c>
      <c r="N174" s="764"/>
      <c r="O174" s="764"/>
      <c r="P174" s="764"/>
      <c r="Q174" s="764"/>
      <c r="R174" s="764"/>
      <c r="S174" s="764"/>
      <c r="T174" s="764"/>
      <c r="U174" s="764"/>
      <c r="V174" s="764"/>
      <c r="W174" s="764"/>
      <c r="X174" s="764"/>
      <c r="Y174" s="764"/>
      <c r="Z174" s="764"/>
      <c r="AA174" s="764"/>
      <c r="AB174" s="764"/>
      <c r="AC174" s="764"/>
      <c r="AD174" s="752"/>
      <c r="AE174" s="55"/>
    </row>
    <row r="175" spans="1:32" ht="18">
      <c r="A175" s="741"/>
      <c r="B175" s="741"/>
      <c r="C175" s="741"/>
      <c r="D175" s="741"/>
      <c r="E175" s="741"/>
      <c r="F175" s="741"/>
      <c r="G175" s="753"/>
      <c r="H175" s="744"/>
      <c r="I175" s="744"/>
      <c r="J175" s="777"/>
      <c r="K175" s="767"/>
      <c r="L175" s="768"/>
      <c r="M175" s="751" t="s">
        <v>930</v>
      </c>
      <c r="N175" s="752"/>
      <c r="O175" s="751" t="s">
        <v>931</v>
      </c>
      <c r="P175" s="752"/>
      <c r="Q175" s="751" t="s">
        <v>932</v>
      </c>
      <c r="R175" s="752"/>
      <c r="S175" s="751" t="s">
        <v>933</v>
      </c>
      <c r="T175" s="752"/>
      <c r="U175" s="751" t="s">
        <v>934</v>
      </c>
      <c r="V175" s="752"/>
      <c r="W175" s="751" t="s">
        <v>935</v>
      </c>
      <c r="X175" s="752"/>
      <c r="Y175" s="751" t="s">
        <v>936</v>
      </c>
      <c r="Z175" s="752"/>
      <c r="AA175" s="751" t="s">
        <v>950</v>
      </c>
      <c r="AB175" s="752"/>
      <c r="AC175" s="751" t="s">
        <v>951</v>
      </c>
      <c r="AD175" s="752"/>
      <c r="AE175" s="55"/>
    </row>
    <row r="176" spans="1:32" ht="54">
      <c r="A176" s="742"/>
      <c r="B176" s="742"/>
      <c r="C176" s="742"/>
      <c r="D176" s="742"/>
      <c r="E176" s="742"/>
      <c r="F176" s="742"/>
      <c r="G176" s="754"/>
      <c r="H176" s="745"/>
      <c r="I176" s="745"/>
      <c r="J176" s="778"/>
      <c r="K176" s="64" t="s">
        <v>937</v>
      </c>
      <c r="L176" s="65" t="s">
        <v>949</v>
      </c>
      <c r="M176" s="65" t="s">
        <v>937</v>
      </c>
      <c r="N176" s="65" t="s">
        <v>949</v>
      </c>
      <c r="O176" s="65" t="s">
        <v>937</v>
      </c>
      <c r="P176" s="65" t="s">
        <v>949</v>
      </c>
      <c r="Q176" s="65" t="s">
        <v>937</v>
      </c>
      <c r="R176" s="65" t="s">
        <v>949</v>
      </c>
      <c r="S176" s="65" t="s">
        <v>937</v>
      </c>
      <c r="T176" s="65" t="s">
        <v>949</v>
      </c>
      <c r="U176" s="65" t="s">
        <v>937</v>
      </c>
      <c r="V176" s="65" t="s">
        <v>949</v>
      </c>
      <c r="W176" s="65" t="s">
        <v>937</v>
      </c>
      <c r="X176" s="65" t="s">
        <v>949</v>
      </c>
      <c r="Y176" s="65" t="s">
        <v>937</v>
      </c>
      <c r="Z176" s="65" t="s">
        <v>949</v>
      </c>
      <c r="AA176" s="65" t="s">
        <v>937</v>
      </c>
      <c r="AB176" s="65" t="s">
        <v>949</v>
      </c>
      <c r="AC176" s="65" t="s">
        <v>937</v>
      </c>
      <c r="AD176" s="65" t="s">
        <v>949</v>
      </c>
      <c r="AE176" s="55"/>
    </row>
    <row r="177" spans="1:32" ht="18">
      <c r="A177" s="23">
        <v>1</v>
      </c>
      <c r="B177" s="24" t="s">
        <v>1184</v>
      </c>
      <c r="C177" s="36" t="s">
        <v>1195</v>
      </c>
      <c r="D177" s="30">
        <v>8</v>
      </c>
      <c r="E177" s="30" t="s">
        <v>1206</v>
      </c>
      <c r="F177" s="30" t="s">
        <v>1206</v>
      </c>
      <c r="G177" s="30" t="s">
        <v>1221</v>
      </c>
      <c r="H177" s="131">
        <v>155</v>
      </c>
      <c r="I177" s="131">
        <v>155</v>
      </c>
      <c r="J177" s="26">
        <f t="shared" ref="J177:J184" si="43">I177/H177*100</f>
        <v>100</v>
      </c>
      <c r="K177" s="132">
        <v>0</v>
      </c>
      <c r="L177" s="26">
        <f t="shared" ref="L177:L184" si="44">K177/I177*100</f>
        <v>0</v>
      </c>
      <c r="M177" s="23">
        <v>0</v>
      </c>
      <c r="N177" s="26">
        <f t="shared" ref="N177:N184" si="45">M177/I177*100</f>
        <v>0</v>
      </c>
      <c r="O177" s="23">
        <v>0</v>
      </c>
      <c r="P177" s="26">
        <f t="shared" ref="P177:P184" si="46">O177/I177*100</f>
        <v>0</v>
      </c>
      <c r="Q177" s="23">
        <v>0</v>
      </c>
      <c r="R177" s="26">
        <f t="shared" ref="R177:R184" si="47">Q177/I177*100</f>
        <v>0</v>
      </c>
      <c r="S177" s="23">
        <v>0</v>
      </c>
      <c r="T177" s="26">
        <f t="shared" ref="T177:T184" si="48">S177/I177*100</f>
        <v>0</v>
      </c>
      <c r="U177" s="23">
        <v>0</v>
      </c>
      <c r="V177" s="26">
        <f t="shared" ref="V177:V184" si="49">U177/I177*100</f>
        <v>0</v>
      </c>
      <c r="W177" s="23">
        <v>0</v>
      </c>
      <c r="X177" s="26">
        <f t="shared" ref="X177:X184" si="50">W177/I177*100</f>
        <v>0</v>
      </c>
      <c r="Y177" s="23">
        <v>0</v>
      </c>
      <c r="Z177" s="26">
        <f t="shared" ref="Z177:Z184" si="51">Y177/I177*100</f>
        <v>0</v>
      </c>
      <c r="AA177" s="28">
        <v>0</v>
      </c>
      <c r="AB177" s="26">
        <f t="shared" ref="AB177:AB184" si="52">AA177/I177*100</f>
        <v>0</v>
      </c>
      <c r="AC177" s="28">
        <v>0</v>
      </c>
      <c r="AD177" s="26">
        <f t="shared" ref="AD177:AD184" si="53">AC177/I177*100</f>
        <v>0</v>
      </c>
      <c r="AE177" s="55">
        <v>1</v>
      </c>
      <c r="AF177" s="53">
        <v>1</v>
      </c>
    </row>
    <row r="178" spans="1:32" ht="18">
      <c r="A178" s="23">
        <v>2</v>
      </c>
      <c r="B178" s="24" t="s">
        <v>1185</v>
      </c>
      <c r="C178" s="24" t="s">
        <v>1196</v>
      </c>
      <c r="D178" s="23">
        <v>11</v>
      </c>
      <c r="E178" s="23" t="s">
        <v>1207</v>
      </c>
      <c r="F178" s="23" t="s">
        <v>1206</v>
      </c>
      <c r="G178" s="30" t="s">
        <v>1221</v>
      </c>
      <c r="H178" s="131">
        <v>45</v>
      </c>
      <c r="I178" s="131">
        <v>45</v>
      </c>
      <c r="J178" s="26">
        <f t="shared" si="43"/>
        <v>100</v>
      </c>
      <c r="K178" s="132">
        <v>0</v>
      </c>
      <c r="L178" s="26">
        <f t="shared" si="44"/>
        <v>0</v>
      </c>
      <c r="M178" s="23">
        <v>0</v>
      </c>
      <c r="N178" s="26">
        <f t="shared" si="45"/>
        <v>0</v>
      </c>
      <c r="O178" s="23">
        <v>0</v>
      </c>
      <c r="P178" s="26">
        <f t="shared" si="46"/>
        <v>0</v>
      </c>
      <c r="Q178" s="23">
        <v>0</v>
      </c>
      <c r="R178" s="26">
        <f t="shared" si="47"/>
        <v>0</v>
      </c>
      <c r="S178" s="23">
        <v>0</v>
      </c>
      <c r="T178" s="26">
        <f t="shared" si="48"/>
        <v>0</v>
      </c>
      <c r="U178" s="23">
        <v>0</v>
      </c>
      <c r="V178" s="26">
        <f t="shared" si="49"/>
        <v>0</v>
      </c>
      <c r="W178" s="23">
        <v>0</v>
      </c>
      <c r="X178" s="26">
        <f t="shared" si="50"/>
        <v>0</v>
      </c>
      <c r="Y178" s="23">
        <v>0</v>
      </c>
      <c r="Z178" s="26">
        <f t="shared" si="51"/>
        <v>0</v>
      </c>
      <c r="AA178" s="28">
        <v>0</v>
      </c>
      <c r="AB178" s="26">
        <f t="shared" si="52"/>
        <v>0</v>
      </c>
      <c r="AC178" s="28">
        <v>0</v>
      </c>
      <c r="AD178" s="26">
        <f t="shared" si="53"/>
        <v>0</v>
      </c>
      <c r="AE178" s="55">
        <v>1</v>
      </c>
      <c r="AF178" s="53">
        <v>1</v>
      </c>
    </row>
    <row r="179" spans="1:32" ht="18">
      <c r="A179" s="23">
        <v>3</v>
      </c>
      <c r="B179" s="24" t="s">
        <v>1186</v>
      </c>
      <c r="C179" s="24" t="s">
        <v>1197</v>
      </c>
      <c r="D179" s="23">
        <v>8</v>
      </c>
      <c r="E179" s="23" t="s">
        <v>1208</v>
      </c>
      <c r="F179" s="23" t="s">
        <v>1206</v>
      </c>
      <c r="G179" s="30" t="s">
        <v>1221</v>
      </c>
      <c r="H179" s="131">
        <v>51</v>
      </c>
      <c r="I179" s="131">
        <v>51</v>
      </c>
      <c r="J179" s="26">
        <f t="shared" si="43"/>
        <v>100</v>
      </c>
      <c r="K179" s="132">
        <v>0</v>
      </c>
      <c r="L179" s="26">
        <f t="shared" si="44"/>
        <v>0</v>
      </c>
      <c r="M179" s="23">
        <v>0</v>
      </c>
      <c r="N179" s="26">
        <f t="shared" si="45"/>
        <v>0</v>
      </c>
      <c r="O179" s="23">
        <v>0</v>
      </c>
      <c r="P179" s="26">
        <f t="shared" si="46"/>
        <v>0</v>
      </c>
      <c r="Q179" s="23">
        <v>0</v>
      </c>
      <c r="R179" s="26">
        <f t="shared" si="47"/>
        <v>0</v>
      </c>
      <c r="S179" s="23">
        <v>0</v>
      </c>
      <c r="T179" s="26">
        <f t="shared" si="48"/>
        <v>0</v>
      </c>
      <c r="U179" s="23">
        <v>0</v>
      </c>
      <c r="V179" s="26">
        <f t="shared" si="49"/>
        <v>0</v>
      </c>
      <c r="W179" s="23">
        <v>0</v>
      </c>
      <c r="X179" s="26">
        <f t="shared" si="50"/>
        <v>0</v>
      </c>
      <c r="Y179" s="23">
        <v>0</v>
      </c>
      <c r="Z179" s="26">
        <f t="shared" si="51"/>
        <v>0</v>
      </c>
      <c r="AA179" s="28">
        <v>0</v>
      </c>
      <c r="AB179" s="26">
        <f t="shared" si="52"/>
        <v>0</v>
      </c>
      <c r="AC179" s="28">
        <v>0</v>
      </c>
      <c r="AD179" s="26">
        <f t="shared" si="53"/>
        <v>0</v>
      </c>
      <c r="AE179" s="55">
        <v>1</v>
      </c>
      <c r="AF179" s="53">
        <v>1</v>
      </c>
    </row>
    <row r="180" spans="1:32" ht="18">
      <c r="A180" s="23">
        <v>4</v>
      </c>
      <c r="B180" s="24" t="s">
        <v>1187</v>
      </c>
      <c r="C180" s="24" t="s">
        <v>1198</v>
      </c>
      <c r="D180" s="23">
        <v>7</v>
      </c>
      <c r="E180" s="23" t="s">
        <v>1209</v>
      </c>
      <c r="F180" s="23" t="s">
        <v>1209</v>
      </c>
      <c r="G180" s="30" t="s">
        <v>1221</v>
      </c>
      <c r="H180" s="131">
        <v>32</v>
      </c>
      <c r="I180" s="131">
        <v>15</v>
      </c>
      <c r="J180" s="26">
        <f t="shared" si="43"/>
        <v>46.875</v>
      </c>
      <c r="K180" s="132">
        <v>0</v>
      </c>
      <c r="L180" s="26">
        <f t="shared" si="44"/>
        <v>0</v>
      </c>
      <c r="M180" s="23">
        <v>0</v>
      </c>
      <c r="N180" s="26">
        <f t="shared" si="45"/>
        <v>0</v>
      </c>
      <c r="O180" s="23">
        <v>0</v>
      </c>
      <c r="P180" s="26">
        <f t="shared" si="46"/>
        <v>0</v>
      </c>
      <c r="Q180" s="23">
        <v>0</v>
      </c>
      <c r="R180" s="26">
        <f t="shared" si="47"/>
        <v>0</v>
      </c>
      <c r="S180" s="23">
        <v>0</v>
      </c>
      <c r="T180" s="26">
        <f t="shared" si="48"/>
        <v>0</v>
      </c>
      <c r="U180" s="23">
        <v>0</v>
      </c>
      <c r="V180" s="26">
        <f t="shared" si="49"/>
        <v>0</v>
      </c>
      <c r="W180" s="23">
        <v>0</v>
      </c>
      <c r="X180" s="26">
        <f t="shared" si="50"/>
        <v>0</v>
      </c>
      <c r="Y180" s="23">
        <v>0</v>
      </c>
      <c r="Z180" s="26">
        <f t="shared" si="51"/>
        <v>0</v>
      </c>
      <c r="AA180" s="28">
        <v>0</v>
      </c>
      <c r="AB180" s="26">
        <f t="shared" si="52"/>
        <v>0</v>
      </c>
      <c r="AC180" s="28">
        <v>0</v>
      </c>
      <c r="AD180" s="26">
        <f t="shared" si="53"/>
        <v>0</v>
      </c>
      <c r="AE180" s="55">
        <v>1</v>
      </c>
      <c r="AF180" s="53">
        <v>1</v>
      </c>
    </row>
    <row r="181" spans="1:32" s="55" customFormat="1" ht="18">
      <c r="A181" s="23">
        <v>5</v>
      </c>
      <c r="B181" s="24" t="s">
        <v>1893</v>
      </c>
      <c r="C181" s="24" t="s">
        <v>2010</v>
      </c>
      <c r="D181" s="23">
        <v>8</v>
      </c>
      <c r="E181" s="23" t="s">
        <v>1894</v>
      </c>
      <c r="F181" s="23" t="s">
        <v>1895</v>
      </c>
      <c r="G181" s="23" t="s">
        <v>1217</v>
      </c>
      <c r="H181" s="40">
        <v>53</v>
      </c>
      <c r="I181" s="40">
        <v>53</v>
      </c>
      <c r="J181" s="26">
        <f t="shared" si="43"/>
        <v>100</v>
      </c>
      <c r="K181" s="132">
        <v>0</v>
      </c>
      <c r="L181" s="26">
        <f t="shared" si="44"/>
        <v>0</v>
      </c>
      <c r="M181" s="23">
        <v>0</v>
      </c>
      <c r="N181" s="26">
        <f t="shared" si="45"/>
        <v>0</v>
      </c>
      <c r="O181" s="23">
        <v>0</v>
      </c>
      <c r="P181" s="26">
        <f t="shared" si="46"/>
        <v>0</v>
      </c>
      <c r="Q181" s="23">
        <v>0</v>
      </c>
      <c r="R181" s="26">
        <f t="shared" si="47"/>
        <v>0</v>
      </c>
      <c r="S181" s="23">
        <v>0</v>
      </c>
      <c r="T181" s="26">
        <f t="shared" si="48"/>
        <v>0</v>
      </c>
      <c r="U181" s="23">
        <v>0</v>
      </c>
      <c r="V181" s="26">
        <f t="shared" si="49"/>
        <v>0</v>
      </c>
      <c r="W181" s="23">
        <v>0</v>
      </c>
      <c r="X181" s="26">
        <f t="shared" si="50"/>
        <v>0</v>
      </c>
      <c r="Y181" s="23">
        <v>0</v>
      </c>
      <c r="Z181" s="26">
        <f t="shared" si="51"/>
        <v>0</v>
      </c>
      <c r="AA181" s="23">
        <v>0</v>
      </c>
      <c r="AB181" s="26">
        <f t="shared" si="52"/>
        <v>0</v>
      </c>
      <c r="AC181" s="23">
        <v>0</v>
      </c>
      <c r="AD181" s="26">
        <f t="shared" si="53"/>
        <v>0</v>
      </c>
      <c r="AE181" s="123">
        <v>1</v>
      </c>
      <c r="AF181" s="55">
        <v>1</v>
      </c>
    </row>
    <row r="182" spans="1:32" s="55" customFormat="1" ht="18">
      <c r="A182" s="23">
        <v>6</v>
      </c>
      <c r="B182" s="24" t="s">
        <v>1896</v>
      </c>
      <c r="C182" s="24" t="s">
        <v>2011</v>
      </c>
      <c r="D182" s="23">
        <v>7</v>
      </c>
      <c r="E182" s="23" t="s">
        <v>1897</v>
      </c>
      <c r="F182" s="23" t="s">
        <v>1895</v>
      </c>
      <c r="G182" s="23" t="s">
        <v>1217</v>
      </c>
      <c r="H182" s="40">
        <v>47</v>
      </c>
      <c r="I182" s="40">
        <v>47</v>
      </c>
      <c r="J182" s="26">
        <f t="shared" si="43"/>
        <v>100</v>
      </c>
      <c r="K182" s="132">
        <v>1</v>
      </c>
      <c r="L182" s="26">
        <f t="shared" si="44"/>
        <v>2.1276595744680851</v>
      </c>
      <c r="M182" s="23">
        <v>0</v>
      </c>
      <c r="N182" s="26">
        <f t="shared" si="45"/>
        <v>0</v>
      </c>
      <c r="O182" s="23">
        <v>0</v>
      </c>
      <c r="P182" s="26">
        <f t="shared" si="46"/>
        <v>0</v>
      </c>
      <c r="Q182" s="23">
        <v>0</v>
      </c>
      <c r="R182" s="26">
        <f t="shared" si="47"/>
        <v>0</v>
      </c>
      <c r="S182" s="23">
        <v>1</v>
      </c>
      <c r="T182" s="26">
        <f t="shared" si="48"/>
        <v>2.1276595744680851</v>
      </c>
      <c r="U182" s="23">
        <v>0</v>
      </c>
      <c r="V182" s="26">
        <f t="shared" si="49"/>
        <v>0</v>
      </c>
      <c r="W182" s="23">
        <v>0</v>
      </c>
      <c r="X182" s="26">
        <f t="shared" si="50"/>
        <v>0</v>
      </c>
      <c r="Y182" s="23">
        <v>0</v>
      </c>
      <c r="Z182" s="26">
        <f t="shared" si="51"/>
        <v>0</v>
      </c>
      <c r="AA182" s="23">
        <v>0</v>
      </c>
      <c r="AB182" s="26">
        <f t="shared" si="52"/>
        <v>0</v>
      </c>
      <c r="AC182" s="23">
        <v>0</v>
      </c>
      <c r="AD182" s="26">
        <f t="shared" si="53"/>
        <v>0</v>
      </c>
      <c r="AE182" s="123">
        <v>1</v>
      </c>
      <c r="AF182" s="55">
        <v>1</v>
      </c>
    </row>
    <row r="183" spans="1:32" s="55" customFormat="1" ht="18">
      <c r="A183" s="23">
        <v>7</v>
      </c>
      <c r="B183" s="24" t="s">
        <v>1898</v>
      </c>
      <c r="C183" s="24" t="s">
        <v>2012</v>
      </c>
      <c r="D183" s="23">
        <v>8</v>
      </c>
      <c r="E183" s="23" t="s">
        <v>1899</v>
      </c>
      <c r="F183" s="23" t="s">
        <v>1895</v>
      </c>
      <c r="G183" s="23" t="s">
        <v>1217</v>
      </c>
      <c r="H183" s="40">
        <v>56</v>
      </c>
      <c r="I183" s="40">
        <v>56</v>
      </c>
      <c r="J183" s="26">
        <f t="shared" si="43"/>
        <v>100</v>
      </c>
      <c r="K183" s="132">
        <v>0</v>
      </c>
      <c r="L183" s="26">
        <f t="shared" si="44"/>
        <v>0</v>
      </c>
      <c r="M183" s="23">
        <v>0</v>
      </c>
      <c r="N183" s="26">
        <f t="shared" si="45"/>
        <v>0</v>
      </c>
      <c r="O183" s="23">
        <v>0</v>
      </c>
      <c r="P183" s="26">
        <f t="shared" si="46"/>
        <v>0</v>
      </c>
      <c r="Q183" s="23">
        <v>0</v>
      </c>
      <c r="R183" s="26">
        <f t="shared" si="47"/>
        <v>0</v>
      </c>
      <c r="S183" s="23">
        <v>0</v>
      </c>
      <c r="T183" s="26">
        <f t="shared" si="48"/>
        <v>0</v>
      </c>
      <c r="U183" s="23">
        <v>0</v>
      </c>
      <c r="V183" s="26">
        <f t="shared" si="49"/>
        <v>0</v>
      </c>
      <c r="W183" s="23">
        <v>0</v>
      </c>
      <c r="X183" s="26">
        <f t="shared" si="50"/>
        <v>0</v>
      </c>
      <c r="Y183" s="23">
        <v>0</v>
      </c>
      <c r="Z183" s="26">
        <f t="shared" si="51"/>
        <v>0</v>
      </c>
      <c r="AA183" s="23">
        <v>0</v>
      </c>
      <c r="AB183" s="26">
        <f t="shared" si="52"/>
        <v>0</v>
      </c>
      <c r="AC183" s="23">
        <v>0</v>
      </c>
      <c r="AD183" s="26">
        <f t="shared" si="53"/>
        <v>0</v>
      </c>
      <c r="AE183" s="123">
        <v>1</v>
      </c>
      <c r="AF183" s="55">
        <v>1</v>
      </c>
    </row>
    <row r="184" spans="1:32" s="55" customFormat="1" ht="18">
      <c r="A184" s="23">
        <v>8</v>
      </c>
      <c r="B184" s="24" t="s">
        <v>2104</v>
      </c>
      <c r="C184" s="24"/>
      <c r="D184" s="23">
        <v>9</v>
      </c>
      <c r="E184" s="23" t="s">
        <v>2103</v>
      </c>
      <c r="F184" s="23" t="s">
        <v>1720</v>
      </c>
      <c r="G184" s="23" t="s">
        <v>1217</v>
      </c>
      <c r="H184" s="40">
        <v>136</v>
      </c>
      <c r="I184" s="40">
        <v>121</v>
      </c>
      <c r="J184" s="26">
        <f t="shared" si="43"/>
        <v>88.970588235294116</v>
      </c>
      <c r="K184" s="132">
        <v>0</v>
      </c>
      <c r="L184" s="26">
        <f t="shared" si="44"/>
        <v>0</v>
      </c>
      <c r="M184" s="23">
        <v>0</v>
      </c>
      <c r="N184" s="26">
        <f t="shared" si="45"/>
        <v>0</v>
      </c>
      <c r="O184" s="23">
        <v>0</v>
      </c>
      <c r="P184" s="26">
        <f t="shared" si="46"/>
        <v>0</v>
      </c>
      <c r="Q184" s="23">
        <v>0</v>
      </c>
      <c r="R184" s="26">
        <f t="shared" si="47"/>
        <v>0</v>
      </c>
      <c r="S184" s="23">
        <v>0</v>
      </c>
      <c r="T184" s="26">
        <f t="shared" si="48"/>
        <v>0</v>
      </c>
      <c r="U184" s="23">
        <v>0</v>
      </c>
      <c r="V184" s="26">
        <f t="shared" si="49"/>
        <v>0</v>
      </c>
      <c r="W184" s="23">
        <v>0</v>
      </c>
      <c r="X184" s="26">
        <f t="shared" si="50"/>
        <v>0</v>
      </c>
      <c r="Y184" s="23">
        <v>0</v>
      </c>
      <c r="Z184" s="26">
        <f t="shared" si="51"/>
        <v>0</v>
      </c>
      <c r="AA184" s="23">
        <v>0</v>
      </c>
      <c r="AB184" s="26">
        <f t="shared" si="52"/>
        <v>0</v>
      </c>
      <c r="AC184" s="23">
        <v>0</v>
      </c>
      <c r="AD184" s="26">
        <f t="shared" si="53"/>
        <v>0</v>
      </c>
      <c r="AE184" s="123">
        <v>1</v>
      </c>
      <c r="AF184" s="55">
        <v>1</v>
      </c>
    </row>
    <row r="185" spans="1:32" s="55" customFormat="1" ht="18">
      <c r="A185" s="23">
        <v>9</v>
      </c>
      <c r="B185" s="24" t="s">
        <v>1188</v>
      </c>
      <c r="C185" s="36" t="s">
        <v>1199</v>
      </c>
      <c r="D185" s="30">
        <v>8</v>
      </c>
      <c r="E185" s="30" t="s">
        <v>1210</v>
      </c>
      <c r="F185" s="30" t="s">
        <v>1218</v>
      </c>
      <c r="G185" s="23" t="s">
        <v>1223</v>
      </c>
      <c r="H185" s="40">
        <v>26</v>
      </c>
      <c r="I185" s="40">
        <v>26</v>
      </c>
      <c r="J185" s="26">
        <f t="shared" ref="J185:J192" si="54">I185/H185*100</f>
        <v>100</v>
      </c>
      <c r="K185" s="132">
        <v>0</v>
      </c>
      <c r="L185" s="26">
        <f t="shared" ref="L185:L192" si="55">K185/I185*100</f>
        <v>0</v>
      </c>
      <c r="M185" s="23">
        <v>0</v>
      </c>
      <c r="N185" s="26">
        <f t="shared" ref="N185:N192" si="56">M185/I185*100</f>
        <v>0</v>
      </c>
      <c r="O185" s="23">
        <v>0</v>
      </c>
      <c r="P185" s="26">
        <f t="shared" ref="P185:P191" si="57">O185/I185*100</f>
        <v>0</v>
      </c>
      <c r="Q185" s="23">
        <v>0</v>
      </c>
      <c r="R185" s="26">
        <f t="shared" ref="R185:R192" si="58">Q185/I185*100</f>
        <v>0</v>
      </c>
      <c r="S185" s="23">
        <v>0</v>
      </c>
      <c r="T185" s="26">
        <f t="shared" ref="T185:T192" si="59">S185/I185*100</f>
        <v>0</v>
      </c>
      <c r="U185" s="23">
        <v>0</v>
      </c>
      <c r="V185" s="26">
        <f t="shared" ref="V185:V192" si="60">U185/I185*100</f>
        <v>0</v>
      </c>
      <c r="W185" s="23">
        <v>0</v>
      </c>
      <c r="X185" s="26">
        <f t="shared" ref="X185:X192" si="61">W185/I185*100</f>
        <v>0</v>
      </c>
      <c r="Y185" s="23">
        <v>0</v>
      </c>
      <c r="Z185" s="26">
        <f t="shared" ref="Z185:Z192" si="62">Y185/I185*100</f>
        <v>0</v>
      </c>
      <c r="AA185" s="23">
        <v>0</v>
      </c>
      <c r="AB185" s="26">
        <f t="shared" ref="AB185:AB191" si="63">AA185/I185*100</f>
        <v>0</v>
      </c>
      <c r="AC185" s="23">
        <v>0</v>
      </c>
      <c r="AD185" s="26">
        <f t="shared" ref="AD185:AD192" si="64">AC185/I185*100</f>
        <v>0</v>
      </c>
      <c r="AE185" s="55">
        <v>1</v>
      </c>
      <c r="AF185" s="55">
        <v>1</v>
      </c>
    </row>
    <row r="186" spans="1:32" s="55" customFormat="1" ht="18">
      <c r="A186" s="23">
        <v>10</v>
      </c>
      <c r="B186" s="24" t="s">
        <v>1189</v>
      </c>
      <c r="C186" s="36" t="s">
        <v>1200</v>
      </c>
      <c r="D186" s="30">
        <v>9</v>
      </c>
      <c r="E186" s="30" t="s">
        <v>1211</v>
      </c>
      <c r="F186" s="30" t="s">
        <v>1211</v>
      </c>
      <c r="G186" s="23" t="s">
        <v>1223</v>
      </c>
      <c r="H186" s="40">
        <v>65</v>
      </c>
      <c r="I186" s="40">
        <v>65</v>
      </c>
      <c r="J186" s="26">
        <f t="shared" si="54"/>
        <v>100</v>
      </c>
      <c r="K186" s="132">
        <v>0</v>
      </c>
      <c r="L186" s="26">
        <f t="shared" si="55"/>
        <v>0</v>
      </c>
      <c r="M186" s="23">
        <v>0</v>
      </c>
      <c r="N186" s="26">
        <f t="shared" si="56"/>
        <v>0</v>
      </c>
      <c r="O186" s="23">
        <v>0</v>
      </c>
      <c r="P186" s="26">
        <f t="shared" si="57"/>
        <v>0</v>
      </c>
      <c r="Q186" s="23">
        <v>0</v>
      </c>
      <c r="R186" s="26">
        <f t="shared" si="58"/>
        <v>0</v>
      </c>
      <c r="S186" s="23">
        <v>0</v>
      </c>
      <c r="T186" s="26">
        <f t="shared" si="59"/>
        <v>0</v>
      </c>
      <c r="U186" s="23">
        <v>0</v>
      </c>
      <c r="V186" s="26">
        <f t="shared" si="60"/>
        <v>0</v>
      </c>
      <c r="W186" s="23">
        <v>0</v>
      </c>
      <c r="X186" s="26">
        <f t="shared" si="61"/>
        <v>0</v>
      </c>
      <c r="Y186" s="23">
        <v>0</v>
      </c>
      <c r="Z186" s="26">
        <f t="shared" si="62"/>
        <v>0</v>
      </c>
      <c r="AA186" s="23">
        <v>0</v>
      </c>
      <c r="AB186" s="26">
        <f t="shared" si="63"/>
        <v>0</v>
      </c>
      <c r="AC186" s="23">
        <v>0</v>
      </c>
      <c r="AD186" s="26">
        <f t="shared" si="64"/>
        <v>0</v>
      </c>
      <c r="AE186" s="55">
        <v>1</v>
      </c>
      <c r="AF186" s="55">
        <v>1</v>
      </c>
    </row>
    <row r="187" spans="1:32" s="55" customFormat="1" ht="18">
      <c r="A187" s="23">
        <v>11</v>
      </c>
      <c r="B187" s="24" t="s">
        <v>1190</v>
      </c>
      <c r="C187" s="24" t="s">
        <v>1201</v>
      </c>
      <c r="D187" s="23">
        <v>4</v>
      </c>
      <c r="E187" s="23" t="s">
        <v>1212</v>
      </c>
      <c r="F187" s="23" t="s">
        <v>1219</v>
      </c>
      <c r="G187" s="23" t="s">
        <v>1223</v>
      </c>
      <c r="H187" s="40">
        <v>25</v>
      </c>
      <c r="I187" s="40">
        <v>25</v>
      </c>
      <c r="J187" s="26">
        <f t="shared" si="54"/>
        <v>100</v>
      </c>
      <c r="K187" s="132">
        <v>0</v>
      </c>
      <c r="L187" s="26">
        <f t="shared" si="55"/>
        <v>0</v>
      </c>
      <c r="M187" s="23">
        <v>0</v>
      </c>
      <c r="N187" s="26">
        <f t="shared" si="56"/>
        <v>0</v>
      </c>
      <c r="O187" s="23">
        <v>0</v>
      </c>
      <c r="P187" s="26">
        <f t="shared" si="57"/>
        <v>0</v>
      </c>
      <c r="Q187" s="23">
        <v>0</v>
      </c>
      <c r="R187" s="26">
        <f t="shared" si="58"/>
        <v>0</v>
      </c>
      <c r="S187" s="23">
        <v>0</v>
      </c>
      <c r="T187" s="26">
        <f t="shared" si="59"/>
        <v>0</v>
      </c>
      <c r="U187" s="23">
        <v>0</v>
      </c>
      <c r="V187" s="26">
        <f t="shared" si="60"/>
        <v>0</v>
      </c>
      <c r="W187" s="23">
        <v>0</v>
      </c>
      <c r="X187" s="26">
        <f t="shared" si="61"/>
        <v>0</v>
      </c>
      <c r="Y187" s="23">
        <v>0</v>
      </c>
      <c r="Z187" s="26">
        <f t="shared" si="62"/>
        <v>0</v>
      </c>
      <c r="AA187" s="23">
        <v>0</v>
      </c>
      <c r="AB187" s="26">
        <f t="shared" si="63"/>
        <v>0</v>
      </c>
      <c r="AC187" s="23">
        <v>0</v>
      </c>
      <c r="AD187" s="26">
        <f t="shared" si="64"/>
        <v>0</v>
      </c>
      <c r="AE187" s="55">
        <v>1</v>
      </c>
      <c r="AF187" s="55">
        <v>1</v>
      </c>
    </row>
    <row r="188" spans="1:32" s="55" customFormat="1" ht="18">
      <c r="A188" s="23">
        <v>12</v>
      </c>
      <c r="B188" s="24" t="s">
        <v>1900</v>
      </c>
      <c r="C188" s="24" t="s">
        <v>2029</v>
      </c>
      <c r="D188" s="23">
        <v>4</v>
      </c>
      <c r="E188" s="23" t="s">
        <v>1901</v>
      </c>
      <c r="F188" s="23" t="s">
        <v>1218</v>
      </c>
      <c r="G188" s="23" t="s">
        <v>1223</v>
      </c>
      <c r="H188" s="40">
        <v>96</v>
      </c>
      <c r="I188" s="40">
        <v>96</v>
      </c>
      <c r="J188" s="26">
        <f t="shared" si="54"/>
        <v>100</v>
      </c>
      <c r="K188" s="132">
        <v>1</v>
      </c>
      <c r="L188" s="26">
        <f t="shared" si="55"/>
        <v>1.0416666666666665</v>
      </c>
      <c r="M188" s="23">
        <v>0</v>
      </c>
      <c r="N188" s="26">
        <f t="shared" si="56"/>
        <v>0</v>
      </c>
      <c r="O188" s="23">
        <v>0</v>
      </c>
      <c r="P188" s="26">
        <f t="shared" si="57"/>
        <v>0</v>
      </c>
      <c r="Q188" s="23">
        <v>0</v>
      </c>
      <c r="R188" s="26">
        <f t="shared" si="58"/>
        <v>0</v>
      </c>
      <c r="S188" s="23">
        <v>0</v>
      </c>
      <c r="T188" s="26">
        <f t="shared" si="59"/>
        <v>0</v>
      </c>
      <c r="U188" s="23">
        <v>0</v>
      </c>
      <c r="V188" s="26">
        <f t="shared" si="60"/>
        <v>0</v>
      </c>
      <c r="W188" s="23">
        <v>1</v>
      </c>
      <c r="X188" s="26">
        <f t="shared" si="61"/>
        <v>1.0416666666666665</v>
      </c>
      <c r="Y188" s="23">
        <v>0</v>
      </c>
      <c r="Z188" s="26">
        <f t="shared" si="62"/>
        <v>0</v>
      </c>
      <c r="AA188" s="23">
        <v>0</v>
      </c>
      <c r="AB188" s="26">
        <f t="shared" si="63"/>
        <v>0</v>
      </c>
      <c r="AC188" s="23">
        <v>0</v>
      </c>
      <c r="AD188" s="26">
        <f t="shared" si="64"/>
        <v>0</v>
      </c>
      <c r="AE188" s="55">
        <v>1</v>
      </c>
      <c r="AF188" s="55">
        <v>1</v>
      </c>
    </row>
    <row r="189" spans="1:32" s="55" customFormat="1" ht="18">
      <c r="A189" s="23">
        <v>13</v>
      </c>
      <c r="B189" s="24" t="s">
        <v>1194</v>
      </c>
      <c r="C189" s="24" t="s">
        <v>1202</v>
      </c>
      <c r="D189" s="23">
        <v>9</v>
      </c>
      <c r="E189" s="23" t="s">
        <v>1213</v>
      </c>
      <c r="F189" s="23" t="s">
        <v>1214</v>
      </c>
      <c r="G189" s="23" t="s">
        <v>1223</v>
      </c>
      <c r="H189" s="40">
        <v>70</v>
      </c>
      <c r="I189" s="40">
        <v>70</v>
      </c>
      <c r="J189" s="26">
        <f t="shared" si="54"/>
        <v>100</v>
      </c>
      <c r="K189" s="42">
        <v>0</v>
      </c>
      <c r="L189" s="26">
        <f t="shared" si="55"/>
        <v>0</v>
      </c>
      <c r="M189" s="23">
        <v>0</v>
      </c>
      <c r="N189" s="26">
        <f t="shared" si="56"/>
        <v>0</v>
      </c>
      <c r="O189" s="23">
        <v>0</v>
      </c>
      <c r="P189" s="26">
        <f t="shared" si="57"/>
        <v>0</v>
      </c>
      <c r="Q189" s="23">
        <v>0</v>
      </c>
      <c r="R189" s="26">
        <f t="shared" si="58"/>
        <v>0</v>
      </c>
      <c r="S189" s="23">
        <v>0</v>
      </c>
      <c r="T189" s="26">
        <f t="shared" si="59"/>
        <v>0</v>
      </c>
      <c r="U189" s="23">
        <v>0</v>
      </c>
      <c r="V189" s="26">
        <f t="shared" si="60"/>
        <v>0</v>
      </c>
      <c r="W189" s="23">
        <v>0</v>
      </c>
      <c r="X189" s="26">
        <f t="shared" si="61"/>
        <v>0</v>
      </c>
      <c r="Y189" s="23">
        <v>0</v>
      </c>
      <c r="Z189" s="26">
        <f t="shared" si="62"/>
        <v>0</v>
      </c>
      <c r="AA189" s="23">
        <v>0</v>
      </c>
      <c r="AB189" s="26">
        <f t="shared" si="63"/>
        <v>0</v>
      </c>
      <c r="AC189" s="23">
        <v>0</v>
      </c>
      <c r="AD189" s="26">
        <f t="shared" si="64"/>
        <v>0</v>
      </c>
      <c r="AE189" s="55">
        <v>1</v>
      </c>
      <c r="AF189" s="55">
        <v>1</v>
      </c>
    </row>
    <row r="190" spans="1:32" ht="18">
      <c r="A190" s="23">
        <v>14</v>
      </c>
      <c r="B190" s="24" t="s">
        <v>1191</v>
      </c>
      <c r="C190" s="24" t="s">
        <v>1203</v>
      </c>
      <c r="D190" s="23">
        <v>5</v>
      </c>
      <c r="E190" s="23" t="s">
        <v>1214</v>
      </c>
      <c r="F190" s="23" t="s">
        <v>1214</v>
      </c>
      <c r="G190" s="23" t="s">
        <v>1223</v>
      </c>
      <c r="H190" s="40">
        <v>196</v>
      </c>
      <c r="I190" s="40">
        <v>196</v>
      </c>
      <c r="J190" s="26">
        <f t="shared" si="54"/>
        <v>100</v>
      </c>
      <c r="K190" s="42">
        <v>0</v>
      </c>
      <c r="L190" s="26">
        <f t="shared" si="55"/>
        <v>0</v>
      </c>
      <c r="M190" s="23">
        <v>0</v>
      </c>
      <c r="N190" s="26">
        <f t="shared" si="56"/>
        <v>0</v>
      </c>
      <c r="O190" s="23">
        <v>0</v>
      </c>
      <c r="P190" s="26">
        <f t="shared" si="57"/>
        <v>0</v>
      </c>
      <c r="Q190" s="23">
        <v>0</v>
      </c>
      <c r="R190" s="26">
        <f t="shared" si="58"/>
        <v>0</v>
      </c>
      <c r="S190" s="23">
        <v>0</v>
      </c>
      <c r="T190" s="26">
        <f t="shared" si="59"/>
        <v>0</v>
      </c>
      <c r="U190" s="23">
        <v>0</v>
      </c>
      <c r="V190" s="26">
        <f t="shared" si="60"/>
        <v>0</v>
      </c>
      <c r="W190" s="23">
        <v>0</v>
      </c>
      <c r="X190" s="26">
        <f t="shared" si="61"/>
        <v>0</v>
      </c>
      <c r="Y190" s="23">
        <v>0</v>
      </c>
      <c r="Z190" s="26">
        <f t="shared" si="62"/>
        <v>0</v>
      </c>
      <c r="AA190" s="23">
        <v>0</v>
      </c>
      <c r="AB190" s="26">
        <f t="shared" si="63"/>
        <v>0</v>
      </c>
      <c r="AC190" s="23">
        <v>0</v>
      </c>
      <c r="AD190" s="26">
        <f t="shared" si="64"/>
        <v>0</v>
      </c>
      <c r="AE190" s="55">
        <v>1</v>
      </c>
      <c r="AF190" s="53">
        <v>1</v>
      </c>
    </row>
    <row r="191" spans="1:32" s="55" customFormat="1" ht="18">
      <c r="A191" s="23">
        <v>15</v>
      </c>
      <c r="B191" s="24" t="s">
        <v>1192</v>
      </c>
      <c r="C191" s="24" t="s">
        <v>1204</v>
      </c>
      <c r="D191" s="23">
        <v>5</v>
      </c>
      <c r="E191" s="23" t="s">
        <v>1215</v>
      </c>
      <c r="F191" s="23" t="s">
        <v>1214</v>
      </c>
      <c r="G191" s="23" t="s">
        <v>1223</v>
      </c>
      <c r="H191" s="40">
        <v>81</v>
      </c>
      <c r="I191" s="40">
        <v>81</v>
      </c>
      <c r="J191" s="26">
        <f t="shared" si="54"/>
        <v>100</v>
      </c>
      <c r="K191" s="42">
        <v>1</v>
      </c>
      <c r="L191" s="26">
        <f t="shared" si="55"/>
        <v>1.2345679012345678</v>
      </c>
      <c r="M191" s="23">
        <v>0</v>
      </c>
      <c r="N191" s="26">
        <f t="shared" si="56"/>
        <v>0</v>
      </c>
      <c r="O191" s="23">
        <v>0</v>
      </c>
      <c r="P191" s="26">
        <f t="shared" si="57"/>
        <v>0</v>
      </c>
      <c r="Q191" s="23">
        <v>0</v>
      </c>
      <c r="R191" s="26">
        <f t="shared" si="58"/>
        <v>0</v>
      </c>
      <c r="S191" s="23">
        <v>0</v>
      </c>
      <c r="T191" s="26">
        <f t="shared" si="59"/>
        <v>0</v>
      </c>
      <c r="U191" s="23">
        <v>0</v>
      </c>
      <c r="V191" s="26">
        <f t="shared" si="60"/>
        <v>0</v>
      </c>
      <c r="W191" s="23">
        <v>0</v>
      </c>
      <c r="X191" s="26">
        <f t="shared" si="61"/>
        <v>0</v>
      </c>
      <c r="Y191" s="23">
        <v>0</v>
      </c>
      <c r="Z191" s="26">
        <f t="shared" si="62"/>
        <v>0</v>
      </c>
      <c r="AA191" s="23">
        <v>1</v>
      </c>
      <c r="AB191" s="26">
        <f t="shared" si="63"/>
        <v>1.2345679012345678</v>
      </c>
      <c r="AC191" s="23">
        <v>0</v>
      </c>
      <c r="AD191" s="26">
        <f t="shared" si="64"/>
        <v>0</v>
      </c>
      <c r="AE191" s="55">
        <v>1</v>
      </c>
      <c r="AF191" s="55">
        <v>1</v>
      </c>
    </row>
    <row r="192" spans="1:32" s="55" customFormat="1" ht="18.75" thickBot="1">
      <c r="A192" s="23">
        <v>16</v>
      </c>
      <c r="B192" s="213" t="s">
        <v>1193</v>
      </c>
      <c r="C192" s="213" t="s">
        <v>1205</v>
      </c>
      <c r="D192" s="37">
        <v>5</v>
      </c>
      <c r="E192" s="37" t="s">
        <v>1216</v>
      </c>
      <c r="F192" s="37" t="s">
        <v>1220</v>
      </c>
      <c r="G192" s="37" t="s">
        <v>1223</v>
      </c>
      <c r="H192" s="175">
        <v>83</v>
      </c>
      <c r="I192" s="175">
        <v>83</v>
      </c>
      <c r="J192" s="26">
        <f t="shared" si="54"/>
        <v>100</v>
      </c>
      <c r="K192" s="132">
        <v>1</v>
      </c>
      <c r="L192" s="26">
        <f t="shared" si="55"/>
        <v>1.2048192771084338</v>
      </c>
      <c r="M192" s="23">
        <v>0</v>
      </c>
      <c r="N192" s="26">
        <f t="shared" si="56"/>
        <v>0</v>
      </c>
      <c r="O192" s="23">
        <v>0</v>
      </c>
      <c r="P192" s="26">
        <f>O192/I192*100</f>
        <v>0</v>
      </c>
      <c r="Q192" s="23">
        <v>0</v>
      </c>
      <c r="R192" s="26">
        <f t="shared" si="58"/>
        <v>0</v>
      </c>
      <c r="S192" s="23">
        <v>0</v>
      </c>
      <c r="T192" s="26">
        <f t="shared" si="59"/>
        <v>0</v>
      </c>
      <c r="U192" s="23">
        <v>0</v>
      </c>
      <c r="V192" s="26">
        <f t="shared" si="60"/>
        <v>0</v>
      </c>
      <c r="W192" s="23">
        <v>0</v>
      </c>
      <c r="X192" s="26">
        <f t="shared" si="61"/>
        <v>0</v>
      </c>
      <c r="Y192" s="23">
        <v>0</v>
      </c>
      <c r="Z192" s="26">
        <f t="shared" si="62"/>
        <v>0</v>
      </c>
      <c r="AA192" s="23">
        <v>1</v>
      </c>
      <c r="AB192" s="26">
        <f>AA192/I192*100</f>
        <v>1.2048192771084338</v>
      </c>
      <c r="AC192" s="23">
        <v>0</v>
      </c>
      <c r="AD192" s="26">
        <f t="shared" si="64"/>
        <v>0</v>
      </c>
      <c r="AE192" s="55">
        <v>1</v>
      </c>
      <c r="AF192" s="55">
        <v>1</v>
      </c>
    </row>
    <row r="193" spans="1:32" ht="17.45" customHeight="1" thickTop="1" thickBot="1">
      <c r="A193" s="773" t="s">
        <v>123</v>
      </c>
      <c r="B193" s="774"/>
      <c r="C193" s="774"/>
      <c r="D193" s="774"/>
      <c r="E193" s="774"/>
      <c r="F193" s="774"/>
      <c r="G193" s="775"/>
      <c r="H193" s="66">
        <f>SUM(H177:H192)</f>
        <v>1217</v>
      </c>
      <c r="I193" s="66">
        <f>SUM(I177:I192)</f>
        <v>1185</v>
      </c>
      <c r="J193" s="67">
        <f>I193/H193*100</f>
        <v>97.370583401807721</v>
      </c>
      <c r="K193" s="66">
        <f>SUM(K177:K192)</f>
        <v>4</v>
      </c>
      <c r="L193" s="67">
        <f>K193/I193*100</f>
        <v>0.33755274261603374</v>
      </c>
      <c r="M193" s="66">
        <f>SUM(M177:M192)</f>
        <v>0</v>
      </c>
      <c r="N193" s="67">
        <f>M193/I193*100</f>
        <v>0</v>
      </c>
      <c r="O193" s="66">
        <f>SUM(O177:O192)</f>
        <v>0</v>
      </c>
      <c r="P193" s="67">
        <f>O193/I193*100</f>
        <v>0</v>
      </c>
      <c r="Q193" s="66">
        <f>SUM(Q177:Q192)</f>
        <v>0</v>
      </c>
      <c r="R193" s="67">
        <f>Q193/I193*100</f>
        <v>0</v>
      </c>
      <c r="S193" s="66">
        <f>SUM(S177:S192)</f>
        <v>1</v>
      </c>
      <c r="T193" s="67">
        <f>S193/I193*100</f>
        <v>8.4388185654008435E-2</v>
      </c>
      <c r="U193" s="66">
        <f>SUM(U177:U192)</f>
        <v>0</v>
      </c>
      <c r="V193" s="67">
        <f>U193/I193*100</f>
        <v>0</v>
      </c>
      <c r="W193" s="66">
        <f>SUM(W177:W192)</f>
        <v>1</v>
      </c>
      <c r="X193" s="67">
        <f>W193/I193*100</f>
        <v>8.4388185654008435E-2</v>
      </c>
      <c r="Y193" s="66">
        <f>SUM(Y177:Y192)</f>
        <v>0</v>
      </c>
      <c r="Z193" s="67">
        <f>Y193/I193*100</f>
        <v>0</v>
      </c>
      <c r="AA193" s="66">
        <f>SUM(AA177:AA192)</f>
        <v>2</v>
      </c>
      <c r="AB193" s="67">
        <f>AA193/I193*100</f>
        <v>0.16877637130801687</v>
      </c>
      <c r="AC193" s="66">
        <f>SUM(AC177:AC192)</f>
        <v>0</v>
      </c>
      <c r="AD193" s="67">
        <f>AC193/I193*100</f>
        <v>0</v>
      </c>
      <c r="AE193" s="55"/>
    </row>
    <row r="194" spans="1:32" ht="17.45" customHeight="1" thickTop="1">
      <c r="A194" s="758" t="s">
        <v>1902</v>
      </c>
      <c r="B194" s="758"/>
      <c r="C194" s="99"/>
      <c r="D194" s="78" t="s">
        <v>2091</v>
      </c>
      <c r="E194" s="78"/>
      <c r="F194" s="99"/>
      <c r="G194" s="99"/>
      <c r="H194" s="92"/>
      <c r="I194" s="92"/>
      <c r="J194" s="94"/>
      <c r="K194" s="92"/>
      <c r="L194" s="94"/>
      <c r="M194" s="92"/>
      <c r="N194" s="94"/>
      <c r="O194" s="92"/>
      <c r="P194" s="94"/>
      <c r="Q194" s="92"/>
      <c r="R194" s="94"/>
      <c r="S194" s="92"/>
      <c r="T194" s="94"/>
      <c r="U194" s="92"/>
      <c r="V194" s="94"/>
      <c r="W194" s="92"/>
      <c r="X194" s="94"/>
      <c r="Y194" s="92"/>
      <c r="Z194" s="94"/>
      <c r="AA194" s="92"/>
      <c r="AB194" s="94"/>
      <c r="AC194" s="92"/>
      <c r="AD194" s="94"/>
      <c r="AE194" s="55"/>
    </row>
    <row r="195" spans="1:32" ht="23.25">
      <c r="A195" s="739" t="s">
        <v>2404</v>
      </c>
      <c r="B195" s="739"/>
      <c r="C195" s="739"/>
      <c r="D195" s="739"/>
      <c r="E195" s="739"/>
      <c r="F195" s="739"/>
      <c r="G195" s="739"/>
      <c r="H195" s="739"/>
      <c r="I195" s="739"/>
      <c r="J195" s="739"/>
      <c r="K195" s="739"/>
      <c r="L195" s="739"/>
      <c r="M195" s="739"/>
      <c r="N195" s="739"/>
      <c r="O195" s="739"/>
      <c r="P195" s="739"/>
      <c r="Q195" s="739"/>
      <c r="R195" s="739"/>
      <c r="S195" s="739"/>
      <c r="T195" s="739"/>
      <c r="U195" s="739"/>
      <c r="V195" s="739"/>
      <c r="W195" s="739"/>
      <c r="X195" s="739"/>
      <c r="Y195" s="739"/>
      <c r="Z195" s="739"/>
      <c r="AA195" s="739"/>
      <c r="AB195" s="739"/>
      <c r="AC195" s="739"/>
      <c r="AD195" s="739"/>
      <c r="AE195" s="55"/>
    </row>
    <row r="196" spans="1:32" ht="23.25">
      <c r="A196" s="739" t="s">
        <v>124</v>
      </c>
      <c r="B196" s="739"/>
      <c r="C196" s="739"/>
      <c r="D196" s="739"/>
      <c r="E196" s="739"/>
      <c r="F196" s="739"/>
      <c r="G196" s="739"/>
      <c r="H196" s="739"/>
      <c r="I196" s="739"/>
      <c r="J196" s="739"/>
      <c r="K196" s="739"/>
      <c r="L196" s="739"/>
      <c r="M196" s="739"/>
      <c r="N196" s="739"/>
      <c r="O196" s="739"/>
      <c r="P196" s="739"/>
      <c r="Q196" s="739"/>
      <c r="R196" s="739"/>
      <c r="S196" s="739"/>
      <c r="T196" s="739"/>
      <c r="U196" s="739"/>
      <c r="V196" s="739"/>
      <c r="W196" s="739"/>
      <c r="X196" s="739"/>
      <c r="Y196" s="739"/>
      <c r="Z196" s="739"/>
      <c r="AA196" s="739"/>
      <c r="AB196" s="739"/>
      <c r="AC196" s="739"/>
      <c r="AD196" s="739"/>
      <c r="AE196" s="55"/>
    </row>
    <row r="197" spans="1:32" ht="21">
      <c r="B197" s="738" t="s">
        <v>967</v>
      </c>
      <c r="C197" s="738"/>
      <c r="D197" s="738"/>
      <c r="E197" s="738"/>
      <c r="F197" s="738"/>
      <c r="G197" s="738"/>
      <c r="H197" s="738"/>
      <c r="I197" s="738"/>
      <c r="J197" s="738"/>
      <c r="K197" s="738"/>
      <c r="L197" s="738"/>
      <c r="M197" s="738"/>
      <c r="N197" s="738"/>
      <c r="O197" s="738"/>
      <c r="P197" s="738"/>
      <c r="Q197" s="738"/>
      <c r="R197" s="738"/>
      <c r="S197" s="738"/>
      <c r="T197" s="738"/>
      <c r="U197" s="738"/>
      <c r="V197" s="738"/>
      <c r="W197" s="738"/>
      <c r="X197" s="738"/>
      <c r="Y197" s="738"/>
      <c r="Z197" s="738"/>
      <c r="AA197" s="738"/>
      <c r="AB197" s="738"/>
      <c r="AC197" s="738"/>
      <c r="AD197" s="738"/>
      <c r="AE197" s="55"/>
    </row>
    <row r="198" spans="1:32" ht="21">
      <c r="B198" s="738" t="s">
        <v>1224</v>
      </c>
      <c r="C198" s="738"/>
      <c r="D198" s="738"/>
      <c r="E198" s="738"/>
      <c r="F198" s="738"/>
      <c r="G198" s="738"/>
      <c r="H198" s="57"/>
      <c r="I198" s="57"/>
      <c r="J198" s="58"/>
      <c r="K198" s="58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5"/>
    </row>
    <row r="199" spans="1:32" ht="15">
      <c r="B199" s="60"/>
      <c r="C199" s="60"/>
      <c r="D199" s="61"/>
      <c r="E199" s="61"/>
      <c r="F199" s="61"/>
      <c r="G199" s="61"/>
      <c r="H199" s="62"/>
      <c r="I199" s="62"/>
      <c r="J199" s="63"/>
      <c r="K199" s="63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55"/>
    </row>
    <row r="200" spans="1:32" ht="15">
      <c r="B200" s="60"/>
      <c r="C200" s="60"/>
      <c r="D200" s="61"/>
      <c r="E200" s="61"/>
      <c r="F200" s="61"/>
      <c r="G200" s="61"/>
      <c r="H200" s="62"/>
      <c r="I200" s="62"/>
      <c r="J200" s="63"/>
      <c r="K200" s="63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55"/>
    </row>
    <row r="201" spans="1:32" ht="18" customHeight="1">
      <c r="A201" s="740" t="s">
        <v>940</v>
      </c>
      <c r="B201" s="740" t="s">
        <v>122</v>
      </c>
      <c r="C201" s="740" t="s">
        <v>942</v>
      </c>
      <c r="D201" s="740" t="s">
        <v>943</v>
      </c>
      <c r="E201" s="740" t="s">
        <v>944</v>
      </c>
      <c r="F201" s="740" t="s">
        <v>945</v>
      </c>
      <c r="G201" s="740" t="s">
        <v>1139</v>
      </c>
      <c r="H201" s="743" t="s">
        <v>946</v>
      </c>
      <c r="I201" s="743" t="s">
        <v>1853</v>
      </c>
      <c r="J201" s="776" t="s">
        <v>1852</v>
      </c>
      <c r="K201" s="765" t="s">
        <v>928</v>
      </c>
      <c r="L201" s="766"/>
      <c r="M201" s="751" t="s">
        <v>929</v>
      </c>
      <c r="N201" s="764"/>
      <c r="O201" s="764"/>
      <c r="P201" s="764"/>
      <c r="Q201" s="764"/>
      <c r="R201" s="764"/>
      <c r="S201" s="764"/>
      <c r="T201" s="764"/>
      <c r="U201" s="764"/>
      <c r="V201" s="764"/>
      <c r="W201" s="764"/>
      <c r="X201" s="764"/>
      <c r="Y201" s="764"/>
      <c r="Z201" s="764"/>
      <c r="AA201" s="764"/>
      <c r="AB201" s="764"/>
      <c r="AC201" s="764"/>
      <c r="AD201" s="752"/>
      <c r="AE201" s="55"/>
    </row>
    <row r="202" spans="1:32" ht="18">
      <c r="A202" s="741"/>
      <c r="B202" s="741"/>
      <c r="C202" s="741"/>
      <c r="D202" s="741"/>
      <c r="E202" s="741"/>
      <c r="F202" s="741"/>
      <c r="G202" s="753"/>
      <c r="H202" s="744"/>
      <c r="I202" s="744"/>
      <c r="J202" s="777"/>
      <c r="K202" s="767"/>
      <c r="L202" s="768"/>
      <c r="M202" s="751" t="s">
        <v>930</v>
      </c>
      <c r="N202" s="752"/>
      <c r="O202" s="751" t="s">
        <v>931</v>
      </c>
      <c r="P202" s="752"/>
      <c r="Q202" s="751" t="s">
        <v>932</v>
      </c>
      <c r="R202" s="752"/>
      <c r="S202" s="751" t="s">
        <v>933</v>
      </c>
      <c r="T202" s="752"/>
      <c r="U202" s="751" t="s">
        <v>934</v>
      </c>
      <c r="V202" s="752"/>
      <c r="W202" s="751" t="s">
        <v>935</v>
      </c>
      <c r="X202" s="752"/>
      <c r="Y202" s="751" t="s">
        <v>936</v>
      </c>
      <c r="Z202" s="752"/>
      <c r="AA202" s="751" t="s">
        <v>950</v>
      </c>
      <c r="AB202" s="752"/>
      <c r="AC202" s="751" t="s">
        <v>951</v>
      </c>
      <c r="AD202" s="752"/>
      <c r="AE202" s="55"/>
    </row>
    <row r="203" spans="1:32" ht="54">
      <c r="A203" s="742"/>
      <c r="B203" s="742"/>
      <c r="C203" s="742"/>
      <c r="D203" s="742"/>
      <c r="E203" s="742"/>
      <c r="F203" s="742"/>
      <c r="G203" s="754"/>
      <c r="H203" s="745"/>
      <c r="I203" s="745"/>
      <c r="J203" s="778"/>
      <c r="K203" s="64" t="s">
        <v>937</v>
      </c>
      <c r="L203" s="65" t="s">
        <v>949</v>
      </c>
      <c r="M203" s="65" t="s">
        <v>937</v>
      </c>
      <c r="N203" s="65" t="s">
        <v>949</v>
      </c>
      <c r="O203" s="65" t="s">
        <v>937</v>
      </c>
      <c r="P203" s="65" t="s">
        <v>949</v>
      </c>
      <c r="Q203" s="65" t="s">
        <v>937</v>
      </c>
      <c r="R203" s="65" t="s">
        <v>949</v>
      </c>
      <c r="S203" s="65" t="s">
        <v>937</v>
      </c>
      <c r="T203" s="65" t="s">
        <v>949</v>
      </c>
      <c r="U203" s="65" t="s">
        <v>937</v>
      </c>
      <c r="V203" s="65" t="s">
        <v>949</v>
      </c>
      <c r="W203" s="65" t="s">
        <v>937</v>
      </c>
      <c r="X203" s="65" t="s">
        <v>949</v>
      </c>
      <c r="Y203" s="65" t="s">
        <v>937</v>
      </c>
      <c r="Z203" s="65" t="s">
        <v>949</v>
      </c>
      <c r="AA203" s="65" t="s">
        <v>937</v>
      </c>
      <c r="AB203" s="65" t="s">
        <v>949</v>
      </c>
      <c r="AC203" s="65" t="s">
        <v>937</v>
      </c>
      <c r="AD203" s="65" t="s">
        <v>949</v>
      </c>
      <c r="AE203" s="55"/>
    </row>
    <row r="204" spans="1:32" ht="21">
      <c r="A204" s="23">
        <v>1</v>
      </c>
      <c r="B204" s="24" t="s">
        <v>1225</v>
      </c>
      <c r="C204" s="24" t="s">
        <v>1232</v>
      </c>
      <c r="D204" s="23">
        <v>2</v>
      </c>
      <c r="E204" s="23" t="s">
        <v>1239</v>
      </c>
      <c r="F204" s="23" t="s">
        <v>1244</v>
      </c>
      <c r="G204" s="23" t="s">
        <v>1247</v>
      </c>
      <c r="H204" s="238">
        <v>77</v>
      </c>
      <c r="I204" s="238">
        <v>77</v>
      </c>
      <c r="J204" s="239">
        <v>100</v>
      </c>
      <c r="K204" s="240">
        <v>0</v>
      </c>
      <c r="L204" s="239">
        <v>0</v>
      </c>
      <c r="M204" s="241">
        <v>0</v>
      </c>
      <c r="N204" s="239">
        <v>0</v>
      </c>
      <c r="O204" s="241">
        <v>0</v>
      </c>
      <c r="P204" s="239">
        <v>0</v>
      </c>
      <c r="Q204" s="241">
        <v>0</v>
      </c>
      <c r="R204" s="239">
        <v>0</v>
      </c>
      <c r="S204" s="241">
        <v>0</v>
      </c>
      <c r="T204" s="239">
        <v>0</v>
      </c>
      <c r="U204" s="241">
        <v>0</v>
      </c>
      <c r="V204" s="239">
        <v>0</v>
      </c>
      <c r="W204" s="241">
        <v>0</v>
      </c>
      <c r="X204" s="239">
        <v>0</v>
      </c>
      <c r="Y204" s="241">
        <v>0</v>
      </c>
      <c r="Z204" s="239">
        <v>0</v>
      </c>
      <c r="AA204" s="242">
        <v>0</v>
      </c>
      <c r="AB204" s="239">
        <v>0</v>
      </c>
      <c r="AC204" s="242">
        <v>0</v>
      </c>
      <c r="AD204" s="239">
        <v>0</v>
      </c>
      <c r="AE204" s="55">
        <v>1</v>
      </c>
      <c r="AF204" s="53">
        <v>1</v>
      </c>
    </row>
    <row r="205" spans="1:32" ht="21">
      <c r="A205" s="23">
        <v>2</v>
      </c>
      <c r="B205" s="24" t="s">
        <v>1226</v>
      </c>
      <c r="C205" s="24" t="s">
        <v>1233</v>
      </c>
      <c r="D205" s="23">
        <v>10</v>
      </c>
      <c r="E205" s="23" t="s">
        <v>1239</v>
      </c>
      <c r="F205" s="23" t="s">
        <v>1244</v>
      </c>
      <c r="G205" s="23" t="s">
        <v>1247</v>
      </c>
      <c r="H205" s="238">
        <v>67</v>
      </c>
      <c r="I205" s="238">
        <v>67</v>
      </c>
      <c r="J205" s="239">
        <v>100</v>
      </c>
      <c r="K205" s="240">
        <v>0</v>
      </c>
      <c r="L205" s="239">
        <v>0</v>
      </c>
      <c r="M205" s="241">
        <v>0</v>
      </c>
      <c r="N205" s="239">
        <v>0</v>
      </c>
      <c r="O205" s="241">
        <v>0</v>
      </c>
      <c r="P205" s="239">
        <v>0</v>
      </c>
      <c r="Q205" s="241">
        <v>0</v>
      </c>
      <c r="R205" s="239">
        <v>0</v>
      </c>
      <c r="S205" s="241">
        <v>0</v>
      </c>
      <c r="T205" s="239">
        <v>0</v>
      </c>
      <c r="U205" s="241">
        <v>0</v>
      </c>
      <c r="V205" s="239">
        <v>0</v>
      </c>
      <c r="W205" s="241">
        <v>0</v>
      </c>
      <c r="X205" s="239">
        <v>0</v>
      </c>
      <c r="Y205" s="241">
        <v>0</v>
      </c>
      <c r="Z205" s="239">
        <v>0</v>
      </c>
      <c r="AA205" s="242">
        <v>0</v>
      </c>
      <c r="AB205" s="239">
        <v>0</v>
      </c>
      <c r="AC205" s="242">
        <v>0</v>
      </c>
      <c r="AD205" s="239">
        <v>0</v>
      </c>
      <c r="AE205" s="55">
        <v>1</v>
      </c>
      <c r="AF205" s="53">
        <v>1</v>
      </c>
    </row>
    <row r="206" spans="1:32" ht="21">
      <c r="A206" s="23">
        <v>3</v>
      </c>
      <c r="B206" s="36" t="s">
        <v>1227</v>
      </c>
      <c r="C206" s="36" t="s">
        <v>1234</v>
      </c>
      <c r="D206" s="30">
        <v>10</v>
      </c>
      <c r="E206" s="30" t="s">
        <v>1240</v>
      </c>
      <c r="F206" s="30" t="s">
        <v>1245</v>
      </c>
      <c r="G206" s="30" t="s">
        <v>1248</v>
      </c>
      <c r="H206" s="243">
        <v>57</v>
      </c>
      <c r="I206" s="243">
        <v>57</v>
      </c>
      <c r="J206" s="239">
        <v>100</v>
      </c>
      <c r="K206" s="240">
        <v>0</v>
      </c>
      <c r="L206" s="239">
        <v>0</v>
      </c>
      <c r="M206" s="241">
        <v>0</v>
      </c>
      <c r="N206" s="239">
        <v>0</v>
      </c>
      <c r="O206" s="241">
        <v>0</v>
      </c>
      <c r="P206" s="239">
        <v>0</v>
      </c>
      <c r="Q206" s="241">
        <v>0</v>
      </c>
      <c r="R206" s="239">
        <v>0</v>
      </c>
      <c r="S206" s="241">
        <v>0</v>
      </c>
      <c r="T206" s="239">
        <v>0</v>
      </c>
      <c r="U206" s="241">
        <v>0</v>
      </c>
      <c r="V206" s="239">
        <v>0</v>
      </c>
      <c r="W206" s="241">
        <v>0</v>
      </c>
      <c r="X206" s="239">
        <v>0</v>
      </c>
      <c r="Y206" s="241">
        <v>0</v>
      </c>
      <c r="Z206" s="239">
        <v>0</v>
      </c>
      <c r="AA206" s="242">
        <v>0</v>
      </c>
      <c r="AB206" s="239">
        <v>0</v>
      </c>
      <c r="AC206" s="242">
        <v>0</v>
      </c>
      <c r="AD206" s="239">
        <v>0</v>
      </c>
      <c r="AE206" s="55">
        <v>1</v>
      </c>
      <c r="AF206" s="53">
        <v>1</v>
      </c>
    </row>
    <row r="207" spans="1:32" ht="21">
      <c r="A207" s="23">
        <v>4</v>
      </c>
      <c r="B207" s="24" t="s">
        <v>1228</v>
      </c>
      <c r="C207" s="24" t="s">
        <v>1235</v>
      </c>
      <c r="D207" s="23">
        <v>3</v>
      </c>
      <c r="E207" s="23" t="s">
        <v>1241</v>
      </c>
      <c r="F207" s="23" t="s">
        <v>1246</v>
      </c>
      <c r="G207" s="30" t="s">
        <v>1249</v>
      </c>
      <c r="H207" s="238">
        <v>47</v>
      </c>
      <c r="I207" s="238">
        <v>47</v>
      </c>
      <c r="J207" s="239">
        <v>100</v>
      </c>
      <c r="K207" s="240">
        <v>0</v>
      </c>
      <c r="L207" s="239">
        <v>0</v>
      </c>
      <c r="M207" s="241">
        <v>0</v>
      </c>
      <c r="N207" s="239">
        <v>0</v>
      </c>
      <c r="O207" s="241">
        <v>0</v>
      </c>
      <c r="P207" s="239">
        <v>0</v>
      </c>
      <c r="Q207" s="241">
        <v>0</v>
      </c>
      <c r="R207" s="239">
        <v>0</v>
      </c>
      <c r="S207" s="241">
        <v>0</v>
      </c>
      <c r="T207" s="239">
        <v>0</v>
      </c>
      <c r="U207" s="241">
        <v>0</v>
      </c>
      <c r="V207" s="239">
        <v>0</v>
      </c>
      <c r="W207" s="241">
        <v>0</v>
      </c>
      <c r="X207" s="239">
        <v>0</v>
      </c>
      <c r="Y207" s="241">
        <v>0</v>
      </c>
      <c r="Z207" s="239">
        <v>0</v>
      </c>
      <c r="AA207" s="242">
        <v>0</v>
      </c>
      <c r="AB207" s="239">
        <v>0</v>
      </c>
      <c r="AC207" s="242">
        <v>0</v>
      </c>
      <c r="AD207" s="239">
        <v>0</v>
      </c>
      <c r="AE207" s="55">
        <v>1</v>
      </c>
      <c r="AF207" s="53">
        <v>1</v>
      </c>
    </row>
    <row r="208" spans="1:32" ht="21">
      <c r="A208" s="23">
        <v>5</v>
      </c>
      <c r="B208" s="24" t="s">
        <v>1229</v>
      </c>
      <c r="C208" s="24" t="s">
        <v>1236</v>
      </c>
      <c r="D208" s="23">
        <v>6</v>
      </c>
      <c r="E208" s="23" t="s">
        <v>1241</v>
      </c>
      <c r="F208" s="23" t="s">
        <v>1246</v>
      </c>
      <c r="G208" s="30" t="s">
        <v>1249</v>
      </c>
      <c r="H208" s="238">
        <v>28</v>
      </c>
      <c r="I208" s="238">
        <v>28</v>
      </c>
      <c r="J208" s="239">
        <v>100</v>
      </c>
      <c r="K208" s="240">
        <v>0</v>
      </c>
      <c r="L208" s="239">
        <v>0</v>
      </c>
      <c r="M208" s="241">
        <v>0</v>
      </c>
      <c r="N208" s="239">
        <v>0</v>
      </c>
      <c r="O208" s="241">
        <v>0</v>
      </c>
      <c r="P208" s="239">
        <v>0</v>
      </c>
      <c r="Q208" s="241">
        <v>0</v>
      </c>
      <c r="R208" s="239">
        <v>0</v>
      </c>
      <c r="S208" s="241">
        <v>0</v>
      </c>
      <c r="T208" s="239">
        <v>0</v>
      </c>
      <c r="U208" s="241">
        <v>0</v>
      </c>
      <c r="V208" s="239">
        <v>0</v>
      </c>
      <c r="W208" s="241">
        <v>0</v>
      </c>
      <c r="X208" s="239">
        <v>0</v>
      </c>
      <c r="Y208" s="241">
        <v>0</v>
      </c>
      <c r="Z208" s="239">
        <v>0</v>
      </c>
      <c r="AA208" s="242">
        <v>0</v>
      </c>
      <c r="AB208" s="239">
        <v>0</v>
      </c>
      <c r="AC208" s="242">
        <v>0</v>
      </c>
      <c r="AD208" s="239">
        <v>0</v>
      </c>
      <c r="AE208" s="55">
        <v>1</v>
      </c>
      <c r="AF208" s="53">
        <v>1</v>
      </c>
    </row>
    <row r="209" spans="1:32" ht="21">
      <c r="A209" s="23">
        <v>6</v>
      </c>
      <c r="B209" s="24" t="s">
        <v>1230</v>
      </c>
      <c r="C209" s="24" t="s">
        <v>1237</v>
      </c>
      <c r="D209" s="23">
        <v>7</v>
      </c>
      <c r="E209" s="23" t="s">
        <v>1241</v>
      </c>
      <c r="F209" s="23" t="s">
        <v>1246</v>
      </c>
      <c r="G209" s="30" t="s">
        <v>1249</v>
      </c>
      <c r="H209" s="238">
        <v>53</v>
      </c>
      <c r="I209" s="238">
        <v>53</v>
      </c>
      <c r="J209" s="239">
        <v>100</v>
      </c>
      <c r="K209" s="240">
        <v>0</v>
      </c>
      <c r="L209" s="239">
        <v>0</v>
      </c>
      <c r="M209" s="241">
        <v>0</v>
      </c>
      <c r="N209" s="239">
        <v>0</v>
      </c>
      <c r="O209" s="241">
        <v>0</v>
      </c>
      <c r="P209" s="239">
        <v>0</v>
      </c>
      <c r="Q209" s="241">
        <v>0</v>
      </c>
      <c r="R209" s="239">
        <v>0</v>
      </c>
      <c r="S209" s="241">
        <v>0</v>
      </c>
      <c r="T209" s="239">
        <v>0</v>
      </c>
      <c r="U209" s="241">
        <v>0</v>
      </c>
      <c r="V209" s="239">
        <v>0</v>
      </c>
      <c r="W209" s="241">
        <v>0</v>
      </c>
      <c r="X209" s="239">
        <v>0</v>
      </c>
      <c r="Y209" s="241">
        <v>0</v>
      </c>
      <c r="Z209" s="239">
        <v>0</v>
      </c>
      <c r="AA209" s="242">
        <v>0</v>
      </c>
      <c r="AB209" s="239">
        <v>0</v>
      </c>
      <c r="AC209" s="242">
        <v>0</v>
      </c>
      <c r="AD209" s="239">
        <v>0</v>
      </c>
      <c r="AE209" s="55">
        <v>1</v>
      </c>
      <c r="AF209" s="53">
        <v>1</v>
      </c>
    </row>
    <row r="210" spans="1:32" ht="21.75" thickBot="1">
      <c r="A210" s="23">
        <v>7</v>
      </c>
      <c r="B210" s="24" t="s">
        <v>1231</v>
      </c>
      <c r="C210" s="24" t="s">
        <v>1238</v>
      </c>
      <c r="D210" s="23">
        <v>6</v>
      </c>
      <c r="E210" s="23" t="s">
        <v>1242</v>
      </c>
      <c r="F210" s="23" t="s">
        <v>1243</v>
      </c>
      <c r="G210" s="30" t="s">
        <v>1249</v>
      </c>
      <c r="H210" s="244">
        <v>45</v>
      </c>
      <c r="I210" s="244">
        <v>45</v>
      </c>
      <c r="J210" s="245">
        <v>100</v>
      </c>
      <c r="K210" s="246">
        <v>0</v>
      </c>
      <c r="L210" s="245">
        <v>0</v>
      </c>
      <c r="M210" s="247">
        <v>0</v>
      </c>
      <c r="N210" s="245">
        <v>0</v>
      </c>
      <c r="O210" s="247">
        <v>0</v>
      </c>
      <c r="P210" s="245">
        <v>0</v>
      </c>
      <c r="Q210" s="247">
        <v>0</v>
      </c>
      <c r="R210" s="245">
        <v>0</v>
      </c>
      <c r="S210" s="247">
        <v>0</v>
      </c>
      <c r="T210" s="245">
        <v>0</v>
      </c>
      <c r="U210" s="247">
        <v>0</v>
      </c>
      <c r="V210" s="245">
        <v>0</v>
      </c>
      <c r="W210" s="247">
        <v>0</v>
      </c>
      <c r="X210" s="245">
        <v>0</v>
      </c>
      <c r="Y210" s="247">
        <v>0</v>
      </c>
      <c r="Z210" s="245">
        <v>0</v>
      </c>
      <c r="AA210" s="248">
        <v>0</v>
      </c>
      <c r="AB210" s="245">
        <v>0</v>
      </c>
      <c r="AC210" s="248">
        <v>0</v>
      </c>
      <c r="AD210" s="245">
        <v>0</v>
      </c>
      <c r="AE210" s="55">
        <v>1</v>
      </c>
      <c r="AF210" s="53">
        <v>1</v>
      </c>
    </row>
    <row r="211" spans="1:32" ht="17.45" customHeight="1" thickTop="1" thickBot="1">
      <c r="A211" s="773" t="s">
        <v>123</v>
      </c>
      <c r="B211" s="774"/>
      <c r="C211" s="774"/>
      <c r="D211" s="774"/>
      <c r="E211" s="774"/>
      <c r="F211" s="774"/>
      <c r="G211" s="775"/>
      <c r="H211" s="66">
        <f>SUM(H204:H210)</f>
        <v>374</v>
      </c>
      <c r="I211" s="66">
        <f>SUM(I204:I210)</f>
        <v>374</v>
      </c>
      <c r="J211" s="67">
        <f>AVERAGE(J204:J210)</f>
        <v>100</v>
      </c>
      <c r="K211" s="66">
        <f>SUM(K204:K210)</f>
        <v>0</v>
      </c>
      <c r="L211" s="67">
        <f t="shared" ref="L211:AD211" si="65">SUM(L207:L210)</f>
        <v>0</v>
      </c>
      <c r="M211" s="66">
        <f>SUM(M204:M210)</f>
        <v>0</v>
      </c>
      <c r="N211" s="67">
        <f t="shared" si="65"/>
        <v>0</v>
      </c>
      <c r="O211" s="66">
        <f>SUM(O204:O210)</f>
        <v>0</v>
      </c>
      <c r="P211" s="67">
        <f t="shared" si="65"/>
        <v>0</v>
      </c>
      <c r="Q211" s="66">
        <f>SUM(Q204:Q210)</f>
        <v>0</v>
      </c>
      <c r="R211" s="67">
        <f t="shared" si="65"/>
        <v>0</v>
      </c>
      <c r="S211" s="66">
        <f>SUM(S204:S210)</f>
        <v>0</v>
      </c>
      <c r="T211" s="67">
        <f t="shared" si="65"/>
        <v>0</v>
      </c>
      <c r="U211" s="66">
        <f>SUM(U204:U210)</f>
        <v>0</v>
      </c>
      <c r="V211" s="67">
        <f t="shared" si="65"/>
        <v>0</v>
      </c>
      <c r="W211" s="66">
        <f>SUM(W204:W210)</f>
        <v>0</v>
      </c>
      <c r="X211" s="67">
        <f t="shared" si="65"/>
        <v>0</v>
      </c>
      <c r="Y211" s="66">
        <f>SUM(Y204:Y210)</f>
        <v>0</v>
      </c>
      <c r="Z211" s="67">
        <f t="shared" si="65"/>
        <v>0</v>
      </c>
      <c r="AA211" s="66">
        <f>SUM(AA204:AA210)</f>
        <v>0</v>
      </c>
      <c r="AB211" s="67">
        <f t="shared" si="65"/>
        <v>0</v>
      </c>
      <c r="AC211" s="66">
        <f>SUM(AC204:AC210)</f>
        <v>0</v>
      </c>
      <c r="AD211" s="67">
        <f t="shared" si="65"/>
        <v>0</v>
      </c>
      <c r="AE211" s="55"/>
    </row>
    <row r="212" spans="1:32" ht="15" thickTop="1">
      <c r="A212" s="210"/>
      <c r="B212" s="68"/>
      <c r="C212" s="68"/>
      <c r="D212" s="210"/>
      <c r="E212" s="210"/>
      <c r="F212" s="210"/>
      <c r="G212" s="210"/>
      <c r="H212" s="69"/>
      <c r="I212" s="69"/>
      <c r="J212" s="70"/>
      <c r="K212" s="70"/>
      <c r="L212" s="71"/>
      <c r="M212" s="210"/>
      <c r="N212" s="71"/>
      <c r="O212" s="210"/>
      <c r="P212" s="71"/>
      <c r="Q212" s="210"/>
      <c r="R212" s="71"/>
      <c r="S212" s="210"/>
      <c r="T212" s="71"/>
      <c r="U212" s="210"/>
      <c r="V212" s="71"/>
      <c r="W212" s="210"/>
      <c r="X212" s="71"/>
      <c r="Y212" s="210"/>
      <c r="Z212" s="71"/>
      <c r="AA212" s="71"/>
      <c r="AB212" s="70"/>
      <c r="AC212" s="71"/>
      <c r="AD212" s="70"/>
      <c r="AE212" s="55"/>
    </row>
    <row r="213" spans="1:32">
      <c r="A213" s="210"/>
      <c r="B213" s="68"/>
      <c r="C213" s="68"/>
      <c r="D213" s="210"/>
      <c r="E213" s="210"/>
      <c r="F213" s="210"/>
      <c r="G213" s="210"/>
      <c r="H213" s="69"/>
      <c r="I213" s="69"/>
      <c r="J213" s="70"/>
      <c r="K213" s="70"/>
      <c r="L213" s="71"/>
      <c r="M213" s="210"/>
      <c r="N213" s="71"/>
      <c r="O213" s="210"/>
      <c r="P213" s="71"/>
      <c r="Q213" s="210"/>
      <c r="R213" s="71"/>
      <c r="S213" s="210"/>
      <c r="T213" s="71"/>
      <c r="U213" s="210"/>
      <c r="V213" s="71"/>
      <c r="W213" s="210"/>
      <c r="X213" s="71"/>
      <c r="Y213" s="210"/>
      <c r="Z213" s="71"/>
      <c r="AA213" s="71"/>
      <c r="AB213" s="70"/>
      <c r="AC213" s="71"/>
      <c r="AD213" s="70"/>
      <c r="AE213" s="55"/>
    </row>
    <row r="214" spans="1:32">
      <c r="A214" s="210"/>
      <c r="B214" s="68"/>
      <c r="C214" s="68"/>
      <c r="D214" s="210"/>
      <c r="E214" s="210"/>
      <c r="F214" s="210"/>
      <c r="G214" s="210"/>
      <c r="H214" s="69"/>
      <c r="I214" s="69"/>
      <c r="J214" s="70"/>
      <c r="K214" s="70"/>
      <c r="L214" s="71"/>
      <c r="M214" s="210"/>
      <c r="N214" s="71"/>
      <c r="O214" s="210"/>
      <c r="P214" s="71"/>
      <c r="Q214" s="210"/>
      <c r="R214" s="71"/>
      <c r="S214" s="210"/>
      <c r="T214" s="71"/>
      <c r="U214" s="210"/>
      <c r="V214" s="71"/>
      <c r="W214" s="210"/>
      <c r="X214" s="71"/>
      <c r="Y214" s="210"/>
      <c r="Z214" s="71"/>
      <c r="AA214" s="71"/>
      <c r="AB214" s="70"/>
      <c r="AC214" s="71"/>
      <c r="AD214" s="70"/>
      <c r="AE214" s="55"/>
    </row>
    <row r="215" spans="1:32">
      <c r="A215" s="210"/>
      <c r="B215" s="68"/>
      <c r="C215" s="68"/>
      <c r="D215" s="210"/>
      <c r="E215" s="210"/>
      <c r="F215" s="210"/>
      <c r="G215" s="210"/>
      <c r="H215" s="69"/>
      <c r="I215" s="69"/>
      <c r="J215" s="70"/>
      <c r="K215" s="70"/>
      <c r="L215" s="71"/>
      <c r="M215" s="210"/>
      <c r="N215" s="71"/>
      <c r="O215" s="210"/>
      <c r="P215" s="71"/>
      <c r="Q215" s="210"/>
      <c r="R215" s="71"/>
      <c r="S215" s="210"/>
      <c r="T215" s="71"/>
      <c r="U215" s="210"/>
      <c r="V215" s="71"/>
      <c r="W215" s="210"/>
      <c r="X215" s="71"/>
      <c r="Y215" s="210"/>
      <c r="Z215" s="71"/>
      <c r="AA215" s="71"/>
      <c r="AB215" s="70"/>
      <c r="AC215" s="71"/>
      <c r="AD215" s="70"/>
      <c r="AE215" s="55"/>
    </row>
    <row r="216" spans="1:32">
      <c r="A216" s="210"/>
      <c r="B216" s="68"/>
      <c r="C216" s="68"/>
      <c r="D216" s="210"/>
      <c r="E216" s="210"/>
      <c r="F216" s="210"/>
      <c r="G216" s="210"/>
      <c r="H216" s="69"/>
      <c r="I216" s="69"/>
      <c r="J216" s="70"/>
      <c r="K216" s="70"/>
      <c r="L216" s="71"/>
      <c r="M216" s="210"/>
      <c r="N216" s="71"/>
      <c r="O216" s="210"/>
      <c r="P216" s="71"/>
      <c r="Q216" s="210"/>
      <c r="R216" s="71"/>
      <c r="S216" s="210"/>
      <c r="T216" s="71"/>
      <c r="U216" s="210"/>
      <c r="V216" s="71"/>
      <c r="W216" s="210"/>
      <c r="X216" s="71"/>
      <c r="Y216" s="210"/>
      <c r="Z216" s="71"/>
      <c r="AA216" s="71"/>
      <c r="AB216" s="70"/>
      <c r="AC216" s="71"/>
      <c r="AD216" s="70"/>
      <c r="AE216" s="55"/>
    </row>
    <row r="217" spans="1:32" ht="23.25">
      <c r="A217" s="781" t="s">
        <v>2404</v>
      </c>
      <c r="B217" s="781"/>
      <c r="C217" s="781"/>
      <c r="D217" s="781"/>
      <c r="E217" s="781"/>
      <c r="F217" s="781"/>
      <c r="G217" s="781"/>
      <c r="H217" s="781"/>
      <c r="I217" s="781"/>
      <c r="J217" s="781"/>
      <c r="K217" s="781"/>
      <c r="L217" s="781"/>
      <c r="M217" s="781"/>
      <c r="N217" s="781"/>
      <c r="O217" s="781"/>
      <c r="P217" s="781"/>
      <c r="Q217" s="781"/>
      <c r="R217" s="781"/>
      <c r="S217" s="781"/>
      <c r="T217" s="781"/>
      <c r="U217" s="781"/>
      <c r="V217" s="781"/>
      <c r="W217" s="781"/>
      <c r="X217" s="781"/>
      <c r="Y217" s="781"/>
      <c r="Z217" s="781"/>
      <c r="AA217" s="781"/>
      <c r="AB217" s="781"/>
      <c r="AC217" s="781"/>
      <c r="AD217" s="781"/>
      <c r="AE217" s="55"/>
    </row>
    <row r="218" spans="1:32" ht="23.25">
      <c r="A218" s="739" t="s">
        <v>124</v>
      </c>
      <c r="B218" s="739"/>
      <c r="C218" s="739"/>
      <c r="D218" s="739"/>
      <c r="E218" s="739"/>
      <c r="F218" s="739"/>
      <c r="G218" s="739"/>
      <c r="H218" s="739"/>
      <c r="I218" s="739"/>
      <c r="J218" s="739"/>
      <c r="K218" s="739"/>
      <c r="L218" s="739"/>
      <c r="M218" s="739"/>
      <c r="N218" s="739"/>
      <c r="O218" s="739"/>
      <c r="P218" s="739"/>
      <c r="Q218" s="739"/>
      <c r="R218" s="739"/>
      <c r="S218" s="739"/>
      <c r="T218" s="739"/>
      <c r="U218" s="739"/>
      <c r="V218" s="739"/>
      <c r="W218" s="739"/>
      <c r="X218" s="739"/>
      <c r="Y218" s="739"/>
      <c r="Z218" s="739"/>
      <c r="AA218" s="739"/>
      <c r="AB218" s="739"/>
      <c r="AC218" s="739"/>
      <c r="AD218" s="739"/>
      <c r="AE218" s="55"/>
    </row>
    <row r="219" spans="1:32" ht="21">
      <c r="B219" s="738" t="s">
        <v>967</v>
      </c>
      <c r="C219" s="738"/>
      <c r="D219" s="738"/>
      <c r="E219" s="738"/>
      <c r="F219" s="738"/>
      <c r="G219" s="738"/>
      <c r="H219" s="738"/>
      <c r="I219" s="738"/>
      <c r="J219" s="738"/>
      <c r="K219" s="738"/>
      <c r="L219" s="738"/>
      <c r="M219" s="738"/>
      <c r="N219" s="738"/>
      <c r="O219" s="738"/>
      <c r="P219" s="738"/>
      <c r="Q219" s="738"/>
      <c r="R219" s="738"/>
      <c r="S219" s="738"/>
      <c r="T219" s="738"/>
      <c r="U219" s="738"/>
      <c r="V219" s="738"/>
      <c r="W219" s="738"/>
      <c r="X219" s="738"/>
      <c r="Y219" s="738"/>
      <c r="Z219" s="738"/>
      <c r="AA219" s="738"/>
      <c r="AB219" s="738"/>
      <c r="AC219" s="738"/>
      <c r="AD219" s="738"/>
      <c r="AE219" s="55"/>
    </row>
    <row r="220" spans="1:32" ht="21">
      <c r="B220" s="738" t="s">
        <v>1906</v>
      </c>
      <c r="C220" s="738"/>
      <c r="D220" s="738"/>
      <c r="E220" s="738"/>
      <c r="F220" s="738"/>
      <c r="G220" s="738"/>
      <c r="H220" s="57"/>
      <c r="I220" s="57"/>
      <c r="J220" s="58"/>
      <c r="K220" s="58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5"/>
    </row>
    <row r="221" spans="1:32" ht="15">
      <c r="B221" s="60"/>
      <c r="C221" s="60"/>
      <c r="D221" s="61"/>
      <c r="E221" s="61"/>
      <c r="F221" s="61"/>
      <c r="G221" s="61"/>
      <c r="H221" s="62"/>
      <c r="I221" s="62"/>
      <c r="J221" s="63"/>
      <c r="K221" s="63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55"/>
    </row>
    <row r="222" spans="1:32" ht="18" customHeight="1">
      <c r="A222" s="740" t="s">
        <v>940</v>
      </c>
      <c r="B222" s="740" t="s">
        <v>122</v>
      </c>
      <c r="C222" s="740" t="s">
        <v>942</v>
      </c>
      <c r="D222" s="740" t="s">
        <v>943</v>
      </c>
      <c r="E222" s="740" t="s">
        <v>944</v>
      </c>
      <c r="F222" s="740" t="s">
        <v>945</v>
      </c>
      <c r="G222" s="740" t="s">
        <v>1139</v>
      </c>
      <c r="H222" s="743" t="s">
        <v>946</v>
      </c>
      <c r="I222" s="743" t="s">
        <v>1853</v>
      </c>
      <c r="J222" s="776" t="s">
        <v>1852</v>
      </c>
      <c r="K222" s="765" t="s">
        <v>928</v>
      </c>
      <c r="L222" s="766"/>
      <c r="M222" s="751" t="s">
        <v>929</v>
      </c>
      <c r="N222" s="764"/>
      <c r="O222" s="764"/>
      <c r="P222" s="764"/>
      <c r="Q222" s="764"/>
      <c r="R222" s="764"/>
      <c r="S222" s="764"/>
      <c r="T222" s="764"/>
      <c r="U222" s="764"/>
      <c r="V222" s="764"/>
      <c r="W222" s="764"/>
      <c r="X222" s="764"/>
      <c r="Y222" s="764"/>
      <c r="Z222" s="764"/>
      <c r="AA222" s="764"/>
      <c r="AB222" s="764"/>
      <c r="AC222" s="764"/>
      <c r="AD222" s="752"/>
      <c r="AE222" s="55"/>
    </row>
    <row r="223" spans="1:32" ht="18">
      <c r="A223" s="741"/>
      <c r="B223" s="741"/>
      <c r="C223" s="741"/>
      <c r="D223" s="741"/>
      <c r="E223" s="741"/>
      <c r="F223" s="741"/>
      <c r="G223" s="753"/>
      <c r="H223" s="744"/>
      <c r="I223" s="744"/>
      <c r="J223" s="777"/>
      <c r="K223" s="767"/>
      <c r="L223" s="768"/>
      <c r="M223" s="751" t="s">
        <v>930</v>
      </c>
      <c r="N223" s="752"/>
      <c r="O223" s="751" t="s">
        <v>931</v>
      </c>
      <c r="P223" s="752"/>
      <c r="Q223" s="751" t="s">
        <v>932</v>
      </c>
      <c r="R223" s="752"/>
      <c r="S223" s="751" t="s">
        <v>933</v>
      </c>
      <c r="T223" s="752"/>
      <c r="U223" s="751" t="s">
        <v>934</v>
      </c>
      <c r="V223" s="752"/>
      <c r="W223" s="751" t="s">
        <v>935</v>
      </c>
      <c r="X223" s="752"/>
      <c r="Y223" s="751" t="s">
        <v>936</v>
      </c>
      <c r="Z223" s="752"/>
      <c r="AA223" s="751" t="s">
        <v>950</v>
      </c>
      <c r="AB223" s="752"/>
      <c r="AC223" s="751" t="s">
        <v>951</v>
      </c>
      <c r="AD223" s="752"/>
      <c r="AE223" s="55"/>
    </row>
    <row r="224" spans="1:32" ht="54">
      <c r="A224" s="742"/>
      <c r="B224" s="742"/>
      <c r="C224" s="742"/>
      <c r="D224" s="742"/>
      <c r="E224" s="742"/>
      <c r="F224" s="742"/>
      <c r="G224" s="754"/>
      <c r="H224" s="745"/>
      <c r="I224" s="745"/>
      <c r="J224" s="778"/>
      <c r="K224" s="64" t="s">
        <v>937</v>
      </c>
      <c r="L224" s="65" t="s">
        <v>949</v>
      </c>
      <c r="M224" s="65" t="s">
        <v>937</v>
      </c>
      <c r="N224" s="65" t="s">
        <v>949</v>
      </c>
      <c r="O224" s="65" t="s">
        <v>937</v>
      </c>
      <c r="P224" s="65" t="s">
        <v>949</v>
      </c>
      <c r="Q224" s="65" t="s">
        <v>937</v>
      </c>
      <c r="R224" s="65" t="s">
        <v>949</v>
      </c>
      <c r="S224" s="65" t="s">
        <v>937</v>
      </c>
      <c r="T224" s="65" t="s">
        <v>949</v>
      </c>
      <c r="U224" s="65" t="s">
        <v>937</v>
      </c>
      <c r="V224" s="65" t="s">
        <v>949</v>
      </c>
      <c r="W224" s="65" t="s">
        <v>937</v>
      </c>
      <c r="X224" s="65" t="s">
        <v>949</v>
      </c>
      <c r="Y224" s="65" t="s">
        <v>937</v>
      </c>
      <c r="Z224" s="65" t="s">
        <v>949</v>
      </c>
      <c r="AA224" s="65" t="s">
        <v>937</v>
      </c>
      <c r="AB224" s="65" t="s">
        <v>949</v>
      </c>
      <c r="AC224" s="65" t="s">
        <v>937</v>
      </c>
      <c r="AD224" s="65" t="s">
        <v>949</v>
      </c>
      <c r="AE224" s="55"/>
    </row>
    <row r="225" spans="1:33" ht="18">
      <c r="A225" s="23">
        <v>1</v>
      </c>
      <c r="B225" s="24" t="s">
        <v>1250</v>
      </c>
      <c r="C225" s="36" t="s">
        <v>1259</v>
      </c>
      <c r="D225" s="30">
        <v>3</v>
      </c>
      <c r="E225" s="30" t="s">
        <v>1271</v>
      </c>
      <c r="F225" s="30" t="s">
        <v>1279</v>
      </c>
      <c r="G225" s="30" t="s">
        <v>1286</v>
      </c>
      <c r="H225" s="25"/>
      <c r="I225" s="25"/>
      <c r="J225" s="26" t="e">
        <f t="shared" ref="J225:J233" si="66">I225/H225*100</f>
        <v>#DIV/0!</v>
      </c>
      <c r="K225" s="27">
        <v>0</v>
      </c>
      <c r="L225" s="26" t="e">
        <f t="shared" ref="L225:L233" si="67">K225/I225*100</f>
        <v>#DIV/0!</v>
      </c>
      <c r="M225" s="23">
        <v>0</v>
      </c>
      <c r="N225" s="26" t="e">
        <f t="shared" ref="N225:N233" si="68">M225/I225*100</f>
        <v>#DIV/0!</v>
      </c>
      <c r="O225" s="23">
        <v>0</v>
      </c>
      <c r="P225" s="26" t="e">
        <f t="shared" ref="P225:P233" si="69">O225/I225*100</f>
        <v>#DIV/0!</v>
      </c>
      <c r="Q225" s="23">
        <v>0</v>
      </c>
      <c r="R225" s="26" t="e">
        <f t="shared" ref="R225:R233" si="70">Q225/I225*100</f>
        <v>#DIV/0!</v>
      </c>
      <c r="S225" s="23">
        <v>0</v>
      </c>
      <c r="T225" s="26" t="e">
        <f t="shared" ref="T225:T233" si="71">S225/I225*100</f>
        <v>#DIV/0!</v>
      </c>
      <c r="U225" s="23">
        <v>0</v>
      </c>
      <c r="V225" s="26" t="e">
        <f t="shared" ref="V225:V233" si="72">U225/I225*100</f>
        <v>#DIV/0!</v>
      </c>
      <c r="W225" s="23">
        <v>0</v>
      </c>
      <c r="X225" s="26" t="e">
        <f t="shared" ref="X225:X233" si="73">W225/I225*100</f>
        <v>#DIV/0!</v>
      </c>
      <c r="Y225" s="23">
        <v>0</v>
      </c>
      <c r="Z225" s="26" t="e">
        <f t="shared" ref="Z225:Z233" si="74">Y225/I225*100</f>
        <v>#DIV/0!</v>
      </c>
      <c r="AA225" s="28">
        <v>0</v>
      </c>
      <c r="AB225" s="26" t="e">
        <f t="shared" ref="AB225:AB233" si="75">AA225/I225*100</f>
        <v>#DIV/0!</v>
      </c>
      <c r="AC225" s="28">
        <v>0</v>
      </c>
      <c r="AD225" s="26" t="e">
        <f t="shared" ref="AD225:AD233" si="76">AC225/I225*100</f>
        <v>#DIV/0!</v>
      </c>
      <c r="AE225" s="55">
        <v>1</v>
      </c>
      <c r="AF225" s="53">
        <v>0</v>
      </c>
    </row>
    <row r="226" spans="1:33" ht="18">
      <c r="A226" s="23">
        <v>2</v>
      </c>
      <c r="B226" s="24" t="s">
        <v>1092</v>
      </c>
      <c r="C226" s="24" t="s">
        <v>1261</v>
      </c>
      <c r="D226" s="23">
        <v>10</v>
      </c>
      <c r="E226" s="23" t="s">
        <v>1273</v>
      </c>
      <c r="F226" s="23" t="s">
        <v>1281</v>
      </c>
      <c r="G226" s="30" t="s">
        <v>1285</v>
      </c>
      <c r="H226" s="25">
        <v>42</v>
      </c>
      <c r="I226" s="25">
        <v>42</v>
      </c>
      <c r="J226" s="26">
        <f t="shared" si="66"/>
        <v>100</v>
      </c>
      <c r="K226" s="27">
        <v>0</v>
      </c>
      <c r="L226" s="26">
        <f t="shared" si="67"/>
        <v>0</v>
      </c>
      <c r="M226" s="27">
        <v>0</v>
      </c>
      <c r="N226" s="26">
        <f t="shared" si="68"/>
        <v>0</v>
      </c>
      <c r="O226" s="27">
        <v>0</v>
      </c>
      <c r="P226" s="26">
        <f t="shared" si="69"/>
        <v>0</v>
      </c>
      <c r="Q226" s="23">
        <v>0</v>
      </c>
      <c r="R226" s="26">
        <f t="shared" si="70"/>
        <v>0</v>
      </c>
      <c r="S226" s="23">
        <v>0</v>
      </c>
      <c r="T226" s="26">
        <f t="shared" si="71"/>
        <v>0</v>
      </c>
      <c r="U226" s="23">
        <v>0</v>
      </c>
      <c r="V226" s="26">
        <f t="shared" si="72"/>
        <v>0</v>
      </c>
      <c r="W226" s="23">
        <v>0</v>
      </c>
      <c r="X226" s="26">
        <f t="shared" si="73"/>
        <v>0</v>
      </c>
      <c r="Y226" s="23">
        <v>0</v>
      </c>
      <c r="Z226" s="26">
        <f t="shared" si="74"/>
        <v>0</v>
      </c>
      <c r="AA226" s="28">
        <v>0</v>
      </c>
      <c r="AB226" s="26">
        <f t="shared" si="75"/>
        <v>0</v>
      </c>
      <c r="AC226" s="28">
        <v>0</v>
      </c>
      <c r="AD226" s="26">
        <f t="shared" si="76"/>
        <v>0</v>
      </c>
      <c r="AE226" s="55">
        <v>1</v>
      </c>
      <c r="AF226" s="53">
        <v>1</v>
      </c>
    </row>
    <row r="227" spans="1:33" ht="18">
      <c r="A227" s="23">
        <v>3</v>
      </c>
      <c r="B227" s="24" t="s">
        <v>1903</v>
      </c>
      <c r="C227" s="24"/>
      <c r="D227" s="23">
        <v>2</v>
      </c>
      <c r="E227" s="23" t="s">
        <v>1272</v>
      </c>
      <c r="F227" s="23" t="s">
        <v>1280</v>
      </c>
      <c r="G227" s="30" t="s">
        <v>1285</v>
      </c>
      <c r="H227" s="25">
        <v>68</v>
      </c>
      <c r="I227" s="25">
        <v>68</v>
      </c>
      <c r="J227" s="26">
        <f t="shared" si="66"/>
        <v>100</v>
      </c>
      <c r="K227" s="27">
        <v>1</v>
      </c>
      <c r="L227" s="26">
        <f t="shared" si="67"/>
        <v>1.4705882352941175</v>
      </c>
      <c r="M227" s="23">
        <v>0</v>
      </c>
      <c r="N227" s="26">
        <f t="shared" si="68"/>
        <v>0</v>
      </c>
      <c r="O227" s="23">
        <v>1</v>
      </c>
      <c r="P227" s="26">
        <f t="shared" si="69"/>
        <v>1.4705882352941175</v>
      </c>
      <c r="Q227" s="23">
        <v>0</v>
      </c>
      <c r="R227" s="26">
        <f t="shared" si="70"/>
        <v>0</v>
      </c>
      <c r="S227" s="23">
        <v>0</v>
      </c>
      <c r="T227" s="26">
        <f t="shared" si="71"/>
        <v>0</v>
      </c>
      <c r="U227" s="23">
        <v>0</v>
      </c>
      <c r="V227" s="26">
        <f t="shared" si="72"/>
        <v>0</v>
      </c>
      <c r="W227" s="23">
        <v>0</v>
      </c>
      <c r="X227" s="26">
        <f t="shared" si="73"/>
        <v>0</v>
      </c>
      <c r="Y227" s="23">
        <v>0</v>
      </c>
      <c r="Z227" s="26">
        <f t="shared" si="74"/>
        <v>0</v>
      </c>
      <c r="AA227" s="28">
        <v>0</v>
      </c>
      <c r="AB227" s="26">
        <f t="shared" si="75"/>
        <v>0</v>
      </c>
      <c r="AC227" s="28">
        <v>0</v>
      </c>
      <c r="AD227" s="26">
        <f t="shared" si="76"/>
        <v>0</v>
      </c>
      <c r="AE227" s="55">
        <v>1</v>
      </c>
      <c r="AF227" s="53">
        <v>1</v>
      </c>
    </row>
    <row r="228" spans="1:33" ht="18">
      <c r="A228" s="23">
        <v>4</v>
      </c>
      <c r="B228" s="24" t="s">
        <v>1251</v>
      </c>
      <c r="C228" s="24" t="s">
        <v>1262</v>
      </c>
      <c r="D228" s="23">
        <v>6</v>
      </c>
      <c r="E228" s="23" t="s">
        <v>1274</v>
      </c>
      <c r="F228" s="23" t="s">
        <v>1284</v>
      </c>
      <c r="G228" s="30" t="s">
        <v>1287</v>
      </c>
      <c r="H228" s="25">
        <v>164</v>
      </c>
      <c r="I228" s="25">
        <v>164</v>
      </c>
      <c r="J228" s="26">
        <f t="shared" si="66"/>
        <v>100</v>
      </c>
      <c r="K228" s="27">
        <v>13</v>
      </c>
      <c r="L228" s="26">
        <f t="shared" si="67"/>
        <v>7.9268292682926829</v>
      </c>
      <c r="M228" s="23">
        <v>0</v>
      </c>
      <c r="N228" s="26">
        <f t="shared" si="68"/>
        <v>0</v>
      </c>
      <c r="O228" s="23">
        <v>2</v>
      </c>
      <c r="P228" s="26">
        <f t="shared" si="69"/>
        <v>1.2195121951219512</v>
      </c>
      <c r="Q228" s="23">
        <v>0</v>
      </c>
      <c r="R228" s="26">
        <f t="shared" si="70"/>
        <v>0</v>
      </c>
      <c r="S228" s="23">
        <v>0</v>
      </c>
      <c r="T228" s="26">
        <f t="shared" si="71"/>
        <v>0</v>
      </c>
      <c r="U228" s="23">
        <v>0</v>
      </c>
      <c r="V228" s="26">
        <f t="shared" si="72"/>
        <v>0</v>
      </c>
      <c r="W228" s="23">
        <v>0</v>
      </c>
      <c r="X228" s="26">
        <f t="shared" si="73"/>
        <v>0</v>
      </c>
      <c r="Y228" s="23">
        <v>0</v>
      </c>
      <c r="Z228" s="26">
        <f t="shared" si="74"/>
        <v>0</v>
      </c>
      <c r="AA228" s="28">
        <v>0</v>
      </c>
      <c r="AB228" s="26">
        <f t="shared" si="75"/>
        <v>0</v>
      </c>
      <c r="AC228" s="28">
        <v>11</v>
      </c>
      <c r="AD228" s="26">
        <f t="shared" si="76"/>
        <v>6.7073170731707323</v>
      </c>
      <c r="AE228" s="55">
        <v>1</v>
      </c>
      <c r="AF228" s="53">
        <v>1</v>
      </c>
    </row>
    <row r="229" spans="1:33" ht="18">
      <c r="A229" s="23">
        <v>5</v>
      </c>
      <c r="B229" s="24" t="s">
        <v>1252</v>
      </c>
      <c r="C229" s="24" t="s">
        <v>1263</v>
      </c>
      <c r="D229" s="23">
        <v>1</v>
      </c>
      <c r="E229" s="23" t="s">
        <v>1275</v>
      </c>
      <c r="F229" s="23" t="s">
        <v>958</v>
      </c>
      <c r="G229" s="30" t="s">
        <v>1287</v>
      </c>
      <c r="H229" s="25">
        <v>85</v>
      </c>
      <c r="I229" s="25">
        <v>85</v>
      </c>
      <c r="J229" s="26">
        <f t="shared" si="66"/>
        <v>100</v>
      </c>
      <c r="K229" s="27">
        <v>0</v>
      </c>
      <c r="L229" s="26">
        <f t="shared" si="67"/>
        <v>0</v>
      </c>
      <c r="M229" s="23">
        <v>0</v>
      </c>
      <c r="N229" s="26">
        <f t="shared" si="68"/>
        <v>0</v>
      </c>
      <c r="O229" s="23">
        <v>0</v>
      </c>
      <c r="P229" s="26">
        <f t="shared" si="69"/>
        <v>0</v>
      </c>
      <c r="Q229" s="23">
        <v>0</v>
      </c>
      <c r="R229" s="26">
        <f t="shared" si="70"/>
        <v>0</v>
      </c>
      <c r="S229" s="23">
        <v>0</v>
      </c>
      <c r="T229" s="26">
        <f t="shared" si="71"/>
        <v>0</v>
      </c>
      <c r="U229" s="23">
        <v>0</v>
      </c>
      <c r="V229" s="26">
        <f t="shared" si="72"/>
        <v>0</v>
      </c>
      <c r="W229" s="23">
        <v>0</v>
      </c>
      <c r="X229" s="26">
        <f t="shared" si="73"/>
        <v>0</v>
      </c>
      <c r="Y229" s="23">
        <v>0</v>
      </c>
      <c r="Z229" s="26">
        <f t="shared" si="74"/>
        <v>0</v>
      </c>
      <c r="AA229" s="28">
        <v>0</v>
      </c>
      <c r="AB229" s="26">
        <f t="shared" si="75"/>
        <v>0</v>
      </c>
      <c r="AC229" s="28">
        <v>0</v>
      </c>
      <c r="AD229" s="26">
        <f t="shared" si="76"/>
        <v>0</v>
      </c>
      <c r="AE229" s="55">
        <v>1</v>
      </c>
      <c r="AF229" s="53">
        <v>1</v>
      </c>
    </row>
    <row r="230" spans="1:33" ht="18">
      <c r="A230" s="23">
        <v>6</v>
      </c>
      <c r="B230" s="24" t="s">
        <v>1255</v>
      </c>
      <c r="C230" s="24" t="s">
        <v>1266</v>
      </c>
      <c r="D230" s="23">
        <v>10</v>
      </c>
      <c r="E230" s="23" t="s">
        <v>1277</v>
      </c>
      <c r="F230" s="23" t="s">
        <v>1277</v>
      </c>
      <c r="G230" s="23" t="s">
        <v>1287</v>
      </c>
      <c r="H230" s="40">
        <v>115</v>
      </c>
      <c r="I230" s="40">
        <v>106</v>
      </c>
      <c r="J230" s="26">
        <f t="shared" si="66"/>
        <v>92.173913043478265</v>
      </c>
      <c r="K230" s="27">
        <v>0</v>
      </c>
      <c r="L230" s="26">
        <f t="shared" si="67"/>
        <v>0</v>
      </c>
      <c r="M230" s="23">
        <v>0</v>
      </c>
      <c r="N230" s="26">
        <f t="shared" si="68"/>
        <v>0</v>
      </c>
      <c r="O230" s="23">
        <v>0</v>
      </c>
      <c r="P230" s="26">
        <f t="shared" si="69"/>
        <v>0</v>
      </c>
      <c r="Q230" s="23">
        <v>0</v>
      </c>
      <c r="R230" s="26">
        <f t="shared" si="70"/>
        <v>0</v>
      </c>
      <c r="S230" s="23">
        <v>0</v>
      </c>
      <c r="T230" s="26">
        <f t="shared" si="71"/>
        <v>0</v>
      </c>
      <c r="U230" s="23">
        <v>0</v>
      </c>
      <c r="V230" s="26">
        <f t="shared" si="72"/>
        <v>0</v>
      </c>
      <c r="W230" s="23">
        <v>0</v>
      </c>
      <c r="X230" s="26">
        <f t="shared" si="73"/>
        <v>0</v>
      </c>
      <c r="Y230" s="23">
        <v>0</v>
      </c>
      <c r="Z230" s="26">
        <f t="shared" si="74"/>
        <v>0</v>
      </c>
      <c r="AA230" s="28">
        <v>0</v>
      </c>
      <c r="AB230" s="26">
        <f t="shared" si="75"/>
        <v>0</v>
      </c>
      <c r="AC230" s="28">
        <v>0</v>
      </c>
      <c r="AD230" s="26">
        <f t="shared" si="76"/>
        <v>0</v>
      </c>
      <c r="AE230" s="55">
        <v>1</v>
      </c>
      <c r="AF230" s="53">
        <v>1</v>
      </c>
    </row>
    <row r="231" spans="1:33" ht="18">
      <c r="A231" s="23">
        <v>7</v>
      </c>
      <c r="B231" s="24" t="s">
        <v>1258</v>
      </c>
      <c r="C231" s="24" t="s">
        <v>1268</v>
      </c>
      <c r="D231" s="23">
        <v>4</v>
      </c>
      <c r="E231" s="23" t="s">
        <v>1278</v>
      </c>
      <c r="F231" s="23" t="s">
        <v>1277</v>
      </c>
      <c r="G231" s="23" t="s">
        <v>1287</v>
      </c>
      <c r="H231" s="40">
        <v>155</v>
      </c>
      <c r="I231" s="40">
        <v>155</v>
      </c>
      <c r="J231" s="26">
        <f t="shared" si="66"/>
        <v>100</v>
      </c>
      <c r="K231" s="27">
        <v>6</v>
      </c>
      <c r="L231" s="26">
        <f t="shared" si="67"/>
        <v>3.870967741935484</v>
      </c>
      <c r="M231" s="23">
        <v>0</v>
      </c>
      <c r="N231" s="26">
        <f t="shared" si="68"/>
        <v>0</v>
      </c>
      <c r="O231" s="23">
        <v>6</v>
      </c>
      <c r="P231" s="26">
        <f t="shared" si="69"/>
        <v>3.870967741935484</v>
      </c>
      <c r="Q231" s="23">
        <v>0</v>
      </c>
      <c r="R231" s="26">
        <f t="shared" si="70"/>
        <v>0</v>
      </c>
      <c r="S231" s="23">
        <v>0</v>
      </c>
      <c r="T231" s="26">
        <f t="shared" si="71"/>
        <v>0</v>
      </c>
      <c r="U231" s="23">
        <v>0</v>
      </c>
      <c r="V231" s="26">
        <f t="shared" si="72"/>
        <v>0</v>
      </c>
      <c r="W231" s="23">
        <v>0</v>
      </c>
      <c r="X231" s="26">
        <f t="shared" si="73"/>
        <v>0</v>
      </c>
      <c r="Y231" s="23">
        <v>0</v>
      </c>
      <c r="Z231" s="26">
        <f t="shared" si="74"/>
        <v>0</v>
      </c>
      <c r="AA231" s="28">
        <v>0</v>
      </c>
      <c r="AB231" s="26">
        <f t="shared" si="75"/>
        <v>0</v>
      </c>
      <c r="AC231" s="28">
        <v>0</v>
      </c>
      <c r="AD231" s="26">
        <f t="shared" si="76"/>
        <v>0</v>
      </c>
      <c r="AE231" s="53">
        <v>1</v>
      </c>
      <c r="AF231" s="53">
        <v>1</v>
      </c>
    </row>
    <row r="232" spans="1:33" s="186" customFormat="1" ht="18.75" thickBot="1">
      <c r="A232" s="23">
        <v>8</v>
      </c>
      <c r="B232" s="24" t="s">
        <v>1256</v>
      </c>
      <c r="C232" s="24" t="s">
        <v>1269</v>
      </c>
      <c r="D232" s="23">
        <v>21</v>
      </c>
      <c r="E232" s="23" t="s">
        <v>1278</v>
      </c>
      <c r="F232" s="23" t="s">
        <v>1277</v>
      </c>
      <c r="G232" s="23" t="s">
        <v>1287</v>
      </c>
      <c r="H232" s="40">
        <v>149</v>
      </c>
      <c r="I232" s="40">
        <v>149</v>
      </c>
      <c r="J232" s="26">
        <f t="shared" si="66"/>
        <v>100</v>
      </c>
      <c r="K232" s="27">
        <v>54</v>
      </c>
      <c r="L232" s="26">
        <f t="shared" si="67"/>
        <v>36.241610738255034</v>
      </c>
      <c r="M232" s="23">
        <v>17</v>
      </c>
      <c r="N232" s="26">
        <f t="shared" si="68"/>
        <v>11.409395973154362</v>
      </c>
      <c r="O232" s="23">
        <v>33</v>
      </c>
      <c r="P232" s="26">
        <f t="shared" si="69"/>
        <v>22.14765100671141</v>
      </c>
      <c r="Q232" s="23">
        <v>0</v>
      </c>
      <c r="R232" s="26">
        <f t="shared" si="70"/>
        <v>0</v>
      </c>
      <c r="S232" s="23">
        <v>1</v>
      </c>
      <c r="T232" s="26">
        <f t="shared" si="71"/>
        <v>0.67114093959731547</v>
      </c>
      <c r="U232" s="23">
        <v>1</v>
      </c>
      <c r="V232" s="26">
        <f t="shared" si="72"/>
        <v>0.67114093959731547</v>
      </c>
      <c r="W232" s="23">
        <v>0</v>
      </c>
      <c r="X232" s="26">
        <f t="shared" si="73"/>
        <v>0</v>
      </c>
      <c r="Y232" s="23">
        <v>0</v>
      </c>
      <c r="Z232" s="26">
        <f t="shared" si="74"/>
        <v>0</v>
      </c>
      <c r="AA232" s="28">
        <v>0</v>
      </c>
      <c r="AB232" s="26">
        <f t="shared" si="75"/>
        <v>0</v>
      </c>
      <c r="AC232" s="28">
        <v>0</v>
      </c>
      <c r="AD232" s="26">
        <f t="shared" si="76"/>
        <v>0</v>
      </c>
      <c r="AE232" s="186">
        <v>1</v>
      </c>
      <c r="AF232" s="186">
        <v>1</v>
      </c>
      <c r="AG232" s="187" t="s">
        <v>2433</v>
      </c>
    </row>
    <row r="233" spans="1:33" ht="19.5" thickTop="1" thickBot="1">
      <c r="A233" s="773" t="s">
        <v>123</v>
      </c>
      <c r="B233" s="774"/>
      <c r="C233" s="774"/>
      <c r="D233" s="774"/>
      <c r="E233" s="774"/>
      <c r="F233" s="774"/>
      <c r="G233" s="775"/>
      <c r="H233" s="66">
        <f>SUM(H225:H232)</f>
        <v>778</v>
      </c>
      <c r="I233" s="66">
        <f>SUM(I225:I232)</f>
        <v>769</v>
      </c>
      <c r="J233" s="171">
        <f t="shared" si="66"/>
        <v>98.843187660668391</v>
      </c>
      <c r="K233" s="175">
        <f>SUM(K225:K232)</f>
        <v>74</v>
      </c>
      <c r="L233" s="171">
        <f t="shared" si="67"/>
        <v>9.6228868660598188</v>
      </c>
      <c r="M233" s="175">
        <f>SUM(M225:M232)</f>
        <v>17</v>
      </c>
      <c r="N233" s="171">
        <f t="shared" si="68"/>
        <v>2.2106631989596877</v>
      </c>
      <c r="O233" s="175">
        <f>SUM(O225:O232)</f>
        <v>42</v>
      </c>
      <c r="P233" s="171">
        <f t="shared" si="69"/>
        <v>5.4616384915474647</v>
      </c>
      <c r="Q233" s="175">
        <f>SUM(Q225:Q232)</f>
        <v>0</v>
      </c>
      <c r="R233" s="171">
        <f t="shared" si="70"/>
        <v>0</v>
      </c>
      <c r="S233" s="175">
        <f>SUM(S225:S232)</f>
        <v>1</v>
      </c>
      <c r="T233" s="171">
        <f t="shared" si="71"/>
        <v>0.13003901170351106</v>
      </c>
      <c r="U233" s="175">
        <f>SUM(U225:U232)</f>
        <v>1</v>
      </c>
      <c r="V233" s="171">
        <f t="shared" si="72"/>
        <v>0.13003901170351106</v>
      </c>
      <c r="W233" s="175">
        <f>SUM(W225:W232)</f>
        <v>0</v>
      </c>
      <c r="X233" s="171">
        <f t="shared" si="73"/>
        <v>0</v>
      </c>
      <c r="Y233" s="175">
        <f>SUM(Y225:Y232)</f>
        <v>0</v>
      </c>
      <c r="Z233" s="171">
        <f t="shared" si="74"/>
        <v>0</v>
      </c>
      <c r="AA233" s="175">
        <f>SUM(AA225:AA232)</f>
        <v>0</v>
      </c>
      <c r="AB233" s="171">
        <f t="shared" si="75"/>
        <v>0</v>
      </c>
      <c r="AC233" s="175">
        <f>SUM(AC225:AC232)</f>
        <v>11</v>
      </c>
      <c r="AD233" s="171">
        <f t="shared" si="76"/>
        <v>1.4304291287386215</v>
      </c>
      <c r="AE233" s="55"/>
    </row>
    <row r="234" spans="1:33" ht="15.75" thickTop="1">
      <c r="A234" s="101"/>
      <c r="B234" s="101"/>
      <c r="C234" s="101"/>
      <c r="D234" s="101"/>
      <c r="E234" s="101"/>
      <c r="F234" s="101"/>
      <c r="G234" s="101"/>
      <c r="H234" s="69"/>
      <c r="I234" s="69"/>
      <c r="J234" s="71"/>
      <c r="K234" s="70"/>
      <c r="L234" s="71"/>
      <c r="M234" s="210"/>
      <c r="N234" s="71"/>
      <c r="O234" s="210"/>
      <c r="P234" s="71"/>
      <c r="Q234" s="210"/>
      <c r="R234" s="71"/>
      <c r="S234" s="210"/>
      <c r="T234" s="71"/>
      <c r="U234" s="210"/>
      <c r="V234" s="71"/>
      <c r="W234" s="210"/>
      <c r="X234" s="71"/>
      <c r="Y234" s="210"/>
      <c r="Z234" s="71"/>
      <c r="AA234" s="71"/>
      <c r="AB234" s="70"/>
      <c r="AC234" s="71"/>
      <c r="AD234" s="70"/>
      <c r="AE234" s="55"/>
    </row>
    <row r="235" spans="1:33" ht="23.25">
      <c r="A235" s="739" t="s">
        <v>2404</v>
      </c>
      <c r="B235" s="739"/>
      <c r="C235" s="739"/>
      <c r="D235" s="739"/>
      <c r="E235" s="739"/>
      <c r="F235" s="739"/>
      <c r="G235" s="739"/>
      <c r="H235" s="739"/>
      <c r="I235" s="739"/>
      <c r="J235" s="739"/>
      <c r="K235" s="739"/>
      <c r="L235" s="739"/>
      <c r="M235" s="739"/>
      <c r="N235" s="739"/>
      <c r="O235" s="739"/>
      <c r="P235" s="739"/>
      <c r="Q235" s="739"/>
      <c r="R235" s="739"/>
      <c r="S235" s="739"/>
      <c r="T235" s="739"/>
      <c r="U235" s="739"/>
      <c r="V235" s="739"/>
      <c r="W235" s="739"/>
      <c r="X235" s="739"/>
      <c r="Y235" s="739"/>
      <c r="Z235" s="739"/>
      <c r="AA235" s="739"/>
      <c r="AB235" s="739"/>
      <c r="AC235" s="739"/>
      <c r="AD235" s="739"/>
      <c r="AE235" s="55"/>
    </row>
    <row r="236" spans="1:33" ht="23.25">
      <c r="A236" s="739" t="s">
        <v>124</v>
      </c>
      <c r="B236" s="739"/>
      <c r="C236" s="739"/>
      <c r="D236" s="739"/>
      <c r="E236" s="739"/>
      <c r="F236" s="739"/>
      <c r="G236" s="739"/>
      <c r="H236" s="739"/>
      <c r="I236" s="739"/>
      <c r="J236" s="739"/>
      <c r="K236" s="739"/>
      <c r="L236" s="739"/>
      <c r="M236" s="739"/>
      <c r="N236" s="739"/>
      <c r="O236" s="739"/>
      <c r="P236" s="739"/>
      <c r="Q236" s="739"/>
      <c r="R236" s="739"/>
      <c r="S236" s="739"/>
      <c r="T236" s="739"/>
      <c r="U236" s="739"/>
      <c r="V236" s="739"/>
      <c r="W236" s="739"/>
      <c r="X236" s="739"/>
      <c r="Y236" s="739"/>
      <c r="Z236" s="739"/>
      <c r="AA236" s="739"/>
      <c r="AB236" s="739"/>
      <c r="AC236" s="739"/>
      <c r="AD236" s="739"/>
      <c r="AE236" s="55"/>
    </row>
    <row r="237" spans="1:33" ht="21">
      <c r="B237" s="738" t="s">
        <v>967</v>
      </c>
      <c r="C237" s="738"/>
      <c r="D237" s="738"/>
      <c r="E237" s="738"/>
      <c r="F237" s="738"/>
      <c r="G237" s="738"/>
      <c r="H237" s="738"/>
      <c r="I237" s="738"/>
      <c r="J237" s="738"/>
      <c r="K237" s="738"/>
      <c r="L237" s="738"/>
      <c r="M237" s="738"/>
      <c r="N237" s="738"/>
      <c r="O237" s="738"/>
      <c r="P237" s="738"/>
      <c r="Q237" s="738"/>
      <c r="R237" s="738"/>
      <c r="S237" s="738"/>
      <c r="T237" s="738"/>
      <c r="U237" s="738"/>
      <c r="V237" s="738"/>
      <c r="W237" s="738"/>
      <c r="X237" s="738"/>
      <c r="Y237" s="738"/>
      <c r="Z237" s="738"/>
      <c r="AA237" s="738"/>
      <c r="AB237" s="738"/>
      <c r="AC237" s="738"/>
      <c r="AD237" s="738"/>
      <c r="AE237" s="55"/>
    </row>
    <row r="238" spans="1:33" ht="21">
      <c r="B238" s="738" t="s">
        <v>1906</v>
      </c>
      <c r="C238" s="738"/>
      <c r="D238" s="738"/>
      <c r="E238" s="738"/>
      <c r="F238" s="738"/>
      <c r="G238" s="738"/>
      <c r="H238" s="57"/>
      <c r="I238" s="57"/>
      <c r="J238" s="58"/>
      <c r="K238" s="58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5"/>
    </row>
    <row r="239" spans="1:33" ht="15">
      <c r="B239" s="60"/>
      <c r="C239" s="60"/>
      <c r="D239" s="61"/>
      <c r="E239" s="61"/>
      <c r="F239" s="61"/>
      <c r="G239" s="61"/>
      <c r="H239" s="62"/>
      <c r="I239" s="62"/>
      <c r="J239" s="63"/>
      <c r="K239" s="63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55"/>
    </row>
    <row r="240" spans="1:33" ht="15">
      <c r="B240" s="60"/>
      <c r="C240" s="60"/>
      <c r="D240" s="61"/>
      <c r="E240" s="61"/>
      <c r="F240" s="61"/>
      <c r="G240" s="61"/>
      <c r="H240" s="62"/>
      <c r="I240" s="62"/>
      <c r="J240" s="63"/>
      <c r="K240" s="63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55"/>
    </row>
    <row r="241" spans="1:33" ht="18" customHeight="1">
      <c r="A241" s="740" t="s">
        <v>940</v>
      </c>
      <c r="B241" s="740" t="s">
        <v>122</v>
      </c>
      <c r="C241" s="740" t="s">
        <v>942</v>
      </c>
      <c r="D241" s="740" t="s">
        <v>943</v>
      </c>
      <c r="E241" s="740" t="s">
        <v>944</v>
      </c>
      <c r="F241" s="740" t="s">
        <v>945</v>
      </c>
      <c r="G241" s="740" t="s">
        <v>1139</v>
      </c>
      <c r="H241" s="743" t="s">
        <v>946</v>
      </c>
      <c r="I241" s="743" t="s">
        <v>1853</v>
      </c>
      <c r="J241" s="776" t="s">
        <v>1852</v>
      </c>
      <c r="K241" s="765" t="s">
        <v>928</v>
      </c>
      <c r="L241" s="766"/>
      <c r="M241" s="751" t="s">
        <v>929</v>
      </c>
      <c r="N241" s="764"/>
      <c r="O241" s="764"/>
      <c r="P241" s="764"/>
      <c r="Q241" s="764"/>
      <c r="R241" s="764"/>
      <c r="S241" s="764"/>
      <c r="T241" s="764"/>
      <c r="U241" s="764"/>
      <c r="V241" s="764"/>
      <c r="W241" s="764"/>
      <c r="X241" s="764"/>
      <c r="Y241" s="764"/>
      <c r="Z241" s="764"/>
      <c r="AA241" s="764"/>
      <c r="AB241" s="764"/>
      <c r="AC241" s="764"/>
      <c r="AD241" s="752"/>
      <c r="AE241" s="55"/>
    </row>
    <row r="242" spans="1:33" ht="18">
      <c r="A242" s="741"/>
      <c r="B242" s="741"/>
      <c r="C242" s="741"/>
      <c r="D242" s="741"/>
      <c r="E242" s="741"/>
      <c r="F242" s="741"/>
      <c r="G242" s="753"/>
      <c r="H242" s="744"/>
      <c r="I242" s="744"/>
      <c r="J242" s="777"/>
      <c r="K242" s="767"/>
      <c r="L242" s="768"/>
      <c r="M242" s="751" t="s">
        <v>930</v>
      </c>
      <c r="N242" s="752"/>
      <c r="O242" s="751" t="s">
        <v>931</v>
      </c>
      <c r="P242" s="752"/>
      <c r="Q242" s="751" t="s">
        <v>932</v>
      </c>
      <c r="R242" s="752"/>
      <c r="S242" s="751" t="s">
        <v>933</v>
      </c>
      <c r="T242" s="752"/>
      <c r="U242" s="751" t="s">
        <v>934</v>
      </c>
      <c r="V242" s="752"/>
      <c r="W242" s="751" t="s">
        <v>935</v>
      </c>
      <c r="X242" s="752"/>
      <c r="Y242" s="751" t="s">
        <v>936</v>
      </c>
      <c r="Z242" s="752"/>
      <c r="AA242" s="751" t="s">
        <v>950</v>
      </c>
      <c r="AB242" s="752"/>
      <c r="AC242" s="751" t="s">
        <v>951</v>
      </c>
      <c r="AD242" s="752"/>
      <c r="AE242" s="55"/>
    </row>
    <row r="243" spans="1:33" ht="54">
      <c r="A243" s="742"/>
      <c r="B243" s="742"/>
      <c r="C243" s="742"/>
      <c r="D243" s="742"/>
      <c r="E243" s="742"/>
      <c r="F243" s="742"/>
      <c r="G243" s="754"/>
      <c r="H243" s="745"/>
      <c r="I243" s="745"/>
      <c r="J243" s="778"/>
      <c r="K243" s="64" t="s">
        <v>937</v>
      </c>
      <c r="L243" s="65" t="s">
        <v>949</v>
      </c>
      <c r="M243" s="65" t="s">
        <v>937</v>
      </c>
      <c r="N243" s="65" t="s">
        <v>949</v>
      </c>
      <c r="O243" s="65" t="s">
        <v>937</v>
      </c>
      <c r="P243" s="65" t="s">
        <v>949</v>
      </c>
      <c r="Q243" s="65" t="s">
        <v>937</v>
      </c>
      <c r="R243" s="65" t="s">
        <v>949</v>
      </c>
      <c r="S243" s="65" t="s">
        <v>937</v>
      </c>
      <c r="T243" s="65" t="s">
        <v>949</v>
      </c>
      <c r="U243" s="65" t="s">
        <v>937</v>
      </c>
      <c r="V243" s="65" t="s">
        <v>949</v>
      </c>
      <c r="W243" s="65" t="s">
        <v>937</v>
      </c>
      <c r="X243" s="65" t="s">
        <v>949</v>
      </c>
      <c r="Y243" s="65" t="s">
        <v>937</v>
      </c>
      <c r="Z243" s="65" t="s">
        <v>949</v>
      </c>
      <c r="AA243" s="65" t="s">
        <v>937</v>
      </c>
      <c r="AB243" s="65" t="s">
        <v>949</v>
      </c>
      <c r="AC243" s="65" t="s">
        <v>937</v>
      </c>
      <c r="AD243" s="65" t="s">
        <v>949</v>
      </c>
      <c r="AE243" s="55"/>
    </row>
    <row r="244" spans="1:33" s="95" customFormat="1" ht="18">
      <c r="A244" s="23">
        <v>9</v>
      </c>
      <c r="B244" s="24" t="s">
        <v>1288</v>
      </c>
      <c r="C244" s="36" t="s">
        <v>1270</v>
      </c>
      <c r="D244" s="30">
        <v>20</v>
      </c>
      <c r="E244" s="30" t="s">
        <v>1278</v>
      </c>
      <c r="F244" s="30" t="s">
        <v>1277</v>
      </c>
      <c r="G244" s="30" t="s">
        <v>1287</v>
      </c>
      <c r="H244" s="40">
        <v>139</v>
      </c>
      <c r="I244" s="40">
        <v>139</v>
      </c>
      <c r="J244" s="26">
        <f t="shared" ref="J244:J249" si="77">I244*100/H244</f>
        <v>100</v>
      </c>
      <c r="K244" s="27">
        <v>14</v>
      </c>
      <c r="L244" s="26">
        <f t="shared" ref="L244:L249" si="78">K244*100/I244</f>
        <v>10.071942446043165</v>
      </c>
      <c r="M244" s="23">
        <v>11</v>
      </c>
      <c r="N244" s="26">
        <f t="shared" ref="N244:N249" si="79">M244*100/I244</f>
        <v>7.9136690647482011</v>
      </c>
      <c r="O244" s="23">
        <v>4</v>
      </c>
      <c r="P244" s="26">
        <f t="shared" ref="P244:P249" si="80">O244*100/I244</f>
        <v>2.8776978417266186</v>
      </c>
      <c r="Q244" s="23">
        <v>0</v>
      </c>
      <c r="R244" s="26">
        <v>0</v>
      </c>
      <c r="S244" s="23">
        <v>0</v>
      </c>
      <c r="T244" s="26">
        <f t="shared" ref="T244:T249" si="81">S244*100/I244</f>
        <v>0</v>
      </c>
      <c r="U244" s="23">
        <v>0</v>
      </c>
      <c r="V244" s="26">
        <f t="shared" ref="V244:V249" si="82">U244*100/I244</f>
        <v>0</v>
      </c>
      <c r="W244" s="23">
        <v>0</v>
      </c>
      <c r="X244" s="26">
        <f t="shared" ref="X244:X249" si="83">W244*100/I244</f>
        <v>0</v>
      </c>
      <c r="Y244" s="23">
        <v>0</v>
      </c>
      <c r="Z244" s="26">
        <f t="shared" ref="Z244:Z249" si="84">Y244*100/I244</f>
        <v>0</v>
      </c>
      <c r="AA244" s="28">
        <v>0</v>
      </c>
      <c r="AB244" s="26">
        <v>0</v>
      </c>
      <c r="AC244" s="28">
        <v>0</v>
      </c>
      <c r="AD244" s="26">
        <v>0</v>
      </c>
      <c r="AE244" s="55">
        <v>1</v>
      </c>
      <c r="AF244" s="95">
        <v>1</v>
      </c>
    </row>
    <row r="245" spans="1:33" ht="18">
      <c r="A245" s="23">
        <v>10</v>
      </c>
      <c r="B245" s="24" t="s">
        <v>1289</v>
      </c>
      <c r="C245" s="24" t="s">
        <v>1292</v>
      </c>
      <c r="D245" s="23">
        <v>4</v>
      </c>
      <c r="E245" s="23" t="s">
        <v>1295</v>
      </c>
      <c r="F245" s="23" t="s">
        <v>1298</v>
      </c>
      <c r="G245" s="30" t="s">
        <v>1287</v>
      </c>
      <c r="H245" s="25">
        <v>54</v>
      </c>
      <c r="I245" s="25">
        <v>54</v>
      </c>
      <c r="J245" s="26">
        <f t="shared" si="77"/>
        <v>100</v>
      </c>
      <c r="K245" s="27">
        <v>1</v>
      </c>
      <c r="L245" s="26">
        <f t="shared" si="78"/>
        <v>1.8518518518518519</v>
      </c>
      <c r="M245" s="23">
        <v>0</v>
      </c>
      <c r="N245" s="26">
        <f t="shared" si="79"/>
        <v>0</v>
      </c>
      <c r="O245" s="23">
        <v>0</v>
      </c>
      <c r="P245" s="26">
        <f t="shared" si="80"/>
        <v>0</v>
      </c>
      <c r="Q245" s="23">
        <v>0</v>
      </c>
      <c r="R245" s="26">
        <v>0</v>
      </c>
      <c r="S245" s="23">
        <v>0</v>
      </c>
      <c r="T245" s="26">
        <f t="shared" si="81"/>
        <v>0</v>
      </c>
      <c r="U245" s="23">
        <v>0</v>
      </c>
      <c r="V245" s="26">
        <f t="shared" si="82"/>
        <v>0</v>
      </c>
      <c r="W245" s="23">
        <v>1</v>
      </c>
      <c r="X245" s="26">
        <f t="shared" si="83"/>
        <v>1.8518518518518519</v>
      </c>
      <c r="Y245" s="23">
        <v>0</v>
      </c>
      <c r="Z245" s="26">
        <f t="shared" si="84"/>
        <v>0</v>
      </c>
      <c r="AA245" s="28">
        <v>0</v>
      </c>
      <c r="AB245" s="26">
        <v>0</v>
      </c>
      <c r="AC245" s="28">
        <v>0</v>
      </c>
      <c r="AD245" s="26">
        <v>0</v>
      </c>
      <c r="AE245" s="55">
        <v>1</v>
      </c>
      <c r="AF245" s="53">
        <v>1</v>
      </c>
    </row>
    <row r="246" spans="1:33" s="186" customFormat="1" ht="18">
      <c r="A246" s="23">
        <v>11</v>
      </c>
      <c r="B246" s="24" t="s">
        <v>2106</v>
      </c>
      <c r="C246" s="24" t="s">
        <v>2249</v>
      </c>
      <c r="D246" s="23">
        <v>19</v>
      </c>
      <c r="E246" s="23" t="s">
        <v>1295</v>
      </c>
      <c r="F246" s="23" t="s">
        <v>1298</v>
      </c>
      <c r="G246" s="30" t="s">
        <v>1287</v>
      </c>
      <c r="H246" s="25">
        <v>77</v>
      </c>
      <c r="I246" s="25">
        <v>35</v>
      </c>
      <c r="J246" s="26">
        <f t="shared" si="77"/>
        <v>45.454545454545453</v>
      </c>
      <c r="K246" s="27">
        <v>5</v>
      </c>
      <c r="L246" s="26">
        <f t="shared" si="78"/>
        <v>14.285714285714286</v>
      </c>
      <c r="M246" s="23">
        <v>0</v>
      </c>
      <c r="N246" s="26">
        <f t="shared" si="79"/>
        <v>0</v>
      </c>
      <c r="O246" s="23">
        <v>0</v>
      </c>
      <c r="P246" s="26">
        <f t="shared" si="80"/>
        <v>0</v>
      </c>
      <c r="Q246" s="23">
        <v>0</v>
      </c>
      <c r="R246" s="26">
        <v>0</v>
      </c>
      <c r="S246" s="23">
        <v>0</v>
      </c>
      <c r="T246" s="26">
        <f t="shared" si="81"/>
        <v>0</v>
      </c>
      <c r="U246" s="23">
        <v>0</v>
      </c>
      <c r="V246" s="26">
        <f t="shared" si="82"/>
        <v>0</v>
      </c>
      <c r="W246" s="23">
        <v>0</v>
      </c>
      <c r="X246" s="26">
        <f t="shared" si="83"/>
        <v>0</v>
      </c>
      <c r="Y246" s="23">
        <v>0</v>
      </c>
      <c r="Z246" s="26">
        <f t="shared" si="84"/>
        <v>0</v>
      </c>
      <c r="AA246" s="28">
        <v>0</v>
      </c>
      <c r="AB246" s="26">
        <v>0</v>
      </c>
      <c r="AC246" s="28">
        <v>0</v>
      </c>
      <c r="AD246" s="26">
        <v>0</v>
      </c>
      <c r="AE246" s="186">
        <v>1</v>
      </c>
      <c r="AF246" s="186">
        <v>1</v>
      </c>
      <c r="AG246" s="187" t="s">
        <v>2434</v>
      </c>
    </row>
    <row r="247" spans="1:33" ht="18">
      <c r="A247" s="23">
        <v>12</v>
      </c>
      <c r="B247" s="24" t="s">
        <v>1291</v>
      </c>
      <c r="C247" s="24" t="s">
        <v>1294</v>
      </c>
      <c r="D247" s="23">
        <v>3</v>
      </c>
      <c r="E247" s="23" t="s">
        <v>1297</v>
      </c>
      <c r="F247" s="23" t="s">
        <v>1299</v>
      </c>
      <c r="G247" s="30" t="s">
        <v>1287</v>
      </c>
      <c r="H247" s="25">
        <v>85</v>
      </c>
      <c r="I247" s="25">
        <v>73</v>
      </c>
      <c r="J247" s="26">
        <f t="shared" si="77"/>
        <v>85.882352941176464</v>
      </c>
      <c r="K247" s="27">
        <v>11</v>
      </c>
      <c r="L247" s="26">
        <f t="shared" si="78"/>
        <v>15.068493150684931</v>
      </c>
      <c r="M247" s="23">
        <v>7</v>
      </c>
      <c r="N247" s="26">
        <f t="shared" si="79"/>
        <v>9.5890410958904102</v>
      </c>
      <c r="O247" s="23">
        <v>2</v>
      </c>
      <c r="P247" s="26">
        <f t="shared" si="80"/>
        <v>2.7397260273972601</v>
      </c>
      <c r="Q247" s="23">
        <v>0</v>
      </c>
      <c r="R247" s="26">
        <v>0</v>
      </c>
      <c r="S247" s="23">
        <v>0</v>
      </c>
      <c r="T247" s="26">
        <f t="shared" si="81"/>
        <v>0</v>
      </c>
      <c r="U247" s="23">
        <v>0</v>
      </c>
      <c r="V247" s="26">
        <f t="shared" si="82"/>
        <v>0</v>
      </c>
      <c r="W247" s="23">
        <v>0</v>
      </c>
      <c r="X247" s="26">
        <f t="shared" si="83"/>
        <v>0</v>
      </c>
      <c r="Y247" s="23">
        <v>0</v>
      </c>
      <c r="Z247" s="26">
        <f t="shared" si="84"/>
        <v>0</v>
      </c>
      <c r="AA247" s="28">
        <v>0</v>
      </c>
      <c r="AB247" s="26">
        <f>AA247*100/I247</f>
        <v>0</v>
      </c>
      <c r="AC247" s="28">
        <v>2</v>
      </c>
      <c r="AD247" s="26">
        <f>AC247*100/I247</f>
        <v>2.7397260273972601</v>
      </c>
      <c r="AE247" s="55">
        <v>1</v>
      </c>
      <c r="AF247" s="53">
        <v>1</v>
      </c>
    </row>
    <row r="248" spans="1:33" ht="18">
      <c r="A248" s="23">
        <v>13</v>
      </c>
      <c r="B248" s="213" t="s">
        <v>1904</v>
      </c>
      <c r="C248" s="213" t="s">
        <v>2031</v>
      </c>
      <c r="D248" s="37">
        <v>13</v>
      </c>
      <c r="E248" s="37" t="s">
        <v>1905</v>
      </c>
      <c r="F248" s="37" t="s">
        <v>1299</v>
      </c>
      <c r="G248" s="249" t="s">
        <v>1287</v>
      </c>
      <c r="H248" s="161">
        <v>97</v>
      </c>
      <c r="I248" s="161">
        <v>97</v>
      </c>
      <c r="J248" s="26">
        <f t="shared" si="77"/>
        <v>100</v>
      </c>
      <c r="K248" s="27">
        <v>1</v>
      </c>
      <c r="L248" s="26">
        <f t="shared" si="78"/>
        <v>1.0309278350515463</v>
      </c>
      <c r="M248" s="23">
        <v>0</v>
      </c>
      <c r="N248" s="26">
        <f t="shared" si="79"/>
        <v>0</v>
      </c>
      <c r="O248" s="23">
        <v>1</v>
      </c>
      <c r="P248" s="26">
        <f t="shared" si="80"/>
        <v>1.0309278350515463</v>
      </c>
      <c r="Q248" s="23">
        <v>0</v>
      </c>
      <c r="R248" s="26">
        <v>0</v>
      </c>
      <c r="S248" s="23">
        <v>0</v>
      </c>
      <c r="T248" s="26">
        <f t="shared" si="81"/>
        <v>0</v>
      </c>
      <c r="U248" s="23">
        <v>0</v>
      </c>
      <c r="V248" s="26">
        <f t="shared" si="82"/>
        <v>0</v>
      </c>
      <c r="W248" s="23">
        <v>0</v>
      </c>
      <c r="X248" s="26">
        <f t="shared" si="83"/>
        <v>0</v>
      </c>
      <c r="Y248" s="23">
        <v>0</v>
      </c>
      <c r="Z248" s="26">
        <f t="shared" si="84"/>
        <v>0</v>
      </c>
      <c r="AA248" s="28">
        <v>0</v>
      </c>
      <c r="AB248" s="26">
        <v>0</v>
      </c>
      <c r="AC248" s="28">
        <v>0</v>
      </c>
      <c r="AD248" s="26">
        <v>0</v>
      </c>
      <c r="AE248" s="55">
        <v>1</v>
      </c>
      <c r="AF248" s="53">
        <v>1</v>
      </c>
    </row>
    <row r="249" spans="1:33" ht="18.75" thickBot="1">
      <c r="A249" s="23">
        <v>14</v>
      </c>
      <c r="B249" s="250" t="s">
        <v>1838</v>
      </c>
      <c r="C249" s="250" t="s">
        <v>2032</v>
      </c>
      <c r="D249" s="173">
        <v>20</v>
      </c>
      <c r="E249" s="173" t="s">
        <v>1297</v>
      </c>
      <c r="F249" s="173" t="s">
        <v>1299</v>
      </c>
      <c r="G249" s="173" t="s">
        <v>1287</v>
      </c>
      <c r="H249" s="25">
        <v>77</v>
      </c>
      <c r="I249" s="25">
        <v>58</v>
      </c>
      <c r="J249" s="26">
        <f t="shared" si="77"/>
        <v>75.324675324675326</v>
      </c>
      <c r="K249" s="27">
        <v>4</v>
      </c>
      <c r="L249" s="26">
        <f t="shared" si="78"/>
        <v>6.8965517241379306</v>
      </c>
      <c r="M249" s="23">
        <v>1</v>
      </c>
      <c r="N249" s="26">
        <f t="shared" si="79"/>
        <v>1.7241379310344827</v>
      </c>
      <c r="O249" s="23">
        <v>4</v>
      </c>
      <c r="P249" s="26">
        <f t="shared" si="80"/>
        <v>6.8965517241379306</v>
      </c>
      <c r="Q249" s="23">
        <v>0</v>
      </c>
      <c r="R249" s="26">
        <v>0</v>
      </c>
      <c r="S249" s="23">
        <v>0</v>
      </c>
      <c r="T249" s="26">
        <f t="shared" si="81"/>
        <v>0</v>
      </c>
      <c r="U249" s="23">
        <v>0</v>
      </c>
      <c r="V249" s="26">
        <f t="shared" si="82"/>
        <v>0</v>
      </c>
      <c r="W249" s="23">
        <v>0</v>
      </c>
      <c r="X249" s="26">
        <f t="shared" si="83"/>
        <v>0</v>
      </c>
      <c r="Y249" s="23">
        <v>0</v>
      </c>
      <c r="Z249" s="26">
        <f t="shared" si="84"/>
        <v>0</v>
      </c>
      <c r="AA249" s="28">
        <v>0</v>
      </c>
      <c r="AB249" s="26">
        <v>0</v>
      </c>
      <c r="AC249" s="28">
        <v>0</v>
      </c>
      <c r="AD249" s="26">
        <v>0</v>
      </c>
      <c r="AE249" s="55">
        <v>1</v>
      </c>
      <c r="AF249" s="53">
        <v>1</v>
      </c>
    </row>
    <row r="250" spans="1:33" ht="17.45" customHeight="1" thickTop="1" thickBot="1">
      <c r="A250" s="787" t="s">
        <v>123</v>
      </c>
      <c r="B250" s="788"/>
      <c r="C250" s="788"/>
      <c r="D250" s="788"/>
      <c r="E250" s="788"/>
      <c r="F250" s="788"/>
      <c r="G250" s="789"/>
      <c r="H250" s="66">
        <f>SUM(H244:H249)</f>
        <v>529</v>
      </c>
      <c r="I250" s="66">
        <f>SUM(I244:I249)</f>
        <v>456</v>
      </c>
      <c r="J250" s="171">
        <f>I250/H250*100</f>
        <v>86.200378071833654</v>
      </c>
      <c r="K250" s="175">
        <f>SUM(K244:K249)</f>
        <v>36</v>
      </c>
      <c r="L250" s="171">
        <f>K250/I250*100</f>
        <v>7.8947368421052628</v>
      </c>
      <c r="M250" s="175">
        <f>SUM(M244:M249)</f>
        <v>19</v>
      </c>
      <c r="N250" s="171">
        <f>M250/I250*100</f>
        <v>4.1666666666666661</v>
      </c>
      <c r="O250" s="175">
        <f>SUM(O244:O249)</f>
        <v>11</v>
      </c>
      <c r="P250" s="171">
        <f>O250/I250*100</f>
        <v>2.4122807017543857</v>
      </c>
      <c r="Q250" s="175">
        <f>SUM(Q244:Q249)</f>
        <v>0</v>
      </c>
      <c r="R250" s="171">
        <f>Q250/I250*100</f>
        <v>0</v>
      </c>
      <c r="S250" s="175">
        <f>SUM(S244:S249)</f>
        <v>0</v>
      </c>
      <c r="T250" s="171">
        <f>S250/I250*100</f>
        <v>0</v>
      </c>
      <c r="U250" s="175">
        <f>SUM(U244:U249)</f>
        <v>0</v>
      </c>
      <c r="V250" s="171">
        <f>U250/I250*100</f>
        <v>0</v>
      </c>
      <c r="W250" s="175">
        <f>SUM(W244:W249)</f>
        <v>1</v>
      </c>
      <c r="X250" s="171">
        <f>W250/I250*100</f>
        <v>0.21929824561403508</v>
      </c>
      <c r="Y250" s="175">
        <f>SUM(Y244:Y249)</f>
        <v>0</v>
      </c>
      <c r="Z250" s="171">
        <f>Y250/I250*100</f>
        <v>0</v>
      </c>
      <c r="AA250" s="175">
        <f>SUM(AA244:AA249)</f>
        <v>0</v>
      </c>
      <c r="AB250" s="171">
        <f>AA250/I250*100</f>
        <v>0</v>
      </c>
      <c r="AC250" s="175">
        <f>SUM(AC244:AC249)</f>
        <v>2</v>
      </c>
      <c r="AD250" s="171">
        <f>AC250/I250*100</f>
        <v>0.43859649122807015</v>
      </c>
      <c r="AE250" s="55"/>
    </row>
    <row r="251" spans="1:33" ht="15" thickTop="1">
      <c r="A251" s="758" t="s">
        <v>1877</v>
      </c>
      <c r="B251" s="758"/>
      <c r="C251" s="68"/>
      <c r="D251" s="78" t="s">
        <v>2107</v>
      </c>
      <c r="E251" s="78"/>
      <c r="F251" s="210"/>
      <c r="G251" s="210"/>
      <c r="H251" s="69"/>
      <c r="I251" s="69"/>
      <c r="J251" s="70"/>
      <c r="K251" s="70"/>
      <c r="L251" s="71"/>
      <c r="M251" s="210"/>
      <c r="N251" s="71"/>
      <c r="O251" s="210"/>
      <c r="P251" s="71"/>
      <c r="Q251" s="210"/>
      <c r="R251" s="71"/>
      <c r="S251" s="210"/>
      <c r="T251" s="71"/>
      <c r="U251" s="210"/>
      <c r="V251" s="71"/>
      <c r="W251" s="210"/>
      <c r="X251" s="71"/>
      <c r="Y251" s="210"/>
      <c r="Z251" s="71"/>
      <c r="AA251" s="77"/>
      <c r="AB251" s="71"/>
      <c r="AC251" s="77"/>
      <c r="AD251" s="71"/>
      <c r="AE251" s="55"/>
    </row>
    <row r="252" spans="1:33">
      <c r="A252" s="210"/>
      <c r="B252" s="68"/>
      <c r="C252" s="68"/>
      <c r="D252" s="210"/>
      <c r="E252" s="210"/>
      <c r="F252" s="210"/>
      <c r="G252" s="210"/>
      <c r="H252" s="69"/>
      <c r="I252" s="69"/>
      <c r="J252" s="70"/>
      <c r="K252" s="70"/>
      <c r="L252" s="71"/>
      <c r="M252" s="210"/>
      <c r="N252" s="71"/>
      <c r="O252" s="210"/>
      <c r="P252" s="71"/>
      <c r="Q252" s="210"/>
      <c r="R252" s="71"/>
      <c r="S252" s="210"/>
      <c r="T252" s="71"/>
      <c r="U252" s="210"/>
      <c r="V252" s="71"/>
      <c r="W252" s="210"/>
      <c r="X252" s="71"/>
      <c r="Y252" s="210"/>
      <c r="Z252" s="71"/>
      <c r="AA252" s="77"/>
      <c r="AB252" s="71"/>
      <c r="AC252" s="77"/>
      <c r="AD252" s="71"/>
      <c r="AE252" s="55"/>
    </row>
    <row r="253" spans="1:33">
      <c r="A253" s="210"/>
      <c r="B253" s="68"/>
      <c r="C253" s="68"/>
      <c r="D253" s="210"/>
      <c r="E253" s="210"/>
      <c r="F253" s="210"/>
      <c r="G253" s="210"/>
      <c r="H253" s="69"/>
      <c r="I253" s="69"/>
      <c r="J253" s="70"/>
      <c r="K253" s="70"/>
      <c r="L253" s="71"/>
      <c r="M253" s="210"/>
      <c r="N253" s="71"/>
      <c r="O253" s="210"/>
      <c r="P253" s="71"/>
      <c r="Q253" s="210"/>
      <c r="R253" s="71"/>
      <c r="S253" s="210"/>
      <c r="T253" s="71"/>
      <c r="U253" s="210"/>
      <c r="V253" s="71"/>
      <c r="W253" s="210"/>
      <c r="X253" s="71"/>
      <c r="Y253" s="210"/>
      <c r="Z253" s="71"/>
      <c r="AA253" s="77"/>
      <c r="AB253" s="71"/>
      <c r="AC253" s="77"/>
      <c r="AD253" s="71"/>
      <c r="AE253" s="55"/>
    </row>
    <row r="254" spans="1:33">
      <c r="A254" s="210"/>
      <c r="B254" s="68"/>
      <c r="C254" s="68"/>
      <c r="D254" s="210"/>
      <c r="E254" s="210"/>
      <c r="F254" s="210"/>
      <c r="G254" s="210"/>
      <c r="H254" s="69"/>
      <c r="I254" s="69"/>
      <c r="J254" s="70"/>
      <c r="K254" s="70"/>
      <c r="L254" s="71"/>
      <c r="M254" s="210"/>
      <c r="N254" s="71"/>
      <c r="O254" s="210"/>
      <c r="P254" s="71"/>
      <c r="Q254" s="210"/>
      <c r="R254" s="71"/>
      <c r="S254" s="210"/>
      <c r="T254" s="71"/>
      <c r="U254" s="210"/>
      <c r="V254" s="71"/>
      <c r="W254" s="210"/>
      <c r="X254" s="71"/>
      <c r="Y254" s="210"/>
      <c r="Z254" s="71"/>
      <c r="AA254" s="77"/>
      <c r="AB254" s="71"/>
      <c r="AC254" s="77"/>
      <c r="AD254" s="71"/>
      <c r="AE254" s="55"/>
    </row>
    <row r="255" spans="1:33">
      <c r="A255" s="210"/>
      <c r="B255" s="68"/>
      <c r="C255" s="68"/>
      <c r="D255" s="210"/>
      <c r="E255" s="210"/>
      <c r="F255" s="210"/>
      <c r="G255" s="210"/>
      <c r="H255" s="69"/>
      <c r="I255" s="69"/>
      <c r="J255" s="70"/>
      <c r="K255" s="70"/>
      <c r="L255" s="71"/>
      <c r="M255" s="210"/>
      <c r="N255" s="71"/>
      <c r="O255" s="210"/>
      <c r="P255" s="71"/>
      <c r="Q255" s="210"/>
      <c r="R255" s="71"/>
      <c r="S255" s="210"/>
      <c r="T255" s="71"/>
      <c r="U255" s="210"/>
      <c r="V255" s="71"/>
      <c r="W255" s="210"/>
      <c r="X255" s="71"/>
      <c r="Y255" s="210"/>
      <c r="Z255" s="71"/>
      <c r="AA255" s="77"/>
      <c r="AB255" s="71"/>
      <c r="AC255" s="77"/>
      <c r="AD255" s="71"/>
      <c r="AE255" s="55"/>
    </row>
    <row r="256" spans="1:33">
      <c r="A256" s="210"/>
      <c r="B256" s="68"/>
      <c r="C256" s="68"/>
      <c r="D256" s="210"/>
      <c r="E256" s="210"/>
      <c r="F256" s="210"/>
      <c r="G256" s="210"/>
      <c r="H256" s="69"/>
      <c r="I256" s="69"/>
      <c r="J256" s="70"/>
      <c r="K256" s="70"/>
      <c r="L256" s="71"/>
      <c r="M256" s="210"/>
      <c r="N256" s="71"/>
      <c r="O256" s="210"/>
      <c r="P256" s="71"/>
      <c r="Q256" s="210"/>
      <c r="R256" s="71"/>
      <c r="S256" s="210"/>
      <c r="T256" s="71"/>
      <c r="U256" s="210"/>
      <c r="V256" s="71"/>
      <c r="W256" s="210"/>
      <c r="X256" s="71"/>
      <c r="Y256" s="210"/>
      <c r="Z256" s="71"/>
      <c r="AA256" s="77"/>
      <c r="AB256" s="71"/>
      <c r="AC256" s="77"/>
      <c r="AD256" s="71"/>
      <c r="AE256" s="55"/>
    </row>
    <row r="257" spans="1:32">
      <c r="A257" s="210"/>
      <c r="B257" s="68"/>
      <c r="C257" s="68"/>
      <c r="D257" s="210"/>
      <c r="E257" s="210"/>
      <c r="F257" s="210"/>
      <c r="G257" s="210"/>
      <c r="H257" s="69"/>
      <c r="I257" s="69"/>
      <c r="J257" s="70"/>
      <c r="K257" s="70"/>
      <c r="L257" s="71"/>
      <c r="M257" s="210"/>
      <c r="N257" s="71"/>
      <c r="O257" s="210"/>
      <c r="P257" s="71"/>
      <c r="Q257" s="210"/>
      <c r="R257" s="71"/>
      <c r="S257" s="210"/>
      <c r="T257" s="71"/>
      <c r="U257" s="210"/>
      <c r="V257" s="71"/>
      <c r="W257" s="210"/>
      <c r="X257" s="71"/>
      <c r="Y257" s="210"/>
      <c r="Z257" s="71"/>
      <c r="AA257" s="77"/>
      <c r="AB257" s="71"/>
      <c r="AC257" s="77"/>
      <c r="AD257" s="71"/>
      <c r="AE257" s="55"/>
    </row>
    <row r="258" spans="1:32">
      <c r="A258" s="210"/>
      <c r="B258" s="68"/>
      <c r="C258" s="68"/>
      <c r="D258" s="210"/>
      <c r="E258" s="210"/>
      <c r="F258" s="210"/>
      <c r="G258" s="210"/>
      <c r="H258" s="69"/>
      <c r="I258" s="69"/>
      <c r="J258" s="70"/>
      <c r="K258" s="70"/>
      <c r="L258" s="71"/>
      <c r="M258" s="210"/>
      <c r="N258" s="71"/>
      <c r="O258" s="210"/>
      <c r="P258" s="71"/>
      <c r="Q258" s="210"/>
      <c r="R258" s="71"/>
      <c r="S258" s="210"/>
      <c r="T258" s="71"/>
      <c r="U258" s="210"/>
      <c r="V258" s="71"/>
      <c r="W258" s="210"/>
      <c r="X258" s="71"/>
      <c r="Y258" s="210"/>
      <c r="Z258" s="71"/>
      <c r="AA258" s="77"/>
      <c r="AB258" s="71"/>
      <c r="AC258" s="77"/>
      <c r="AD258" s="71"/>
      <c r="AE258" s="55"/>
    </row>
    <row r="259" spans="1:32" ht="23.25">
      <c r="A259" s="739" t="s">
        <v>2404</v>
      </c>
      <c r="B259" s="739"/>
      <c r="C259" s="739"/>
      <c r="D259" s="739"/>
      <c r="E259" s="739"/>
      <c r="F259" s="739"/>
      <c r="G259" s="739"/>
      <c r="H259" s="739"/>
      <c r="I259" s="739"/>
      <c r="J259" s="739"/>
      <c r="K259" s="739"/>
      <c r="L259" s="739"/>
      <c r="M259" s="739"/>
      <c r="N259" s="739"/>
      <c r="O259" s="739"/>
      <c r="P259" s="739"/>
      <c r="Q259" s="739"/>
      <c r="R259" s="739"/>
      <c r="S259" s="739"/>
      <c r="T259" s="739"/>
      <c r="U259" s="739"/>
      <c r="V259" s="739"/>
      <c r="W259" s="739"/>
      <c r="X259" s="739"/>
      <c r="Y259" s="739"/>
      <c r="Z259" s="739"/>
      <c r="AA259" s="739"/>
      <c r="AB259" s="739"/>
      <c r="AC259" s="739"/>
      <c r="AD259" s="739"/>
      <c r="AE259" s="55"/>
    </row>
    <row r="260" spans="1:32" ht="23.25">
      <c r="A260" s="739" t="s">
        <v>124</v>
      </c>
      <c r="B260" s="739"/>
      <c r="C260" s="739"/>
      <c r="D260" s="739"/>
      <c r="E260" s="739"/>
      <c r="F260" s="739"/>
      <c r="G260" s="739"/>
      <c r="H260" s="739"/>
      <c r="I260" s="739"/>
      <c r="J260" s="739"/>
      <c r="K260" s="739"/>
      <c r="L260" s="739"/>
      <c r="M260" s="739"/>
      <c r="N260" s="739"/>
      <c r="O260" s="739"/>
      <c r="P260" s="739"/>
      <c r="Q260" s="739"/>
      <c r="R260" s="739"/>
      <c r="S260" s="739"/>
      <c r="T260" s="739"/>
      <c r="U260" s="739"/>
      <c r="V260" s="739"/>
      <c r="W260" s="739"/>
      <c r="X260" s="739"/>
      <c r="Y260" s="739"/>
      <c r="Z260" s="739"/>
      <c r="AA260" s="739"/>
      <c r="AB260" s="739"/>
      <c r="AC260" s="739"/>
      <c r="AD260" s="739"/>
      <c r="AE260" s="55"/>
    </row>
    <row r="261" spans="1:32" ht="21">
      <c r="B261" s="738" t="s">
        <v>967</v>
      </c>
      <c r="C261" s="738"/>
      <c r="D261" s="738"/>
      <c r="E261" s="738"/>
      <c r="F261" s="738"/>
      <c r="G261" s="738"/>
      <c r="H261" s="738"/>
      <c r="I261" s="738"/>
      <c r="J261" s="738"/>
      <c r="K261" s="738"/>
      <c r="L261" s="738"/>
      <c r="M261" s="738"/>
      <c r="N261" s="738"/>
      <c r="O261" s="738"/>
      <c r="P261" s="738"/>
      <c r="Q261" s="738"/>
      <c r="R261" s="738"/>
      <c r="S261" s="738"/>
      <c r="T261" s="738"/>
      <c r="U261" s="738"/>
      <c r="V261" s="738"/>
      <c r="W261" s="738"/>
      <c r="X261" s="738"/>
      <c r="Y261" s="738"/>
      <c r="Z261" s="738"/>
      <c r="AA261" s="738"/>
      <c r="AB261" s="738"/>
      <c r="AC261" s="738"/>
      <c r="AD261" s="738"/>
      <c r="AE261" s="55"/>
    </row>
    <row r="262" spans="1:32" ht="21">
      <c r="B262" s="738" t="s">
        <v>2464</v>
      </c>
      <c r="C262" s="738"/>
      <c r="D262" s="738"/>
      <c r="E262" s="738"/>
      <c r="F262" s="738"/>
      <c r="G262" s="738"/>
      <c r="H262" s="57"/>
      <c r="I262" s="57"/>
      <c r="J262" s="58"/>
      <c r="K262" s="58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5"/>
    </row>
    <row r="263" spans="1:32" ht="15">
      <c r="B263" s="60"/>
      <c r="C263" s="60"/>
      <c r="D263" s="61"/>
      <c r="E263" s="61"/>
      <c r="F263" s="61"/>
      <c r="G263" s="61"/>
      <c r="H263" s="62"/>
      <c r="I263" s="62"/>
      <c r="J263" s="63"/>
      <c r="K263" s="63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55"/>
    </row>
    <row r="264" spans="1:32" ht="18" customHeight="1">
      <c r="A264" s="740" t="s">
        <v>940</v>
      </c>
      <c r="B264" s="740" t="s">
        <v>122</v>
      </c>
      <c r="C264" s="740" t="s">
        <v>942</v>
      </c>
      <c r="D264" s="740" t="s">
        <v>943</v>
      </c>
      <c r="E264" s="740" t="s">
        <v>944</v>
      </c>
      <c r="F264" s="740" t="s">
        <v>945</v>
      </c>
      <c r="G264" s="740" t="s">
        <v>1139</v>
      </c>
      <c r="H264" s="743" t="s">
        <v>946</v>
      </c>
      <c r="I264" s="743" t="s">
        <v>1853</v>
      </c>
      <c r="J264" s="776" t="s">
        <v>1852</v>
      </c>
      <c r="K264" s="765" t="s">
        <v>928</v>
      </c>
      <c r="L264" s="766"/>
      <c r="M264" s="751" t="s">
        <v>929</v>
      </c>
      <c r="N264" s="764"/>
      <c r="O264" s="764"/>
      <c r="P264" s="764"/>
      <c r="Q264" s="764"/>
      <c r="R264" s="764"/>
      <c r="S264" s="764"/>
      <c r="T264" s="764"/>
      <c r="U264" s="764"/>
      <c r="V264" s="764"/>
      <c r="W264" s="764"/>
      <c r="X264" s="764"/>
      <c r="Y264" s="764"/>
      <c r="Z264" s="764"/>
      <c r="AA264" s="764"/>
      <c r="AB264" s="764"/>
      <c r="AC264" s="764"/>
      <c r="AD264" s="752"/>
      <c r="AE264" s="55"/>
    </row>
    <row r="265" spans="1:32" ht="18">
      <c r="A265" s="741"/>
      <c r="B265" s="741"/>
      <c r="C265" s="741"/>
      <c r="D265" s="741"/>
      <c r="E265" s="741"/>
      <c r="F265" s="741"/>
      <c r="G265" s="753"/>
      <c r="H265" s="744"/>
      <c r="I265" s="744"/>
      <c r="J265" s="777"/>
      <c r="K265" s="767"/>
      <c r="L265" s="768"/>
      <c r="M265" s="751" t="s">
        <v>930</v>
      </c>
      <c r="N265" s="752"/>
      <c r="O265" s="751" t="s">
        <v>931</v>
      </c>
      <c r="P265" s="752"/>
      <c r="Q265" s="751" t="s">
        <v>932</v>
      </c>
      <c r="R265" s="752"/>
      <c r="S265" s="751" t="s">
        <v>933</v>
      </c>
      <c r="T265" s="752"/>
      <c r="U265" s="751" t="s">
        <v>934</v>
      </c>
      <c r="V265" s="752"/>
      <c r="W265" s="751" t="s">
        <v>935</v>
      </c>
      <c r="X265" s="752"/>
      <c r="Y265" s="751" t="s">
        <v>936</v>
      </c>
      <c r="Z265" s="752"/>
      <c r="AA265" s="751" t="s">
        <v>950</v>
      </c>
      <c r="AB265" s="752"/>
      <c r="AC265" s="751" t="s">
        <v>951</v>
      </c>
      <c r="AD265" s="752"/>
      <c r="AE265" s="55"/>
    </row>
    <row r="266" spans="1:32" ht="54">
      <c r="A266" s="742"/>
      <c r="B266" s="742"/>
      <c r="C266" s="742"/>
      <c r="D266" s="742"/>
      <c r="E266" s="742"/>
      <c r="F266" s="742"/>
      <c r="G266" s="754"/>
      <c r="H266" s="745"/>
      <c r="I266" s="745"/>
      <c r="J266" s="778"/>
      <c r="K266" s="64" t="s">
        <v>937</v>
      </c>
      <c r="L266" s="65" t="s">
        <v>949</v>
      </c>
      <c r="M266" s="65" t="s">
        <v>937</v>
      </c>
      <c r="N266" s="65" t="s">
        <v>949</v>
      </c>
      <c r="O266" s="65" t="s">
        <v>937</v>
      </c>
      <c r="P266" s="65" t="s">
        <v>949</v>
      </c>
      <c r="Q266" s="65" t="s">
        <v>937</v>
      </c>
      <c r="R266" s="65" t="s">
        <v>949</v>
      </c>
      <c r="S266" s="65" t="s">
        <v>937</v>
      </c>
      <c r="T266" s="65" t="s">
        <v>949</v>
      </c>
      <c r="U266" s="65" t="s">
        <v>937</v>
      </c>
      <c r="V266" s="65" t="s">
        <v>949</v>
      </c>
      <c r="W266" s="65" t="s">
        <v>937</v>
      </c>
      <c r="X266" s="65" t="s">
        <v>949</v>
      </c>
      <c r="Y266" s="65" t="s">
        <v>937</v>
      </c>
      <c r="Z266" s="65" t="s">
        <v>949</v>
      </c>
      <c r="AA266" s="65" t="s">
        <v>937</v>
      </c>
      <c r="AB266" s="65" t="s">
        <v>949</v>
      </c>
      <c r="AC266" s="65" t="s">
        <v>937</v>
      </c>
      <c r="AD266" s="65" t="s">
        <v>949</v>
      </c>
      <c r="AE266" s="55"/>
    </row>
    <row r="267" spans="1:32" ht="18">
      <c r="A267" s="23">
        <v>1</v>
      </c>
      <c r="B267" s="24" t="s">
        <v>2108</v>
      </c>
      <c r="C267" s="24" t="s">
        <v>1305</v>
      </c>
      <c r="D267" s="23">
        <v>9</v>
      </c>
      <c r="E267" s="23" t="s">
        <v>1317</v>
      </c>
      <c r="F267" s="23" t="s">
        <v>1327</v>
      </c>
      <c r="G267" s="30" t="s">
        <v>1333</v>
      </c>
      <c r="H267" s="48">
        <v>116</v>
      </c>
      <c r="I267" s="48">
        <v>93</v>
      </c>
      <c r="J267" s="26">
        <f t="shared" ref="J267:J284" si="85">I267*100/H267</f>
        <v>80.172413793103445</v>
      </c>
      <c r="K267" s="27">
        <v>11</v>
      </c>
      <c r="L267" s="26">
        <f t="shared" ref="L267:L284" si="86">K267*100/I267</f>
        <v>11.827956989247312</v>
      </c>
      <c r="M267" s="23">
        <v>0</v>
      </c>
      <c r="N267" s="26">
        <f t="shared" ref="N267:N284" si="87">M267*100/I267</f>
        <v>0</v>
      </c>
      <c r="O267" s="23">
        <v>11</v>
      </c>
      <c r="P267" s="26">
        <f t="shared" ref="P267:P284" si="88">O267*100/I267</f>
        <v>11.827956989247312</v>
      </c>
      <c r="Q267" s="23">
        <v>0</v>
      </c>
      <c r="R267" s="26">
        <v>0</v>
      </c>
      <c r="S267" s="23">
        <v>0</v>
      </c>
      <c r="T267" s="26">
        <f t="shared" ref="T267:T284" si="89">S267*100/I267</f>
        <v>0</v>
      </c>
      <c r="U267" s="23">
        <v>0</v>
      </c>
      <c r="V267" s="26">
        <f t="shared" ref="V267:V284" si="90">U267*100/I267</f>
        <v>0</v>
      </c>
      <c r="W267" s="23">
        <v>0</v>
      </c>
      <c r="X267" s="26">
        <f t="shared" ref="X267:X284" si="91">W267*100/I267</f>
        <v>0</v>
      </c>
      <c r="Y267" s="23">
        <v>0</v>
      </c>
      <c r="Z267" s="26">
        <f t="shared" ref="Z267:Z284" si="92">Y267*100/I267</f>
        <v>0</v>
      </c>
      <c r="AA267" s="28">
        <v>0</v>
      </c>
      <c r="AB267" s="26">
        <v>0</v>
      </c>
      <c r="AC267" s="28">
        <v>0</v>
      </c>
      <c r="AD267" s="26">
        <v>0</v>
      </c>
      <c r="AE267" s="55">
        <v>1</v>
      </c>
      <c r="AF267" s="53">
        <v>1</v>
      </c>
    </row>
    <row r="268" spans="1:32" ht="18">
      <c r="A268" s="23">
        <v>2</v>
      </c>
      <c r="B268" s="24" t="s">
        <v>2109</v>
      </c>
      <c r="C268" s="24" t="s">
        <v>1306</v>
      </c>
      <c r="D268" s="23">
        <v>9</v>
      </c>
      <c r="E268" s="23" t="s">
        <v>1317</v>
      </c>
      <c r="F268" s="23" t="s">
        <v>1327</v>
      </c>
      <c r="G268" s="30" t="s">
        <v>1333</v>
      </c>
      <c r="H268" s="48">
        <v>97</v>
      </c>
      <c r="I268" s="48">
        <v>73</v>
      </c>
      <c r="J268" s="26">
        <f t="shared" si="85"/>
        <v>75.257731958762889</v>
      </c>
      <c r="K268" s="27">
        <v>7</v>
      </c>
      <c r="L268" s="26">
        <f t="shared" si="86"/>
        <v>9.5890410958904102</v>
      </c>
      <c r="M268" s="23">
        <v>0</v>
      </c>
      <c r="N268" s="26">
        <f t="shared" si="87"/>
        <v>0</v>
      </c>
      <c r="O268" s="23">
        <v>6</v>
      </c>
      <c r="P268" s="26">
        <f t="shared" si="88"/>
        <v>8.2191780821917817</v>
      </c>
      <c r="Q268" s="23">
        <v>1</v>
      </c>
      <c r="R268" s="26">
        <v>0</v>
      </c>
      <c r="S268" s="23">
        <v>0</v>
      </c>
      <c r="T268" s="26">
        <f t="shared" si="89"/>
        <v>0</v>
      </c>
      <c r="U268" s="23">
        <v>0</v>
      </c>
      <c r="V268" s="26">
        <f t="shared" si="90"/>
        <v>0</v>
      </c>
      <c r="W268" s="23">
        <v>0</v>
      </c>
      <c r="X268" s="26">
        <f t="shared" si="91"/>
        <v>0</v>
      </c>
      <c r="Y268" s="23">
        <v>0</v>
      </c>
      <c r="Z268" s="26">
        <f t="shared" si="92"/>
        <v>0</v>
      </c>
      <c r="AA268" s="28">
        <v>0</v>
      </c>
      <c r="AB268" s="26">
        <v>0</v>
      </c>
      <c r="AC268" s="28">
        <v>0</v>
      </c>
      <c r="AD268" s="26">
        <v>0</v>
      </c>
      <c r="AE268" s="55">
        <v>1</v>
      </c>
      <c r="AF268" s="53">
        <v>1</v>
      </c>
    </row>
    <row r="269" spans="1:32" ht="18">
      <c r="A269" s="23">
        <v>3</v>
      </c>
      <c r="B269" s="24" t="s">
        <v>2110</v>
      </c>
      <c r="C269" s="24" t="s">
        <v>1307</v>
      </c>
      <c r="D269" s="23">
        <v>9</v>
      </c>
      <c r="E269" s="23" t="s">
        <v>1317</v>
      </c>
      <c r="F269" s="23" t="s">
        <v>1327</v>
      </c>
      <c r="G269" s="30" t="s">
        <v>1333</v>
      </c>
      <c r="H269" s="48">
        <v>105</v>
      </c>
      <c r="I269" s="48">
        <v>62</v>
      </c>
      <c r="J269" s="26">
        <f t="shared" si="85"/>
        <v>59.047619047619051</v>
      </c>
      <c r="K269" s="27">
        <v>3</v>
      </c>
      <c r="L269" s="26">
        <f t="shared" si="86"/>
        <v>4.838709677419355</v>
      </c>
      <c r="M269" s="23">
        <v>0</v>
      </c>
      <c r="N269" s="26">
        <f t="shared" si="87"/>
        <v>0</v>
      </c>
      <c r="O269" s="23">
        <v>3</v>
      </c>
      <c r="P269" s="26">
        <f t="shared" si="88"/>
        <v>4.838709677419355</v>
      </c>
      <c r="Q269" s="23">
        <v>0</v>
      </c>
      <c r="R269" s="26">
        <v>0</v>
      </c>
      <c r="S269" s="23">
        <v>0</v>
      </c>
      <c r="T269" s="26">
        <f t="shared" si="89"/>
        <v>0</v>
      </c>
      <c r="U269" s="23">
        <v>0</v>
      </c>
      <c r="V269" s="26">
        <f t="shared" si="90"/>
        <v>0</v>
      </c>
      <c r="W269" s="23">
        <v>0</v>
      </c>
      <c r="X269" s="26">
        <f t="shared" si="91"/>
        <v>0</v>
      </c>
      <c r="Y269" s="23">
        <v>0</v>
      </c>
      <c r="Z269" s="26">
        <f t="shared" si="92"/>
        <v>0</v>
      </c>
      <c r="AA269" s="28">
        <v>0</v>
      </c>
      <c r="AB269" s="26">
        <v>0</v>
      </c>
      <c r="AC269" s="28">
        <v>0</v>
      </c>
      <c r="AD269" s="26">
        <v>0</v>
      </c>
      <c r="AE269" s="55">
        <v>1</v>
      </c>
      <c r="AF269" s="53">
        <v>1</v>
      </c>
    </row>
    <row r="270" spans="1:32" ht="18">
      <c r="A270" s="23">
        <v>4</v>
      </c>
      <c r="B270" s="24" t="s">
        <v>1907</v>
      </c>
      <c r="C270" s="24" t="s">
        <v>1308</v>
      </c>
      <c r="D270" s="23">
        <v>4</v>
      </c>
      <c r="E270" s="23" t="s">
        <v>1318</v>
      </c>
      <c r="F270" s="23" t="s">
        <v>1328</v>
      </c>
      <c r="G270" s="30" t="s">
        <v>1333</v>
      </c>
      <c r="H270" s="25">
        <v>40</v>
      </c>
      <c r="I270" s="25">
        <v>40</v>
      </c>
      <c r="J270" s="26">
        <f t="shared" si="85"/>
        <v>100</v>
      </c>
      <c r="K270" s="27">
        <v>1</v>
      </c>
      <c r="L270" s="26">
        <f t="shared" si="86"/>
        <v>2.5</v>
      </c>
      <c r="M270" s="23">
        <v>0</v>
      </c>
      <c r="N270" s="26">
        <f t="shared" si="87"/>
        <v>0</v>
      </c>
      <c r="O270" s="23">
        <v>1</v>
      </c>
      <c r="P270" s="26">
        <f t="shared" si="88"/>
        <v>2.5</v>
      </c>
      <c r="Q270" s="23">
        <v>0</v>
      </c>
      <c r="R270" s="26">
        <v>0</v>
      </c>
      <c r="S270" s="23">
        <v>0</v>
      </c>
      <c r="T270" s="26">
        <f t="shared" si="89"/>
        <v>0</v>
      </c>
      <c r="U270" s="23">
        <v>0</v>
      </c>
      <c r="V270" s="26">
        <f t="shared" si="90"/>
        <v>0</v>
      </c>
      <c r="W270" s="23">
        <v>0</v>
      </c>
      <c r="X270" s="26">
        <f t="shared" si="91"/>
        <v>0</v>
      </c>
      <c r="Y270" s="23">
        <v>0</v>
      </c>
      <c r="Z270" s="26">
        <f t="shared" si="92"/>
        <v>0</v>
      </c>
      <c r="AA270" s="28">
        <v>0</v>
      </c>
      <c r="AB270" s="26">
        <v>0</v>
      </c>
      <c r="AC270" s="28">
        <v>0</v>
      </c>
      <c r="AD270" s="26">
        <v>0</v>
      </c>
      <c r="AE270" s="55">
        <v>1</v>
      </c>
      <c r="AF270" s="53">
        <v>1</v>
      </c>
    </row>
    <row r="271" spans="1:32" ht="18">
      <c r="A271" s="23">
        <v>5</v>
      </c>
      <c r="B271" s="24" t="s">
        <v>1300</v>
      </c>
      <c r="C271" s="24" t="s">
        <v>1309</v>
      </c>
      <c r="D271" s="23">
        <v>12</v>
      </c>
      <c r="E271" s="23" t="s">
        <v>1309</v>
      </c>
      <c r="F271" s="23" t="s">
        <v>1328</v>
      </c>
      <c r="G271" s="30" t="s">
        <v>1333</v>
      </c>
      <c r="H271" s="25">
        <v>55</v>
      </c>
      <c r="I271" s="25">
        <v>55</v>
      </c>
      <c r="J271" s="26">
        <f t="shared" si="85"/>
        <v>100</v>
      </c>
      <c r="K271" s="27">
        <v>4</v>
      </c>
      <c r="L271" s="26">
        <f t="shared" si="86"/>
        <v>7.2727272727272725</v>
      </c>
      <c r="M271" s="23">
        <v>0</v>
      </c>
      <c r="N271" s="26">
        <f t="shared" si="87"/>
        <v>0</v>
      </c>
      <c r="O271" s="23">
        <v>3</v>
      </c>
      <c r="P271" s="26">
        <f t="shared" si="88"/>
        <v>5.4545454545454541</v>
      </c>
      <c r="Q271" s="23">
        <v>1</v>
      </c>
      <c r="R271" s="26">
        <v>0</v>
      </c>
      <c r="S271" s="23">
        <v>0</v>
      </c>
      <c r="T271" s="26">
        <f t="shared" si="89"/>
        <v>0</v>
      </c>
      <c r="U271" s="23">
        <v>0</v>
      </c>
      <c r="V271" s="26">
        <f t="shared" si="90"/>
        <v>0</v>
      </c>
      <c r="W271" s="23">
        <v>0</v>
      </c>
      <c r="X271" s="26">
        <f t="shared" si="91"/>
        <v>0</v>
      </c>
      <c r="Y271" s="23">
        <v>0</v>
      </c>
      <c r="Z271" s="26">
        <f t="shared" si="92"/>
        <v>0</v>
      </c>
      <c r="AA271" s="28">
        <v>0</v>
      </c>
      <c r="AB271" s="26">
        <v>0</v>
      </c>
      <c r="AC271" s="28">
        <v>0</v>
      </c>
      <c r="AD271" s="26">
        <v>0</v>
      </c>
      <c r="AE271" s="55">
        <v>1</v>
      </c>
      <c r="AF271" s="53">
        <v>1</v>
      </c>
    </row>
    <row r="272" spans="1:32" ht="18">
      <c r="A272" s="23">
        <v>6</v>
      </c>
      <c r="B272" s="24" t="s">
        <v>1908</v>
      </c>
      <c r="C272" s="24"/>
      <c r="D272" s="23">
        <v>2</v>
      </c>
      <c r="E272" s="23" t="s">
        <v>1319</v>
      </c>
      <c r="F272" s="23" t="s">
        <v>1329</v>
      </c>
      <c r="G272" s="30" t="s">
        <v>1333</v>
      </c>
      <c r="H272" s="25">
        <v>69</v>
      </c>
      <c r="I272" s="25">
        <v>35</v>
      </c>
      <c r="J272" s="26">
        <f t="shared" si="85"/>
        <v>50.724637681159422</v>
      </c>
      <c r="K272" s="27">
        <v>1</v>
      </c>
      <c r="L272" s="26">
        <f t="shared" si="86"/>
        <v>2.8571428571428572</v>
      </c>
      <c r="M272" s="23">
        <v>1</v>
      </c>
      <c r="N272" s="26">
        <f t="shared" si="87"/>
        <v>2.8571428571428572</v>
      </c>
      <c r="O272" s="23">
        <v>0</v>
      </c>
      <c r="P272" s="26">
        <f t="shared" si="88"/>
        <v>0</v>
      </c>
      <c r="Q272" s="23">
        <v>0</v>
      </c>
      <c r="R272" s="26">
        <v>0</v>
      </c>
      <c r="S272" s="23">
        <v>0</v>
      </c>
      <c r="T272" s="26">
        <f t="shared" si="89"/>
        <v>0</v>
      </c>
      <c r="U272" s="23">
        <v>0</v>
      </c>
      <c r="V272" s="26">
        <f t="shared" si="90"/>
        <v>0</v>
      </c>
      <c r="W272" s="23">
        <v>0</v>
      </c>
      <c r="X272" s="26">
        <f t="shared" si="91"/>
        <v>0</v>
      </c>
      <c r="Y272" s="23">
        <v>0</v>
      </c>
      <c r="Z272" s="26">
        <f t="shared" si="92"/>
        <v>0</v>
      </c>
      <c r="AA272" s="28">
        <v>0</v>
      </c>
      <c r="AB272" s="26">
        <v>0</v>
      </c>
      <c r="AC272" s="28">
        <v>0</v>
      </c>
      <c r="AD272" s="26">
        <v>0</v>
      </c>
      <c r="AE272" s="55">
        <v>1</v>
      </c>
      <c r="AF272" s="53">
        <v>1</v>
      </c>
    </row>
    <row r="273" spans="1:32" ht="18">
      <c r="A273" s="23">
        <v>7</v>
      </c>
      <c r="B273" s="24" t="s">
        <v>1301</v>
      </c>
      <c r="C273" s="36" t="s">
        <v>1310</v>
      </c>
      <c r="D273" s="30">
        <v>5</v>
      </c>
      <c r="E273" s="30" t="s">
        <v>1320</v>
      </c>
      <c r="F273" s="30" t="s">
        <v>1329</v>
      </c>
      <c r="G273" s="23" t="s">
        <v>1333</v>
      </c>
      <c r="H273" s="25">
        <v>97</v>
      </c>
      <c r="I273" s="25">
        <v>81</v>
      </c>
      <c r="J273" s="26">
        <f t="shared" si="85"/>
        <v>83.505154639175259</v>
      </c>
      <c r="K273" s="27">
        <v>4</v>
      </c>
      <c r="L273" s="26">
        <f t="shared" si="86"/>
        <v>4.9382716049382713</v>
      </c>
      <c r="M273" s="23">
        <v>1</v>
      </c>
      <c r="N273" s="26">
        <f t="shared" si="87"/>
        <v>1.2345679012345678</v>
      </c>
      <c r="O273" s="23">
        <v>3</v>
      </c>
      <c r="P273" s="26">
        <f t="shared" si="88"/>
        <v>3.7037037037037037</v>
      </c>
      <c r="Q273" s="23">
        <v>0</v>
      </c>
      <c r="R273" s="26">
        <v>0</v>
      </c>
      <c r="S273" s="23">
        <v>0</v>
      </c>
      <c r="T273" s="26">
        <f t="shared" si="89"/>
        <v>0</v>
      </c>
      <c r="U273" s="23">
        <v>0</v>
      </c>
      <c r="V273" s="26">
        <f t="shared" si="90"/>
        <v>0</v>
      </c>
      <c r="W273" s="23">
        <v>0</v>
      </c>
      <c r="X273" s="26">
        <f t="shared" si="91"/>
        <v>0</v>
      </c>
      <c r="Y273" s="23">
        <v>0</v>
      </c>
      <c r="Z273" s="26">
        <f t="shared" si="92"/>
        <v>0</v>
      </c>
      <c r="AA273" s="28">
        <v>0</v>
      </c>
      <c r="AB273" s="26">
        <v>0</v>
      </c>
      <c r="AC273" s="28">
        <v>0</v>
      </c>
      <c r="AD273" s="26">
        <v>0</v>
      </c>
      <c r="AE273" s="55">
        <v>1</v>
      </c>
      <c r="AF273" s="53">
        <v>1</v>
      </c>
    </row>
    <row r="274" spans="1:32" ht="18">
      <c r="A274" s="23">
        <v>8</v>
      </c>
      <c r="B274" s="24" t="s">
        <v>2111</v>
      </c>
      <c r="C274" s="36"/>
      <c r="D274" s="30">
        <v>3</v>
      </c>
      <c r="E274" s="30" t="s">
        <v>1909</v>
      </c>
      <c r="F274" s="30" t="s">
        <v>1329</v>
      </c>
      <c r="G274" s="30" t="s">
        <v>1333</v>
      </c>
      <c r="H274" s="25">
        <v>67</v>
      </c>
      <c r="I274" s="25">
        <v>62</v>
      </c>
      <c r="J274" s="26">
        <f t="shared" si="85"/>
        <v>92.537313432835816</v>
      </c>
      <c r="K274" s="27">
        <v>0</v>
      </c>
      <c r="L274" s="26">
        <f t="shared" si="86"/>
        <v>0</v>
      </c>
      <c r="M274" s="23">
        <v>0</v>
      </c>
      <c r="N274" s="26">
        <f t="shared" si="87"/>
        <v>0</v>
      </c>
      <c r="O274" s="23">
        <v>0</v>
      </c>
      <c r="P274" s="26">
        <f t="shared" si="88"/>
        <v>0</v>
      </c>
      <c r="Q274" s="23">
        <v>0</v>
      </c>
      <c r="R274" s="26">
        <v>0</v>
      </c>
      <c r="S274" s="23">
        <v>0</v>
      </c>
      <c r="T274" s="26">
        <f t="shared" si="89"/>
        <v>0</v>
      </c>
      <c r="U274" s="23">
        <v>0</v>
      </c>
      <c r="V274" s="26">
        <f t="shared" si="90"/>
        <v>0</v>
      </c>
      <c r="W274" s="23">
        <v>0</v>
      </c>
      <c r="X274" s="26">
        <f t="shared" si="91"/>
        <v>0</v>
      </c>
      <c r="Y274" s="23">
        <v>0</v>
      </c>
      <c r="Z274" s="26">
        <f t="shared" si="92"/>
        <v>0</v>
      </c>
      <c r="AA274" s="28">
        <v>0</v>
      </c>
      <c r="AB274" s="26">
        <v>0</v>
      </c>
      <c r="AC274" s="28">
        <v>0</v>
      </c>
      <c r="AD274" s="26">
        <v>0</v>
      </c>
      <c r="AE274" s="55">
        <v>1</v>
      </c>
      <c r="AF274" s="53">
        <v>1</v>
      </c>
    </row>
    <row r="275" spans="1:32" ht="18">
      <c r="A275" s="23">
        <v>9</v>
      </c>
      <c r="B275" s="24" t="s">
        <v>2319</v>
      </c>
      <c r="C275" s="24"/>
      <c r="D275" s="23">
        <v>9</v>
      </c>
      <c r="E275" s="23" t="s">
        <v>2317</v>
      </c>
      <c r="F275" s="23" t="s">
        <v>2317</v>
      </c>
      <c r="G275" s="30" t="s">
        <v>1333</v>
      </c>
      <c r="H275" s="25">
        <v>50</v>
      </c>
      <c r="I275" s="25">
        <v>44</v>
      </c>
      <c r="J275" s="26">
        <f t="shared" si="85"/>
        <v>88</v>
      </c>
      <c r="K275" s="27">
        <v>1</v>
      </c>
      <c r="L275" s="26">
        <f t="shared" si="86"/>
        <v>2.2727272727272729</v>
      </c>
      <c r="M275" s="23">
        <v>1</v>
      </c>
      <c r="N275" s="26">
        <f t="shared" si="87"/>
        <v>2.2727272727272729</v>
      </c>
      <c r="O275" s="23">
        <v>0</v>
      </c>
      <c r="P275" s="26">
        <f t="shared" si="88"/>
        <v>0</v>
      </c>
      <c r="Q275" s="23">
        <v>0</v>
      </c>
      <c r="R275" s="26">
        <v>0</v>
      </c>
      <c r="S275" s="23">
        <v>0</v>
      </c>
      <c r="T275" s="26">
        <f t="shared" si="89"/>
        <v>0</v>
      </c>
      <c r="U275" s="23">
        <v>0</v>
      </c>
      <c r="V275" s="26">
        <f t="shared" si="90"/>
        <v>0</v>
      </c>
      <c r="W275" s="23">
        <v>0</v>
      </c>
      <c r="X275" s="26">
        <f t="shared" si="91"/>
        <v>0</v>
      </c>
      <c r="Y275" s="23">
        <v>0</v>
      </c>
      <c r="Z275" s="26">
        <f t="shared" si="92"/>
        <v>0</v>
      </c>
      <c r="AA275" s="28">
        <v>0</v>
      </c>
      <c r="AB275" s="26">
        <v>0</v>
      </c>
      <c r="AC275" s="28">
        <v>0</v>
      </c>
      <c r="AD275" s="26">
        <v>0</v>
      </c>
      <c r="AE275" s="55">
        <v>1</v>
      </c>
      <c r="AF275" s="53">
        <v>1</v>
      </c>
    </row>
    <row r="276" spans="1:32" ht="18">
      <c r="A276" s="23">
        <v>10</v>
      </c>
      <c r="B276" s="49" t="s">
        <v>2320</v>
      </c>
      <c r="C276" s="49"/>
      <c r="D276" s="29">
        <v>4</v>
      </c>
      <c r="E276" s="29" t="s">
        <v>699</v>
      </c>
      <c r="F276" s="29" t="s">
        <v>803</v>
      </c>
      <c r="G276" s="50" t="s">
        <v>1333</v>
      </c>
      <c r="H276" s="25">
        <v>46</v>
      </c>
      <c r="I276" s="25">
        <v>23</v>
      </c>
      <c r="J276" s="26">
        <f t="shared" si="85"/>
        <v>50</v>
      </c>
      <c r="K276" s="27">
        <v>0</v>
      </c>
      <c r="L276" s="26">
        <f t="shared" si="86"/>
        <v>0</v>
      </c>
      <c r="M276" s="23">
        <v>0</v>
      </c>
      <c r="N276" s="26">
        <f t="shared" si="87"/>
        <v>0</v>
      </c>
      <c r="O276" s="23">
        <v>0</v>
      </c>
      <c r="P276" s="26">
        <f t="shared" si="88"/>
        <v>0</v>
      </c>
      <c r="Q276" s="23">
        <v>0</v>
      </c>
      <c r="R276" s="26">
        <v>0</v>
      </c>
      <c r="S276" s="23">
        <v>0</v>
      </c>
      <c r="T276" s="26">
        <f t="shared" si="89"/>
        <v>0</v>
      </c>
      <c r="U276" s="23">
        <v>0</v>
      </c>
      <c r="V276" s="26">
        <f t="shared" si="90"/>
        <v>0</v>
      </c>
      <c r="W276" s="23">
        <v>0</v>
      </c>
      <c r="X276" s="26">
        <f t="shared" si="91"/>
        <v>0</v>
      </c>
      <c r="Y276" s="23">
        <v>0</v>
      </c>
      <c r="Z276" s="26">
        <f t="shared" si="92"/>
        <v>0</v>
      </c>
      <c r="AA276" s="28">
        <v>0</v>
      </c>
      <c r="AB276" s="26">
        <v>0</v>
      </c>
      <c r="AC276" s="28">
        <v>0</v>
      </c>
      <c r="AD276" s="26">
        <v>0</v>
      </c>
      <c r="AE276" s="55">
        <v>1</v>
      </c>
      <c r="AF276" s="53">
        <v>1</v>
      </c>
    </row>
    <row r="277" spans="1:32" ht="18">
      <c r="A277" s="23">
        <v>11</v>
      </c>
      <c r="B277" s="24" t="s">
        <v>2112</v>
      </c>
      <c r="C277" s="36"/>
      <c r="D277" s="30">
        <v>2</v>
      </c>
      <c r="E277" s="30" t="s">
        <v>1910</v>
      </c>
      <c r="F277" s="30" t="s">
        <v>1327</v>
      </c>
      <c r="G277" s="30" t="s">
        <v>1333</v>
      </c>
      <c r="H277" s="25">
        <v>87</v>
      </c>
      <c r="I277" s="25">
        <v>81</v>
      </c>
      <c r="J277" s="26">
        <f t="shared" si="85"/>
        <v>93.103448275862064</v>
      </c>
      <c r="K277" s="27">
        <v>0</v>
      </c>
      <c r="L277" s="26">
        <f t="shared" si="86"/>
        <v>0</v>
      </c>
      <c r="M277" s="23">
        <v>0</v>
      </c>
      <c r="N277" s="26">
        <f t="shared" si="87"/>
        <v>0</v>
      </c>
      <c r="O277" s="23">
        <v>0</v>
      </c>
      <c r="P277" s="26">
        <f t="shared" si="88"/>
        <v>0</v>
      </c>
      <c r="Q277" s="23">
        <v>0</v>
      </c>
      <c r="R277" s="26">
        <v>0</v>
      </c>
      <c r="S277" s="23">
        <v>0</v>
      </c>
      <c r="T277" s="26">
        <f t="shared" si="89"/>
        <v>0</v>
      </c>
      <c r="U277" s="23">
        <v>0</v>
      </c>
      <c r="V277" s="26">
        <f t="shared" si="90"/>
        <v>0</v>
      </c>
      <c r="W277" s="23">
        <v>0</v>
      </c>
      <c r="X277" s="26">
        <f t="shared" si="91"/>
        <v>0</v>
      </c>
      <c r="Y277" s="23">
        <v>0</v>
      </c>
      <c r="Z277" s="26">
        <f t="shared" si="92"/>
        <v>0</v>
      </c>
      <c r="AA277" s="28">
        <v>0</v>
      </c>
      <c r="AB277" s="26">
        <v>0</v>
      </c>
      <c r="AC277" s="28">
        <v>0</v>
      </c>
      <c r="AD277" s="26">
        <v>0</v>
      </c>
      <c r="AE277" s="55">
        <v>1</v>
      </c>
      <c r="AF277" s="53">
        <v>1</v>
      </c>
    </row>
    <row r="278" spans="1:32" ht="18">
      <c r="A278" s="23">
        <v>12</v>
      </c>
      <c r="B278" s="24" t="s">
        <v>2113</v>
      </c>
      <c r="C278" s="36"/>
      <c r="D278" s="30">
        <v>3</v>
      </c>
      <c r="E278" s="30" t="s">
        <v>1910</v>
      </c>
      <c r="F278" s="30" t="s">
        <v>1327</v>
      </c>
      <c r="G278" s="30" t="s">
        <v>1333</v>
      </c>
      <c r="H278" s="25">
        <v>47</v>
      </c>
      <c r="I278" s="25">
        <v>46</v>
      </c>
      <c r="J278" s="26">
        <f t="shared" si="85"/>
        <v>97.872340425531917</v>
      </c>
      <c r="K278" s="27">
        <v>2</v>
      </c>
      <c r="L278" s="26">
        <f t="shared" si="86"/>
        <v>4.3478260869565215</v>
      </c>
      <c r="M278" s="23">
        <v>0</v>
      </c>
      <c r="N278" s="26">
        <f t="shared" si="87"/>
        <v>0</v>
      </c>
      <c r="O278" s="23">
        <v>0</v>
      </c>
      <c r="P278" s="26">
        <f t="shared" si="88"/>
        <v>0</v>
      </c>
      <c r="Q278" s="23">
        <v>0</v>
      </c>
      <c r="R278" s="26">
        <v>0</v>
      </c>
      <c r="S278" s="23">
        <v>0</v>
      </c>
      <c r="T278" s="26">
        <f t="shared" si="89"/>
        <v>0</v>
      </c>
      <c r="U278" s="23">
        <v>0</v>
      </c>
      <c r="V278" s="26">
        <f t="shared" si="90"/>
        <v>0</v>
      </c>
      <c r="W278" s="23">
        <v>0</v>
      </c>
      <c r="X278" s="26">
        <f t="shared" si="91"/>
        <v>0</v>
      </c>
      <c r="Y278" s="23">
        <v>0</v>
      </c>
      <c r="Z278" s="26">
        <f t="shared" si="92"/>
        <v>0</v>
      </c>
      <c r="AA278" s="28">
        <v>0</v>
      </c>
      <c r="AB278" s="26">
        <v>0</v>
      </c>
      <c r="AC278" s="28">
        <v>0</v>
      </c>
      <c r="AD278" s="26">
        <v>0</v>
      </c>
      <c r="AE278" s="55">
        <v>1</v>
      </c>
      <c r="AF278" s="53">
        <v>1</v>
      </c>
    </row>
    <row r="279" spans="1:32" ht="18">
      <c r="A279" s="23">
        <v>13</v>
      </c>
      <c r="B279" s="24" t="s">
        <v>2114</v>
      </c>
      <c r="C279" s="36"/>
      <c r="D279" s="30">
        <v>13</v>
      </c>
      <c r="E279" s="30" t="s">
        <v>1911</v>
      </c>
      <c r="F279" s="30" t="s">
        <v>958</v>
      </c>
      <c r="G279" s="30" t="s">
        <v>1333</v>
      </c>
      <c r="H279" s="25">
        <v>58</v>
      </c>
      <c r="I279" s="25">
        <v>58</v>
      </c>
      <c r="J279" s="26">
        <f t="shared" si="85"/>
        <v>100</v>
      </c>
      <c r="K279" s="27">
        <v>4</v>
      </c>
      <c r="L279" s="26">
        <f t="shared" si="86"/>
        <v>6.8965517241379306</v>
      </c>
      <c r="M279" s="23">
        <v>1</v>
      </c>
      <c r="N279" s="26">
        <f t="shared" si="87"/>
        <v>1.7241379310344827</v>
      </c>
      <c r="O279" s="23">
        <v>0</v>
      </c>
      <c r="P279" s="26">
        <f t="shared" si="88"/>
        <v>0</v>
      </c>
      <c r="Q279" s="23">
        <v>0</v>
      </c>
      <c r="R279" s="26">
        <v>0</v>
      </c>
      <c r="S279" s="23">
        <v>3</v>
      </c>
      <c r="T279" s="26">
        <f t="shared" si="89"/>
        <v>5.1724137931034484</v>
      </c>
      <c r="U279" s="23">
        <v>0</v>
      </c>
      <c r="V279" s="26">
        <f t="shared" si="90"/>
        <v>0</v>
      </c>
      <c r="W279" s="23">
        <v>0</v>
      </c>
      <c r="X279" s="26">
        <f t="shared" si="91"/>
        <v>0</v>
      </c>
      <c r="Y279" s="23">
        <v>0</v>
      </c>
      <c r="Z279" s="26">
        <f t="shared" si="92"/>
        <v>0</v>
      </c>
      <c r="AA279" s="28">
        <v>0</v>
      </c>
      <c r="AB279" s="26">
        <v>0</v>
      </c>
      <c r="AC279" s="28">
        <v>0</v>
      </c>
      <c r="AD279" s="26">
        <v>0</v>
      </c>
      <c r="AE279" s="55">
        <v>1</v>
      </c>
      <c r="AF279" s="53">
        <v>1</v>
      </c>
    </row>
    <row r="280" spans="1:32" ht="18">
      <c r="A280" s="23">
        <v>14</v>
      </c>
      <c r="B280" s="24" t="s">
        <v>2115</v>
      </c>
      <c r="C280" s="36"/>
      <c r="D280" s="30">
        <v>4</v>
      </c>
      <c r="E280" s="30" t="s">
        <v>1912</v>
      </c>
      <c r="F280" s="30" t="s">
        <v>1913</v>
      </c>
      <c r="G280" s="30" t="s">
        <v>1333</v>
      </c>
      <c r="H280" s="25">
        <v>40</v>
      </c>
      <c r="I280" s="25">
        <v>40</v>
      </c>
      <c r="J280" s="26">
        <f t="shared" si="85"/>
        <v>100</v>
      </c>
      <c r="K280" s="27">
        <v>0</v>
      </c>
      <c r="L280" s="26">
        <f t="shared" si="86"/>
        <v>0</v>
      </c>
      <c r="M280" s="23">
        <v>0</v>
      </c>
      <c r="N280" s="26">
        <f t="shared" si="87"/>
        <v>0</v>
      </c>
      <c r="O280" s="23">
        <v>0</v>
      </c>
      <c r="P280" s="26">
        <f t="shared" si="88"/>
        <v>0</v>
      </c>
      <c r="Q280" s="23">
        <v>0</v>
      </c>
      <c r="R280" s="26">
        <v>0</v>
      </c>
      <c r="S280" s="23">
        <v>0</v>
      </c>
      <c r="T280" s="26">
        <f t="shared" si="89"/>
        <v>0</v>
      </c>
      <c r="U280" s="23">
        <v>0</v>
      </c>
      <c r="V280" s="26">
        <f t="shared" si="90"/>
        <v>0</v>
      </c>
      <c r="W280" s="23">
        <v>0</v>
      </c>
      <c r="X280" s="26">
        <f t="shared" si="91"/>
        <v>0</v>
      </c>
      <c r="Y280" s="23">
        <v>0</v>
      </c>
      <c r="Z280" s="26">
        <f t="shared" si="92"/>
        <v>0</v>
      </c>
      <c r="AA280" s="28">
        <v>0</v>
      </c>
      <c r="AB280" s="26">
        <v>0</v>
      </c>
      <c r="AC280" s="28">
        <v>0</v>
      </c>
      <c r="AD280" s="26">
        <v>0</v>
      </c>
      <c r="AE280" s="55">
        <v>1</v>
      </c>
      <c r="AF280" s="53">
        <v>1</v>
      </c>
    </row>
    <row r="281" spans="1:32" ht="18">
      <c r="A281" s="23">
        <v>15</v>
      </c>
      <c r="B281" s="24" t="s">
        <v>1914</v>
      </c>
      <c r="C281" s="36"/>
      <c r="D281" s="30">
        <v>5</v>
      </c>
      <c r="E281" s="30" t="s">
        <v>1316</v>
      </c>
      <c r="F281" s="30" t="s">
        <v>1326</v>
      </c>
      <c r="G281" s="30" t="s">
        <v>1333</v>
      </c>
      <c r="H281" s="25">
        <v>67</v>
      </c>
      <c r="I281" s="25">
        <v>63</v>
      </c>
      <c r="J281" s="26">
        <f t="shared" si="85"/>
        <v>94.02985074626865</v>
      </c>
      <c r="K281" s="27">
        <v>13</v>
      </c>
      <c r="L281" s="26">
        <f t="shared" si="86"/>
        <v>20.634920634920636</v>
      </c>
      <c r="M281" s="23">
        <v>0</v>
      </c>
      <c r="N281" s="26">
        <f t="shared" si="87"/>
        <v>0</v>
      </c>
      <c r="O281" s="23">
        <v>13</v>
      </c>
      <c r="P281" s="26">
        <f t="shared" si="88"/>
        <v>20.634920634920636</v>
      </c>
      <c r="Q281" s="23">
        <v>0</v>
      </c>
      <c r="R281" s="26">
        <v>0</v>
      </c>
      <c r="S281" s="23">
        <v>0</v>
      </c>
      <c r="T281" s="26">
        <f t="shared" si="89"/>
        <v>0</v>
      </c>
      <c r="U281" s="23">
        <v>0</v>
      </c>
      <c r="V281" s="26">
        <f t="shared" si="90"/>
        <v>0</v>
      </c>
      <c r="W281" s="23">
        <v>0</v>
      </c>
      <c r="X281" s="26">
        <f t="shared" si="91"/>
        <v>0</v>
      </c>
      <c r="Y281" s="23">
        <v>0</v>
      </c>
      <c r="Z281" s="26">
        <f t="shared" si="92"/>
        <v>0</v>
      </c>
      <c r="AA281" s="28">
        <v>0</v>
      </c>
      <c r="AB281" s="26">
        <v>0</v>
      </c>
      <c r="AC281" s="28">
        <v>0</v>
      </c>
      <c r="AD281" s="26">
        <v>0</v>
      </c>
      <c r="AE281" s="55">
        <v>1</v>
      </c>
      <c r="AF281" s="53">
        <v>1</v>
      </c>
    </row>
    <row r="282" spans="1:32" ht="18">
      <c r="A282" s="23">
        <v>16</v>
      </c>
      <c r="B282" s="24" t="s">
        <v>2116</v>
      </c>
      <c r="C282" s="36"/>
      <c r="D282" s="30">
        <v>2</v>
      </c>
      <c r="E282" s="30" t="s">
        <v>1316</v>
      </c>
      <c r="F282" s="30" t="s">
        <v>1326</v>
      </c>
      <c r="G282" s="30" t="s">
        <v>1333</v>
      </c>
      <c r="H282" s="25">
        <v>59</v>
      </c>
      <c r="I282" s="25">
        <v>51</v>
      </c>
      <c r="J282" s="26">
        <f t="shared" si="85"/>
        <v>86.440677966101688</v>
      </c>
      <c r="K282" s="27">
        <v>8</v>
      </c>
      <c r="L282" s="26">
        <f t="shared" si="86"/>
        <v>15.686274509803921</v>
      </c>
      <c r="M282" s="23">
        <v>0</v>
      </c>
      <c r="N282" s="26">
        <f t="shared" si="87"/>
        <v>0</v>
      </c>
      <c r="O282" s="23">
        <v>8</v>
      </c>
      <c r="P282" s="26">
        <f t="shared" si="88"/>
        <v>15.686274509803921</v>
      </c>
      <c r="Q282" s="23">
        <v>0</v>
      </c>
      <c r="R282" s="26">
        <v>0</v>
      </c>
      <c r="S282" s="23">
        <v>0</v>
      </c>
      <c r="T282" s="26">
        <f t="shared" si="89"/>
        <v>0</v>
      </c>
      <c r="U282" s="23">
        <v>0</v>
      </c>
      <c r="V282" s="26">
        <f t="shared" si="90"/>
        <v>0</v>
      </c>
      <c r="W282" s="23">
        <v>0</v>
      </c>
      <c r="X282" s="26">
        <f t="shared" si="91"/>
        <v>0</v>
      </c>
      <c r="Y282" s="23">
        <v>0</v>
      </c>
      <c r="Z282" s="26">
        <f t="shared" si="92"/>
        <v>0</v>
      </c>
      <c r="AA282" s="28">
        <v>0</v>
      </c>
      <c r="AB282" s="26">
        <v>0</v>
      </c>
      <c r="AC282" s="28">
        <v>0</v>
      </c>
      <c r="AD282" s="26">
        <v>0</v>
      </c>
      <c r="AE282" s="55">
        <v>1</v>
      </c>
      <c r="AF282" s="53">
        <v>1</v>
      </c>
    </row>
    <row r="283" spans="1:32" s="103" customFormat="1" ht="18">
      <c r="A283" s="23">
        <v>17</v>
      </c>
      <c r="B283" s="51" t="s">
        <v>1840</v>
      </c>
      <c r="C283" s="51" t="s">
        <v>1311</v>
      </c>
      <c r="D283" s="32">
        <v>12</v>
      </c>
      <c r="E283" s="200" t="s">
        <v>1330</v>
      </c>
      <c r="F283" s="200" t="s">
        <v>1330</v>
      </c>
      <c r="G283" s="200" t="s">
        <v>1334</v>
      </c>
      <c r="H283" s="158">
        <v>19</v>
      </c>
      <c r="I283" s="158">
        <v>19</v>
      </c>
      <c r="J283" s="26">
        <f t="shared" si="85"/>
        <v>100</v>
      </c>
      <c r="K283" s="27">
        <v>0</v>
      </c>
      <c r="L283" s="26">
        <f t="shared" si="86"/>
        <v>0</v>
      </c>
      <c r="M283" s="23">
        <v>0</v>
      </c>
      <c r="N283" s="26">
        <f t="shared" si="87"/>
        <v>0</v>
      </c>
      <c r="O283" s="23">
        <v>0</v>
      </c>
      <c r="P283" s="26">
        <f t="shared" si="88"/>
        <v>0</v>
      </c>
      <c r="Q283" s="23">
        <v>0</v>
      </c>
      <c r="R283" s="26">
        <v>0</v>
      </c>
      <c r="S283" s="23">
        <v>0</v>
      </c>
      <c r="T283" s="26">
        <f t="shared" si="89"/>
        <v>0</v>
      </c>
      <c r="U283" s="23">
        <v>0</v>
      </c>
      <c r="V283" s="26">
        <f t="shared" si="90"/>
        <v>0</v>
      </c>
      <c r="W283" s="23">
        <v>0</v>
      </c>
      <c r="X283" s="26">
        <f t="shared" si="91"/>
        <v>0</v>
      </c>
      <c r="Y283" s="23">
        <v>0</v>
      </c>
      <c r="Z283" s="26">
        <f t="shared" si="92"/>
        <v>0</v>
      </c>
      <c r="AA283" s="28">
        <v>0</v>
      </c>
      <c r="AB283" s="26">
        <v>0</v>
      </c>
      <c r="AC283" s="28">
        <v>0</v>
      </c>
      <c r="AD283" s="26">
        <v>0</v>
      </c>
      <c r="AE283" s="102">
        <v>1</v>
      </c>
      <c r="AF283" s="981">
        <v>1</v>
      </c>
    </row>
    <row r="284" spans="1:32" ht="18.75" thickBot="1">
      <c r="A284" s="23">
        <v>18</v>
      </c>
      <c r="B284" s="250" t="s">
        <v>2117</v>
      </c>
      <c r="C284" s="24" t="s">
        <v>1312</v>
      </c>
      <c r="D284" s="23">
        <v>11</v>
      </c>
      <c r="E284" s="23" t="s">
        <v>1322</v>
      </c>
      <c r="F284" s="23" t="s">
        <v>1330</v>
      </c>
      <c r="G284" s="23" t="s">
        <v>1334</v>
      </c>
      <c r="H284" s="25">
        <v>84</v>
      </c>
      <c r="I284" s="25">
        <v>66</v>
      </c>
      <c r="J284" s="26">
        <f t="shared" si="85"/>
        <v>78.571428571428569</v>
      </c>
      <c r="K284" s="27">
        <v>4</v>
      </c>
      <c r="L284" s="26">
        <f t="shared" si="86"/>
        <v>6.0606060606060606</v>
      </c>
      <c r="M284" s="23">
        <v>0</v>
      </c>
      <c r="N284" s="26">
        <f t="shared" si="87"/>
        <v>0</v>
      </c>
      <c r="O284" s="23">
        <v>3</v>
      </c>
      <c r="P284" s="26">
        <f t="shared" si="88"/>
        <v>4.5454545454545459</v>
      </c>
      <c r="Q284" s="23">
        <v>1</v>
      </c>
      <c r="R284" s="26">
        <v>0</v>
      </c>
      <c r="S284" s="23">
        <v>0</v>
      </c>
      <c r="T284" s="26">
        <f t="shared" si="89"/>
        <v>0</v>
      </c>
      <c r="U284" s="23">
        <v>0</v>
      </c>
      <c r="V284" s="26">
        <f t="shared" si="90"/>
        <v>0</v>
      </c>
      <c r="W284" s="23">
        <v>0</v>
      </c>
      <c r="X284" s="26">
        <f t="shared" si="91"/>
        <v>0</v>
      </c>
      <c r="Y284" s="23">
        <v>0</v>
      </c>
      <c r="Z284" s="26">
        <f t="shared" si="92"/>
        <v>0</v>
      </c>
      <c r="AA284" s="28">
        <v>0</v>
      </c>
      <c r="AB284" s="26">
        <v>0</v>
      </c>
      <c r="AC284" s="28">
        <v>0</v>
      </c>
      <c r="AD284" s="26">
        <v>0</v>
      </c>
      <c r="AE284" s="55">
        <v>1</v>
      </c>
      <c r="AF284" s="53">
        <v>1</v>
      </c>
    </row>
    <row r="285" spans="1:32" ht="19.5" thickTop="1" thickBot="1">
      <c r="A285" s="769" t="s">
        <v>123</v>
      </c>
      <c r="B285" s="770"/>
      <c r="C285" s="771"/>
      <c r="D285" s="771"/>
      <c r="E285" s="771"/>
      <c r="F285" s="771"/>
      <c r="G285" s="772"/>
      <c r="H285" s="66">
        <f>SUM(H267:H284)</f>
        <v>1203</v>
      </c>
      <c r="I285" s="66">
        <f>SUM(I267:I284)</f>
        <v>992</v>
      </c>
      <c r="J285" s="67">
        <f>I285/H285*100</f>
        <v>82.460515378221118</v>
      </c>
      <c r="K285" s="66">
        <f>SUM(K267:K284)</f>
        <v>63</v>
      </c>
      <c r="L285" s="67">
        <f>K285/I285*100</f>
        <v>6.350806451612903</v>
      </c>
      <c r="M285" s="66">
        <f>SUM(M267:M284)</f>
        <v>4</v>
      </c>
      <c r="N285" s="67">
        <f>M285/I285*100</f>
        <v>0.40322580645161288</v>
      </c>
      <c r="O285" s="66">
        <f>SUM(O267:O284)</f>
        <v>51</v>
      </c>
      <c r="P285" s="67">
        <f>O285/I285*100</f>
        <v>5.1411290322580649</v>
      </c>
      <c r="Q285" s="66">
        <f>SUM(Q267:Q284)</f>
        <v>3</v>
      </c>
      <c r="R285" s="67">
        <f>Q285/I285*100</f>
        <v>0.30241935483870969</v>
      </c>
      <c r="S285" s="66">
        <f>SUM(S267:S284)</f>
        <v>3</v>
      </c>
      <c r="T285" s="67">
        <f>S285/I285*100</f>
        <v>0.30241935483870969</v>
      </c>
      <c r="U285" s="66">
        <f>SUM(U267:U284)</f>
        <v>0</v>
      </c>
      <c r="V285" s="67">
        <f>U285/I285*100</f>
        <v>0</v>
      </c>
      <c r="W285" s="66">
        <f>SUM(W267:W284)</f>
        <v>0</v>
      </c>
      <c r="X285" s="67">
        <f>W285/I285*100</f>
        <v>0</v>
      </c>
      <c r="Y285" s="66">
        <f>SUM(Y267:Y284)</f>
        <v>0</v>
      </c>
      <c r="Z285" s="67">
        <f>Y285/I285*100</f>
        <v>0</v>
      </c>
      <c r="AA285" s="66">
        <f>SUM(AA267:AA284)</f>
        <v>0</v>
      </c>
      <c r="AB285" s="67">
        <f>AA285/I285*100</f>
        <v>0</v>
      </c>
      <c r="AC285" s="66">
        <f>SUM(AC267:AC284)</f>
        <v>0</v>
      </c>
      <c r="AD285" s="67">
        <f>AC285/I285*100</f>
        <v>0</v>
      </c>
      <c r="AE285" s="55"/>
    </row>
    <row r="286" spans="1:32" ht="18.75" thickTop="1">
      <c r="A286" s="800" t="s">
        <v>2318</v>
      </c>
      <c r="B286" s="800"/>
      <c r="C286" s="800"/>
      <c r="D286" s="800"/>
      <c r="E286" s="800"/>
      <c r="F286" s="800"/>
      <c r="G286" s="211"/>
      <c r="H286" s="92"/>
      <c r="I286" s="92"/>
      <c r="J286" s="93"/>
      <c r="K286" s="93"/>
      <c r="L286" s="94" t="s">
        <v>719</v>
      </c>
      <c r="M286" s="211"/>
      <c r="N286" s="94"/>
      <c r="O286" s="211"/>
      <c r="P286" s="94"/>
      <c r="Q286" s="211"/>
      <c r="R286" s="94"/>
      <c r="S286" s="211"/>
      <c r="T286" s="94"/>
      <c r="U286" s="211"/>
      <c r="V286" s="94"/>
      <c r="W286" s="211"/>
      <c r="X286" s="94"/>
      <c r="Y286" s="211"/>
      <c r="Z286" s="94"/>
      <c r="AA286" s="104"/>
      <c r="AB286" s="94"/>
      <c r="AC286" s="104"/>
      <c r="AD286" s="94"/>
      <c r="AE286" s="55"/>
    </row>
    <row r="287" spans="1:32" ht="23.25">
      <c r="A287" s="739" t="s">
        <v>2404</v>
      </c>
      <c r="B287" s="739"/>
      <c r="C287" s="739"/>
      <c r="D287" s="739"/>
      <c r="E287" s="739"/>
      <c r="F287" s="739"/>
      <c r="G287" s="739"/>
      <c r="H287" s="739"/>
      <c r="I287" s="739"/>
      <c r="J287" s="739"/>
      <c r="K287" s="739"/>
      <c r="L287" s="739"/>
      <c r="M287" s="739"/>
      <c r="N287" s="739"/>
      <c r="O287" s="739"/>
      <c r="P287" s="739"/>
      <c r="Q287" s="739"/>
      <c r="R287" s="739"/>
      <c r="S287" s="739"/>
      <c r="T287" s="739"/>
      <c r="U287" s="739"/>
      <c r="V287" s="739"/>
      <c r="W287" s="739"/>
      <c r="X287" s="739"/>
      <c r="Y287" s="739"/>
      <c r="Z287" s="739"/>
      <c r="AA287" s="739"/>
      <c r="AB287" s="739"/>
      <c r="AC287" s="739"/>
      <c r="AD287" s="739"/>
      <c r="AE287" s="55"/>
    </row>
    <row r="288" spans="1:32" ht="23.25">
      <c r="A288" s="739" t="s">
        <v>124</v>
      </c>
      <c r="B288" s="739"/>
      <c r="C288" s="739"/>
      <c r="D288" s="739"/>
      <c r="E288" s="739"/>
      <c r="F288" s="739"/>
      <c r="G288" s="739"/>
      <c r="H288" s="739"/>
      <c r="I288" s="739"/>
      <c r="J288" s="739"/>
      <c r="K288" s="739"/>
      <c r="L288" s="739"/>
      <c r="M288" s="739"/>
      <c r="N288" s="739"/>
      <c r="O288" s="739"/>
      <c r="P288" s="739"/>
      <c r="Q288" s="739"/>
      <c r="R288" s="739"/>
      <c r="S288" s="739"/>
      <c r="T288" s="739"/>
      <c r="U288" s="739"/>
      <c r="V288" s="739"/>
      <c r="W288" s="739"/>
      <c r="X288" s="739"/>
      <c r="Y288" s="739"/>
      <c r="Z288" s="739"/>
      <c r="AA288" s="739"/>
      <c r="AB288" s="739"/>
      <c r="AC288" s="739"/>
      <c r="AD288" s="739"/>
      <c r="AE288" s="55"/>
    </row>
    <row r="289" spans="1:32" ht="21">
      <c r="B289" s="738" t="s">
        <v>967</v>
      </c>
      <c r="C289" s="738"/>
      <c r="D289" s="738"/>
      <c r="E289" s="738"/>
      <c r="F289" s="738"/>
      <c r="G289" s="738"/>
      <c r="H289" s="738"/>
      <c r="I289" s="738"/>
      <c r="J289" s="738"/>
      <c r="K289" s="738"/>
      <c r="L289" s="738"/>
      <c r="M289" s="738"/>
      <c r="N289" s="738"/>
      <c r="O289" s="738"/>
      <c r="P289" s="738"/>
      <c r="Q289" s="738"/>
      <c r="R289" s="738"/>
      <c r="S289" s="738"/>
      <c r="T289" s="738"/>
      <c r="U289" s="738"/>
      <c r="V289" s="738"/>
      <c r="W289" s="738"/>
      <c r="X289" s="738"/>
      <c r="Y289" s="738"/>
      <c r="Z289" s="738"/>
      <c r="AA289" s="738"/>
      <c r="AB289" s="738"/>
      <c r="AC289" s="738"/>
      <c r="AD289" s="738"/>
      <c r="AE289" s="55"/>
    </row>
    <row r="290" spans="1:32" ht="21">
      <c r="B290" s="208" t="s">
        <v>2464</v>
      </c>
      <c r="C290" s="208"/>
      <c r="D290" s="59"/>
      <c r="E290" s="59"/>
      <c r="F290" s="59"/>
      <c r="G290" s="59"/>
      <c r="H290" s="57"/>
      <c r="I290" s="57"/>
      <c r="J290" s="58"/>
      <c r="K290" s="58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5"/>
    </row>
    <row r="291" spans="1:32" ht="15">
      <c r="B291" s="60"/>
      <c r="C291" s="60"/>
      <c r="D291" s="61"/>
      <c r="E291" s="61"/>
      <c r="F291" s="61"/>
      <c r="G291" s="61"/>
      <c r="H291" s="62"/>
      <c r="I291" s="62"/>
      <c r="J291" s="63"/>
      <c r="K291" s="63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55"/>
    </row>
    <row r="292" spans="1:32" ht="18" customHeight="1">
      <c r="A292" s="740" t="s">
        <v>940</v>
      </c>
      <c r="B292" s="740" t="s">
        <v>122</v>
      </c>
      <c r="C292" s="740" t="s">
        <v>942</v>
      </c>
      <c r="D292" s="740" t="s">
        <v>943</v>
      </c>
      <c r="E292" s="740" t="s">
        <v>944</v>
      </c>
      <c r="F292" s="740" t="s">
        <v>945</v>
      </c>
      <c r="G292" s="740" t="s">
        <v>1139</v>
      </c>
      <c r="H292" s="743" t="s">
        <v>946</v>
      </c>
      <c r="I292" s="743" t="s">
        <v>1853</v>
      </c>
      <c r="J292" s="776" t="s">
        <v>1852</v>
      </c>
      <c r="K292" s="765" t="s">
        <v>928</v>
      </c>
      <c r="L292" s="766"/>
      <c r="M292" s="751" t="s">
        <v>929</v>
      </c>
      <c r="N292" s="764"/>
      <c r="O292" s="764"/>
      <c r="P292" s="764"/>
      <c r="Q292" s="764"/>
      <c r="R292" s="764"/>
      <c r="S292" s="764"/>
      <c r="T292" s="764"/>
      <c r="U292" s="764"/>
      <c r="V292" s="764"/>
      <c r="W292" s="764"/>
      <c r="X292" s="764"/>
      <c r="Y292" s="764"/>
      <c r="Z292" s="764"/>
      <c r="AA292" s="764"/>
      <c r="AB292" s="764"/>
      <c r="AC292" s="764"/>
      <c r="AD292" s="752"/>
      <c r="AE292" s="55"/>
    </row>
    <row r="293" spans="1:32" ht="18">
      <c r="A293" s="741"/>
      <c r="B293" s="741"/>
      <c r="C293" s="741"/>
      <c r="D293" s="741"/>
      <c r="E293" s="741"/>
      <c r="F293" s="741"/>
      <c r="G293" s="753"/>
      <c r="H293" s="744"/>
      <c r="I293" s="744"/>
      <c r="J293" s="777"/>
      <c r="K293" s="767"/>
      <c r="L293" s="768"/>
      <c r="M293" s="751" t="s">
        <v>930</v>
      </c>
      <c r="N293" s="752"/>
      <c r="O293" s="751" t="s">
        <v>931</v>
      </c>
      <c r="P293" s="752"/>
      <c r="Q293" s="751" t="s">
        <v>932</v>
      </c>
      <c r="R293" s="752"/>
      <c r="S293" s="751" t="s">
        <v>933</v>
      </c>
      <c r="T293" s="752"/>
      <c r="U293" s="751" t="s">
        <v>934</v>
      </c>
      <c r="V293" s="752"/>
      <c r="W293" s="751" t="s">
        <v>935</v>
      </c>
      <c r="X293" s="752"/>
      <c r="Y293" s="751" t="s">
        <v>936</v>
      </c>
      <c r="Z293" s="752"/>
      <c r="AA293" s="751" t="s">
        <v>950</v>
      </c>
      <c r="AB293" s="752"/>
      <c r="AC293" s="751" t="s">
        <v>951</v>
      </c>
      <c r="AD293" s="752"/>
      <c r="AE293" s="55"/>
    </row>
    <row r="294" spans="1:32" ht="54">
      <c r="A294" s="742"/>
      <c r="B294" s="742"/>
      <c r="C294" s="742"/>
      <c r="D294" s="742"/>
      <c r="E294" s="742"/>
      <c r="F294" s="742"/>
      <c r="G294" s="754"/>
      <c r="H294" s="745"/>
      <c r="I294" s="745"/>
      <c r="J294" s="778"/>
      <c r="K294" s="64" t="s">
        <v>937</v>
      </c>
      <c r="L294" s="65" t="s">
        <v>949</v>
      </c>
      <c r="M294" s="65" t="s">
        <v>937</v>
      </c>
      <c r="N294" s="65" t="s">
        <v>949</v>
      </c>
      <c r="O294" s="65" t="s">
        <v>937</v>
      </c>
      <c r="P294" s="65" t="s">
        <v>949</v>
      </c>
      <c r="Q294" s="65" t="s">
        <v>937</v>
      </c>
      <c r="R294" s="65" t="s">
        <v>949</v>
      </c>
      <c r="S294" s="65" t="s">
        <v>937</v>
      </c>
      <c r="T294" s="65" t="s">
        <v>949</v>
      </c>
      <c r="U294" s="65" t="s">
        <v>937</v>
      </c>
      <c r="V294" s="65" t="s">
        <v>949</v>
      </c>
      <c r="W294" s="65" t="s">
        <v>937</v>
      </c>
      <c r="X294" s="65" t="s">
        <v>949</v>
      </c>
      <c r="Y294" s="65" t="s">
        <v>937</v>
      </c>
      <c r="Z294" s="65" t="s">
        <v>949</v>
      </c>
      <c r="AA294" s="65" t="s">
        <v>937</v>
      </c>
      <c r="AB294" s="65" t="s">
        <v>949</v>
      </c>
      <c r="AC294" s="65" t="s">
        <v>937</v>
      </c>
      <c r="AD294" s="65" t="s">
        <v>949</v>
      </c>
      <c r="AE294" s="55"/>
    </row>
    <row r="295" spans="1:32" ht="18">
      <c r="A295" s="23">
        <v>19</v>
      </c>
      <c r="B295" s="213" t="s">
        <v>2118</v>
      </c>
      <c r="C295" s="24" t="s">
        <v>573</v>
      </c>
      <c r="D295" s="23">
        <v>1</v>
      </c>
      <c r="E295" s="23" t="s">
        <v>1321</v>
      </c>
      <c r="F295" s="23" t="s">
        <v>1330</v>
      </c>
      <c r="G295" s="23" t="s">
        <v>1334</v>
      </c>
      <c r="H295" s="161">
        <v>63</v>
      </c>
      <c r="I295" s="161">
        <v>60</v>
      </c>
      <c r="J295" s="26">
        <f t="shared" ref="J295:J306" si="93">I295*100/H295</f>
        <v>95.238095238095241</v>
      </c>
      <c r="K295" s="27">
        <v>51</v>
      </c>
      <c r="L295" s="26">
        <f t="shared" ref="L295:L306" si="94">K295*100/I295</f>
        <v>85</v>
      </c>
      <c r="M295" s="23">
        <v>1</v>
      </c>
      <c r="N295" s="26">
        <f t="shared" ref="N295:N306" si="95">M295*100/I295</f>
        <v>1.6666666666666667</v>
      </c>
      <c r="O295" s="23">
        <v>27</v>
      </c>
      <c r="P295" s="26">
        <f t="shared" ref="P295:P306" si="96">O295*100/I295</f>
        <v>45</v>
      </c>
      <c r="Q295" s="23">
        <v>45</v>
      </c>
      <c r="R295" s="26">
        <v>0</v>
      </c>
      <c r="S295" s="23">
        <v>0</v>
      </c>
      <c r="T295" s="26">
        <f t="shared" ref="T295:T306" si="97">S295*100/I295</f>
        <v>0</v>
      </c>
      <c r="U295" s="23">
        <v>0</v>
      </c>
      <c r="V295" s="26">
        <f t="shared" ref="V295:V306" si="98">U295*100/I295</f>
        <v>0</v>
      </c>
      <c r="W295" s="23">
        <v>0</v>
      </c>
      <c r="X295" s="26">
        <f t="shared" ref="X295:X306" si="99">W295*100/I295</f>
        <v>0</v>
      </c>
      <c r="Y295" s="23">
        <v>0</v>
      </c>
      <c r="Z295" s="26">
        <f t="shared" ref="Z295:Z306" si="100">Y295*100/I295</f>
        <v>0</v>
      </c>
      <c r="AA295" s="28">
        <v>0</v>
      </c>
      <c r="AB295" s="26">
        <f>AA295*100/I295</f>
        <v>0</v>
      </c>
      <c r="AC295" s="28">
        <v>22</v>
      </c>
      <c r="AD295" s="26">
        <f>AC295*100/I295</f>
        <v>36.666666666666664</v>
      </c>
      <c r="AE295" s="53">
        <v>1</v>
      </c>
      <c r="AF295" s="53">
        <v>1</v>
      </c>
    </row>
    <row r="296" spans="1:32" ht="18">
      <c r="A296" s="23">
        <v>20</v>
      </c>
      <c r="B296" s="24" t="s">
        <v>1302</v>
      </c>
      <c r="C296" s="251" t="s">
        <v>1313</v>
      </c>
      <c r="D296" s="23">
        <v>8</v>
      </c>
      <c r="E296" s="23" t="s">
        <v>1323</v>
      </c>
      <c r="F296" s="23" t="s">
        <v>1331</v>
      </c>
      <c r="G296" s="23" t="s">
        <v>1334</v>
      </c>
      <c r="H296" s="25">
        <v>70</v>
      </c>
      <c r="I296" s="25">
        <v>70</v>
      </c>
      <c r="J296" s="26">
        <f t="shared" si="93"/>
        <v>100</v>
      </c>
      <c r="K296" s="27">
        <v>1</v>
      </c>
      <c r="L296" s="26">
        <f t="shared" si="94"/>
        <v>1.4285714285714286</v>
      </c>
      <c r="M296" s="23">
        <v>1</v>
      </c>
      <c r="N296" s="26">
        <f t="shared" si="95"/>
        <v>1.4285714285714286</v>
      </c>
      <c r="O296" s="23">
        <v>0</v>
      </c>
      <c r="P296" s="26">
        <f t="shared" si="96"/>
        <v>0</v>
      </c>
      <c r="Q296" s="23">
        <v>0</v>
      </c>
      <c r="R296" s="26">
        <v>0</v>
      </c>
      <c r="S296" s="23">
        <v>0</v>
      </c>
      <c r="T296" s="26">
        <f t="shared" si="97"/>
        <v>0</v>
      </c>
      <c r="U296" s="23">
        <v>0</v>
      </c>
      <c r="V296" s="26">
        <f t="shared" si="98"/>
        <v>0</v>
      </c>
      <c r="W296" s="23">
        <v>0</v>
      </c>
      <c r="X296" s="26">
        <f t="shared" si="99"/>
        <v>0</v>
      </c>
      <c r="Y296" s="23">
        <v>0</v>
      </c>
      <c r="Z296" s="26">
        <f t="shared" si="100"/>
        <v>0</v>
      </c>
      <c r="AA296" s="28">
        <v>0</v>
      </c>
      <c r="AB296" s="26">
        <v>0</v>
      </c>
      <c r="AC296" s="28">
        <v>0</v>
      </c>
      <c r="AD296" s="26">
        <v>0</v>
      </c>
      <c r="AE296" s="53">
        <v>1</v>
      </c>
      <c r="AF296" s="53">
        <v>1</v>
      </c>
    </row>
    <row r="297" spans="1:32" ht="18">
      <c r="A297" s="23">
        <v>21</v>
      </c>
      <c r="B297" s="36" t="s">
        <v>1303</v>
      </c>
      <c r="C297" s="24" t="s">
        <v>1314</v>
      </c>
      <c r="D297" s="23">
        <v>6</v>
      </c>
      <c r="E297" s="23" t="s">
        <v>1324</v>
      </c>
      <c r="F297" s="23" t="s">
        <v>1324</v>
      </c>
      <c r="G297" s="23" t="s">
        <v>1334</v>
      </c>
      <c r="H297" s="252">
        <v>102</v>
      </c>
      <c r="I297" s="252">
        <v>102</v>
      </c>
      <c r="J297" s="26">
        <f t="shared" si="93"/>
        <v>100</v>
      </c>
      <c r="K297" s="27">
        <v>5</v>
      </c>
      <c r="L297" s="26">
        <f t="shared" si="94"/>
        <v>4.9019607843137258</v>
      </c>
      <c r="M297" s="23">
        <v>5</v>
      </c>
      <c r="N297" s="26">
        <f t="shared" si="95"/>
        <v>4.9019607843137258</v>
      </c>
      <c r="O297" s="23">
        <v>0</v>
      </c>
      <c r="P297" s="26">
        <f t="shared" si="96"/>
        <v>0</v>
      </c>
      <c r="Q297" s="23">
        <v>0</v>
      </c>
      <c r="R297" s="26">
        <v>0</v>
      </c>
      <c r="S297" s="23">
        <v>0</v>
      </c>
      <c r="T297" s="26">
        <f t="shared" si="97"/>
        <v>0</v>
      </c>
      <c r="U297" s="23">
        <v>0</v>
      </c>
      <c r="V297" s="26">
        <f t="shared" si="98"/>
        <v>0</v>
      </c>
      <c r="W297" s="23">
        <v>0</v>
      </c>
      <c r="X297" s="26">
        <f t="shared" si="99"/>
        <v>0</v>
      </c>
      <c r="Y297" s="23">
        <v>0</v>
      </c>
      <c r="Z297" s="26">
        <f t="shared" si="100"/>
        <v>0</v>
      </c>
      <c r="AA297" s="28">
        <v>0</v>
      </c>
      <c r="AB297" s="26">
        <v>0</v>
      </c>
      <c r="AC297" s="28">
        <v>0</v>
      </c>
      <c r="AD297" s="26">
        <v>0</v>
      </c>
      <c r="AE297" s="53">
        <v>1</v>
      </c>
      <c r="AF297" s="53">
        <v>1</v>
      </c>
    </row>
    <row r="298" spans="1:32" ht="18">
      <c r="A298" s="23">
        <v>22</v>
      </c>
      <c r="B298" s="24" t="s">
        <v>1304</v>
      </c>
      <c r="C298" s="24" t="s">
        <v>1315</v>
      </c>
      <c r="D298" s="23">
        <v>12</v>
      </c>
      <c r="E298" s="23" t="s">
        <v>1325</v>
      </c>
      <c r="F298" s="23" t="s">
        <v>1332</v>
      </c>
      <c r="G298" s="253" t="s">
        <v>1334</v>
      </c>
      <c r="H298" s="25">
        <v>68</v>
      </c>
      <c r="I298" s="25">
        <v>68</v>
      </c>
      <c r="J298" s="26">
        <f t="shared" si="93"/>
        <v>100</v>
      </c>
      <c r="K298" s="27">
        <v>7</v>
      </c>
      <c r="L298" s="26">
        <f t="shared" si="94"/>
        <v>10.294117647058824</v>
      </c>
      <c r="M298" s="23">
        <v>7</v>
      </c>
      <c r="N298" s="26">
        <f t="shared" si="95"/>
        <v>10.294117647058824</v>
      </c>
      <c r="O298" s="23">
        <v>0</v>
      </c>
      <c r="P298" s="26">
        <f t="shared" si="96"/>
        <v>0</v>
      </c>
      <c r="Q298" s="23">
        <v>0</v>
      </c>
      <c r="R298" s="26">
        <v>0</v>
      </c>
      <c r="S298" s="23">
        <v>0</v>
      </c>
      <c r="T298" s="26">
        <f t="shared" si="97"/>
        <v>0</v>
      </c>
      <c r="U298" s="23">
        <v>0</v>
      </c>
      <c r="V298" s="26">
        <f t="shared" si="98"/>
        <v>0</v>
      </c>
      <c r="W298" s="23">
        <v>0</v>
      </c>
      <c r="X298" s="26">
        <f t="shared" si="99"/>
        <v>0</v>
      </c>
      <c r="Y298" s="23">
        <v>0</v>
      </c>
      <c r="Z298" s="26">
        <f t="shared" si="100"/>
        <v>0</v>
      </c>
      <c r="AA298" s="28">
        <v>0</v>
      </c>
      <c r="AB298" s="26">
        <v>0</v>
      </c>
      <c r="AC298" s="28">
        <v>0</v>
      </c>
      <c r="AD298" s="26">
        <v>0</v>
      </c>
      <c r="AE298" s="53">
        <v>1</v>
      </c>
      <c r="AF298" s="53">
        <v>1</v>
      </c>
    </row>
    <row r="299" spans="1:32" ht="18">
      <c r="A299" s="23">
        <v>23</v>
      </c>
      <c r="B299" s="24" t="s">
        <v>1335</v>
      </c>
      <c r="C299" s="24" t="s">
        <v>1314</v>
      </c>
      <c r="D299" s="23">
        <v>7</v>
      </c>
      <c r="E299" s="23" t="s">
        <v>1348</v>
      </c>
      <c r="F299" s="23" t="s">
        <v>1332</v>
      </c>
      <c r="G299" s="23" t="s">
        <v>1334</v>
      </c>
      <c r="H299" s="25">
        <v>74</v>
      </c>
      <c r="I299" s="25">
        <v>74</v>
      </c>
      <c r="J299" s="26">
        <f t="shared" si="93"/>
        <v>100</v>
      </c>
      <c r="K299" s="27">
        <v>1</v>
      </c>
      <c r="L299" s="26">
        <f t="shared" si="94"/>
        <v>1.3513513513513513</v>
      </c>
      <c r="M299" s="23">
        <v>1</v>
      </c>
      <c r="N299" s="26">
        <f t="shared" si="95"/>
        <v>1.3513513513513513</v>
      </c>
      <c r="O299" s="23">
        <v>0</v>
      </c>
      <c r="P299" s="26">
        <f t="shared" si="96"/>
        <v>0</v>
      </c>
      <c r="Q299" s="23">
        <v>0</v>
      </c>
      <c r="R299" s="26">
        <v>0</v>
      </c>
      <c r="S299" s="23">
        <v>0</v>
      </c>
      <c r="T299" s="26">
        <f t="shared" si="97"/>
        <v>0</v>
      </c>
      <c r="U299" s="23">
        <v>0</v>
      </c>
      <c r="V299" s="26">
        <f t="shared" si="98"/>
        <v>0</v>
      </c>
      <c r="W299" s="23">
        <v>0</v>
      </c>
      <c r="X299" s="26">
        <f t="shared" si="99"/>
        <v>0</v>
      </c>
      <c r="Y299" s="23">
        <v>0</v>
      </c>
      <c r="Z299" s="26">
        <f t="shared" si="100"/>
        <v>0</v>
      </c>
      <c r="AA299" s="28">
        <v>0</v>
      </c>
      <c r="AB299" s="26">
        <v>0</v>
      </c>
      <c r="AC299" s="28">
        <v>0</v>
      </c>
      <c r="AD299" s="26">
        <v>0</v>
      </c>
      <c r="AE299" s="53">
        <v>1</v>
      </c>
      <c r="AF299" s="53">
        <v>1</v>
      </c>
    </row>
    <row r="300" spans="1:32" ht="18">
      <c r="A300" s="23">
        <v>24</v>
      </c>
      <c r="B300" s="24" t="s">
        <v>1336</v>
      </c>
      <c r="C300" s="24" t="s">
        <v>1342</v>
      </c>
      <c r="D300" s="23">
        <v>14</v>
      </c>
      <c r="E300" s="23" t="s">
        <v>1349</v>
      </c>
      <c r="F300" s="23" t="s">
        <v>1354</v>
      </c>
      <c r="G300" s="23" t="s">
        <v>1334</v>
      </c>
      <c r="H300" s="25">
        <v>44</v>
      </c>
      <c r="I300" s="25">
        <v>44</v>
      </c>
      <c r="J300" s="26">
        <f t="shared" si="93"/>
        <v>100</v>
      </c>
      <c r="K300" s="27">
        <v>0</v>
      </c>
      <c r="L300" s="26">
        <f t="shared" si="94"/>
        <v>0</v>
      </c>
      <c r="M300" s="23">
        <v>0</v>
      </c>
      <c r="N300" s="26">
        <f t="shared" si="95"/>
        <v>0</v>
      </c>
      <c r="O300" s="23">
        <v>0</v>
      </c>
      <c r="P300" s="26">
        <f t="shared" si="96"/>
        <v>0</v>
      </c>
      <c r="Q300" s="23">
        <v>0</v>
      </c>
      <c r="R300" s="26">
        <v>0</v>
      </c>
      <c r="S300" s="23">
        <v>0</v>
      </c>
      <c r="T300" s="26">
        <f t="shared" si="97"/>
        <v>0</v>
      </c>
      <c r="U300" s="23">
        <v>0</v>
      </c>
      <c r="V300" s="26">
        <f t="shared" si="98"/>
        <v>0</v>
      </c>
      <c r="W300" s="23">
        <v>0</v>
      </c>
      <c r="X300" s="26">
        <f t="shared" si="99"/>
        <v>0</v>
      </c>
      <c r="Y300" s="23">
        <v>0</v>
      </c>
      <c r="Z300" s="26">
        <f t="shared" si="100"/>
        <v>0</v>
      </c>
      <c r="AA300" s="28">
        <v>0</v>
      </c>
      <c r="AB300" s="26">
        <v>0</v>
      </c>
      <c r="AC300" s="28">
        <v>0</v>
      </c>
      <c r="AD300" s="26">
        <v>0</v>
      </c>
      <c r="AE300" s="53">
        <v>1</v>
      </c>
      <c r="AF300" s="53">
        <v>1</v>
      </c>
    </row>
    <row r="301" spans="1:32" ht="18">
      <c r="A301" s="23">
        <v>25</v>
      </c>
      <c r="B301" s="24" t="s">
        <v>1337</v>
      </c>
      <c r="C301" s="24" t="s">
        <v>1343</v>
      </c>
      <c r="D301" s="23">
        <v>3</v>
      </c>
      <c r="E301" s="23" t="s">
        <v>1350</v>
      </c>
      <c r="F301" s="23" t="s">
        <v>1354</v>
      </c>
      <c r="G301" s="30" t="s">
        <v>1334</v>
      </c>
      <c r="H301" s="25">
        <v>108</v>
      </c>
      <c r="I301" s="25">
        <v>58</v>
      </c>
      <c r="J301" s="26">
        <f t="shared" si="93"/>
        <v>53.703703703703702</v>
      </c>
      <c r="K301" s="27">
        <v>3</v>
      </c>
      <c r="L301" s="26">
        <f t="shared" si="94"/>
        <v>5.1724137931034484</v>
      </c>
      <c r="M301" s="23">
        <v>0</v>
      </c>
      <c r="N301" s="26">
        <f t="shared" si="95"/>
        <v>0</v>
      </c>
      <c r="O301" s="23">
        <v>3</v>
      </c>
      <c r="P301" s="26">
        <f t="shared" si="96"/>
        <v>5.1724137931034484</v>
      </c>
      <c r="Q301" s="23">
        <v>1</v>
      </c>
      <c r="R301" s="26">
        <v>0</v>
      </c>
      <c r="S301" s="23">
        <v>0</v>
      </c>
      <c r="T301" s="26">
        <f t="shared" si="97"/>
        <v>0</v>
      </c>
      <c r="U301" s="23">
        <v>0</v>
      </c>
      <c r="V301" s="26">
        <f t="shared" si="98"/>
        <v>0</v>
      </c>
      <c r="W301" s="23">
        <v>0</v>
      </c>
      <c r="X301" s="26">
        <f t="shared" si="99"/>
        <v>0</v>
      </c>
      <c r="Y301" s="23">
        <v>0</v>
      </c>
      <c r="Z301" s="26">
        <f t="shared" si="100"/>
        <v>0</v>
      </c>
      <c r="AA301" s="28">
        <v>0</v>
      </c>
      <c r="AB301" s="26">
        <v>0</v>
      </c>
      <c r="AC301" s="28">
        <v>1</v>
      </c>
      <c r="AD301" s="26">
        <v>0</v>
      </c>
      <c r="AE301" s="53">
        <v>1</v>
      </c>
      <c r="AF301" s="53">
        <v>1</v>
      </c>
    </row>
    <row r="302" spans="1:32" ht="18">
      <c r="A302" s="23">
        <v>26</v>
      </c>
      <c r="B302" s="24" t="s">
        <v>1338</v>
      </c>
      <c r="C302" s="24" t="s">
        <v>1344</v>
      </c>
      <c r="D302" s="23">
        <v>6</v>
      </c>
      <c r="E302" s="23" t="s">
        <v>1351</v>
      </c>
      <c r="F302" s="23" t="s">
        <v>1355</v>
      </c>
      <c r="G302" s="30" t="s">
        <v>1334</v>
      </c>
      <c r="H302" s="25">
        <v>93</v>
      </c>
      <c r="I302" s="25">
        <v>93</v>
      </c>
      <c r="J302" s="26">
        <f t="shared" si="93"/>
        <v>100</v>
      </c>
      <c r="K302" s="27">
        <v>2</v>
      </c>
      <c r="L302" s="26">
        <f t="shared" si="94"/>
        <v>2.150537634408602</v>
      </c>
      <c r="M302" s="23">
        <v>2</v>
      </c>
      <c r="N302" s="26">
        <f t="shared" si="95"/>
        <v>2.150537634408602</v>
      </c>
      <c r="O302" s="23">
        <v>0</v>
      </c>
      <c r="P302" s="26">
        <f t="shared" si="96"/>
        <v>0</v>
      </c>
      <c r="Q302" s="23">
        <v>0</v>
      </c>
      <c r="R302" s="26">
        <v>0</v>
      </c>
      <c r="S302" s="23">
        <v>0</v>
      </c>
      <c r="T302" s="26">
        <f t="shared" si="97"/>
        <v>0</v>
      </c>
      <c r="U302" s="23">
        <v>0</v>
      </c>
      <c r="V302" s="26">
        <f t="shared" si="98"/>
        <v>0</v>
      </c>
      <c r="W302" s="23">
        <v>0</v>
      </c>
      <c r="X302" s="26">
        <f t="shared" si="99"/>
        <v>0</v>
      </c>
      <c r="Y302" s="23">
        <v>0</v>
      </c>
      <c r="Z302" s="26">
        <f t="shared" si="100"/>
        <v>0</v>
      </c>
      <c r="AA302" s="28">
        <v>0</v>
      </c>
      <c r="AB302" s="26">
        <v>0</v>
      </c>
      <c r="AC302" s="28">
        <v>0</v>
      </c>
      <c r="AD302" s="26">
        <v>0</v>
      </c>
      <c r="AE302" s="53">
        <v>1</v>
      </c>
      <c r="AF302" s="53">
        <v>1</v>
      </c>
    </row>
    <row r="303" spans="1:32" ht="18">
      <c r="A303" s="23">
        <v>27</v>
      </c>
      <c r="B303" s="24" t="s">
        <v>1339</v>
      </c>
      <c r="C303" s="24" t="s">
        <v>1345</v>
      </c>
      <c r="D303" s="23">
        <v>11</v>
      </c>
      <c r="E303" s="23" t="s">
        <v>1352</v>
      </c>
      <c r="F303" s="23" t="s">
        <v>1356</v>
      </c>
      <c r="G303" s="30" t="s">
        <v>1334</v>
      </c>
      <c r="H303" s="25">
        <v>145</v>
      </c>
      <c r="I303" s="25">
        <v>145</v>
      </c>
      <c r="J303" s="26">
        <f t="shared" si="93"/>
        <v>100</v>
      </c>
      <c r="K303" s="27">
        <v>0</v>
      </c>
      <c r="L303" s="26">
        <f t="shared" si="94"/>
        <v>0</v>
      </c>
      <c r="M303" s="23">
        <v>0</v>
      </c>
      <c r="N303" s="26">
        <f t="shared" si="95"/>
        <v>0</v>
      </c>
      <c r="O303" s="23">
        <v>0</v>
      </c>
      <c r="P303" s="26">
        <f t="shared" si="96"/>
        <v>0</v>
      </c>
      <c r="Q303" s="23">
        <v>0</v>
      </c>
      <c r="R303" s="26">
        <v>0</v>
      </c>
      <c r="S303" s="23">
        <v>0</v>
      </c>
      <c r="T303" s="26">
        <f t="shared" si="97"/>
        <v>0</v>
      </c>
      <c r="U303" s="23">
        <v>0</v>
      </c>
      <c r="V303" s="26">
        <f t="shared" si="98"/>
        <v>0</v>
      </c>
      <c r="W303" s="23">
        <v>0</v>
      </c>
      <c r="X303" s="26">
        <f t="shared" si="99"/>
        <v>0</v>
      </c>
      <c r="Y303" s="23">
        <v>0</v>
      </c>
      <c r="Z303" s="26">
        <f t="shared" si="100"/>
        <v>0</v>
      </c>
      <c r="AA303" s="28">
        <v>0</v>
      </c>
      <c r="AB303" s="26">
        <v>0</v>
      </c>
      <c r="AC303" s="28">
        <v>0</v>
      </c>
      <c r="AD303" s="26">
        <v>0</v>
      </c>
      <c r="AE303" s="53">
        <v>1</v>
      </c>
      <c r="AF303" s="53">
        <v>1</v>
      </c>
    </row>
    <row r="304" spans="1:32" ht="18">
      <c r="A304" s="23">
        <v>28</v>
      </c>
      <c r="B304" s="24" t="s">
        <v>1340</v>
      </c>
      <c r="C304" s="24" t="s">
        <v>1346</v>
      </c>
      <c r="D304" s="23">
        <v>2</v>
      </c>
      <c r="E304" s="23" t="s">
        <v>1353</v>
      </c>
      <c r="F304" s="23" t="s">
        <v>1357</v>
      </c>
      <c r="G304" s="30" t="s">
        <v>1334</v>
      </c>
      <c r="H304" s="48">
        <v>172</v>
      </c>
      <c r="I304" s="48">
        <v>172</v>
      </c>
      <c r="J304" s="26">
        <f t="shared" si="93"/>
        <v>100</v>
      </c>
      <c r="K304" s="27">
        <v>1</v>
      </c>
      <c r="L304" s="26">
        <f t="shared" si="94"/>
        <v>0.58139534883720934</v>
      </c>
      <c r="M304" s="23">
        <v>1</v>
      </c>
      <c r="N304" s="26">
        <f t="shared" si="95"/>
        <v>0.58139534883720934</v>
      </c>
      <c r="O304" s="23">
        <v>0</v>
      </c>
      <c r="P304" s="26">
        <f t="shared" si="96"/>
        <v>0</v>
      </c>
      <c r="Q304" s="23">
        <v>0</v>
      </c>
      <c r="R304" s="26">
        <v>0</v>
      </c>
      <c r="S304" s="23">
        <v>0</v>
      </c>
      <c r="T304" s="26">
        <f t="shared" si="97"/>
        <v>0</v>
      </c>
      <c r="U304" s="23">
        <v>0</v>
      </c>
      <c r="V304" s="26">
        <f t="shared" si="98"/>
        <v>0</v>
      </c>
      <c r="W304" s="23">
        <v>1</v>
      </c>
      <c r="X304" s="26">
        <f t="shared" si="99"/>
        <v>0.58139534883720934</v>
      </c>
      <c r="Y304" s="23">
        <v>0</v>
      </c>
      <c r="Z304" s="26">
        <f t="shared" si="100"/>
        <v>0</v>
      </c>
      <c r="AA304" s="28">
        <v>0</v>
      </c>
      <c r="AB304" s="26">
        <v>0</v>
      </c>
      <c r="AC304" s="28">
        <v>1</v>
      </c>
      <c r="AD304" s="26">
        <v>0</v>
      </c>
      <c r="AE304" s="53">
        <v>1</v>
      </c>
      <c r="AF304" s="53">
        <v>1</v>
      </c>
    </row>
    <row r="305" spans="1:33" ht="18">
      <c r="A305" s="23">
        <v>29</v>
      </c>
      <c r="B305" s="24" t="s">
        <v>1341</v>
      </c>
      <c r="C305" s="24" t="s">
        <v>1347</v>
      </c>
      <c r="D305" s="23">
        <v>11</v>
      </c>
      <c r="E305" s="23" t="s">
        <v>1353</v>
      </c>
      <c r="F305" s="23" t="s">
        <v>1357</v>
      </c>
      <c r="G305" s="30" t="s">
        <v>1334</v>
      </c>
      <c r="H305" s="48">
        <v>105</v>
      </c>
      <c r="I305" s="48">
        <v>105</v>
      </c>
      <c r="J305" s="26">
        <f t="shared" si="93"/>
        <v>100</v>
      </c>
      <c r="K305" s="27">
        <v>1</v>
      </c>
      <c r="L305" s="26">
        <f t="shared" si="94"/>
        <v>0.95238095238095233</v>
      </c>
      <c r="M305" s="23">
        <v>1</v>
      </c>
      <c r="N305" s="26">
        <f t="shared" si="95"/>
        <v>0.95238095238095233</v>
      </c>
      <c r="O305" s="23">
        <v>0</v>
      </c>
      <c r="P305" s="26">
        <f t="shared" si="96"/>
        <v>0</v>
      </c>
      <c r="Q305" s="23">
        <v>0</v>
      </c>
      <c r="R305" s="26">
        <v>0</v>
      </c>
      <c r="S305" s="23">
        <v>0</v>
      </c>
      <c r="T305" s="26">
        <f t="shared" si="97"/>
        <v>0</v>
      </c>
      <c r="U305" s="23">
        <v>0</v>
      </c>
      <c r="V305" s="26">
        <f t="shared" si="98"/>
        <v>0</v>
      </c>
      <c r="W305" s="23">
        <v>0</v>
      </c>
      <c r="X305" s="26">
        <f t="shared" si="99"/>
        <v>0</v>
      </c>
      <c r="Y305" s="23">
        <v>0</v>
      </c>
      <c r="Z305" s="26">
        <f t="shared" si="100"/>
        <v>0</v>
      </c>
      <c r="AA305" s="28">
        <v>0</v>
      </c>
      <c r="AB305" s="26">
        <v>0</v>
      </c>
      <c r="AC305" s="28">
        <v>0</v>
      </c>
      <c r="AD305" s="26">
        <v>0</v>
      </c>
      <c r="AE305" s="53">
        <v>1</v>
      </c>
      <c r="AF305" s="53">
        <v>1</v>
      </c>
    </row>
    <row r="306" spans="1:33" ht="18">
      <c r="A306" s="23">
        <v>30</v>
      </c>
      <c r="B306" s="24" t="s">
        <v>2462</v>
      </c>
      <c r="C306" s="254"/>
      <c r="D306" s="23"/>
      <c r="E306" s="24" t="s">
        <v>483</v>
      </c>
      <c r="F306" s="23" t="s">
        <v>1330</v>
      </c>
      <c r="G306" s="23" t="s">
        <v>1334</v>
      </c>
      <c r="H306" s="48">
        <v>60</v>
      </c>
      <c r="I306" s="48">
        <v>55</v>
      </c>
      <c r="J306" s="26">
        <f t="shared" si="93"/>
        <v>91.666666666666671</v>
      </c>
      <c r="K306" s="27">
        <v>1</v>
      </c>
      <c r="L306" s="26">
        <f t="shared" si="94"/>
        <v>1.8181818181818181</v>
      </c>
      <c r="M306" s="23">
        <v>0</v>
      </c>
      <c r="N306" s="26">
        <f t="shared" si="95"/>
        <v>0</v>
      </c>
      <c r="O306" s="23">
        <v>1</v>
      </c>
      <c r="P306" s="26">
        <f t="shared" si="96"/>
        <v>1.8181818181818181</v>
      </c>
      <c r="Q306" s="23">
        <v>0</v>
      </c>
      <c r="R306" s="26">
        <v>0</v>
      </c>
      <c r="S306" s="23">
        <v>0</v>
      </c>
      <c r="T306" s="26">
        <f t="shared" si="97"/>
        <v>0</v>
      </c>
      <c r="U306" s="23">
        <v>0</v>
      </c>
      <c r="V306" s="26">
        <f t="shared" si="98"/>
        <v>0</v>
      </c>
      <c r="W306" s="23">
        <v>0</v>
      </c>
      <c r="X306" s="26">
        <f t="shared" si="99"/>
        <v>0</v>
      </c>
      <c r="Y306" s="23">
        <v>0</v>
      </c>
      <c r="Z306" s="26">
        <f t="shared" si="100"/>
        <v>0</v>
      </c>
      <c r="AA306" s="28">
        <v>0</v>
      </c>
      <c r="AB306" s="26">
        <v>0</v>
      </c>
      <c r="AC306" s="28">
        <v>0</v>
      </c>
      <c r="AD306" s="26">
        <v>0</v>
      </c>
      <c r="AE306" s="53">
        <v>1</v>
      </c>
      <c r="AF306" s="982">
        <v>1</v>
      </c>
      <c r="AG306" s="53" t="s">
        <v>2463</v>
      </c>
    </row>
    <row r="307" spans="1:33" ht="18.75" thickBot="1">
      <c r="A307" s="787" t="s">
        <v>123</v>
      </c>
      <c r="B307" s="788"/>
      <c r="C307" s="788"/>
      <c r="D307" s="788"/>
      <c r="E307" s="788"/>
      <c r="F307" s="788"/>
      <c r="G307" s="789"/>
      <c r="H307" s="66">
        <f>SUM(H297:H305)</f>
        <v>911</v>
      </c>
      <c r="I307" s="66">
        <f>SUM(I297:I305)</f>
        <v>861</v>
      </c>
      <c r="J307" s="67">
        <f>I307/H307*100</f>
        <v>94.51152579582876</v>
      </c>
      <c r="K307" s="66">
        <f>SUM(K297:K305)</f>
        <v>20</v>
      </c>
      <c r="L307" s="67">
        <f>K307/I307*100</f>
        <v>2.3228803716608595</v>
      </c>
      <c r="M307" s="66">
        <f>SUM(M297:M305)</f>
        <v>17</v>
      </c>
      <c r="N307" s="67">
        <f>M307/I307*100</f>
        <v>1.9744483159117305</v>
      </c>
      <c r="O307" s="66">
        <f>SUM(O297:O305)</f>
        <v>3</v>
      </c>
      <c r="P307" s="67">
        <f>O307/I307*100</f>
        <v>0.34843205574912894</v>
      </c>
      <c r="Q307" s="66">
        <f>SUM(Q297:Q305)</f>
        <v>1</v>
      </c>
      <c r="R307" s="67">
        <f>Q307/I307*100</f>
        <v>0.11614401858304298</v>
      </c>
      <c r="S307" s="66">
        <f>SUM(S297:S305)</f>
        <v>0</v>
      </c>
      <c r="T307" s="67">
        <f>S307/I307*100</f>
        <v>0</v>
      </c>
      <c r="U307" s="66">
        <f>SUM(U297:U305)</f>
        <v>0</v>
      </c>
      <c r="V307" s="67">
        <f>U307/I307*100</f>
        <v>0</v>
      </c>
      <c r="W307" s="66">
        <f>SUM(W297:W305)</f>
        <v>1</v>
      </c>
      <c r="X307" s="67">
        <f>W307/I307*100</f>
        <v>0.11614401858304298</v>
      </c>
      <c r="Y307" s="66">
        <f>SUM(Y297:Y305)</f>
        <v>0</v>
      </c>
      <c r="Z307" s="67">
        <f>Y307/I307*100</f>
        <v>0</v>
      </c>
      <c r="AA307" s="66">
        <f>SUM(AA297:AA305)</f>
        <v>0</v>
      </c>
      <c r="AB307" s="67">
        <f>AA307/I307*100</f>
        <v>0</v>
      </c>
      <c r="AC307" s="66">
        <f>SUM(AC297:AC305)</f>
        <v>2</v>
      </c>
      <c r="AD307" s="67">
        <f>AC307/I307*100</f>
        <v>0.23228803716608595</v>
      </c>
      <c r="AE307" s="55"/>
    </row>
    <row r="308" spans="1:33" ht="17.45" customHeight="1" thickTop="1">
      <c r="AE308" s="55"/>
    </row>
    <row r="309" spans="1:33">
      <c r="A309" s="210"/>
      <c r="B309" s="68" t="s">
        <v>719</v>
      </c>
      <c r="C309" s="68" t="s">
        <v>719</v>
      </c>
      <c r="D309" s="210"/>
      <c r="E309" s="210"/>
      <c r="F309" s="210"/>
      <c r="G309" s="210"/>
      <c r="H309" s="69" t="s">
        <v>719</v>
      </c>
      <c r="I309" s="69"/>
      <c r="J309" s="70"/>
      <c r="K309" s="70"/>
      <c r="L309" s="71"/>
      <c r="M309" s="210"/>
      <c r="N309" s="71"/>
      <c r="O309" s="210"/>
      <c r="P309" s="71"/>
      <c r="Q309" s="210"/>
      <c r="R309" s="71"/>
      <c r="S309" s="210"/>
      <c r="T309" s="71"/>
      <c r="U309" s="210"/>
      <c r="V309" s="71"/>
      <c r="W309" s="210"/>
      <c r="X309" s="71"/>
      <c r="Y309" s="210"/>
      <c r="Z309" s="71"/>
      <c r="AA309" s="77"/>
      <c r="AB309" s="71"/>
      <c r="AC309" s="77"/>
      <c r="AD309" s="71"/>
      <c r="AE309" s="55"/>
    </row>
    <row r="310" spans="1:33">
      <c r="A310" s="210"/>
      <c r="B310" s="68"/>
      <c r="C310" s="68"/>
      <c r="D310" s="210"/>
      <c r="E310" s="210"/>
      <c r="F310" s="210"/>
      <c r="G310" s="210"/>
      <c r="H310" s="69"/>
      <c r="I310" s="69"/>
      <c r="J310" s="70"/>
      <c r="K310" s="70"/>
      <c r="L310" s="71"/>
      <c r="M310" s="210"/>
      <c r="N310" s="71"/>
      <c r="O310" s="210"/>
      <c r="P310" s="71"/>
      <c r="Q310" s="210"/>
      <c r="R310" s="71"/>
      <c r="S310" s="210"/>
      <c r="T310" s="71"/>
      <c r="U310" s="210"/>
      <c r="V310" s="71"/>
      <c r="W310" s="210"/>
      <c r="X310" s="71"/>
      <c r="Y310" s="210"/>
      <c r="Z310" s="71"/>
      <c r="AA310" s="77"/>
      <c r="AB310" s="71"/>
      <c r="AC310" s="77"/>
      <c r="AD310" s="71"/>
      <c r="AE310" s="55"/>
    </row>
    <row r="311" spans="1:33">
      <c r="A311" s="210"/>
      <c r="B311" s="68"/>
      <c r="C311" s="68"/>
      <c r="D311" s="210"/>
      <c r="E311" s="210"/>
      <c r="F311" s="210"/>
      <c r="G311" s="210"/>
      <c r="H311" s="69"/>
      <c r="I311" s="69"/>
      <c r="J311" s="70"/>
      <c r="K311" s="70"/>
      <c r="L311" s="71"/>
      <c r="M311" s="210"/>
      <c r="N311" s="71"/>
      <c r="O311" s="210"/>
      <c r="P311" s="71"/>
      <c r="Q311" s="210"/>
      <c r="R311" s="71"/>
      <c r="S311" s="210"/>
      <c r="T311" s="71"/>
      <c r="U311" s="210"/>
      <c r="V311" s="71"/>
      <c r="W311" s="210"/>
      <c r="X311" s="71"/>
      <c r="Y311" s="210"/>
      <c r="Z311" s="71"/>
      <c r="AA311" s="77"/>
      <c r="AB311" s="71"/>
      <c r="AC311" s="77"/>
      <c r="AD311" s="71"/>
      <c r="AE311" s="55"/>
    </row>
    <row r="312" spans="1:33">
      <c r="A312" s="210"/>
      <c r="B312" s="68"/>
      <c r="C312" s="68"/>
      <c r="D312" s="210"/>
      <c r="E312" s="210"/>
      <c r="F312" s="210"/>
      <c r="G312" s="210"/>
      <c r="H312" s="69"/>
      <c r="I312" s="69"/>
      <c r="J312" s="70"/>
      <c r="K312" s="70"/>
      <c r="L312" s="71"/>
      <c r="M312" s="210"/>
      <c r="N312" s="71"/>
      <c r="O312" s="210"/>
      <c r="P312" s="71"/>
      <c r="Q312" s="210"/>
      <c r="R312" s="71"/>
      <c r="S312" s="210"/>
      <c r="T312" s="71"/>
      <c r="U312" s="210"/>
      <c r="V312" s="71"/>
      <c r="W312" s="210"/>
      <c r="X312" s="71"/>
      <c r="Y312" s="210"/>
      <c r="Z312" s="71"/>
      <c r="AA312" s="77"/>
      <c r="AB312" s="71"/>
      <c r="AC312" s="77"/>
      <c r="AD312" s="71"/>
      <c r="AE312" s="55"/>
    </row>
    <row r="313" spans="1:33">
      <c r="A313" s="210"/>
      <c r="B313" s="68"/>
      <c r="C313" s="68"/>
      <c r="D313" s="210"/>
      <c r="E313" s="210"/>
      <c r="F313" s="210"/>
      <c r="G313" s="210"/>
      <c r="H313" s="69"/>
      <c r="I313" s="69"/>
      <c r="J313" s="70"/>
      <c r="K313" s="70"/>
      <c r="L313" s="71"/>
      <c r="M313" s="210"/>
      <c r="N313" s="71"/>
      <c r="O313" s="210"/>
      <c r="P313" s="71"/>
      <c r="Q313" s="210"/>
      <c r="R313" s="71"/>
      <c r="S313" s="210"/>
      <c r="T313" s="71"/>
      <c r="U313" s="210"/>
      <c r="V313" s="71"/>
      <c r="W313" s="210"/>
      <c r="X313" s="71"/>
      <c r="Y313" s="210"/>
      <c r="Z313" s="71"/>
      <c r="AA313" s="77"/>
      <c r="AB313" s="71"/>
      <c r="AC313" s="77"/>
      <c r="AD313" s="71"/>
      <c r="AE313" s="55"/>
    </row>
    <row r="314" spans="1:33" ht="23.25">
      <c r="A314" s="739" t="s">
        <v>2404</v>
      </c>
      <c r="B314" s="739"/>
      <c r="C314" s="739"/>
      <c r="D314" s="739"/>
      <c r="E314" s="739"/>
      <c r="F314" s="739"/>
      <c r="G314" s="739"/>
      <c r="H314" s="739"/>
      <c r="I314" s="739"/>
      <c r="J314" s="739"/>
      <c r="K314" s="739"/>
      <c r="L314" s="739"/>
      <c r="M314" s="739"/>
      <c r="N314" s="739"/>
      <c r="O314" s="739"/>
      <c r="P314" s="739"/>
      <c r="Q314" s="739"/>
      <c r="R314" s="739"/>
      <c r="S314" s="739"/>
      <c r="T314" s="739"/>
      <c r="U314" s="739"/>
      <c r="V314" s="739"/>
      <c r="W314" s="739"/>
      <c r="X314" s="739"/>
      <c r="Y314" s="739"/>
      <c r="Z314" s="739"/>
      <c r="AA314" s="739"/>
      <c r="AB314" s="739"/>
      <c r="AC314" s="739"/>
      <c r="AD314" s="739"/>
      <c r="AE314" s="55"/>
    </row>
    <row r="315" spans="1:33" ht="23.25">
      <c r="A315" s="739" t="s">
        <v>124</v>
      </c>
      <c r="B315" s="739"/>
      <c r="C315" s="739"/>
      <c r="D315" s="739"/>
      <c r="E315" s="739"/>
      <c r="F315" s="739"/>
      <c r="G315" s="739"/>
      <c r="H315" s="739"/>
      <c r="I315" s="739"/>
      <c r="J315" s="739"/>
      <c r="K315" s="739"/>
      <c r="L315" s="739"/>
      <c r="M315" s="739"/>
      <c r="N315" s="739"/>
      <c r="O315" s="739"/>
      <c r="P315" s="739"/>
      <c r="Q315" s="739"/>
      <c r="R315" s="739"/>
      <c r="S315" s="739"/>
      <c r="T315" s="739"/>
      <c r="U315" s="739"/>
      <c r="V315" s="739"/>
      <c r="W315" s="739"/>
      <c r="X315" s="739"/>
      <c r="Y315" s="739"/>
      <c r="Z315" s="739"/>
      <c r="AA315" s="739"/>
      <c r="AB315" s="739"/>
      <c r="AC315" s="739"/>
      <c r="AD315" s="739"/>
      <c r="AE315" s="55"/>
    </row>
    <row r="316" spans="1:33" ht="21">
      <c r="B316" s="738" t="s">
        <v>967</v>
      </c>
      <c r="C316" s="738"/>
      <c r="D316" s="738"/>
      <c r="E316" s="738"/>
      <c r="F316" s="738"/>
      <c r="G316" s="738"/>
      <c r="H316" s="738"/>
      <c r="I316" s="738"/>
      <c r="J316" s="738"/>
      <c r="K316" s="738"/>
      <c r="L316" s="738"/>
      <c r="M316" s="738"/>
      <c r="N316" s="738"/>
      <c r="O316" s="738"/>
      <c r="P316" s="738"/>
      <c r="Q316" s="738"/>
      <c r="R316" s="738"/>
      <c r="S316" s="738"/>
      <c r="T316" s="738"/>
      <c r="U316" s="738"/>
      <c r="V316" s="738"/>
      <c r="W316" s="738"/>
      <c r="X316" s="738"/>
      <c r="Y316" s="738"/>
      <c r="Z316" s="738"/>
      <c r="AA316" s="738"/>
      <c r="AB316" s="738"/>
      <c r="AC316" s="738"/>
      <c r="AD316" s="738"/>
      <c r="AE316" s="55"/>
    </row>
    <row r="317" spans="1:33" ht="21">
      <c r="B317" s="738" t="s">
        <v>1358</v>
      </c>
      <c r="C317" s="738"/>
      <c r="D317" s="738"/>
      <c r="E317" s="738"/>
      <c r="F317" s="738"/>
      <c r="G317" s="738"/>
      <c r="H317" s="57"/>
      <c r="I317" s="57"/>
      <c r="J317" s="58"/>
      <c r="K317" s="58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5"/>
    </row>
    <row r="318" spans="1:33" ht="15">
      <c r="B318" s="60"/>
      <c r="C318" s="60"/>
      <c r="D318" s="61"/>
      <c r="E318" s="61"/>
      <c r="F318" s="61"/>
      <c r="G318" s="61"/>
      <c r="H318" s="62"/>
      <c r="I318" s="62"/>
      <c r="J318" s="63"/>
      <c r="K318" s="63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55"/>
    </row>
    <row r="319" spans="1:33" ht="18" customHeight="1">
      <c r="A319" s="740" t="s">
        <v>940</v>
      </c>
      <c r="B319" s="740" t="s">
        <v>122</v>
      </c>
      <c r="C319" s="740" t="s">
        <v>942</v>
      </c>
      <c r="D319" s="740" t="s">
        <v>943</v>
      </c>
      <c r="E319" s="740" t="s">
        <v>944</v>
      </c>
      <c r="F319" s="740" t="s">
        <v>945</v>
      </c>
      <c r="G319" s="740" t="s">
        <v>1139</v>
      </c>
      <c r="H319" s="743" t="s">
        <v>946</v>
      </c>
      <c r="I319" s="743" t="s">
        <v>1853</v>
      </c>
      <c r="J319" s="776" t="s">
        <v>1852</v>
      </c>
      <c r="K319" s="765" t="s">
        <v>928</v>
      </c>
      <c r="L319" s="766"/>
      <c r="M319" s="751" t="s">
        <v>929</v>
      </c>
      <c r="N319" s="764"/>
      <c r="O319" s="764"/>
      <c r="P319" s="764"/>
      <c r="Q319" s="764"/>
      <c r="R319" s="764"/>
      <c r="S319" s="764"/>
      <c r="T319" s="764"/>
      <c r="U319" s="764"/>
      <c r="V319" s="764"/>
      <c r="W319" s="764"/>
      <c r="X319" s="764"/>
      <c r="Y319" s="764"/>
      <c r="Z319" s="764"/>
      <c r="AA319" s="764"/>
      <c r="AB319" s="764"/>
      <c r="AC319" s="764"/>
      <c r="AD319" s="752"/>
      <c r="AE319" s="55"/>
    </row>
    <row r="320" spans="1:33" ht="18">
      <c r="A320" s="741"/>
      <c r="B320" s="741"/>
      <c r="C320" s="741"/>
      <c r="D320" s="741"/>
      <c r="E320" s="741"/>
      <c r="F320" s="741"/>
      <c r="G320" s="753"/>
      <c r="H320" s="744"/>
      <c r="I320" s="744"/>
      <c r="J320" s="777"/>
      <c r="K320" s="767"/>
      <c r="L320" s="768"/>
      <c r="M320" s="751" t="s">
        <v>930</v>
      </c>
      <c r="N320" s="752"/>
      <c r="O320" s="751" t="s">
        <v>931</v>
      </c>
      <c r="P320" s="752"/>
      <c r="Q320" s="751" t="s">
        <v>932</v>
      </c>
      <c r="R320" s="752"/>
      <c r="S320" s="751" t="s">
        <v>933</v>
      </c>
      <c r="T320" s="752"/>
      <c r="U320" s="751" t="s">
        <v>934</v>
      </c>
      <c r="V320" s="752"/>
      <c r="W320" s="751" t="s">
        <v>935</v>
      </c>
      <c r="X320" s="752"/>
      <c r="Y320" s="751" t="s">
        <v>936</v>
      </c>
      <c r="Z320" s="752"/>
      <c r="AA320" s="751" t="s">
        <v>950</v>
      </c>
      <c r="AB320" s="752"/>
      <c r="AC320" s="751" t="s">
        <v>951</v>
      </c>
      <c r="AD320" s="752"/>
      <c r="AE320" s="55"/>
    </row>
    <row r="321" spans="1:33" ht="54">
      <c r="A321" s="742"/>
      <c r="B321" s="742"/>
      <c r="C321" s="742"/>
      <c r="D321" s="742"/>
      <c r="E321" s="742"/>
      <c r="F321" s="742"/>
      <c r="G321" s="754"/>
      <c r="H321" s="745"/>
      <c r="I321" s="745"/>
      <c r="J321" s="778"/>
      <c r="K321" s="64" t="s">
        <v>937</v>
      </c>
      <c r="L321" s="65" t="s">
        <v>949</v>
      </c>
      <c r="M321" s="65" t="s">
        <v>937</v>
      </c>
      <c r="N321" s="65" t="s">
        <v>949</v>
      </c>
      <c r="O321" s="65" t="s">
        <v>937</v>
      </c>
      <c r="P321" s="65" t="s">
        <v>949</v>
      </c>
      <c r="Q321" s="65" t="s">
        <v>937</v>
      </c>
      <c r="R321" s="65" t="s">
        <v>949</v>
      </c>
      <c r="S321" s="65" t="s">
        <v>937</v>
      </c>
      <c r="T321" s="65" t="s">
        <v>949</v>
      </c>
      <c r="U321" s="65" t="s">
        <v>937</v>
      </c>
      <c r="V321" s="65" t="s">
        <v>949</v>
      </c>
      <c r="W321" s="65" t="s">
        <v>937</v>
      </c>
      <c r="X321" s="65" t="s">
        <v>949</v>
      </c>
      <c r="Y321" s="65" t="s">
        <v>937</v>
      </c>
      <c r="Z321" s="65" t="s">
        <v>949</v>
      </c>
      <c r="AA321" s="65" t="s">
        <v>937</v>
      </c>
      <c r="AB321" s="65" t="s">
        <v>949</v>
      </c>
      <c r="AC321" s="65" t="s">
        <v>937</v>
      </c>
      <c r="AD321" s="65" t="s">
        <v>949</v>
      </c>
      <c r="AE321" s="55"/>
    </row>
    <row r="322" spans="1:33" s="123" customFormat="1" ht="18.75">
      <c r="A322" s="23">
        <v>1</v>
      </c>
      <c r="B322" s="24" t="s">
        <v>1359</v>
      </c>
      <c r="C322" s="36" t="s">
        <v>1369</v>
      </c>
      <c r="D322" s="30">
        <v>8</v>
      </c>
      <c r="E322" s="30" t="s">
        <v>1381</v>
      </c>
      <c r="F322" s="30" t="s">
        <v>1386</v>
      </c>
      <c r="G322" s="30" t="s">
        <v>1389</v>
      </c>
      <c r="H322" s="255">
        <v>154</v>
      </c>
      <c r="I322" s="255">
        <v>141</v>
      </c>
      <c r="J322" s="256">
        <f t="shared" ref="J322:J334" si="101">I322*100/H322</f>
        <v>91.558441558441558</v>
      </c>
      <c r="K322" s="257">
        <v>11</v>
      </c>
      <c r="L322" s="258">
        <f t="shared" ref="L322:L334" si="102">K322*100/I322</f>
        <v>7.8014184397163122</v>
      </c>
      <c r="M322" s="259">
        <v>0</v>
      </c>
      <c r="N322" s="258">
        <f t="shared" ref="N322:N334" si="103">M322*100/I322</f>
        <v>0</v>
      </c>
      <c r="O322" s="259">
        <v>11</v>
      </c>
      <c r="P322" s="258">
        <f t="shared" ref="P322:P334" si="104">O322*100/I322</f>
        <v>7.8014184397163122</v>
      </c>
      <c r="Q322" s="259">
        <v>0</v>
      </c>
      <c r="R322" s="258">
        <f t="shared" ref="R322:R334" si="105">Q322*100/I322</f>
        <v>0</v>
      </c>
      <c r="S322" s="255">
        <v>0</v>
      </c>
      <c r="T322" s="258">
        <f t="shared" ref="T322:T334" si="106">S322*100/I322</f>
        <v>0</v>
      </c>
      <c r="U322" s="255">
        <v>0</v>
      </c>
      <c r="V322" s="258">
        <f t="shared" ref="V322:V334" si="107">U322*100/I322</f>
        <v>0</v>
      </c>
      <c r="W322" s="255">
        <v>0</v>
      </c>
      <c r="X322" s="258">
        <f t="shared" ref="X322:X334" si="108">W322*100/I322</f>
        <v>0</v>
      </c>
      <c r="Y322" s="255">
        <v>0</v>
      </c>
      <c r="Z322" s="258">
        <f t="shared" ref="Z322:Z334" si="109">Y322*100/I322</f>
        <v>0</v>
      </c>
      <c r="AA322" s="255">
        <v>0</v>
      </c>
      <c r="AB322" s="258">
        <f t="shared" ref="AB322:AB334" si="110">AA322*100/I322</f>
        <v>0</v>
      </c>
      <c r="AC322" s="255">
        <v>0</v>
      </c>
      <c r="AD322" s="256">
        <f t="shared" ref="AD322:AD334" si="111">AC322*100/I322</f>
        <v>0</v>
      </c>
      <c r="AE322" s="122">
        <v>1</v>
      </c>
      <c r="AF322" s="123">
        <v>1</v>
      </c>
    </row>
    <row r="323" spans="1:33" s="123" customFormat="1" ht="18.75">
      <c r="A323" s="23">
        <v>2</v>
      </c>
      <c r="B323" s="24" t="s">
        <v>1360</v>
      </c>
      <c r="C323" s="24" t="s">
        <v>1370</v>
      </c>
      <c r="D323" s="23">
        <v>10</v>
      </c>
      <c r="E323" s="23" t="s">
        <v>1381</v>
      </c>
      <c r="F323" s="23" t="s">
        <v>1386</v>
      </c>
      <c r="G323" s="30" t="s">
        <v>1389</v>
      </c>
      <c r="H323" s="255">
        <v>337</v>
      </c>
      <c r="I323" s="255">
        <v>194</v>
      </c>
      <c r="J323" s="256">
        <f t="shared" si="101"/>
        <v>57.566765578635014</v>
      </c>
      <c r="K323" s="257">
        <v>3</v>
      </c>
      <c r="L323" s="258">
        <f t="shared" si="102"/>
        <v>1.5463917525773196</v>
      </c>
      <c r="M323" s="259">
        <v>0</v>
      </c>
      <c r="N323" s="258">
        <f t="shared" si="103"/>
        <v>0</v>
      </c>
      <c r="O323" s="259">
        <v>2</v>
      </c>
      <c r="P323" s="258">
        <f t="shared" si="104"/>
        <v>1.0309278350515463</v>
      </c>
      <c r="Q323" s="259">
        <v>0</v>
      </c>
      <c r="R323" s="258">
        <f t="shared" si="105"/>
        <v>0</v>
      </c>
      <c r="S323" s="255">
        <v>0</v>
      </c>
      <c r="T323" s="258">
        <f t="shared" si="106"/>
        <v>0</v>
      </c>
      <c r="U323" s="255">
        <v>0</v>
      </c>
      <c r="V323" s="258">
        <f t="shared" si="107"/>
        <v>0</v>
      </c>
      <c r="W323" s="255">
        <v>1</v>
      </c>
      <c r="X323" s="258">
        <f t="shared" si="108"/>
        <v>0.51546391752577314</v>
      </c>
      <c r="Y323" s="255">
        <v>0</v>
      </c>
      <c r="Z323" s="258">
        <f t="shared" si="109"/>
        <v>0</v>
      </c>
      <c r="AA323" s="255">
        <v>0</v>
      </c>
      <c r="AB323" s="258">
        <f t="shared" si="110"/>
        <v>0</v>
      </c>
      <c r="AC323" s="260">
        <v>0</v>
      </c>
      <c r="AD323" s="256">
        <f t="shared" si="111"/>
        <v>0</v>
      </c>
      <c r="AE323" s="122">
        <v>1</v>
      </c>
      <c r="AF323" s="123">
        <v>1</v>
      </c>
    </row>
    <row r="324" spans="1:33" s="123" customFormat="1" ht="18.75">
      <c r="A324" s="23">
        <v>3</v>
      </c>
      <c r="B324" s="24" t="s">
        <v>1361</v>
      </c>
      <c r="C324" s="24" t="s">
        <v>1371</v>
      </c>
      <c r="D324" s="23">
        <v>7</v>
      </c>
      <c r="E324" s="23" t="s">
        <v>1381</v>
      </c>
      <c r="F324" s="23" t="s">
        <v>1386</v>
      </c>
      <c r="G324" s="30" t="s">
        <v>1389</v>
      </c>
      <c r="H324" s="255">
        <v>253</v>
      </c>
      <c r="I324" s="255">
        <v>214</v>
      </c>
      <c r="J324" s="256">
        <f t="shared" si="101"/>
        <v>84.584980237154156</v>
      </c>
      <c r="K324" s="257">
        <v>13</v>
      </c>
      <c r="L324" s="258">
        <f t="shared" si="102"/>
        <v>6.0747663551401869</v>
      </c>
      <c r="M324" s="259">
        <v>0</v>
      </c>
      <c r="N324" s="258">
        <f t="shared" si="103"/>
        <v>0</v>
      </c>
      <c r="O324" s="259">
        <v>13</v>
      </c>
      <c r="P324" s="258">
        <f t="shared" si="104"/>
        <v>6.0747663551401869</v>
      </c>
      <c r="Q324" s="259">
        <v>0</v>
      </c>
      <c r="R324" s="258">
        <f t="shared" si="105"/>
        <v>0</v>
      </c>
      <c r="S324" s="255">
        <v>0</v>
      </c>
      <c r="T324" s="258">
        <f t="shared" si="106"/>
        <v>0</v>
      </c>
      <c r="U324" s="255">
        <v>0</v>
      </c>
      <c r="V324" s="258">
        <f t="shared" si="107"/>
        <v>0</v>
      </c>
      <c r="W324" s="255">
        <v>0</v>
      </c>
      <c r="X324" s="258">
        <f t="shared" si="108"/>
        <v>0</v>
      </c>
      <c r="Y324" s="255">
        <v>0</v>
      </c>
      <c r="Z324" s="258">
        <f t="shared" si="109"/>
        <v>0</v>
      </c>
      <c r="AA324" s="255">
        <v>0</v>
      </c>
      <c r="AB324" s="258">
        <f t="shared" si="110"/>
        <v>0</v>
      </c>
      <c r="AC324" s="260">
        <v>0</v>
      </c>
      <c r="AD324" s="256">
        <f t="shared" si="111"/>
        <v>0</v>
      </c>
      <c r="AE324" s="122">
        <v>1</v>
      </c>
      <c r="AF324" s="123">
        <v>1</v>
      </c>
    </row>
    <row r="325" spans="1:33" s="123" customFormat="1" ht="18.75">
      <c r="A325" s="23">
        <v>4</v>
      </c>
      <c r="B325" s="24" t="s">
        <v>1362</v>
      </c>
      <c r="C325" s="24" t="s">
        <v>1372</v>
      </c>
      <c r="D325" s="23">
        <v>3</v>
      </c>
      <c r="E325" s="23" t="s">
        <v>1382</v>
      </c>
      <c r="F325" s="23" t="s">
        <v>1386</v>
      </c>
      <c r="G325" s="30" t="s">
        <v>1389</v>
      </c>
      <c r="H325" s="255">
        <v>331</v>
      </c>
      <c r="I325" s="255">
        <v>296</v>
      </c>
      <c r="J325" s="256">
        <f t="shared" si="101"/>
        <v>89.42598187311178</v>
      </c>
      <c r="K325" s="257">
        <v>12</v>
      </c>
      <c r="L325" s="258">
        <f t="shared" si="102"/>
        <v>4.0540540540540544</v>
      </c>
      <c r="M325" s="259">
        <v>0</v>
      </c>
      <c r="N325" s="258">
        <f t="shared" si="103"/>
        <v>0</v>
      </c>
      <c r="O325" s="259">
        <v>12</v>
      </c>
      <c r="P325" s="258">
        <f t="shared" si="104"/>
        <v>4.0540540540540544</v>
      </c>
      <c r="Q325" s="259">
        <v>0</v>
      </c>
      <c r="R325" s="258">
        <f t="shared" si="105"/>
        <v>0</v>
      </c>
      <c r="S325" s="255">
        <v>0</v>
      </c>
      <c r="T325" s="258">
        <f t="shared" si="106"/>
        <v>0</v>
      </c>
      <c r="U325" s="255">
        <v>0</v>
      </c>
      <c r="V325" s="258">
        <f t="shared" si="107"/>
        <v>0</v>
      </c>
      <c r="W325" s="255">
        <v>0</v>
      </c>
      <c r="X325" s="258">
        <f t="shared" si="108"/>
        <v>0</v>
      </c>
      <c r="Y325" s="255">
        <v>0</v>
      </c>
      <c r="Z325" s="258">
        <f t="shared" si="109"/>
        <v>0</v>
      </c>
      <c r="AA325" s="255">
        <v>0</v>
      </c>
      <c r="AB325" s="258">
        <f t="shared" si="110"/>
        <v>0</v>
      </c>
      <c r="AC325" s="260">
        <v>0</v>
      </c>
      <c r="AD325" s="256">
        <f t="shared" si="111"/>
        <v>0</v>
      </c>
      <c r="AE325" s="122">
        <v>1</v>
      </c>
      <c r="AF325" s="123">
        <v>1</v>
      </c>
    </row>
    <row r="326" spans="1:33" s="123" customFormat="1" ht="18.75">
      <c r="A326" s="23">
        <v>5</v>
      </c>
      <c r="B326" s="24" t="s">
        <v>1918</v>
      </c>
      <c r="C326" s="24" t="s">
        <v>1373</v>
      </c>
      <c r="D326" s="23">
        <v>6</v>
      </c>
      <c r="E326" s="23" t="s">
        <v>1383</v>
      </c>
      <c r="F326" s="23" t="s">
        <v>1387</v>
      </c>
      <c r="G326" s="30" t="s">
        <v>1389</v>
      </c>
      <c r="H326" s="255">
        <v>88</v>
      </c>
      <c r="I326" s="255">
        <v>88</v>
      </c>
      <c r="J326" s="256">
        <f t="shared" si="101"/>
        <v>100</v>
      </c>
      <c r="K326" s="257">
        <v>4</v>
      </c>
      <c r="L326" s="258">
        <f t="shared" si="102"/>
        <v>4.5454545454545459</v>
      </c>
      <c r="M326" s="259">
        <v>0</v>
      </c>
      <c r="N326" s="258">
        <f t="shared" si="103"/>
        <v>0</v>
      </c>
      <c r="O326" s="259">
        <v>1</v>
      </c>
      <c r="P326" s="258">
        <f t="shared" si="104"/>
        <v>1.1363636363636365</v>
      </c>
      <c r="Q326" s="259">
        <v>3</v>
      </c>
      <c r="R326" s="258">
        <f t="shared" si="105"/>
        <v>3.4090909090909092</v>
      </c>
      <c r="S326" s="255">
        <v>1</v>
      </c>
      <c r="T326" s="258">
        <f t="shared" si="106"/>
        <v>1.1363636363636365</v>
      </c>
      <c r="U326" s="255">
        <v>0</v>
      </c>
      <c r="V326" s="258">
        <f t="shared" si="107"/>
        <v>0</v>
      </c>
      <c r="W326" s="255">
        <v>0</v>
      </c>
      <c r="X326" s="258">
        <f t="shared" si="108"/>
        <v>0</v>
      </c>
      <c r="Y326" s="255">
        <v>0</v>
      </c>
      <c r="Z326" s="258">
        <f t="shared" si="109"/>
        <v>0</v>
      </c>
      <c r="AA326" s="255">
        <v>0</v>
      </c>
      <c r="AB326" s="258">
        <f t="shared" si="110"/>
        <v>0</v>
      </c>
      <c r="AC326" s="260">
        <v>0</v>
      </c>
      <c r="AD326" s="256">
        <f t="shared" si="111"/>
        <v>0</v>
      </c>
      <c r="AE326" s="122">
        <v>1</v>
      </c>
      <c r="AF326" s="123">
        <v>1</v>
      </c>
    </row>
    <row r="327" spans="1:33" s="123" customFormat="1" ht="18.75">
      <c r="A327" s="23">
        <v>6</v>
      </c>
      <c r="B327" s="24" t="s">
        <v>1363</v>
      </c>
      <c r="C327" s="24" t="s">
        <v>1374</v>
      </c>
      <c r="D327" s="23">
        <v>10</v>
      </c>
      <c r="E327" s="23" t="s">
        <v>1322</v>
      </c>
      <c r="F327" s="23" t="s">
        <v>1388</v>
      </c>
      <c r="G327" s="30" t="s">
        <v>1389</v>
      </c>
      <c r="H327" s="255">
        <v>78</v>
      </c>
      <c r="I327" s="255">
        <v>69</v>
      </c>
      <c r="J327" s="256">
        <f t="shared" si="101"/>
        <v>88.461538461538467</v>
      </c>
      <c r="K327" s="257">
        <v>18</v>
      </c>
      <c r="L327" s="258">
        <f t="shared" si="102"/>
        <v>26.086956521739129</v>
      </c>
      <c r="M327" s="259">
        <v>0</v>
      </c>
      <c r="N327" s="258">
        <f t="shared" si="103"/>
        <v>0</v>
      </c>
      <c r="O327" s="259">
        <v>18</v>
      </c>
      <c r="P327" s="258">
        <f t="shared" si="104"/>
        <v>26.086956521739129</v>
      </c>
      <c r="Q327" s="259">
        <v>0</v>
      </c>
      <c r="R327" s="258">
        <f t="shared" si="105"/>
        <v>0</v>
      </c>
      <c r="S327" s="255">
        <v>0</v>
      </c>
      <c r="T327" s="258">
        <f t="shared" si="106"/>
        <v>0</v>
      </c>
      <c r="U327" s="255">
        <v>0</v>
      </c>
      <c r="V327" s="258">
        <f t="shared" si="107"/>
        <v>0</v>
      </c>
      <c r="W327" s="255">
        <v>0</v>
      </c>
      <c r="X327" s="258">
        <f t="shared" si="108"/>
        <v>0</v>
      </c>
      <c r="Y327" s="255">
        <v>0</v>
      </c>
      <c r="Z327" s="258">
        <f t="shared" si="109"/>
        <v>0</v>
      </c>
      <c r="AA327" s="255">
        <v>0</v>
      </c>
      <c r="AB327" s="258">
        <f t="shared" si="110"/>
        <v>0</v>
      </c>
      <c r="AC327" s="260">
        <v>0</v>
      </c>
      <c r="AD327" s="256">
        <f t="shared" si="111"/>
        <v>0</v>
      </c>
      <c r="AE327" s="122">
        <v>1</v>
      </c>
      <c r="AF327" s="123">
        <v>1</v>
      </c>
    </row>
    <row r="328" spans="1:33" s="123" customFormat="1" ht="18.75">
      <c r="A328" s="23">
        <v>7</v>
      </c>
      <c r="B328" s="24" t="s">
        <v>1364</v>
      </c>
      <c r="C328" s="24" t="s">
        <v>1375</v>
      </c>
      <c r="D328" s="23">
        <v>12</v>
      </c>
      <c r="E328" s="23" t="s">
        <v>1322</v>
      </c>
      <c r="F328" s="23" t="s">
        <v>1388</v>
      </c>
      <c r="G328" s="30" t="s">
        <v>1389</v>
      </c>
      <c r="H328" s="255">
        <v>158</v>
      </c>
      <c r="I328" s="255">
        <v>156</v>
      </c>
      <c r="J328" s="256">
        <f t="shared" si="101"/>
        <v>98.734177215189874</v>
      </c>
      <c r="K328" s="257">
        <v>10</v>
      </c>
      <c r="L328" s="258">
        <f t="shared" si="102"/>
        <v>6.4102564102564106</v>
      </c>
      <c r="M328" s="259">
        <v>0</v>
      </c>
      <c r="N328" s="258">
        <f t="shared" si="103"/>
        <v>0</v>
      </c>
      <c r="O328" s="259">
        <v>10</v>
      </c>
      <c r="P328" s="258">
        <f t="shared" si="104"/>
        <v>6.4102564102564106</v>
      </c>
      <c r="Q328" s="259">
        <v>0</v>
      </c>
      <c r="R328" s="258">
        <f t="shared" si="105"/>
        <v>0</v>
      </c>
      <c r="S328" s="255">
        <v>0</v>
      </c>
      <c r="T328" s="258">
        <f t="shared" si="106"/>
        <v>0</v>
      </c>
      <c r="U328" s="255">
        <v>0</v>
      </c>
      <c r="V328" s="258">
        <f t="shared" si="107"/>
        <v>0</v>
      </c>
      <c r="W328" s="255">
        <v>0</v>
      </c>
      <c r="X328" s="258">
        <f t="shared" si="108"/>
        <v>0</v>
      </c>
      <c r="Y328" s="255">
        <v>0</v>
      </c>
      <c r="Z328" s="258">
        <f t="shared" si="109"/>
        <v>0</v>
      </c>
      <c r="AA328" s="255">
        <v>0</v>
      </c>
      <c r="AB328" s="258">
        <f t="shared" si="110"/>
        <v>0</v>
      </c>
      <c r="AC328" s="260">
        <v>0</v>
      </c>
      <c r="AD328" s="256">
        <f t="shared" si="111"/>
        <v>0</v>
      </c>
      <c r="AE328" s="122">
        <v>1</v>
      </c>
      <c r="AF328" s="123">
        <v>1</v>
      </c>
    </row>
    <row r="329" spans="1:33" s="123" customFormat="1" ht="18.75">
      <c r="A329" s="23">
        <v>8</v>
      </c>
      <c r="B329" s="24" t="s">
        <v>1919</v>
      </c>
      <c r="C329" s="36" t="s">
        <v>1376</v>
      </c>
      <c r="D329" s="30">
        <v>10</v>
      </c>
      <c r="E329" s="30" t="s">
        <v>1322</v>
      </c>
      <c r="F329" s="30" t="s">
        <v>1388</v>
      </c>
      <c r="G329" s="30" t="s">
        <v>1389</v>
      </c>
      <c r="H329" s="255">
        <v>132</v>
      </c>
      <c r="I329" s="255">
        <v>123</v>
      </c>
      <c r="J329" s="256">
        <f t="shared" si="101"/>
        <v>93.181818181818187</v>
      </c>
      <c r="K329" s="257">
        <v>48</v>
      </c>
      <c r="L329" s="258">
        <f t="shared" si="102"/>
        <v>39.024390243902438</v>
      </c>
      <c r="M329" s="259">
        <v>0</v>
      </c>
      <c r="N329" s="258">
        <f t="shared" si="103"/>
        <v>0</v>
      </c>
      <c r="O329" s="259">
        <v>46</v>
      </c>
      <c r="P329" s="258">
        <f t="shared" si="104"/>
        <v>37.398373983739837</v>
      </c>
      <c r="Q329" s="259">
        <v>2</v>
      </c>
      <c r="R329" s="258">
        <f t="shared" si="105"/>
        <v>1.6260162601626016</v>
      </c>
      <c r="S329" s="255">
        <v>0</v>
      </c>
      <c r="T329" s="258">
        <f t="shared" si="106"/>
        <v>0</v>
      </c>
      <c r="U329" s="255">
        <v>0</v>
      </c>
      <c r="V329" s="258">
        <f t="shared" si="107"/>
        <v>0</v>
      </c>
      <c r="W329" s="255">
        <v>0</v>
      </c>
      <c r="X329" s="258">
        <f t="shared" si="108"/>
        <v>0</v>
      </c>
      <c r="Y329" s="255">
        <v>0</v>
      </c>
      <c r="Z329" s="258">
        <f t="shared" si="109"/>
        <v>0</v>
      </c>
      <c r="AA329" s="255">
        <v>0</v>
      </c>
      <c r="AB329" s="258">
        <f t="shared" si="110"/>
        <v>0</v>
      </c>
      <c r="AC329" s="260">
        <v>0</v>
      </c>
      <c r="AD329" s="256">
        <f t="shared" si="111"/>
        <v>0</v>
      </c>
      <c r="AE329" s="122">
        <v>1</v>
      </c>
      <c r="AF329" s="123">
        <v>1</v>
      </c>
    </row>
    <row r="330" spans="1:33" s="123" customFormat="1" ht="18.75">
      <c r="A330" s="23">
        <v>9</v>
      </c>
      <c r="B330" s="24" t="s">
        <v>1915</v>
      </c>
      <c r="C330" s="36"/>
      <c r="D330" s="30">
        <v>13</v>
      </c>
      <c r="E330" s="30" t="s">
        <v>1322</v>
      </c>
      <c r="F330" s="30" t="s">
        <v>1388</v>
      </c>
      <c r="G330" s="30" t="s">
        <v>1389</v>
      </c>
      <c r="H330" s="255">
        <v>135</v>
      </c>
      <c r="I330" s="255">
        <v>129</v>
      </c>
      <c r="J330" s="256">
        <f t="shared" si="101"/>
        <v>95.555555555555557</v>
      </c>
      <c r="K330" s="257">
        <v>26</v>
      </c>
      <c r="L330" s="258">
        <f t="shared" si="102"/>
        <v>20.155038759689923</v>
      </c>
      <c r="M330" s="259">
        <v>0</v>
      </c>
      <c r="N330" s="258">
        <f t="shared" si="103"/>
        <v>0</v>
      </c>
      <c r="O330" s="259">
        <v>20</v>
      </c>
      <c r="P330" s="258">
        <f t="shared" si="104"/>
        <v>15.503875968992247</v>
      </c>
      <c r="Q330" s="259">
        <v>0</v>
      </c>
      <c r="R330" s="258">
        <f t="shared" si="105"/>
        <v>0</v>
      </c>
      <c r="S330" s="255">
        <v>0</v>
      </c>
      <c r="T330" s="258">
        <f t="shared" si="106"/>
        <v>0</v>
      </c>
      <c r="U330" s="255">
        <v>0</v>
      </c>
      <c r="V330" s="258">
        <f t="shared" si="107"/>
        <v>0</v>
      </c>
      <c r="W330" s="255">
        <v>0</v>
      </c>
      <c r="X330" s="258">
        <f t="shared" si="108"/>
        <v>0</v>
      </c>
      <c r="Y330" s="255">
        <v>0</v>
      </c>
      <c r="Z330" s="258">
        <f t="shared" si="109"/>
        <v>0</v>
      </c>
      <c r="AA330" s="255">
        <v>0</v>
      </c>
      <c r="AB330" s="258">
        <f t="shared" si="110"/>
        <v>0</v>
      </c>
      <c r="AC330" s="260">
        <v>0</v>
      </c>
      <c r="AD330" s="256">
        <f t="shared" si="111"/>
        <v>0</v>
      </c>
      <c r="AE330" s="122">
        <v>1</v>
      </c>
      <c r="AF330" s="123">
        <v>1</v>
      </c>
    </row>
    <row r="331" spans="1:33" s="123" customFormat="1" ht="18.75">
      <c r="A331" s="23">
        <v>10</v>
      </c>
      <c r="B331" s="24" t="s">
        <v>1365</v>
      </c>
      <c r="C331" s="24" t="s">
        <v>1377</v>
      </c>
      <c r="D331" s="23">
        <v>13</v>
      </c>
      <c r="E331" s="23" t="s">
        <v>1322</v>
      </c>
      <c r="F331" s="23" t="s">
        <v>1388</v>
      </c>
      <c r="G331" s="30" t="s">
        <v>1389</v>
      </c>
      <c r="H331" s="255">
        <v>68</v>
      </c>
      <c r="I331" s="255">
        <v>66</v>
      </c>
      <c r="J331" s="256">
        <f t="shared" si="101"/>
        <v>97.058823529411768</v>
      </c>
      <c r="K331" s="257">
        <v>19</v>
      </c>
      <c r="L331" s="258">
        <f t="shared" si="102"/>
        <v>28.787878787878789</v>
      </c>
      <c r="M331" s="259">
        <v>0</v>
      </c>
      <c r="N331" s="258">
        <f t="shared" si="103"/>
        <v>0</v>
      </c>
      <c r="O331" s="259">
        <v>16</v>
      </c>
      <c r="P331" s="258">
        <f t="shared" si="104"/>
        <v>24.242424242424242</v>
      </c>
      <c r="Q331" s="259">
        <v>3</v>
      </c>
      <c r="R331" s="258">
        <f t="shared" si="105"/>
        <v>4.5454545454545459</v>
      </c>
      <c r="S331" s="255">
        <v>0</v>
      </c>
      <c r="T331" s="258">
        <f t="shared" si="106"/>
        <v>0</v>
      </c>
      <c r="U331" s="255">
        <v>0</v>
      </c>
      <c r="V331" s="258">
        <f t="shared" si="107"/>
        <v>0</v>
      </c>
      <c r="W331" s="255">
        <v>0</v>
      </c>
      <c r="X331" s="258">
        <f t="shared" si="108"/>
        <v>0</v>
      </c>
      <c r="Y331" s="255">
        <v>0</v>
      </c>
      <c r="Z331" s="258">
        <f t="shared" si="109"/>
        <v>0</v>
      </c>
      <c r="AA331" s="255">
        <v>0</v>
      </c>
      <c r="AB331" s="258">
        <f t="shared" si="110"/>
        <v>0</v>
      </c>
      <c r="AC331" s="260">
        <v>0</v>
      </c>
      <c r="AD331" s="256">
        <f t="shared" si="111"/>
        <v>0</v>
      </c>
      <c r="AE331" s="122">
        <v>1</v>
      </c>
      <c r="AF331" s="123">
        <v>1</v>
      </c>
    </row>
    <row r="332" spans="1:33" s="123" customFormat="1" ht="18.75">
      <c r="A332" s="23">
        <v>11</v>
      </c>
      <c r="B332" s="24" t="s">
        <v>1366</v>
      </c>
      <c r="C332" s="24" t="s">
        <v>1378</v>
      </c>
      <c r="D332" s="23">
        <v>6</v>
      </c>
      <c r="E332" s="23" t="s">
        <v>1384</v>
      </c>
      <c r="F332" s="23" t="s">
        <v>1384</v>
      </c>
      <c r="G332" s="30" t="s">
        <v>1389</v>
      </c>
      <c r="H332" s="255">
        <v>135</v>
      </c>
      <c r="I332" s="255">
        <v>125</v>
      </c>
      <c r="J332" s="256">
        <f t="shared" si="101"/>
        <v>92.592592592592595</v>
      </c>
      <c r="K332" s="257">
        <v>57</v>
      </c>
      <c r="L332" s="258">
        <f t="shared" si="102"/>
        <v>45.6</v>
      </c>
      <c r="M332" s="259">
        <v>0</v>
      </c>
      <c r="N332" s="258">
        <f t="shared" si="103"/>
        <v>0</v>
      </c>
      <c r="O332" s="259">
        <v>52</v>
      </c>
      <c r="P332" s="258">
        <f t="shared" si="104"/>
        <v>41.6</v>
      </c>
      <c r="Q332" s="259">
        <v>25</v>
      </c>
      <c r="R332" s="258">
        <f t="shared" si="105"/>
        <v>20</v>
      </c>
      <c r="S332" s="255">
        <v>0</v>
      </c>
      <c r="T332" s="258">
        <f t="shared" si="106"/>
        <v>0</v>
      </c>
      <c r="U332" s="255">
        <v>0</v>
      </c>
      <c r="V332" s="258">
        <f t="shared" si="107"/>
        <v>0</v>
      </c>
      <c r="W332" s="255">
        <v>0</v>
      </c>
      <c r="X332" s="258">
        <f t="shared" si="108"/>
        <v>0</v>
      </c>
      <c r="Y332" s="255">
        <v>0</v>
      </c>
      <c r="Z332" s="258">
        <f t="shared" si="109"/>
        <v>0</v>
      </c>
      <c r="AA332" s="255">
        <v>0</v>
      </c>
      <c r="AB332" s="258">
        <f t="shared" si="110"/>
        <v>0</v>
      </c>
      <c r="AC332" s="260">
        <v>16</v>
      </c>
      <c r="AD332" s="256">
        <f t="shared" si="111"/>
        <v>12.8</v>
      </c>
      <c r="AE332" s="122">
        <v>1</v>
      </c>
      <c r="AF332" s="123">
        <v>1</v>
      </c>
    </row>
    <row r="333" spans="1:33" s="123" customFormat="1" ht="18.75">
      <c r="A333" s="23">
        <v>12</v>
      </c>
      <c r="B333" s="24" t="s">
        <v>1367</v>
      </c>
      <c r="C333" s="24" t="s">
        <v>1379</v>
      </c>
      <c r="D333" s="23">
        <v>7</v>
      </c>
      <c r="E333" s="23" t="s">
        <v>1384</v>
      </c>
      <c r="F333" s="23" t="s">
        <v>1384</v>
      </c>
      <c r="G333" s="30" t="s">
        <v>1389</v>
      </c>
      <c r="H333" s="255">
        <v>158</v>
      </c>
      <c r="I333" s="255">
        <v>95</v>
      </c>
      <c r="J333" s="256">
        <f t="shared" si="101"/>
        <v>60.12658227848101</v>
      </c>
      <c r="K333" s="255">
        <v>46</v>
      </c>
      <c r="L333" s="258">
        <f t="shared" si="102"/>
        <v>48.421052631578945</v>
      </c>
      <c r="M333" s="255">
        <v>0</v>
      </c>
      <c r="N333" s="258">
        <f t="shared" si="103"/>
        <v>0</v>
      </c>
      <c r="O333" s="255">
        <v>44</v>
      </c>
      <c r="P333" s="258">
        <f t="shared" si="104"/>
        <v>46.315789473684212</v>
      </c>
      <c r="Q333" s="255">
        <v>8</v>
      </c>
      <c r="R333" s="258">
        <f t="shared" si="105"/>
        <v>8.4210526315789469</v>
      </c>
      <c r="S333" s="255">
        <v>0</v>
      </c>
      <c r="T333" s="258">
        <f t="shared" si="106"/>
        <v>0</v>
      </c>
      <c r="U333" s="255">
        <v>0</v>
      </c>
      <c r="V333" s="258">
        <f t="shared" si="107"/>
        <v>0</v>
      </c>
      <c r="W333" s="255">
        <v>0</v>
      </c>
      <c r="X333" s="258">
        <f t="shared" si="108"/>
        <v>0</v>
      </c>
      <c r="Y333" s="255">
        <v>0</v>
      </c>
      <c r="Z333" s="258">
        <f t="shared" si="109"/>
        <v>0</v>
      </c>
      <c r="AA333" s="255">
        <v>0</v>
      </c>
      <c r="AB333" s="258">
        <f t="shared" si="110"/>
        <v>0</v>
      </c>
      <c r="AC333" s="260">
        <v>5</v>
      </c>
      <c r="AD333" s="256">
        <f t="shared" si="111"/>
        <v>5.2631578947368425</v>
      </c>
      <c r="AE333" s="122">
        <v>1</v>
      </c>
      <c r="AF333" s="123">
        <v>1</v>
      </c>
    </row>
    <row r="334" spans="1:33" s="123" customFormat="1" ht="18.75">
      <c r="A334" s="23">
        <v>13</v>
      </c>
      <c r="B334" s="24" t="s">
        <v>1368</v>
      </c>
      <c r="C334" s="24" t="s">
        <v>1380</v>
      </c>
      <c r="D334" s="23">
        <v>9</v>
      </c>
      <c r="E334" s="23" t="s">
        <v>1385</v>
      </c>
      <c r="F334" s="23" t="s">
        <v>1384</v>
      </c>
      <c r="G334" s="23" t="s">
        <v>1389</v>
      </c>
      <c r="H334" s="255">
        <v>130</v>
      </c>
      <c r="I334" s="255">
        <v>51</v>
      </c>
      <c r="J334" s="256">
        <f t="shared" si="101"/>
        <v>39.230769230769234</v>
      </c>
      <c r="K334" s="255">
        <v>27</v>
      </c>
      <c r="L334" s="258">
        <f t="shared" si="102"/>
        <v>52.941176470588232</v>
      </c>
      <c r="M334" s="255">
        <v>0</v>
      </c>
      <c r="N334" s="258">
        <f t="shared" si="103"/>
        <v>0</v>
      </c>
      <c r="O334" s="255">
        <v>24</v>
      </c>
      <c r="P334" s="258">
        <f t="shared" si="104"/>
        <v>47.058823529411768</v>
      </c>
      <c r="Q334" s="255">
        <v>5</v>
      </c>
      <c r="R334" s="258">
        <f t="shared" si="105"/>
        <v>9.8039215686274517</v>
      </c>
      <c r="S334" s="255">
        <v>0</v>
      </c>
      <c r="T334" s="258">
        <f t="shared" si="106"/>
        <v>0</v>
      </c>
      <c r="U334" s="255">
        <v>0</v>
      </c>
      <c r="V334" s="258">
        <f t="shared" si="107"/>
        <v>0</v>
      </c>
      <c r="W334" s="255">
        <v>0</v>
      </c>
      <c r="X334" s="258">
        <f t="shared" si="108"/>
        <v>0</v>
      </c>
      <c r="Y334" s="255">
        <v>0</v>
      </c>
      <c r="Z334" s="258">
        <f t="shared" si="109"/>
        <v>0</v>
      </c>
      <c r="AA334" s="255">
        <v>0</v>
      </c>
      <c r="AB334" s="258">
        <f t="shared" si="110"/>
        <v>0</v>
      </c>
      <c r="AC334" s="260">
        <v>2</v>
      </c>
      <c r="AD334" s="256">
        <f t="shared" si="111"/>
        <v>3.9215686274509802</v>
      </c>
      <c r="AE334" s="122">
        <v>1</v>
      </c>
      <c r="AF334" s="123">
        <v>1</v>
      </c>
    </row>
    <row r="335" spans="1:33" s="95" customFormat="1" ht="18">
      <c r="A335" s="211"/>
      <c r="B335" s="759"/>
      <c r="C335" s="759"/>
      <c r="D335" s="759"/>
      <c r="E335" s="759"/>
      <c r="F335" s="211"/>
      <c r="G335" s="211"/>
      <c r="H335" s="92"/>
      <c r="I335" s="92"/>
      <c r="J335" s="94"/>
      <c r="K335" s="93"/>
      <c r="L335" s="94"/>
      <c r="M335" s="211"/>
      <c r="N335" s="94"/>
      <c r="O335" s="211"/>
      <c r="P335" s="94"/>
      <c r="Q335" s="211"/>
      <c r="R335" s="94"/>
      <c r="S335" s="211"/>
      <c r="T335" s="94"/>
      <c r="U335" s="211"/>
      <c r="V335" s="94"/>
      <c r="W335" s="211"/>
      <c r="X335" s="94"/>
      <c r="Y335" s="211"/>
      <c r="Z335" s="94"/>
      <c r="AA335" s="104"/>
      <c r="AB335" s="94"/>
      <c r="AC335" s="104"/>
      <c r="AD335" s="94"/>
      <c r="AE335" s="55"/>
    </row>
    <row r="336" spans="1:33" ht="18">
      <c r="A336" s="55"/>
      <c r="B336" s="759"/>
      <c r="C336" s="759"/>
      <c r="D336" s="759"/>
      <c r="E336" s="759"/>
      <c r="F336" s="211"/>
      <c r="G336" s="211"/>
      <c r="H336" s="92"/>
      <c r="I336" s="92"/>
      <c r="J336" s="93"/>
      <c r="K336" s="93"/>
      <c r="L336" s="94"/>
      <c r="M336" s="211"/>
      <c r="N336" s="94"/>
      <c r="O336" s="211"/>
      <c r="P336" s="94"/>
      <c r="Q336" s="211"/>
      <c r="R336" s="94"/>
      <c r="S336" s="211"/>
      <c r="T336" s="94"/>
      <c r="U336" s="211"/>
      <c r="V336" s="94"/>
      <c r="W336" s="211"/>
      <c r="X336" s="94"/>
      <c r="Y336" s="211"/>
      <c r="Z336" s="94"/>
      <c r="AA336" s="104"/>
      <c r="AB336" s="94"/>
      <c r="AC336" s="104"/>
      <c r="AD336" s="94"/>
      <c r="AE336" s="55"/>
      <c r="AF336" s="34"/>
      <c r="AG336" s="34"/>
    </row>
    <row r="337" spans="1:33" ht="23.25">
      <c r="A337" s="739" t="s">
        <v>2404</v>
      </c>
      <c r="B337" s="739"/>
      <c r="C337" s="739"/>
      <c r="D337" s="739"/>
      <c r="E337" s="739"/>
      <c r="F337" s="739"/>
      <c r="G337" s="739"/>
      <c r="H337" s="739"/>
      <c r="I337" s="739"/>
      <c r="J337" s="739"/>
      <c r="K337" s="739"/>
      <c r="L337" s="739"/>
      <c r="M337" s="739"/>
      <c r="N337" s="739"/>
      <c r="O337" s="739"/>
      <c r="P337" s="739"/>
      <c r="Q337" s="739"/>
      <c r="R337" s="739"/>
      <c r="S337" s="739"/>
      <c r="T337" s="739"/>
      <c r="U337" s="739"/>
      <c r="V337" s="739"/>
      <c r="W337" s="739"/>
      <c r="X337" s="739"/>
      <c r="Y337" s="739"/>
      <c r="Z337" s="739"/>
      <c r="AA337" s="739"/>
      <c r="AB337" s="739"/>
      <c r="AC337" s="739"/>
      <c r="AD337" s="739"/>
      <c r="AE337" s="55"/>
      <c r="AF337" s="34"/>
      <c r="AG337" s="34"/>
    </row>
    <row r="338" spans="1:33" ht="23.25">
      <c r="A338" s="739" t="s">
        <v>124</v>
      </c>
      <c r="B338" s="739"/>
      <c r="C338" s="739"/>
      <c r="D338" s="739"/>
      <c r="E338" s="739"/>
      <c r="F338" s="739"/>
      <c r="G338" s="739"/>
      <c r="H338" s="739"/>
      <c r="I338" s="739"/>
      <c r="J338" s="739"/>
      <c r="K338" s="739"/>
      <c r="L338" s="739"/>
      <c r="M338" s="739"/>
      <c r="N338" s="739"/>
      <c r="O338" s="739"/>
      <c r="P338" s="739"/>
      <c r="Q338" s="739"/>
      <c r="R338" s="739"/>
      <c r="S338" s="739"/>
      <c r="T338" s="739"/>
      <c r="U338" s="739"/>
      <c r="V338" s="739"/>
      <c r="W338" s="739"/>
      <c r="X338" s="739"/>
      <c r="Y338" s="739"/>
      <c r="Z338" s="739"/>
      <c r="AA338" s="739"/>
      <c r="AB338" s="739"/>
      <c r="AC338" s="739"/>
      <c r="AD338" s="739"/>
      <c r="AE338" s="55"/>
      <c r="AF338" s="34"/>
      <c r="AG338" s="34"/>
    </row>
    <row r="339" spans="1:33" ht="21">
      <c r="B339" s="738" t="s">
        <v>967</v>
      </c>
      <c r="C339" s="738"/>
      <c r="D339" s="738"/>
      <c r="E339" s="738"/>
      <c r="F339" s="738"/>
      <c r="G339" s="738"/>
      <c r="H339" s="738"/>
      <c r="I339" s="738"/>
      <c r="J339" s="738"/>
      <c r="K339" s="738"/>
      <c r="L339" s="738"/>
      <c r="M339" s="738"/>
      <c r="N339" s="738"/>
      <c r="O339" s="738"/>
      <c r="P339" s="738"/>
      <c r="Q339" s="738"/>
      <c r="R339" s="738"/>
      <c r="S339" s="738"/>
      <c r="T339" s="738"/>
      <c r="U339" s="738"/>
      <c r="V339" s="738"/>
      <c r="W339" s="738"/>
      <c r="X339" s="738"/>
      <c r="Y339" s="738"/>
      <c r="Z339" s="738"/>
      <c r="AA339" s="738"/>
      <c r="AB339" s="738"/>
      <c r="AC339" s="738"/>
      <c r="AD339" s="738"/>
      <c r="AE339" s="55"/>
      <c r="AF339" s="108"/>
      <c r="AG339" s="108"/>
    </row>
    <row r="340" spans="1:33" ht="21">
      <c r="B340" s="208" t="s">
        <v>2465</v>
      </c>
      <c r="C340" s="208"/>
      <c r="D340" s="59"/>
      <c r="E340" s="59"/>
      <c r="F340" s="59"/>
      <c r="G340" s="59"/>
      <c r="H340" s="57"/>
      <c r="I340" s="57"/>
      <c r="J340" s="58"/>
      <c r="K340" s="58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  <c r="AE340" s="55"/>
    </row>
    <row r="341" spans="1:33" ht="15">
      <c r="B341" s="60"/>
      <c r="C341" s="60"/>
      <c r="D341" s="61"/>
      <c r="E341" s="61"/>
      <c r="F341" s="61"/>
      <c r="G341" s="61"/>
      <c r="H341" s="62"/>
      <c r="I341" s="62"/>
      <c r="J341" s="63"/>
      <c r="K341" s="63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55"/>
    </row>
    <row r="342" spans="1:33" ht="18" customHeight="1">
      <c r="A342" s="740" t="s">
        <v>940</v>
      </c>
      <c r="B342" s="740" t="s">
        <v>122</v>
      </c>
      <c r="C342" s="740" t="s">
        <v>942</v>
      </c>
      <c r="D342" s="740" t="s">
        <v>943</v>
      </c>
      <c r="E342" s="740" t="s">
        <v>944</v>
      </c>
      <c r="F342" s="740" t="s">
        <v>945</v>
      </c>
      <c r="G342" s="740" t="s">
        <v>1139</v>
      </c>
      <c r="H342" s="743" t="s">
        <v>946</v>
      </c>
      <c r="I342" s="743" t="s">
        <v>1853</v>
      </c>
      <c r="J342" s="776" t="s">
        <v>1852</v>
      </c>
      <c r="K342" s="765" t="s">
        <v>928</v>
      </c>
      <c r="L342" s="766"/>
      <c r="M342" s="751" t="s">
        <v>929</v>
      </c>
      <c r="N342" s="764"/>
      <c r="O342" s="764"/>
      <c r="P342" s="764"/>
      <c r="Q342" s="764"/>
      <c r="R342" s="764"/>
      <c r="S342" s="764"/>
      <c r="T342" s="764"/>
      <c r="U342" s="764"/>
      <c r="V342" s="764"/>
      <c r="W342" s="764"/>
      <c r="X342" s="764"/>
      <c r="Y342" s="764"/>
      <c r="Z342" s="764"/>
      <c r="AA342" s="764"/>
      <c r="AB342" s="764"/>
      <c r="AC342" s="764"/>
      <c r="AD342" s="752"/>
      <c r="AE342" s="55"/>
    </row>
    <row r="343" spans="1:33" ht="18">
      <c r="A343" s="741"/>
      <c r="B343" s="741"/>
      <c r="C343" s="741"/>
      <c r="D343" s="741"/>
      <c r="E343" s="741"/>
      <c r="F343" s="741"/>
      <c r="G343" s="753"/>
      <c r="H343" s="744"/>
      <c r="I343" s="744"/>
      <c r="J343" s="777"/>
      <c r="K343" s="767"/>
      <c r="L343" s="768"/>
      <c r="M343" s="751" t="s">
        <v>930</v>
      </c>
      <c r="N343" s="752"/>
      <c r="O343" s="751" t="s">
        <v>931</v>
      </c>
      <c r="P343" s="752"/>
      <c r="Q343" s="751" t="s">
        <v>932</v>
      </c>
      <c r="R343" s="752"/>
      <c r="S343" s="751" t="s">
        <v>933</v>
      </c>
      <c r="T343" s="752"/>
      <c r="U343" s="751" t="s">
        <v>934</v>
      </c>
      <c r="V343" s="752"/>
      <c r="W343" s="751" t="s">
        <v>935</v>
      </c>
      <c r="X343" s="752"/>
      <c r="Y343" s="751" t="s">
        <v>936</v>
      </c>
      <c r="Z343" s="752"/>
      <c r="AA343" s="751" t="s">
        <v>950</v>
      </c>
      <c r="AB343" s="752"/>
      <c r="AC343" s="751" t="s">
        <v>951</v>
      </c>
      <c r="AD343" s="752"/>
      <c r="AE343" s="55"/>
    </row>
    <row r="344" spans="1:33" ht="54">
      <c r="A344" s="742"/>
      <c r="B344" s="742"/>
      <c r="C344" s="742"/>
      <c r="D344" s="742"/>
      <c r="E344" s="742"/>
      <c r="F344" s="742"/>
      <c r="G344" s="754"/>
      <c r="H344" s="745"/>
      <c r="I344" s="745"/>
      <c r="J344" s="778"/>
      <c r="K344" s="64" t="s">
        <v>937</v>
      </c>
      <c r="L344" s="65" t="s">
        <v>949</v>
      </c>
      <c r="M344" s="65" t="s">
        <v>937</v>
      </c>
      <c r="N344" s="65" t="s">
        <v>949</v>
      </c>
      <c r="O344" s="65" t="s">
        <v>937</v>
      </c>
      <c r="P344" s="65" t="s">
        <v>949</v>
      </c>
      <c r="Q344" s="65" t="s">
        <v>937</v>
      </c>
      <c r="R344" s="65" t="s">
        <v>949</v>
      </c>
      <c r="S344" s="65" t="s">
        <v>937</v>
      </c>
      <c r="T344" s="65" t="s">
        <v>949</v>
      </c>
      <c r="U344" s="65" t="s">
        <v>937</v>
      </c>
      <c r="V344" s="65" t="s">
        <v>949</v>
      </c>
      <c r="W344" s="65" t="s">
        <v>937</v>
      </c>
      <c r="X344" s="65" t="s">
        <v>949</v>
      </c>
      <c r="Y344" s="65" t="s">
        <v>937</v>
      </c>
      <c r="Z344" s="65" t="s">
        <v>949</v>
      </c>
      <c r="AA344" s="65" t="s">
        <v>937</v>
      </c>
      <c r="AB344" s="65" t="s">
        <v>949</v>
      </c>
      <c r="AC344" s="65" t="s">
        <v>937</v>
      </c>
      <c r="AD344" s="65" t="s">
        <v>949</v>
      </c>
      <c r="AE344" s="55"/>
    </row>
    <row r="345" spans="1:33" s="95" customFormat="1" ht="18">
      <c r="A345" s="23">
        <v>14</v>
      </c>
      <c r="B345" s="24" t="s">
        <v>1390</v>
      </c>
      <c r="C345" s="36" t="s">
        <v>1396</v>
      </c>
      <c r="D345" s="30">
        <v>4</v>
      </c>
      <c r="E345" s="30" t="s">
        <v>1402</v>
      </c>
      <c r="F345" s="30" t="s">
        <v>1384</v>
      </c>
      <c r="G345" s="30" t="s">
        <v>1405</v>
      </c>
      <c r="H345" s="261">
        <v>95</v>
      </c>
      <c r="I345" s="261">
        <v>72</v>
      </c>
      <c r="J345" s="262">
        <f t="shared" ref="J345:J352" si="112">I345*100/H345</f>
        <v>75.78947368421052</v>
      </c>
      <c r="K345" s="263">
        <v>3</v>
      </c>
      <c r="L345" s="264">
        <f t="shared" ref="L345:L352" si="113">K345*100/I345</f>
        <v>4.166666666666667</v>
      </c>
      <c r="M345" s="263">
        <v>0</v>
      </c>
      <c r="N345" s="264">
        <f t="shared" ref="N345:N352" si="114">M345*100/I345</f>
        <v>0</v>
      </c>
      <c r="O345" s="263">
        <v>2</v>
      </c>
      <c r="P345" s="264">
        <f t="shared" ref="P345:P352" si="115">O345*100/I345</f>
        <v>2.7777777777777777</v>
      </c>
      <c r="Q345" s="263">
        <v>1</v>
      </c>
      <c r="R345" s="264">
        <f t="shared" ref="R345:R352" si="116">Q345*100/I345</f>
        <v>1.3888888888888888</v>
      </c>
      <c r="S345" s="263">
        <v>0</v>
      </c>
      <c r="T345" s="264">
        <f t="shared" ref="T345:T352" si="117">S345*100/I345</f>
        <v>0</v>
      </c>
      <c r="U345" s="263">
        <v>0</v>
      </c>
      <c r="V345" s="264">
        <f t="shared" ref="V345:V352" si="118">U345*100/I345</f>
        <v>0</v>
      </c>
      <c r="W345" s="263">
        <v>0</v>
      </c>
      <c r="X345" s="264">
        <f t="shared" ref="X345:X352" si="119">W345*100/I345</f>
        <v>0</v>
      </c>
      <c r="Y345" s="263">
        <v>0</v>
      </c>
      <c r="Z345" s="264">
        <f t="shared" ref="Z345:Z352" si="120">Y345*100/I345</f>
        <v>0</v>
      </c>
      <c r="AA345" s="263">
        <v>0</v>
      </c>
      <c r="AB345" s="264">
        <f t="shared" ref="AB345:AB352" si="121">AA345*100/I345</f>
        <v>0</v>
      </c>
      <c r="AC345" s="265">
        <v>0</v>
      </c>
      <c r="AD345" s="262">
        <f t="shared" ref="AD345:AD352" si="122">AC345*100/I345</f>
        <v>0</v>
      </c>
      <c r="AE345" s="55">
        <v>1</v>
      </c>
      <c r="AF345" s="95">
        <v>1</v>
      </c>
    </row>
    <row r="346" spans="1:33" s="95" customFormat="1" ht="18">
      <c r="A346" s="23">
        <v>15</v>
      </c>
      <c r="B346" s="24" t="s">
        <v>2399</v>
      </c>
      <c r="C346" s="24" t="s">
        <v>2400</v>
      </c>
      <c r="D346" s="23">
        <v>5</v>
      </c>
      <c r="E346" s="23" t="s">
        <v>1403</v>
      </c>
      <c r="F346" s="23" t="s">
        <v>1384</v>
      </c>
      <c r="G346" s="30" t="s">
        <v>1405</v>
      </c>
      <c r="H346" s="261">
        <v>62</v>
      </c>
      <c r="I346" s="261">
        <v>42</v>
      </c>
      <c r="J346" s="262">
        <f t="shared" si="112"/>
        <v>67.741935483870961</v>
      </c>
      <c r="K346" s="263">
        <v>5</v>
      </c>
      <c r="L346" s="264">
        <f t="shared" si="113"/>
        <v>11.904761904761905</v>
      </c>
      <c r="M346" s="263">
        <v>0</v>
      </c>
      <c r="N346" s="264">
        <f t="shared" si="114"/>
        <v>0</v>
      </c>
      <c r="O346" s="263">
        <v>2</v>
      </c>
      <c r="P346" s="264">
        <f t="shared" si="115"/>
        <v>4.7619047619047619</v>
      </c>
      <c r="Q346" s="263">
        <v>3</v>
      </c>
      <c r="R346" s="264">
        <f t="shared" si="116"/>
        <v>7.1428571428571432</v>
      </c>
      <c r="S346" s="263">
        <v>0</v>
      </c>
      <c r="T346" s="264">
        <f t="shared" si="117"/>
        <v>0</v>
      </c>
      <c r="U346" s="263">
        <v>0</v>
      </c>
      <c r="V346" s="264">
        <f t="shared" si="118"/>
        <v>0</v>
      </c>
      <c r="W346" s="263">
        <v>0</v>
      </c>
      <c r="X346" s="264">
        <f t="shared" si="119"/>
        <v>0</v>
      </c>
      <c r="Y346" s="263">
        <v>0</v>
      </c>
      <c r="Z346" s="264">
        <f t="shared" si="120"/>
        <v>0</v>
      </c>
      <c r="AA346" s="263">
        <v>0</v>
      </c>
      <c r="AB346" s="264">
        <f t="shared" si="121"/>
        <v>0</v>
      </c>
      <c r="AC346" s="265">
        <v>0</v>
      </c>
      <c r="AD346" s="262">
        <f t="shared" si="122"/>
        <v>0</v>
      </c>
      <c r="AE346" s="55">
        <v>1</v>
      </c>
      <c r="AF346" s="95">
        <v>1</v>
      </c>
    </row>
    <row r="347" spans="1:33" s="95" customFormat="1" ht="18">
      <c r="A347" s="23">
        <v>16</v>
      </c>
      <c r="B347" s="24" t="s">
        <v>1391</v>
      </c>
      <c r="C347" s="24" t="s">
        <v>1397</v>
      </c>
      <c r="D347" s="23">
        <v>5</v>
      </c>
      <c r="E347" s="23" t="s">
        <v>1403</v>
      </c>
      <c r="F347" s="23" t="s">
        <v>1384</v>
      </c>
      <c r="G347" s="30" t="s">
        <v>1405</v>
      </c>
      <c r="H347" s="261">
        <v>119</v>
      </c>
      <c r="I347" s="261">
        <v>100</v>
      </c>
      <c r="J347" s="262">
        <f t="shared" si="112"/>
        <v>84.033613445378151</v>
      </c>
      <c r="K347" s="263">
        <v>1</v>
      </c>
      <c r="L347" s="264">
        <f t="shared" si="113"/>
        <v>1</v>
      </c>
      <c r="M347" s="263">
        <v>0</v>
      </c>
      <c r="N347" s="264">
        <f t="shared" si="114"/>
        <v>0</v>
      </c>
      <c r="O347" s="263">
        <v>0</v>
      </c>
      <c r="P347" s="264">
        <f t="shared" si="115"/>
        <v>0</v>
      </c>
      <c r="Q347" s="263">
        <v>1</v>
      </c>
      <c r="R347" s="264">
        <f t="shared" si="116"/>
        <v>1</v>
      </c>
      <c r="S347" s="263">
        <v>0</v>
      </c>
      <c r="T347" s="264">
        <f t="shared" si="117"/>
        <v>0</v>
      </c>
      <c r="U347" s="263">
        <v>0</v>
      </c>
      <c r="V347" s="264">
        <f t="shared" si="118"/>
        <v>0</v>
      </c>
      <c r="W347" s="263">
        <v>0</v>
      </c>
      <c r="X347" s="264">
        <f t="shared" si="119"/>
        <v>0</v>
      </c>
      <c r="Y347" s="263">
        <v>0</v>
      </c>
      <c r="Z347" s="264">
        <f t="shared" si="120"/>
        <v>0</v>
      </c>
      <c r="AA347" s="263">
        <v>0</v>
      </c>
      <c r="AB347" s="264">
        <f t="shared" si="121"/>
        <v>0</v>
      </c>
      <c r="AC347" s="265">
        <v>0</v>
      </c>
      <c r="AD347" s="262">
        <f t="shared" si="122"/>
        <v>0</v>
      </c>
      <c r="AE347" s="55">
        <v>1</v>
      </c>
      <c r="AF347" s="95">
        <v>1</v>
      </c>
    </row>
    <row r="348" spans="1:33" s="95" customFormat="1" ht="18">
      <c r="A348" s="23">
        <v>17</v>
      </c>
      <c r="B348" s="24" t="s">
        <v>1392</v>
      </c>
      <c r="C348" s="24" t="s">
        <v>1398</v>
      </c>
      <c r="D348" s="23">
        <v>12</v>
      </c>
      <c r="E348" s="23" t="s">
        <v>1403</v>
      </c>
      <c r="F348" s="23" t="s">
        <v>1384</v>
      </c>
      <c r="G348" s="30" t="s">
        <v>1405</v>
      </c>
      <c r="H348" s="261">
        <v>90</v>
      </c>
      <c r="I348" s="261">
        <v>55</v>
      </c>
      <c r="J348" s="262">
        <f t="shared" si="112"/>
        <v>61.111111111111114</v>
      </c>
      <c r="K348" s="263">
        <v>28</v>
      </c>
      <c r="L348" s="264">
        <f t="shared" si="113"/>
        <v>50.909090909090907</v>
      </c>
      <c r="M348" s="263">
        <v>0</v>
      </c>
      <c r="N348" s="264">
        <f t="shared" si="114"/>
        <v>0</v>
      </c>
      <c r="O348" s="263">
        <v>25</v>
      </c>
      <c r="P348" s="264">
        <f t="shared" si="115"/>
        <v>45.454545454545453</v>
      </c>
      <c r="Q348" s="263">
        <v>4</v>
      </c>
      <c r="R348" s="264">
        <f t="shared" si="116"/>
        <v>7.2727272727272725</v>
      </c>
      <c r="S348" s="263">
        <v>0</v>
      </c>
      <c r="T348" s="264">
        <f t="shared" si="117"/>
        <v>0</v>
      </c>
      <c r="U348" s="263">
        <v>0</v>
      </c>
      <c r="V348" s="264">
        <f t="shared" si="118"/>
        <v>0</v>
      </c>
      <c r="W348" s="263">
        <v>0</v>
      </c>
      <c r="X348" s="264">
        <f t="shared" si="119"/>
        <v>0</v>
      </c>
      <c r="Y348" s="263">
        <v>0</v>
      </c>
      <c r="Z348" s="264">
        <f t="shared" si="120"/>
        <v>0</v>
      </c>
      <c r="AA348" s="263">
        <v>0</v>
      </c>
      <c r="AB348" s="264">
        <f t="shared" si="121"/>
        <v>0</v>
      </c>
      <c r="AC348" s="265">
        <v>2</v>
      </c>
      <c r="AD348" s="262">
        <f t="shared" si="122"/>
        <v>3.6363636363636362</v>
      </c>
      <c r="AE348" s="55">
        <v>1</v>
      </c>
      <c r="AF348" s="95">
        <v>1</v>
      </c>
    </row>
    <row r="349" spans="1:33" s="95" customFormat="1" ht="18">
      <c r="A349" s="23">
        <v>18</v>
      </c>
      <c r="B349" s="24" t="s">
        <v>1393</v>
      </c>
      <c r="C349" s="24" t="s">
        <v>1399</v>
      </c>
      <c r="D349" s="23">
        <v>9</v>
      </c>
      <c r="E349" s="23" t="s">
        <v>1403</v>
      </c>
      <c r="F349" s="23" t="s">
        <v>1384</v>
      </c>
      <c r="G349" s="30" t="s">
        <v>1405</v>
      </c>
      <c r="H349" s="261">
        <v>128</v>
      </c>
      <c r="I349" s="261">
        <v>83</v>
      </c>
      <c r="J349" s="262">
        <f t="shared" si="112"/>
        <v>64.84375</v>
      </c>
      <c r="K349" s="263">
        <v>7</v>
      </c>
      <c r="L349" s="264">
        <f t="shared" si="113"/>
        <v>8.4337349397590362</v>
      </c>
      <c r="M349" s="263">
        <v>0</v>
      </c>
      <c r="N349" s="264">
        <f t="shared" si="114"/>
        <v>0</v>
      </c>
      <c r="O349" s="263">
        <v>6</v>
      </c>
      <c r="P349" s="264">
        <f t="shared" si="115"/>
        <v>7.2289156626506026</v>
      </c>
      <c r="Q349" s="263">
        <v>1</v>
      </c>
      <c r="R349" s="264">
        <f t="shared" si="116"/>
        <v>1.2048192771084338</v>
      </c>
      <c r="S349" s="263">
        <v>0</v>
      </c>
      <c r="T349" s="264">
        <f t="shared" si="117"/>
        <v>0</v>
      </c>
      <c r="U349" s="263">
        <v>0</v>
      </c>
      <c r="V349" s="264">
        <f t="shared" si="118"/>
        <v>0</v>
      </c>
      <c r="W349" s="263">
        <v>0</v>
      </c>
      <c r="X349" s="264">
        <f t="shared" si="119"/>
        <v>0</v>
      </c>
      <c r="Y349" s="263">
        <v>0</v>
      </c>
      <c r="Z349" s="264">
        <f t="shared" si="120"/>
        <v>0</v>
      </c>
      <c r="AA349" s="263">
        <v>0</v>
      </c>
      <c r="AB349" s="264">
        <f t="shared" si="121"/>
        <v>0</v>
      </c>
      <c r="AC349" s="265">
        <v>0</v>
      </c>
      <c r="AD349" s="262">
        <f t="shared" si="122"/>
        <v>0</v>
      </c>
      <c r="AE349" s="55">
        <v>1</v>
      </c>
      <c r="AF349" s="95">
        <v>1</v>
      </c>
    </row>
    <row r="350" spans="1:33" s="95" customFormat="1" ht="18">
      <c r="A350" s="23">
        <v>19</v>
      </c>
      <c r="B350" s="24" t="s">
        <v>1394</v>
      </c>
      <c r="C350" s="24" t="s">
        <v>1400</v>
      </c>
      <c r="D350" s="23">
        <v>9</v>
      </c>
      <c r="E350" s="23" t="s">
        <v>1404</v>
      </c>
      <c r="F350" s="23" t="s">
        <v>1384</v>
      </c>
      <c r="G350" s="30" t="s">
        <v>1405</v>
      </c>
      <c r="H350" s="261">
        <v>128</v>
      </c>
      <c r="I350" s="261">
        <v>53</v>
      </c>
      <c r="J350" s="262">
        <f t="shared" si="112"/>
        <v>41.40625</v>
      </c>
      <c r="K350" s="263">
        <v>7</v>
      </c>
      <c r="L350" s="264">
        <f t="shared" si="113"/>
        <v>13.20754716981132</v>
      </c>
      <c r="M350" s="263">
        <v>0</v>
      </c>
      <c r="N350" s="264">
        <f t="shared" si="114"/>
        <v>0</v>
      </c>
      <c r="O350" s="263">
        <v>7</v>
      </c>
      <c r="P350" s="264">
        <f t="shared" si="115"/>
        <v>13.20754716981132</v>
      </c>
      <c r="Q350" s="263">
        <v>0</v>
      </c>
      <c r="R350" s="264">
        <f t="shared" si="116"/>
        <v>0</v>
      </c>
      <c r="S350" s="263">
        <v>0</v>
      </c>
      <c r="T350" s="264">
        <f t="shared" si="117"/>
        <v>0</v>
      </c>
      <c r="U350" s="263">
        <v>0</v>
      </c>
      <c r="V350" s="264">
        <f t="shared" si="118"/>
        <v>0</v>
      </c>
      <c r="W350" s="263">
        <v>0</v>
      </c>
      <c r="X350" s="264">
        <f t="shared" si="119"/>
        <v>0</v>
      </c>
      <c r="Y350" s="263">
        <v>0</v>
      </c>
      <c r="Z350" s="264">
        <f t="shared" si="120"/>
        <v>0</v>
      </c>
      <c r="AA350" s="263">
        <v>0</v>
      </c>
      <c r="AB350" s="264">
        <f t="shared" si="121"/>
        <v>0</v>
      </c>
      <c r="AC350" s="265">
        <v>0</v>
      </c>
      <c r="AD350" s="262">
        <f t="shared" si="122"/>
        <v>0</v>
      </c>
      <c r="AE350" s="55">
        <v>1</v>
      </c>
      <c r="AF350" s="95">
        <v>1</v>
      </c>
    </row>
    <row r="351" spans="1:33" s="95" customFormat="1" ht="21">
      <c r="A351" s="23">
        <v>20</v>
      </c>
      <c r="B351" s="24" t="s">
        <v>1395</v>
      </c>
      <c r="C351" s="24" t="s">
        <v>1401</v>
      </c>
      <c r="D351" s="23">
        <v>5</v>
      </c>
      <c r="E351" s="23" t="s">
        <v>1404</v>
      </c>
      <c r="F351" s="23" t="s">
        <v>1384</v>
      </c>
      <c r="G351" s="30" t="s">
        <v>1405</v>
      </c>
      <c r="H351" s="261">
        <v>210</v>
      </c>
      <c r="I351" s="261">
        <v>156</v>
      </c>
      <c r="J351" s="262">
        <f t="shared" si="112"/>
        <v>74.285714285714292</v>
      </c>
      <c r="K351" s="263">
        <v>21</v>
      </c>
      <c r="L351" s="264">
        <f t="shared" si="113"/>
        <v>13.461538461538462</v>
      </c>
      <c r="M351" s="263">
        <v>1</v>
      </c>
      <c r="N351" s="264">
        <f t="shared" si="114"/>
        <v>0.64102564102564108</v>
      </c>
      <c r="O351" s="263">
        <v>14</v>
      </c>
      <c r="P351" s="264">
        <f t="shared" si="115"/>
        <v>8.9743589743589745</v>
      </c>
      <c r="Q351" s="263">
        <v>8</v>
      </c>
      <c r="R351" s="264">
        <f t="shared" si="116"/>
        <v>5.1282051282051286</v>
      </c>
      <c r="S351" s="263">
        <v>0</v>
      </c>
      <c r="T351" s="264">
        <f t="shared" si="117"/>
        <v>0</v>
      </c>
      <c r="U351" s="263">
        <v>0</v>
      </c>
      <c r="V351" s="264">
        <f t="shared" si="118"/>
        <v>0</v>
      </c>
      <c r="W351" s="263">
        <v>0</v>
      </c>
      <c r="X351" s="264">
        <f t="shared" si="119"/>
        <v>0</v>
      </c>
      <c r="Y351" s="263">
        <v>0</v>
      </c>
      <c r="Z351" s="264">
        <f t="shared" si="120"/>
        <v>0</v>
      </c>
      <c r="AA351" s="263">
        <v>0</v>
      </c>
      <c r="AB351" s="264">
        <f t="shared" si="121"/>
        <v>0</v>
      </c>
      <c r="AC351" s="265">
        <v>2</v>
      </c>
      <c r="AD351" s="262">
        <f t="shared" si="122"/>
        <v>1.2820512820512822</v>
      </c>
      <c r="AE351" s="95">
        <v>1</v>
      </c>
      <c r="AF351" s="53">
        <v>1</v>
      </c>
      <c r="AG351" s="115" t="s">
        <v>2406</v>
      </c>
    </row>
    <row r="352" spans="1:33" s="124" customFormat="1" ht="18">
      <c r="A352" s="23">
        <v>21</v>
      </c>
      <c r="B352" s="24" t="s">
        <v>1916</v>
      </c>
      <c r="C352" s="24"/>
      <c r="D352" s="23">
        <v>8</v>
      </c>
      <c r="E352" s="23" t="s">
        <v>1917</v>
      </c>
      <c r="F352" s="23" t="s">
        <v>1387</v>
      </c>
      <c r="G352" s="30" t="s">
        <v>1405</v>
      </c>
      <c r="H352" s="148">
        <v>0</v>
      </c>
      <c r="I352" s="148">
        <v>0</v>
      </c>
      <c r="J352" s="262" t="e">
        <f t="shared" si="112"/>
        <v>#DIV/0!</v>
      </c>
      <c r="K352" s="263">
        <v>0</v>
      </c>
      <c r="L352" s="264" t="e">
        <f t="shared" si="113"/>
        <v>#DIV/0!</v>
      </c>
      <c r="M352" s="263">
        <v>0</v>
      </c>
      <c r="N352" s="264" t="e">
        <f t="shared" si="114"/>
        <v>#DIV/0!</v>
      </c>
      <c r="O352" s="263">
        <v>0</v>
      </c>
      <c r="P352" s="264" t="e">
        <f t="shared" si="115"/>
        <v>#DIV/0!</v>
      </c>
      <c r="Q352" s="263">
        <v>0</v>
      </c>
      <c r="R352" s="264" t="e">
        <f t="shared" si="116"/>
        <v>#DIV/0!</v>
      </c>
      <c r="S352" s="263">
        <v>0</v>
      </c>
      <c r="T352" s="264" t="e">
        <f t="shared" si="117"/>
        <v>#DIV/0!</v>
      </c>
      <c r="U352" s="263">
        <v>0</v>
      </c>
      <c r="V352" s="264" t="e">
        <f t="shared" si="118"/>
        <v>#DIV/0!</v>
      </c>
      <c r="W352" s="263">
        <v>0</v>
      </c>
      <c r="X352" s="264" t="e">
        <f t="shared" si="119"/>
        <v>#DIV/0!</v>
      </c>
      <c r="Y352" s="263">
        <v>0</v>
      </c>
      <c r="Z352" s="264" t="e">
        <f t="shared" si="120"/>
        <v>#DIV/0!</v>
      </c>
      <c r="AA352" s="263">
        <v>0</v>
      </c>
      <c r="AB352" s="264" t="e">
        <f t="shared" si="121"/>
        <v>#DIV/0!</v>
      </c>
      <c r="AC352" s="265">
        <v>0</v>
      </c>
      <c r="AD352" s="262" t="e">
        <f t="shared" si="122"/>
        <v>#DIV/0!</v>
      </c>
      <c r="AE352" s="124">
        <v>1</v>
      </c>
      <c r="AF352" s="124">
        <v>0</v>
      </c>
      <c r="AG352" s="125" t="s">
        <v>2410</v>
      </c>
    </row>
    <row r="353" spans="1:33" s="124" customFormat="1" ht="18.75" thickBot="1">
      <c r="A353" s="23">
        <v>22</v>
      </c>
      <c r="B353" s="24" t="s">
        <v>2322</v>
      </c>
      <c r="C353" s="24"/>
      <c r="D353" s="23">
        <v>5</v>
      </c>
      <c r="E353" s="23" t="s">
        <v>1566</v>
      </c>
      <c r="F353" s="23" t="s">
        <v>2321</v>
      </c>
      <c r="G353" s="30" t="s">
        <v>1405</v>
      </c>
      <c r="H353" s="148">
        <v>0</v>
      </c>
      <c r="I353" s="148">
        <v>0</v>
      </c>
      <c r="J353" s="262" t="e">
        <f>I353*100/H353</f>
        <v>#DIV/0!</v>
      </c>
      <c r="K353" s="263">
        <v>0</v>
      </c>
      <c r="L353" s="264" t="e">
        <f>K353*100/I353</f>
        <v>#DIV/0!</v>
      </c>
      <c r="M353" s="263">
        <v>0</v>
      </c>
      <c r="N353" s="264" t="e">
        <f>M353*100/I353</f>
        <v>#DIV/0!</v>
      </c>
      <c r="O353" s="263">
        <v>0</v>
      </c>
      <c r="P353" s="264" t="e">
        <f>O353*100/I353</f>
        <v>#DIV/0!</v>
      </c>
      <c r="Q353" s="263">
        <v>0</v>
      </c>
      <c r="R353" s="264" t="e">
        <f>Q353*100/I353</f>
        <v>#DIV/0!</v>
      </c>
      <c r="S353" s="263">
        <v>0</v>
      </c>
      <c r="T353" s="264" t="e">
        <f>S353*100/I353</f>
        <v>#DIV/0!</v>
      </c>
      <c r="U353" s="263">
        <v>0</v>
      </c>
      <c r="V353" s="264" t="e">
        <f>U353*100/I353</f>
        <v>#DIV/0!</v>
      </c>
      <c r="W353" s="263">
        <v>0</v>
      </c>
      <c r="X353" s="264" t="e">
        <f>W353*100/I353</f>
        <v>#DIV/0!</v>
      </c>
      <c r="Y353" s="263">
        <v>0</v>
      </c>
      <c r="Z353" s="264" t="e">
        <f>Y353*100/I353</f>
        <v>#DIV/0!</v>
      </c>
      <c r="AA353" s="263">
        <v>0</v>
      </c>
      <c r="AB353" s="264" t="e">
        <f>AA353*100/I353</f>
        <v>#DIV/0!</v>
      </c>
      <c r="AC353" s="265">
        <v>0</v>
      </c>
      <c r="AD353" s="262" t="e">
        <f>AC353*100/I353</f>
        <v>#DIV/0!</v>
      </c>
      <c r="AE353" s="124">
        <v>1</v>
      </c>
      <c r="AF353" s="124">
        <v>0</v>
      </c>
      <c r="AG353" s="125" t="s">
        <v>2410</v>
      </c>
    </row>
    <row r="354" spans="1:33" ht="17.45" customHeight="1" thickTop="1" thickBot="1">
      <c r="A354" s="790" t="s">
        <v>123</v>
      </c>
      <c r="B354" s="791"/>
      <c r="C354" s="791"/>
      <c r="D354" s="791"/>
      <c r="E354" s="791"/>
      <c r="F354" s="791"/>
      <c r="G354" s="792"/>
      <c r="H354" s="66">
        <f>SUM(H322:H353)</f>
        <v>2989</v>
      </c>
      <c r="I354" s="66">
        <f>SUM(I322:I353)</f>
        <v>2308</v>
      </c>
      <c r="J354" s="67">
        <f>I354/H354*100</f>
        <v>77.216460354633654</v>
      </c>
      <c r="K354" s="66">
        <f>SUM(K322:K353)</f>
        <v>366</v>
      </c>
      <c r="L354" s="67">
        <f>K354/I354*100</f>
        <v>15.857885615251298</v>
      </c>
      <c r="M354" s="66">
        <f>SUM(M322:M353)</f>
        <v>1</v>
      </c>
      <c r="N354" s="67">
        <f>M354/I354*100</f>
        <v>4.3327556325823219E-2</v>
      </c>
      <c r="O354" s="66">
        <f>SUM(O322:O353)</f>
        <v>325</v>
      </c>
      <c r="P354" s="67">
        <f>O354/I354*100</f>
        <v>14.081455805892547</v>
      </c>
      <c r="Q354" s="66">
        <f>SUM(Q322:Q353)</f>
        <v>64</v>
      </c>
      <c r="R354" s="67">
        <f>Q354/I354*100</f>
        <v>2.772963604852686</v>
      </c>
      <c r="S354" s="66">
        <f>SUM(S322:S353)</f>
        <v>1</v>
      </c>
      <c r="T354" s="67">
        <f>S354/I354*100</f>
        <v>4.3327556325823219E-2</v>
      </c>
      <c r="U354" s="66">
        <f>SUM(U322:U353)</f>
        <v>0</v>
      </c>
      <c r="V354" s="67">
        <f>U354/I354*100</f>
        <v>0</v>
      </c>
      <c r="W354" s="66">
        <f>SUM(W322:W353)</f>
        <v>1</v>
      </c>
      <c r="X354" s="67">
        <f>W354/I354*100</f>
        <v>4.3327556325823219E-2</v>
      </c>
      <c r="Y354" s="66">
        <f>SUM(Y322:Y353)</f>
        <v>0</v>
      </c>
      <c r="Z354" s="67">
        <f>Y354/I354*100</f>
        <v>0</v>
      </c>
      <c r="AA354" s="66">
        <f>SUM(AA322:AA353)</f>
        <v>0</v>
      </c>
      <c r="AB354" s="67">
        <f>AA354/I354*100</f>
        <v>0</v>
      </c>
      <c r="AC354" s="66">
        <f>SUM(AC322:AC353)</f>
        <v>27</v>
      </c>
      <c r="AD354" s="67">
        <f>AC354/I354*100</f>
        <v>1.1698440207972272</v>
      </c>
      <c r="AE354" s="55"/>
    </row>
    <row r="355" spans="1:33" ht="18.75" thickTop="1">
      <c r="A355" s="109" t="s">
        <v>2323</v>
      </c>
      <c r="B355" s="109"/>
      <c r="C355" s="109"/>
      <c r="D355" s="109"/>
      <c r="E355" s="210"/>
      <c r="F355" s="210"/>
      <c r="G355" s="210"/>
      <c r="H355" s="69"/>
      <c r="I355" s="69"/>
      <c r="J355" s="70"/>
      <c r="K355" s="70"/>
      <c r="L355" s="71"/>
      <c r="M355" s="210"/>
      <c r="N355" s="71"/>
      <c r="O355" s="210"/>
      <c r="P355" s="71"/>
      <c r="Q355" s="210"/>
      <c r="R355" s="71"/>
      <c r="S355" s="210"/>
      <c r="T355" s="71"/>
      <c r="U355" s="210"/>
      <c r="V355" s="71"/>
      <c r="W355" s="210"/>
      <c r="X355" s="71"/>
      <c r="Y355" s="210"/>
      <c r="Z355" s="71"/>
      <c r="AA355" s="77"/>
      <c r="AB355" s="71"/>
      <c r="AC355" s="77"/>
      <c r="AD355" s="71"/>
      <c r="AE355" s="55"/>
    </row>
    <row r="356" spans="1:33">
      <c r="A356" s="210"/>
      <c r="B356" s="68"/>
      <c r="C356" s="68"/>
      <c r="D356" s="210"/>
      <c r="E356" s="210"/>
      <c r="F356" s="210"/>
      <c r="G356" s="210"/>
      <c r="H356" s="69"/>
      <c r="I356" s="69"/>
      <c r="J356" s="70"/>
      <c r="K356" s="70"/>
      <c r="L356" s="71"/>
      <c r="M356" s="210"/>
      <c r="N356" s="71"/>
      <c r="O356" s="210"/>
      <c r="P356" s="71"/>
      <c r="Q356" s="210"/>
      <c r="R356" s="71"/>
      <c r="S356" s="210"/>
      <c r="T356" s="71"/>
      <c r="U356" s="210"/>
      <c r="V356" s="71"/>
      <c r="W356" s="210"/>
      <c r="X356" s="71"/>
      <c r="Y356" s="210"/>
      <c r="Z356" s="71"/>
      <c r="AA356" s="77"/>
      <c r="AB356" s="71"/>
      <c r="AC356" s="77"/>
      <c r="AD356" s="71"/>
      <c r="AE356" s="55" t="s">
        <v>719</v>
      </c>
    </row>
    <row r="357" spans="1:33">
      <c r="A357" s="210"/>
      <c r="B357" s="68"/>
      <c r="C357" s="68"/>
      <c r="D357" s="210"/>
      <c r="E357" s="210"/>
      <c r="F357" s="210"/>
      <c r="G357" s="210"/>
      <c r="H357" s="69"/>
      <c r="I357" s="69"/>
      <c r="J357" s="70"/>
      <c r="K357" s="70"/>
      <c r="L357" s="71"/>
      <c r="M357" s="210"/>
      <c r="N357" s="71"/>
      <c r="O357" s="210"/>
      <c r="P357" s="71"/>
      <c r="Q357" s="210"/>
      <c r="R357" s="71"/>
      <c r="S357" s="210"/>
      <c r="T357" s="71"/>
      <c r="U357" s="210"/>
      <c r="V357" s="71"/>
      <c r="W357" s="210"/>
      <c r="X357" s="71"/>
      <c r="Y357" s="210"/>
      <c r="Z357" s="71"/>
      <c r="AA357" s="77"/>
      <c r="AB357" s="71"/>
      <c r="AC357" s="77"/>
      <c r="AD357" s="71"/>
      <c r="AE357" s="55"/>
    </row>
    <row r="358" spans="1:33">
      <c r="A358" s="210"/>
      <c r="B358" s="68"/>
      <c r="C358" s="68"/>
      <c r="D358" s="210"/>
      <c r="E358" s="210"/>
      <c r="F358" s="210"/>
      <c r="G358" s="210"/>
      <c r="H358" s="69"/>
      <c r="I358" s="69"/>
      <c r="J358" s="70"/>
      <c r="K358" s="70"/>
      <c r="L358" s="71"/>
      <c r="M358" s="210"/>
      <c r="N358" s="71"/>
      <c r="O358" s="210"/>
      <c r="P358" s="71"/>
      <c r="Q358" s="210"/>
      <c r="R358" s="71"/>
      <c r="S358" s="210"/>
      <c r="T358" s="71"/>
      <c r="U358" s="210"/>
      <c r="V358" s="71"/>
      <c r="W358" s="210"/>
      <c r="X358" s="71"/>
      <c r="Y358" s="210"/>
      <c r="Z358" s="71"/>
      <c r="AA358" s="77"/>
      <c r="AB358" s="71"/>
      <c r="AC358" s="77"/>
      <c r="AD358" s="71"/>
      <c r="AE358" s="55"/>
    </row>
    <row r="359" spans="1:33">
      <c r="A359" s="210"/>
      <c r="B359" s="68"/>
      <c r="C359" s="68"/>
      <c r="D359" s="210"/>
      <c r="E359" s="210"/>
      <c r="F359" s="210"/>
      <c r="G359" s="210"/>
      <c r="H359" s="69"/>
      <c r="I359" s="69"/>
      <c r="J359" s="70"/>
      <c r="K359" s="70"/>
      <c r="L359" s="71"/>
      <c r="M359" s="210"/>
      <c r="N359" s="71"/>
      <c r="O359" s="210"/>
      <c r="P359" s="71"/>
      <c r="Q359" s="210"/>
      <c r="R359" s="71"/>
      <c r="S359" s="210"/>
      <c r="T359" s="71"/>
      <c r="U359" s="210"/>
      <c r="V359" s="71"/>
      <c r="W359" s="210"/>
      <c r="X359" s="71"/>
      <c r="Y359" s="210"/>
      <c r="Z359" s="71"/>
      <c r="AA359" s="77"/>
      <c r="AB359" s="71"/>
      <c r="AC359" s="77"/>
      <c r="AD359" s="71"/>
      <c r="AE359" s="55"/>
    </row>
    <row r="360" spans="1:33">
      <c r="A360" s="210"/>
      <c r="B360" s="68"/>
      <c r="C360" s="68"/>
      <c r="D360" s="210"/>
      <c r="E360" s="210"/>
      <c r="F360" s="210"/>
      <c r="G360" s="210"/>
      <c r="H360" s="69"/>
      <c r="I360" s="69"/>
      <c r="J360" s="70"/>
      <c r="K360" s="70"/>
      <c r="L360" s="71"/>
      <c r="M360" s="210"/>
      <c r="N360" s="71"/>
      <c r="O360" s="210"/>
      <c r="P360" s="71"/>
      <c r="Q360" s="210"/>
      <c r="R360" s="71"/>
      <c r="S360" s="210"/>
      <c r="T360" s="71"/>
      <c r="U360" s="210"/>
      <c r="V360" s="71"/>
      <c r="W360" s="210"/>
      <c r="X360" s="71"/>
      <c r="Y360" s="210"/>
      <c r="Z360" s="71"/>
      <c r="AA360" s="77"/>
      <c r="AB360" s="71"/>
      <c r="AC360" s="77"/>
      <c r="AD360" s="71"/>
      <c r="AE360" s="55"/>
    </row>
    <row r="361" spans="1:33" ht="23.25">
      <c r="A361" s="739" t="s">
        <v>2404</v>
      </c>
      <c r="B361" s="739"/>
      <c r="C361" s="739"/>
      <c r="D361" s="739"/>
      <c r="E361" s="739"/>
      <c r="F361" s="739"/>
      <c r="G361" s="739"/>
      <c r="H361" s="739"/>
      <c r="I361" s="739"/>
      <c r="J361" s="739"/>
      <c r="K361" s="739"/>
      <c r="L361" s="739"/>
      <c r="M361" s="739"/>
      <c r="N361" s="739"/>
      <c r="O361" s="739"/>
      <c r="P361" s="739"/>
      <c r="Q361" s="739"/>
      <c r="R361" s="739"/>
      <c r="S361" s="739"/>
      <c r="T361" s="739"/>
      <c r="U361" s="739"/>
      <c r="V361" s="739"/>
      <c r="W361" s="739"/>
      <c r="X361" s="739"/>
      <c r="Y361" s="739"/>
      <c r="Z361" s="739"/>
      <c r="AA361" s="739"/>
      <c r="AB361" s="739"/>
      <c r="AC361" s="739"/>
      <c r="AD361" s="739"/>
      <c r="AE361" s="55"/>
    </row>
    <row r="362" spans="1:33" ht="23.25">
      <c r="A362" s="739" t="s">
        <v>124</v>
      </c>
      <c r="B362" s="739"/>
      <c r="C362" s="739"/>
      <c r="D362" s="739"/>
      <c r="E362" s="739"/>
      <c r="F362" s="739"/>
      <c r="G362" s="739"/>
      <c r="H362" s="739"/>
      <c r="I362" s="739"/>
      <c r="J362" s="739"/>
      <c r="K362" s="739"/>
      <c r="L362" s="739"/>
      <c r="M362" s="739"/>
      <c r="N362" s="739"/>
      <c r="O362" s="739"/>
      <c r="P362" s="739"/>
      <c r="Q362" s="739"/>
      <c r="R362" s="739"/>
      <c r="S362" s="739"/>
      <c r="T362" s="739"/>
      <c r="U362" s="739"/>
      <c r="V362" s="739"/>
      <c r="W362" s="739"/>
      <c r="X362" s="739"/>
      <c r="Y362" s="739"/>
      <c r="Z362" s="739"/>
      <c r="AA362" s="739"/>
      <c r="AB362" s="739"/>
      <c r="AC362" s="739"/>
      <c r="AD362" s="739"/>
      <c r="AE362" s="55"/>
    </row>
    <row r="363" spans="1:33" ht="21">
      <c r="B363" s="738" t="s">
        <v>967</v>
      </c>
      <c r="C363" s="738"/>
      <c r="D363" s="738"/>
      <c r="E363" s="738"/>
      <c r="F363" s="738"/>
      <c r="G363" s="738"/>
      <c r="H363" s="738"/>
      <c r="I363" s="738"/>
      <c r="J363" s="738"/>
      <c r="K363" s="738"/>
      <c r="L363" s="738"/>
      <c r="M363" s="738"/>
      <c r="N363" s="738"/>
      <c r="O363" s="738"/>
      <c r="P363" s="738"/>
      <c r="Q363" s="738"/>
      <c r="R363" s="738"/>
      <c r="S363" s="738"/>
      <c r="T363" s="738"/>
      <c r="U363" s="738"/>
      <c r="V363" s="738"/>
      <c r="W363" s="738"/>
      <c r="X363" s="738"/>
      <c r="Y363" s="738"/>
      <c r="Z363" s="738"/>
      <c r="AA363" s="738"/>
      <c r="AB363" s="738"/>
      <c r="AC363" s="738"/>
      <c r="AD363" s="738"/>
      <c r="AE363" s="55"/>
    </row>
    <row r="364" spans="1:33" ht="21">
      <c r="B364" s="738" t="s">
        <v>1406</v>
      </c>
      <c r="C364" s="738"/>
      <c r="D364" s="738"/>
      <c r="E364" s="738"/>
      <c r="F364" s="738"/>
      <c r="G364" s="738"/>
      <c r="H364" s="57"/>
      <c r="I364" s="57"/>
      <c r="J364" s="58"/>
      <c r="K364" s="58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  <c r="AE364" s="55"/>
    </row>
    <row r="365" spans="1:33" ht="15">
      <c r="B365" s="60"/>
      <c r="C365" s="60"/>
      <c r="D365" s="61"/>
      <c r="E365" s="61"/>
      <c r="F365" s="61"/>
      <c r="G365" s="61"/>
      <c r="H365" s="62"/>
      <c r="I365" s="62"/>
      <c r="J365" s="63"/>
      <c r="K365" s="63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55"/>
    </row>
    <row r="366" spans="1:33" ht="18" customHeight="1">
      <c r="A366" s="740" t="s">
        <v>940</v>
      </c>
      <c r="B366" s="740" t="s">
        <v>122</v>
      </c>
      <c r="C366" s="740" t="s">
        <v>942</v>
      </c>
      <c r="D366" s="740" t="s">
        <v>943</v>
      </c>
      <c r="E366" s="740" t="s">
        <v>944</v>
      </c>
      <c r="F366" s="740" t="s">
        <v>945</v>
      </c>
      <c r="G366" s="740" t="s">
        <v>1139</v>
      </c>
      <c r="H366" s="743" t="s">
        <v>946</v>
      </c>
      <c r="I366" s="743" t="s">
        <v>1853</v>
      </c>
      <c r="J366" s="776" t="s">
        <v>1852</v>
      </c>
      <c r="K366" s="765" t="s">
        <v>928</v>
      </c>
      <c r="L366" s="766"/>
      <c r="M366" s="751" t="s">
        <v>929</v>
      </c>
      <c r="N366" s="764"/>
      <c r="O366" s="764"/>
      <c r="P366" s="764"/>
      <c r="Q366" s="764"/>
      <c r="R366" s="764"/>
      <c r="S366" s="764"/>
      <c r="T366" s="764"/>
      <c r="U366" s="764"/>
      <c r="V366" s="764"/>
      <c r="W366" s="764"/>
      <c r="X366" s="764"/>
      <c r="Y366" s="764"/>
      <c r="Z366" s="764"/>
      <c r="AA366" s="764"/>
      <c r="AB366" s="764"/>
      <c r="AC366" s="764"/>
      <c r="AD366" s="752"/>
      <c r="AE366" s="55"/>
    </row>
    <row r="367" spans="1:33" ht="18">
      <c r="A367" s="741"/>
      <c r="B367" s="741"/>
      <c r="C367" s="741"/>
      <c r="D367" s="741"/>
      <c r="E367" s="741"/>
      <c r="F367" s="741"/>
      <c r="G367" s="753"/>
      <c r="H367" s="744"/>
      <c r="I367" s="744"/>
      <c r="J367" s="777"/>
      <c r="K367" s="767"/>
      <c r="L367" s="768"/>
      <c r="M367" s="751" t="s">
        <v>930</v>
      </c>
      <c r="N367" s="752"/>
      <c r="O367" s="751" t="s">
        <v>931</v>
      </c>
      <c r="P367" s="752"/>
      <c r="Q367" s="751" t="s">
        <v>932</v>
      </c>
      <c r="R367" s="752"/>
      <c r="S367" s="751" t="s">
        <v>933</v>
      </c>
      <c r="T367" s="752"/>
      <c r="U367" s="751" t="s">
        <v>934</v>
      </c>
      <c r="V367" s="752"/>
      <c r="W367" s="751" t="s">
        <v>935</v>
      </c>
      <c r="X367" s="752"/>
      <c r="Y367" s="751" t="s">
        <v>936</v>
      </c>
      <c r="Z367" s="752"/>
      <c r="AA367" s="751" t="s">
        <v>950</v>
      </c>
      <c r="AB367" s="752"/>
      <c r="AC367" s="751" t="s">
        <v>951</v>
      </c>
      <c r="AD367" s="752"/>
      <c r="AE367" s="55"/>
    </row>
    <row r="368" spans="1:33" ht="54">
      <c r="A368" s="742"/>
      <c r="B368" s="742"/>
      <c r="C368" s="742"/>
      <c r="D368" s="742"/>
      <c r="E368" s="742"/>
      <c r="F368" s="742"/>
      <c r="G368" s="754"/>
      <c r="H368" s="745"/>
      <c r="I368" s="745"/>
      <c r="J368" s="778"/>
      <c r="K368" s="64" t="s">
        <v>937</v>
      </c>
      <c r="L368" s="65" t="s">
        <v>949</v>
      </c>
      <c r="M368" s="65" t="s">
        <v>937</v>
      </c>
      <c r="N368" s="65" t="s">
        <v>949</v>
      </c>
      <c r="O368" s="65" t="s">
        <v>937</v>
      </c>
      <c r="P368" s="65" t="s">
        <v>949</v>
      </c>
      <c r="Q368" s="65" t="s">
        <v>937</v>
      </c>
      <c r="R368" s="65" t="s">
        <v>949</v>
      </c>
      <c r="S368" s="65" t="s">
        <v>937</v>
      </c>
      <c r="T368" s="65" t="s">
        <v>949</v>
      </c>
      <c r="U368" s="65" t="s">
        <v>937</v>
      </c>
      <c r="V368" s="65" t="s">
        <v>949</v>
      </c>
      <c r="W368" s="65" t="s">
        <v>937</v>
      </c>
      <c r="X368" s="65" t="s">
        <v>949</v>
      </c>
      <c r="Y368" s="65" t="s">
        <v>937</v>
      </c>
      <c r="Z368" s="65" t="s">
        <v>949</v>
      </c>
      <c r="AA368" s="65" t="s">
        <v>937</v>
      </c>
      <c r="AB368" s="65" t="s">
        <v>949</v>
      </c>
      <c r="AC368" s="65" t="s">
        <v>937</v>
      </c>
      <c r="AD368" s="65" t="s">
        <v>949</v>
      </c>
      <c r="AE368" s="55"/>
    </row>
    <row r="369" spans="1:32" s="206" customFormat="1" ht="18.75">
      <c r="A369" s="23">
        <v>1</v>
      </c>
      <c r="B369" s="23" t="s">
        <v>1407</v>
      </c>
      <c r="C369" s="30" t="s">
        <v>1417</v>
      </c>
      <c r="D369" s="30">
        <v>7</v>
      </c>
      <c r="E369" s="30" t="s">
        <v>1427</v>
      </c>
      <c r="F369" s="30" t="s">
        <v>1436</v>
      </c>
      <c r="G369" s="30" t="s">
        <v>1444</v>
      </c>
      <c r="H369" s="266">
        <v>125</v>
      </c>
      <c r="I369" s="266">
        <v>103</v>
      </c>
      <c r="J369" s="262">
        <f>I369*100/H369</f>
        <v>82.4</v>
      </c>
      <c r="K369" s="263">
        <v>0</v>
      </c>
      <c r="L369" s="264">
        <f t="shared" ref="L369:L379" si="123">K369*100/I369</f>
        <v>0</v>
      </c>
      <c r="M369" s="263">
        <v>0</v>
      </c>
      <c r="N369" s="264">
        <f t="shared" ref="N369:N379" si="124">M369*100/I369</f>
        <v>0</v>
      </c>
      <c r="O369" s="263">
        <v>0</v>
      </c>
      <c r="P369" s="264">
        <f t="shared" ref="P369:P379" si="125">O369*100/I369</f>
        <v>0</v>
      </c>
      <c r="Q369" s="263">
        <v>0</v>
      </c>
      <c r="R369" s="264">
        <f t="shared" ref="R369:R379" si="126">Q369*100/I369</f>
        <v>0</v>
      </c>
      <c r="S369" s="263">
        <v>0</v>
      </c>
      <c r="T369" s="264">
        <f t="shared" ref="T369:T379" si="127">S369*100/I369</f>
        <v>0</v>
      </c>
      <c r="U369" s="263">
        <v>0</v>
      </c>
      <c r="V369" s="264">
        <f t="shared" ref="V369:V379" si="128">U369*100/I369</f>
        <v>0</v>
      </c>
      <c r="W369" s="263">
        <v>0</v>
      </c>
      <c r="X369" s="264">
        <f t="shared" ref="X369:X379" si="129">W369*100/I369</f>
        <v>0</v>
      </c>
      <c r="Y369" s="263">
        <v>0</v>
      </c>
      <c r="Z369" s="264">
        <f t="shared" ref="Z369:Z379" si="130">Y369*100/I369</f>
        <v>0</v>
      </c>
      <c r="AA369" s="263">
        <v>0</v>
      </c>
      <c r="AB369" s="264">
        <f t="shared" ref="AB369:AB379" si="131">AA369*100/I369</f>
        <v>0</v>
      </c>
      <c r="AC369" s="265">
        <v>0</v>
      </c>
      <c r="AD369" s="262">
        <f t="shared" ref="AD369:AD379" si="132">AC369*100/I369</f>
        <v>0</v>
      </c>
      <c r="AE369" s="205">
        <v>1</v>
      </c>
      <c r="AF369" s="206">
        <v>1</v>
      </c>
    </row>
    <row r="370" spans="1:32" s="206" customFormat="1" ht="18.75">
      <c r="A370" s="23">
        <v>2</v>
      </c>
      <c r="B370" s="23" t="s">
        <v>1408</v>
      </c>
      <c r="C370" s="23" t="s">
        <v>1418</v>
      </c>
      <c r="D370" s="23">
        <v>11</v>
      </c>
      <c r="E370" s="23" t="s">
        <v>1428</v>
      </c>
      <c r="F370" s="23" t="s">
        <v>1437</v>
      </c>
      <c r="G370" s="30" t="s">
        <v>1444</v>
      </c>
      <c r="H370" s="266">
        <v>99</v>
      </c>
      <c r="I370" s="266">
        <v>99</v>
      </c>
      <c r="J370" s="262">
        <f t="shared" ref="J370:J379" si="133">I370*100/H370</f>
        <v>100</v>
      </c>
      <c r="K370" s="263">
        <v>2</v>
      </c>
      <c r="L370" s="264">
        <f t="shared" si="123"/>
        <v>2.0202020202020203</v>
      </c>
      <c r="M370" s="263">
        <v>1</v>
      </c>
      <c r="N370" s="264">
        <f t="shared" si="124"/>
        <v>1.0101010101010102</v>
      </c>
      <c r="O370" s="263">
        <v>0</v>
      </c>
      <c r="P370" s="264">
        <f t="shared" si="125"/>
        <v>0</v>
      </c>
      <c r="Q370" s="263">
        <v>1</v>
      </c>
      <c r="R370" s="264">
        <f t="shared" si="126"/>
        <v>1.0101010101010102</v>
      </c>
      <c r="S370" s="263">
        <v>0</v>
      </c>
      <c r="T370" s="264">
        <f t="shared" si="127"/>
        <v>0</v>
      </c>
      <c r="U370" s="263">
        <v>0</v>
      </c>
      <c r="V370" s="264">
        <f t="shared" si="128"/>
        <v>0</v>
      </c>
      <c r="W370" s="263">
        <v>0</v>
      </c>
      <c r="X370" s="264">
        <f t="shared" si="129"/>
        <v>0</v>
      </c>
      <c r="Y370" s="263">
        <v>0</v>
      </c>
      <c r="Z370" s="264">
        <f t="shared" si="130"/>
        <v>0</v>
      </c>
      <c r="AA370" s="263">
        <v>0</v>
      </c>
      <c r="AB370" s="264">
        <f t="shared" si="131"/>
        <v>0</v>
      </c>
      <c r="AC370" s="265">
        <v>0</v>
      </c>
      <c r="AD370" s="262">
        <f t="shared" si="132"/>
        <v>0</v>
      </c>
      <c r="AE370" s="205">
        <v>1</v>
      </c>
      <c r="AF370" s="206">
        <v>1</v>
      </c>
    </row>
    <row r="371" spans="1:32" s="206" customFormat="1" ht="18.75">
      <c r="A371" s="23">
        <v>3</v>
      </c>
      <c r="B371" s="23" t="s">
        <v>1409</v>
      </c>
      <c r="C371" s="23" t="s">
        <v>1419</v>
      </c>
      <c r="D371" s="23">
        <v>10</v>
      </c>
      <c r="E371" s="23" t="s">
        <v>1429</v>
      </c>
      <c r="F371" s="23" t="s">
        <v>1438</v>
      </c>
      <c r="G371" s="30" t="s">
        <v>1444</v>
      </c>
      <c r="H371" s="266">
        <v>126</v>
      </c>
      <c r="I371" s="266">
        <v>126</v>
      </c>
      <c r="J371" s="262">
        <f t="shared" si="133"/>
        <v>100</v>
      </c>
      <c r="K371" s="263">
        <v>0</v>
      </c>
      <c r="L371" s="264">
        <f t="shared" si="123"/>
        <v>0</v>
      </c>
      <c r="M371" s="263">
        <v>0</v>
      </c>
      <c r="N371" s="264">
        <f t="shared" si="124"/>
        <v>0</v>
      </c>
      <c r="O371" s="263">
        <v>0</v>
      </c>
      <c r="P371" s="264">
        <f t="shared" si="125"/>
        <v>0</v>
      </c>
      <c r="Q371" s="263">
        <v>0</v>
      </c>
      <c r="R371" s="264">
        <f t="shared" si="126"/>
        <v>0</v>
      </c>
      <c r="S371" s="263">
        <v>0</v>
      </c>
      <c r="T371" s="264">
        <f t="shared" si="127"/>
        <v>0</v>
      </c>
      <c r="U371" s="263">
        <v>0</v>
      </c>
      <c r="V371" s="264">
        <f t="shared" si="128"/>
        <v>0</v>
      </c>
      <c r="W371" s="263">
        <v>0</v>
      </c>
      <c r="X371" s="264">
        <f t="shared" si="129"/>
        <v>0</v>
      </c>
      <c r="Y371" s="263">
        <v>0</v>
      </c>
      <c r="Z371" s="264">
        <f t="shared" si="130"/>
        <v>0</v>
      </c>
      <c r="AA371" s="263">
        <v>0</v>
      </c>
      <c r="AB371" s="264">
        <f t="shared" si="131"/>
        <v>0</v>
      </c>
      <c r="AC371" s="265">
        <v>0</v>
      </c>
      <c r="AD371" s="262">
        <f t="shared" si="132"/>
        <v>0</v>
      </c>
      <c r="AE371" s="205">
        <v>1</v>
      </c>
      <c r="AF371" s="206">
        <v>1</v>
      </c>
    </row>
    <row r="372" spans="1:32" s="206" customFormat="1" ht="18.75">
      <c r="A372" s="23">
        <v>4</v>
      </c>
      <c r="B372" s="23" t="s">
        <v>1410</v>
      </c>
      <c r="C372" s="23" t="s">
        <v>1420</v>
      </c>
      <c r="D372" s="23">
        <v>7</v>
      </c>
      <c r="E372" s="23" t="s">
        <v>1430</v>
      </c>
      <c r="F372" s="23" t="s">
        <v>1439</v>
      </c>
      <c r="G372" s="30" t="s">
        <v>1444</v>
      </c>
      <c r="H372" s="266">
        <v>101</v>
      </c>
      <c r="I372" s="266">
        <v>102</v>
      </c>
      <c r="J372" s="262">
        <f t="shared" si="133"/>
        <v>100.99009900990099</v>
      </c>
      <c r="K372" s="263">
        <v>0</v>
      </c>
      <c r="L372" s="264">
        <f t="shared" si="123"/>
        <v>0</v>
      </c>
      <c r="M372" s="263">
        <v>0</v>
      </c>
      <c r="N372" s="264">
        <f t="shared" si="124"/>
        <v>0</v>
      </c>
      <c r="O372" s="263">
        <v>0</v>
      </c>
      <c r="P372" s="264">
        <f t="shared" si="125"/>
        <v>0</v>
      </c>
      <c r="Q372" s="263">
        <v>0</v>
      </c>
      <c r="R372" s="264">
        <f t="shared" si="126"/>
        <v>0</v>
      </c>
      <c r="S372" s="263">
        <v>0</v>
      </c>
      <c r="T372" s="264">
        <f t="shared" si="127"/>
        <v>0</v>
      </c>
      <c r="U372" s="263">
        <v>0</v>
      </c>
      <c r="V372" s="264">
        <f t="shared" si="128"/>
        <v>0</v>
      </c>
      <c r="W372" s="263">
        <v>0</v>
      </c>
      <c r="X372" s="264">
        <f t="shared" si="129"/>
        <v>0</v>
      </c>
      <c r="Y372" s="263">
        <v>0</v>
      </c>
      <c r="Z372" s="264">
        <f t="shared" si="130"/>
        <v>0</v>
      </c>
      <c r="AA372" s="263">
        <v>0</v>
      </c>
      <c r="AB372" s="264">
        <f t="shared" si="131"/>
        <v>0</v>
      </c>
      <c r="AC372" s="265">
        <v>0</v>
      </c>
      <c r="AD372" s="262">
        <f t="shared" si="132"/>
        <v>0</v>
      </c>
      <c r="AE372" s="205">
        <v>1</v>
      </c>
      <c r="AF372" s="206">
        <v>1</v>
      </c>
    </row>
    <row r="373" spans="1:32" ht="18">
      <c r="A373" s="23">
        <v>5</v>
      </c>
      <c r="B373" s="24" t="s">
        <v>1920</v>
      </c>
      <c r="C373" s="24"/>
      <c r="D373" s="23">
        <v>8</v>
      </c>
      <c r="E373" s="23" t="s">
        <v>1921</v>
      </c>
      <c r="F373" s="23" t="s">
        <v>1922</v>
      </c>
      <c r="G373" s="30" t="s">
        <v>1446</v>
      </c>
      <c r="H373" s="25">
        <v>65</v>
      </c>
      <c r="I373" s="25">
        <v>61</v>
      </c>
      <c r="J373" s="267">
        <f t="shared" si="133"/>
        <v>93.84615384615384</v>
      </c>
      <c r="K373" s="25">
        <v>0</v>
      </c>
      <c r="L373" s="267">
        <f t="shared" si="123"/>
        <v>0</v>
      </c>
      <c r="M373" s="268">
        <v>0</v>
      </c>
      <c r="N373" s="269">
        <f t="shared" si="124"/>
        <v>0</v>
      </c>
      <c r="O373" s="268">
        <v>0</v>
      </c>
      <c r="P373" s="269">
        <f t="shared" si="125"/>
        <v>0</v>
      </c>
      <c r="Q373" s="268">
        <v>0</v>
      </c>
      <c r="R373" s="269">
        <f t="shared" si="126"/>
        <v>0</v>
      </c>
      <c r="S373" s="268">
        <v>0</v>
      </c>
      <c r="T373" s="269">
        <f t="shared" si="127"/>
        <v>0</v>
      </c>
      <c r="U373" s="268">
        <v>0</v>
      </c>
      <c r="V373" s="269">
        <f t="shared" si="128"/>
        <v>0</v>
      </c>
      <c r="W373" s="268">
        <v>0</v>
      </c>
      <c r="X373" s="269">
        <f t="shared" si="129"/>
        <v>0</v>
      </c>
      <c r="Y373" s="268">
        <v>0</v>
      </c>
      <c r="Z373" s="269">
        <f t="shared" si="130"/>
        <v>0</v>
      </c>
      <c r="AA373" s="268">
        <v>0</v>
      </c>
      <c r="AB373" s="269">
        <f t="shared" si="131"/>
        <v>0</v>
      </c>
      <c r="AC373" s="268">
        <v>0</v>
      </c>
      <c r="AD373" s="270">
        <f t="shared" si="132"/>
        <v>0</v>
      </c>
      <c r="AE373" s="53">
        <v>1</v>
      </c>
      <c r="AF373" s="53">
        <v>1</v>
      </c>
    </row>
    <row r="374" spans="1:32" ht="18">
      <c r="A374" s="23">
        <v>6</v>
      </c>
      <c r="B374" s="24" t="s">
        <v>1411</v>
      </c>
      <c r="C374" s="24" t="s">
        <v>1421</v>
      </c>
      <c r="D374" s="23">
        <v>10</v>
      </c>
      <c r="E374" s="23" t="s">
        <v>1432</v>
      </c>
      <c r="F374" s="23" t="s">
        <v>1441</v>
      </c>
      <c r="G374" s="30" t="s">
        <v>1446</v>
      </c>
      <c r="H374" s="25">
        <v>156</v>
      </c>
      <c r="I374" s="25">
        <v>152</v>
      </c>
      <c r="J374" s="267">
        <f t="shared" si="133"/>
        <v>97.435897435897431</v>
      </c>
      <c r="K374" s="25">
        <v>0</v>
      </c>
      <c r="L374" s="267">
        <f t="shared" si="123"/>
        <v>0</v>
      </c>
      <c r="M374" s="268">
        <v>0</v>
      </c>
      <c r="N374" s="269">
        <f t="shared" si="124"/>
        <v>0</v>
      </c>
      <c r="O374" s="268">
        <v>0</v>
      </c>
      <c r="P374" s="269">
        <f t="shared" si="125"/>
        <v>0</v>
      </c>
      <c r="Q374" s="268">
        <v>0</v>
      </c>
      <c r="R374" s="269">
        <f t="shared" si="126"/>
        <v>0</v>
      </c>
      <c r="S374" s="268">
        <v>0</v>
      </c>
      <c r="T374" s="269">
        <f t="shared" si="127"/>
        <v>0</v>
      </c>
      <c r="U374" s="268">
        <v>0</v>
      </c>
      <c r="V374" s="269">
        <f t="shared" si="128"/>
        <v>0</v>
      </c>
      <c r="W374" s="268">
        <v>0</v>
      </c>
      <c r="X374" s="269">
        <f t="shared" si="129"/>
        <v>0</v>
      </c>
      <c r="Y374" s="268">
        <v>0</v>
      </c>
      <c r="Z374" s="269">
        <f t="shared" si="130"/>
        <v>0</v>
      </c>
      <c r="AA374" s="268">
        <v>0</v>
      </c>
      <c r="AB374" s="269">
        <f t="shared" si="131"/>
        <v>0</v>
      </c>
      <c r="AC374" s="268">
        <v>0</v>
      </c>
      <c r="AD374" s="270">
        <f t="shared" si="132"/>
        <v>0</v>
      </c>
      <c r="AE374" s="53">
        <v>1</v>
      </c>
      <c r="AF374" s="53">
        <v>1</v>
      </c>
    </row>
    <row r="375" spans="1:32" ht="18">
      <c r="A375" s="23">
        <v>7</v>
      </c>
      <c r="B375" s="24" t="s">
        <v>1412</v>
      </c>
      <c r="C375" s="24" t="s">
        <v>1422</v>
      </c>
      <c r="D375" s="23">
        <v>11</v>
      </c>
      <c r="E375" s="23" t="s">
        <v>1432</v>
      </c>
      <c r="F375" s="23" t="s">
        <v>1441</v>
      </c>
      <c r="G375" s="30" t="s">
        <v>1446</v>
      </c>
      <c r="H375" s="25">
        <v>128</v>
      </c>
      <c r="I375" s="25">
        <v>122</v>
      </c>
      <c r="J375" s="267">
        <f t="shared" si="133"/>
        <v>95.3125</v>
      </c>
      <c r="K375" s="25">
        <v>1</v>
      </c>
      <c r="L375" s="267">
        <f t="shared" si="123"/>
        <v>0.81967213114754101</v>
      </c>
      <c r="M375" s="268">
        <v>0</v>
      </c>
      <c r="N375" s="269">
        <f t="shared" si="124"/>
        <v>0</v>
      </c>
      <c r="O375" s="268">
        <v>0</v>
      </c>
      <c r="P375" s="269">
        <f t="shared" si="125"/>
        <v>0</v>
      </c>
      <c r="Q375" s="268">
        <v>0</v>
      </c>
      <c r="R375" s="269">
        <f t="shared" si="126"/>
        <v>0</v>
      </c>
      <c r="S375" s="268">
        <v>0</v>
      </c>
      <c r="T375" s="269">
        <f t="shared" si="127"/>
        <v>0</v>
      </c>
      <c r="U375" s="268">
        <v>1</v>
      </c>
      <c r="V375" s="269">
        <f t="shared" si="128"/>
        <v>0.81967213114754101</v>
      </c>
      <c r="W375" s="268">
        <v>0</v>
      </c>
      <c r="X375" s="269">
        <f t="shared" si="129"/>
        <v>0</v>
      </c>
      <c r="Y375" s="268">
        <v>0</v>
      </c>
      <c r="Z375" s="269">
        <f t="shared" si="130"/>
        <v>0</v>
      </c>
      <c r="AA375" s="268">
        <v>0</v>
      </c>
      <c r="AB375" s="269">
        <f t="shared" si="131"/>
        <v>0</v>
      </c>
      <c r="AC375" s="268">
        <v>0</v>
      </c>
      <c r="AD375" s="270">
        <f t="shared" si="132"/>
        <v>0</v>
      </c>
      <c r="AE375" s="53">
        <v>1</v>
      </c>
      <c r="AF375" s="53">
        <v>1</v>
      </c>
    </row>
    <row r="376" spans="1:32" ht="18">
      <c r="A376" s="23">
        <v>8</v>
      </c>
      <c r="B376" s="24" t="s">
        <v>1413</v>
      </c>
      <c r="C376" s="36" t="s">
        <v>1423</v>
      </c>
      <c r="D376" s="30">
        <v>16</v>
      </c>
      <c r="E376" s="30" t="s">
        <v>1433</v>
      </c>
      <c r="F376" s="30" t="s">
        <v>1433</v>
      </c>
      <c r="G376" s="30" t="s">
        <v>1446</v>
      </c>
      <c r="H376" s="25">
        <v>130</v>
      </c>
      <c r="I376" s="25">
        <v>124</v>
      </c>
      <c r="J376" s="267">
        <f t="shared" si="133"/>
        <v>95.384615384615387</v>
      </c>
      <c r="K376" s="25">
        <v>0</v>
      </c>
      <c r="L376" s="267">
        <f t="shared" si="123"/>
        <v>0</v>
      </c>
      <c r="M376" s="268">
        <v>0</v>
      </c>
      <c r="N376" s="269">
        <f t="shared" si="124"/>
        <v>0</v>
      </c>
      <c r="O376" s="268">
        <v>0</v>
      </c>
      <c r="P376" s="269">
        <f t="shared" si="125"/>
        <v>0</v>
      </c>
      <c r="Q376" s="268">
        <v>0</v>
      </c>
      <c r="R376" s="269">
        <f t="shared" si="126"/>
        <v>0</v>
      </c>
      <c r="S376" s="268">
        <v>0</v>
      </c>
      <c r="T376" s="269">
        <f t="shared" si="127"/>
        <v>0</v>
      </c>
      <c r="U376" s="268">
        <v>0</v>
      </c>
      <c r="V376" s="269">
        <f t="shared" si="128"/>
        <v>0</v>
      </c>
      <c r="W376" s="268">
        <v>0</v>
      </c>
      <c r="X376" s="269">
        <f t="shared" si="129"/>
        <v>0</v>
      </c>
      <c r="Y376" s="268">
        <v>0</v>
      </c>
      <c r="Z376" s="269">
        <f t="shared" si="130"/>
        <v>0</v>
      </c>
      <c r="AA376" s="268">
        <v>0</v>
      </c>
      <c r="AB376" s="269">
        <f t="shared" si="131"/>
        <v>0</v>
      </c>
      <c r="AC376" s="268">
        <v>0</v>
      </c>
      <c r="AD376" s="270">
        <f t="shared" si="132"/>
        <v>0</v>
      </c>
      <c r="AE376" s="53">
        <v>1</v>
      </c>
      <c r="AF376" s="53">
        <v>1</v>
      </c>
    </row>
    <row r="377" spans="1:32" ht="18">
      <c r="A377" s="23">
        <v>9</v>
      </c>
      <c r="B377" s="24" t="s">
        <v>1414</v>
      </c>
      <c r="C377" s="36" t="s">
        <v>1424</v>
      </c>
      <c r="D377" s="30">
        <v>15</v>
      </c>
      <c r="E377" s="30" t="s">
        <v>1433</v>
      </c>
      <c r="F377" s="30" t="s">
        <v>1433</v>
      </c>
      <c r="G377" s="30" t="s">
        <v>1446</v>
      </c>
      <c r="H377" s="25">
        <v>33</v>
      </c>
      <c r="I377" s="25">
        <v>33</v>
      </c>
      <c r="J377" s="267">
        <f t="shared" si="133"/>
        <v>100</v>
      </c>
      <c r="K377" s="25">
        <v>0</v>
      </c>
      <c r="L377" s="267">
        <f t="shared" si="123"/>
        <v>0</v>
      </c>
      <c r="M377" s="268">
        <v>0</v>
      </c>
      <c r="N377" s="269">
        <f t="shared" si="124"/>
        <v>0</v>
      </c>
      <c r="O377" s="268">
        <v>0</v>
      </c>
      <c r="P377" s="269">
        <f t="shared" si="125"/>
        <v>0</v>
      </c>
      <c r="Q377" s="268">
        <v>0</v>
      </c>
      <c r="R377" s="269">
        <f t="shared" si="126"/>
        <v>0</v>
      </c>
      <c r="S377" s="268">
        <v>0</v>
      </c>
      <c r="T377" s="269">
        <f t="shared" si="127"/>
        <v>0</v>
      </c>
      <c r="U377" s="268">
        <v>0</v>
      </c>
      <c r="V377" s="269">
        <f t="shared" si="128"/>
        <v>0</v>
      </c>
      <c r="W377" s="268">
        <v>0</v>
      </c>
      <c r="X377" s="269">
        <f t="shared" si="129"/>
        <v>0</v>
      </c>
      <c r="Y377" s="268">
        <v>0</v>
      </c>
      <c r="Z377" s="269">
        <f t="shared" si="130"/>
        <v>0</v>
      </c>
      <c r="AA377" s="268">
        <v>0</v>
      </c>
      <c r="AB377" s="269">
        <f t="shared" si="131"/>
        <v>0</v>
      </c>
      <c r="AC377" s="268">
        <v>0</v>
      </c>
      <c r="AD377" s="270">
        <f t="shared" si="132"/>
        <v>0</v>
      </c>
      <c r="AE377" s="53">
        <v>1</v>
      </c>
      <c r="AF377" s="53">
        <v>1</v>
      </c>
    </row>
    <row r="378" spans="1:32" ht="18">
      <c r="A378" s="23">
        <v>10</v>
      </c>
      <c r="B378" s="24" t="s">
        <v>1415</v>
      </c>
      <c r="C378" s="24" t="s">
        <v>1425</v>
      </c>
      <c r="D378" s="23">
        <v>13</v>
      </c>
      <c r="E378" s="23" t="s">
        <v>1434</v>
      </c>
      <c r="F378" s="23" t="s">
        <v>1442</v>
      </c>
      <c r="G378" s="30" t="s">
        <v>1446</v>
      </c>
      <c r="H378" s="25">
        <v>39</v>
      </c>
      <c r="I378" s="25">
        <v>36</v>
      </c>
      <c r="J378" s="267">
        <f t="shared" si="133"/>
        <v>92.307692307692307</v>
      </c>
      <c r="K378" s="25">
        <v>0</v>
      </c>
      <c r="L378" s="267">
        <f t="shared" si="123"/>
        <v>0</v>
      </c>
      <c r="M378" s="268">
        <v>0</v>
      </c>
      <c r="N378" s="269">
        <f t="shared" si="124"/>
        <v>0</v>
      </c>
      <c r="O378" s="268">
        <v>0</v>
      </c>
      <c r="P378" s="269">
        <f t="shared" si="125"/>
        <v>0</v>
      </c>
      <c r="Q378" s="268">
        <v>0</v>
      </c>
      <c r="R378" s="269">
        <f t="shared" si="126"/>
        <v>0</v>
      </c>
      <c r="S378" s="268">
        <v>0</v>
      </c>
      <c r="T378" s="269">
        <f t="shared" si="127"/>
        <v>0</v>
      </c>
      <c r="U378" s="268">
        <v>0</v>
      </c>
      <c r="V378" s="269">
        <f t="shared" si="128"/>
        <v>0</v>
      </c>
      <c r="W378" s="268">
        <v>0</v>
      </c>
      <c r="X378" s="269">
        <f t="shared" si="129"/>
        <v>0</v>
      </c>
      <c r="Y378" s="268">
        <v>0</v>
      </c>
      <c r="Z378" s="269">
        <f t="shared" si="130"/>
        <v>0</v>
      </c>
      <c r="AA378" s="268">
        <v>0</v>
      </c>
      <c r="AB378" s="269">
        <f t="shared" si="131"/>
        <v>0</v>
      </c>
      <c r="AC378" s="268">
        <v>0</v>
      </c>
      <c r="AD378" s="270">
        <f t="shared" si="132"/>
        <v>0</v>
      </c>
      <c r="AE378" s="53">
        <v>1</v>
      </c>
      <c r="AF378" s="53">
        <v>1</v>
      </c>
    </row>
    <row r="379" spans="1:32" ht="18.75" thickBot="1">
      <c r="A379" s="23">
        <v>11</v>
      </c>
      <c r="B379" s="24" t="s">
        <v>1416</v>
      </c>
      <c r="C379" s="24" t="s">
        <v>1426</v>
      </c>
      <c r="D379" s="23">
        <v>13</v>
      </c>
      <c r="E379" s="23" t="s">
        <v>1435</v>
      </c>
      <c r="F379" s="23" t="s">
        <v>1443</v>
      </c>
      <c r="G379" s="30" t="s">
        <v>1446</v>
      </c>
      <c r="H379" s="25">
        <v>80</v>
      </c>
      <c r="I379" s="25">
        <v>70</v>
      </c>
      <c r="J379" s="267">
        <f t="shared" si="133"/>
        <v>87.5</v>
      </c>
      <c r="K379" s="25">
        <v>0</v>
      </c>
      <c r="L379" s="267">
        <f t="shared" si="123"/>
        <v>0</v>
      </c>
      <c r="M379" s="268">
        <v>0</v>
      </c>
      <c r="N379" s="269">
        <f t="shared" si="124"/>
        <v>0</v>
      </c>
      <c r="O379" s="268">
        <v>0</v>
      </c>
      <c r="P379" s="269">
        <f t="shared" si="125"/>
        <v>0</v>
      </c>
      <c r="Q379" s="268">
        <v>0</v>
      </c>
      <c r="R379" s="269">
        <f t="shared" si="126"/>
        <v>0</v>
      </c>
      <c r="S379" s="268">
        <v>0</v>
      </c>
      <c r="T379" s="269">
        <f t="shared" si="127"/>
        <v>0</v>
      </c>
      <c r="U379" s="268">
        <v>0</v>
      </c>
      <c r="V379" s="269">
        <f t="shared" si="128"/>
        <v>0</v>
      </c>
      <c r="W379" s="268">
        <v>0</v>
      </c>
      <c r="X379" s="269">
        <f t="shared" si="129"/>
        <v>0</v>
      </c>
      <c r="Y379" s="268">
        <v>0</v>
      </c>
      <c r="Z379" s="269">
        <f t="shared" si="130"/>
        <v>0</v>
      </c>
      <c r="AA379" s="268">
        <v>0</v>
      </c>
      <c r="AB379" s="269">
        <f t="shared" si="131"/>
        <v>0</v>
      </c>
      <c r="AC379" s="268">
        <v>0</v>
      </c>
      <c r="AD379" s="270">
        <f t="shared" si="132"/>
        <v>0</v>
      </c>
      <c r="AE379" s="53">
        <v>1</v>
      </c>
      <c r="AF379" s="53">
        <v>1</v>
      </c>
    </row>
    <row r="380" spans="1:32" ht="17.45" customHeight="1" thickTop="1" thickBot="1">
      <c r="A380" s="773" t="s">
        <v>123</v>
      </c>
      <c r="B380" s="774"/>
      <c r="C380" s="774"/>
      <c r="D380" s="774"/>
      <c r="E380" s="774"/>
      <c r="F380" s="774"/>
      <c r="G380" s="775"/>
      <c r="H380" s="66">
        <f>SUM(H369:H379)</f>
        <v>1082</v>
      </c>
      <c r="I380" s="66">
        <f>SUM(I369:I379)</f>
        <v>1028</v>
      </c>
      <c r="J380" s="67">
        <f>I380/H380*100</f>
        <v>95.009242144177449</v>
      </c>
      <c r="K380" s="66">
        <f>SUM(K369:K379)</f>
        <v>3</v>
      </c>
      <c r="L380" s="67">
        <f>K380/I380*100</f>
        <v>0.29182879377431908</v>
      </c>
      <c r="M380" s="66">
        <f>SUM(M369:M379)</f>
        <v>1</v>
      </c>
      <c r="N380" s="67">
        <f>M380/I380*100</f>
        <v>9.727626459143969E-2</v>
      </c>
      <c r="O380" s="66">
        <f>SUM(O369:O379)</f>
        <v>0</v>
      </c>
      <c r="P380" s="67">
        <f>O380/I380*100</f>
        <v>0</v>
      </c>
      <c r="Q380" s="66">
        <f>SUM(Q369:Q379)</f>
        <v>1</v>
      </c>
      <c r="R380" s="67">
        <f>Q380/I380*100</f>
        <v>9.727626459143969E-2</v>
      </c>
      <c r="S380" s="66">
        <f>SUM(S369:S379)</f>
        <v>0</v>
      </c>
      <c r="T380" s="67">
        <f>S380/I380*100</f>
        <v>0</v>
      </c>
      <c r="U380" s="66">
        <f>SUM(U369:U379)</f>
        <v>1</v>
      </c>
      <c r="V380" s="67">
        <f>U380/I380*100</f>
        <v>9.727626459143969E-2</v>
      </c>
      <c r="W380" s="66">
        <f>SUM(W369:W379)</f>
        <v>0</v>
      </c>
      <c r="X380" s="67">
        <f>W380/I380*100</f>
        <v>0</v>
      </c>
      <c r="Y380" s="66">
        <f>SUM(Y369:Y379)</f>
        <v>0</v>
      </c>
      <c r="Z380" s="67">
        <f>Y380/I380*100</f>
        <v>0</v>
      </c>
      <c r="AA380" s="66">
        <f>SUM(AA369:AA379)</f>
        <v>0</v>
      </c>
      <c r="AB380" s="67">
        <f>AA380/I380*100</f>
        <v>0</v>
      </c>
      <c r="AC380" s="66">
        <f>SUM(AC369:AC379)</f>
        <v>0</v>
      </c>
      <c r="AD380" s="67">
        <f>AC380/I380*100</f>
        <v>0</v>
      </c>
      <c r="AE380" s="55"/>
    </row>
    <row r="381" spans="1:32" ht="15" thickTop="1">
      <c r="A381" s="210"/>
      <c r="B381" s="68"/>
      <c r="C381" s="68"/>
      <c r="D381" s="210"/>
      <c r="E381" s="210"/>
      <c r="F381" s="210"/>
      <c r="G381" s="210"/>
      <c r="H381" s="69"/>
      <c r="I381" s="69"/>
      <c r="J381" s="70"/>
      <c r="K381" s="70"/>
      <c r="L381" s="71"/>
      <c r="M381" s="210"/>
      <c r="N381" s="71"/>
      <c r="O381" s="210"/>
      <c r="P381" s="71"/>
      <c r="Q381" s="210"/>
      <c r="R381" s="71"/>
      <c r="S381" s="210"/>
      <c r="T381" s="71"/>
      <c r="U381" s="210"/>
      <c r="V381" s="71"/>
      <c r="W381" s="210"/>
      <c r="X381" s="71"/>
      <c r="Y381" s="210"/>
      <c r="Z381" s="71"/>
      <c r="AA381" s="77"/>
      <c r="AB381" s="71"/>
      <c r="AC381" s="77"/>
      <c r="AD381" s="71"/>
      <c r="AE381" s="55"/>
    </row>
    <row r="382" spans="1:32">
      <c r="A382" s="210"/>
      <c r="B382" s="68"/>
      <c r="C382" s="68"/>
      <c r="D382" s="210"/>
      <c r="E382" s="210"/>
      <c r="F382" s="210"/>
      <c r="G382" s="210"/>
      <c r="H382" s="69"/>
      <c r="I382" s="69"/>
      <c r="J382" s="70"/>
      <c r="K382" s="70"/>
      <c r="L382" s="71"/>
      <c r="M382" s="210"/>
      <c r="N382" s="71"/>
      <c r="O382" s="210"/>
      <c r="P382" s="71"/>
      <c r="Q382" s="210"/>
      <c r="R382" s="71"/>
      <c r="S382" s="210"/>
      <c r="T382" s="71"/>
      <c r="U382" s="210"/>
      <c r="V382" s="71"/>
      <c r="W382" s="210"/>
      <c r="X382" s="71"/>
      <c r="Y382" s="210"/>
      <c r="Z382" s="71"/>
      <c r="AA382" s="77"/>
      <c r="AB382" s="71"/>
      <c r="AC382" s="77"/>
      <c r="AD382" s="71"/>
      <c r="AE382" s="55"/>
    </row>
    <row r="383" spans="1:32">
      <c r="A383" s="210"/>
      <c r="B383" s="68"/>
      <c r="C383" s="68"/>
      <c r="D383" s="210"/>
      <c r="E383" s="210"/>
      <c r="F383" s="210"/>
      <c r="G383" s="210"/>
      <c r="H383" s="69"/>
      <c r="I383" s="69"/>
      <c r="J383" s="70"/>
      <c r="K383" s="70"/>
      <c r="L383" s="71"/>
      <c r="M383" s="210"/>
      <c r="N383" s="71"/>
      <c r="O383" s="210"/>
      <c r="P383" s="71"/>
      <c r="Q383" s="210"/>
      <c r="R383" s="71"/>
      <c r="S383" s="210"/>
      <c r="T383" s="71"/>
      <c r="U383" s="210"/>
      <c r="V383" s="71"/>
      <c r="W383" s="210"/>
      <c r="X383" s="71"/>
      <c r="Y383" s="210"/>
      <c r="Z383" s="71"/>
      <c r="AA383" s="77"/>
      <c r="AB383" s="71"/>
      <c r="AC383" s="77"/>
      <c r="AD383" s="71"/>
      <c r="AE383" s="55"/>
    </row>
    <row r="384" spans="1:32" ht="23.25">
      <c r="A384" s="739" t="s">
        <v>2404</v>
      </c>
      <c r="B384" s="739"/>
      <c r="C384" s="739"/>
      <c r="D384" s="739"/>
      <c r="E384" s="739"/>
      <c r="F384" s="739"/>
      <c r="G384" s="739"/>
      <c r="H384" s="739"/>
      <c r="I384" s="739"/>
      <c r="J384" s="739"/>
      <c r="K384" s="739"/>
      <c r="L384" s="739"/>
      <c r="M384" s="739"/>
      <c r="N384" s="739"/>
      <c r="O384" s="739"/>
      <c r="P384" s="739"/>
      <c r="Q384" s="739"/>
      <c r="R384" s="739"/>
      <c r="S384" s="739"/>
      <c r="T384" s="739"/>
      <c r="U384" s="739"/>
      <c r="V384" s="739"/>
      <c r="W384" s="739"/>
      <c r="X384" s="739"/>
      <c r="Y384" s="739"/>
      <c r="Z384" s="739"/>
      <c r="AA384" s="739"/>
      <c r="AB384" s="739"/>
      <c r="AC384" s="739"/>
      <c r="AD384" s="739"/>
      <c r="AE384" s="55"/>
    </row>
    <row r="385" spans="1:32" ht="23.25">
      <c r="A385" s="739" t="s">
        <v>124</v>
      </c>
      <c r="B385" s="739"/>
      <c r="C385" s="739"/>
      <c r="D385" s="739"/>
      <c r="E385" s="739"/>
      <c r="F385" s="739"/>
      <c r="G385" s="739"/>
      <c r="H385" s="739"/>
      <c r="I385" s="739"/>
      <c r="J385" s="739"/>
      <c r="K385" s="739"/>
      <c r="L385" s="739"/>
      <c r="M385" s="739"/>
      <c r="N385" s="739"/>
      <c r="O385" s="739"/>
      <c r="P385" s="739"/>
      <c r="Q385" s="739"/>
      <c r="R385" s="739"/>
      <c r="S385" s="739"/>
      <c r="T385" s="739"/>
      <c r="U385" s="739"/>
      <c r="V385" s="739"/>
      <c r="W385" s="739"/>
      <c r="X385" s="739"/>
      <c r="Y385" s="739"/>
      <c r="Z385" s="739"/>
      <c r="AA385" s="739"/>
      <c r="AB385" s="739"/>
      <c r="AC385" s="739"/>
      <c r="AD385" s="739"/>
      <c r="AE385" s="55"/>
    </row>
    <row r="386" spans="1:32" ht="21">
      <c r="B386" s="738" t="s">
        <v>967</v>
      </c>
      <c r="C386" s="738"/>
      <c r="D386" s="738"/>
      <c r="E386" s="738"/>
      <c r="F386" s="738"/>
      <c r="G386" s="738"/>
      <c r="H386" s="738"/>
      <c r="I386" s="738"/>
      <c r="J386" s="738"/>
      <c r="K386" s="738"/>
      <c r="L386" s="738"/>
      <c r="M386" s="738"/>
      <c r="N386" s="738"/>
      <c r="O386" s="738"/>
      <c r="P386" s="738"/>
      <c r="Q386" s="738"/>
      <c r="R386" s="738"/>
      <c r="S386" s="738"/>
      <c r="T386" s="738"/>
      <c r="U386" s="738"/>
      <c r="V386" s="738"/>
      <c r="W386" s="738"/>
      <c r="X386" s="738"/>
      <c r="Y386" s="738"/>
      <c r="Z386" s="738"/>
      <c r="AA386" s="738"/>
      <c r="AB386" s="738"/>
      <c r="AC386" s="738"/>
      <c r="AD386" s="738"/>
      <c r="AE386" s="55" t="s">
        <v>719</v>
      </c>
    </row>
    <row r="387" spans="1:32" ht="21">
      <c r="B387" s="738" t="s">
        <v>2119</v>
      </c>
      <c r="C387" s="738"/>
      <c r="D387" s="738"/>
      <c r="E387" s="738"/>
      <c r="F387" s="738"/>
      <c r="G387" s="738"/>
      <c r="H387" s="57"/>
      <c r="I387" s="57"/>
      <c r="J387" s="58"/>
      <c r="K387" s="58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/>
      <c r="AE387" s="55"/>
    </row>
    <row r="388" spans="1:32" ht="15">
      <c r="B388" s="60"/>
      <c r="C388" s="60"/>
      <c r="D388" s="61"/>
      <c r="E388" s="61"/>
      <c r="F388" s="61"/>
      <c r="G388" s="61"/>
      <c r="H388" s="62"/>
      <c r="I388" s="62"/>
      <c r="J388" s="63"/>
      <c r="K388" s="63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55"/>
    </row>
    <row r="389" spans="1:32" ht="18" customHeight="1">
      <c r="A389" s="740" t="s">
        <v>940</v>
      </c>
      <c r="B389" s="740" t="s">
        <v>122</v>
      </c>
      <c r="C389" s="740" t="s">
        <v>942</v>
      </c>
      <c r="D389" s="740" t="s">
        <v>943</v>
      </c>
      <c r="E389" s="740" t="s">
        <v>944</v>
      </c>
      <c r="F389" s="740" t="s">
        <v>945</v>
      </c>
      <c r="G389" s="740" t="s">
        <v>1139</v>
      </c>
      <c r="H389" s="743" t="s">
        <v>946</v>
      </c>
      <c r="I389" s="743" t="s">
        <v>1853</v>
      </c>
      <c r="J389" s="776" t="s">
        <v>1852</v>
      </c>
      <c r="K389" s="765" t="s">
        <v>928</v>
      </c>
      <c r="L389" s="766"/>
      <c r="M389" s="751" t="s">
        <v>929</v>
      </c>
      <c r="N389" s="764"/>
      <c r="O389" s="764"/>
      <c r="P389" s="764"/>
      <c r="Q389" s="764"/>
      <c r="R389" s="764"/>
      <c r="S389" s="764"/>
      <c r="T389" s="764"/>
      <c r="U389" s="764"/>
      <c r="V389" s="764"/>
      <c r="W389" s="764"/>
      <c r="X389" s="764"/>
      <c r="Y389" s="764"/>
      <c r="Z389" s="764"/>
      <c r="AA389" s="764"/>
      <c r="AB389" s="764"/>
      <c r="AC389" s="764"/>
      <c r="AD389" s="752"/>
      <c r="AE389" s="55"/>
    </row>
    <row r="390" spans="1:32" ht="18">
      <c r="A390" s="741"/>
      <c r="B390" s="741"/>
      <c r="C390" s="741"/>
      <c r="D390" s="741"/>
      <c r="E390" s="741"/>
      <c r="F390" s="741"/>
      <c r="G390" s="753"/>
      <c r="H390" s="744"/>
      <c r="I390" s="744"/>
      <c r="J390" s="777"/>
      <c r="K390" s="767"/>
      <c r="L390" s="768"/>
      <c r="M390" s="751" t="s">
        <v>930</v>
      </c>
      <c r="N390" s="752"/>
      <c r="O390" s="751" t="s">
        <v>931</v>
      </c>
      <c r="P390" s="752"/>
      <c r="Q390" s="751" t="s">
        <v>932</v>
      </c>
      <c r="R390" s="752"/>
      <c r="S390" s="751" t="s">
        <v>933</v>
      </c>
      <c r="T390" s="752"/>
      <c r="U390" s="751" t="s">
        <v>934</v>
      </c>
      <c r="V390" s="752"/>
      <c r="W390" s="751" t="s">
        <v>935</v>
      </c>
      <c r="X390" s="752"/>
      <c r="Y390" s="751" t="s">
        <v>936</v>
      </c>
      <c r="Z390" s="752"/>
      <c r="AA390" s="751" t="s">
        <v>950</v>
      </c>
      <c r="AB390" s="752"/>
      <c r="AC390" s="751" t="s">
        <v>951</v>
      </c>
      <c r="AD390" s="752"/>
      <c r="AE390" s="55"/>
    </row>
    <row r="391" spans="1:32" ht="54">
      <c r="A391" s="742"/>
      <c r="B391" s="742"/>
      <c r="C391" s="742"/>
      <c r="D391" s="742"/>
      <c r="E391" s="742"/>
      <c r="F391" s="742"/>
      <c r="G391" s="754"/>
      <c r="H391" s="745"/>
      <c r="I391" s="745"/>
      <c r="J391" s="778"/>
      <c r="K391" s="64" t="s">
        <v>937</v>
      </c>
      <c r="L391" s="65" t="s">
        <v>949</v>
      </c>
      <c r="M391" s="65" t="s">
        <v>937</v>
      </c>
      <c r="N391" s="65" t="s">
        <v>949</v>
      </c>
      <c r="O391" s="65" t="s">
        <v>937</v>
      </c>
      <c r="P391" s="65" t="s">
        <v>949</v>
      </c>
      <c r="Q391" s="65" t="s">
        <v>937</v>
      </c>
      <c r="R391" s="65" t="s">
        <v>949</v>
      </c>
      <c r="S391" s="65" t="s">
        <v>937</v>
      </c>
      <c r="T391" s="65" t="s">
        <v>949</v>
      </c>
      <c r="U391" s="65" t="s">
        <v>937</v>
      </c>
      <c r="V391" s="65" t="s">
        <v>949</v>
      </c>
      <c r="W391" s="65" t="s">
        <v>937</v>
      </c>
      <c r="X391" s="65" t="s">
        <v>949</v>
      </c>
      <c r="Y391" s="65" t="s">
        <v>937</v>
      </c>
      <c r="Z391" s="65" t="s">
        <v>949</v>
      </c>
      <c r="AA391" s="65" t="s">
        <v>937</v>
      </c>
      <c r="AB391" s="65" t="s">
        <v>949</v>
      </c>
      <c r="AC391" s="65" t="s">
        <v>937</v>
      </c>
      <c r="AD391" s="65" t="s">
        <v>949</v>
      </c>
      <c r="AE391" s="55"/>
    </row>
    <row r="392" spans="1:32" ht="18.75">
      <c r="A392" s="29">
        <v>1</v>
      </c>
      <c r="B392" s="271" t="s">
        <v>1447</v>
      </c>
      <c r="C392" s="272" t="s">
        <v>1448</v>
      </c>
      <c r="D392" s="273">
        <v>12</v>
      </c>
      <c r="E392" s="273" t="s">
        <v>1449</v>
      </c>
      <c r="F392" s="273" t="s">
        <v>1450</v>
      </c>
      <c r="G392" s="274" t="s">
        <v>1451</v>
      </c>
      <c r="H392" s="32">
        <v>65</v>
      </c>
      <c r="I392" s="32">
        <v>65</v>
      </c>
      <c r="J392" s="33">
        <f>I392/H392*100</f>
        <v>100</v>
      </c>
      <c r="K392" s="32">
        <v>0</v>
      </c>
      <c r="L392" s="33">
        <f>K392/I392*100</f>
        <v>0</v>
      </c>
      <c r="M392" s="32">
        <v>0</v>
      </c>
      <c r="N392" s="33">
        <f>M392/I392*100</f>
        <v>0</v>
      </c>
      <c r="O392" s="32">
        <v>0</v>
      </c>
      <c r="P392" s="33">
        <f>O392/I392*100</f>
        <v>0</v>
      </c>
      <c r="Q392" s="32">
        <v>0</v>
      </c>
      <c r="R392" s="33">
        <f>Q392/I392*100</f>
        <v>0</v>
      </c>
      <c r="S392" s="32">
        <v>0</v>
      </c>
      <c r="T392" s="33">
        <f>S392/I392*100</f>
        <v>0</v>
      </c>
      <c r="U392" s="32">
        <v>0</v>
      </c>
      <c r="V392" s="33">
        <f>U392/I392*100</f>
        <v>0</v>
      </c>
      <c r="W392" s="32">
        <v>0</v>
      </c>
      <c r="X392" s="33">
        <f>W392/I392*100</f>
        <v>0</v>
      </c>
      <c r="Y392" s="32">
        <v>0</v>
      </c>
      <c r="Z392" s="33">
        <f>Y392/I392*100</f>
        <v>0</v>
      </c>
      <c r="AA392" s="32">
        <v>0</v>
      </c>
      <c r="AB392" s="33">
        <f>AA392/I392*100</f>
        <v>0</v>
      </c>
      <c r="AC392" s="32">
        <v>0</v>
      </c>
      <c r="AD392" s="33">
        <f>AC392/I392*100</f>
        <v>0</v>
      </c>
      <c r="AE392" s="55">
        <v>1</v>
      </c>
      <c r="AF392" s="53">
        <v>1</v>
      </c>
    </row>
    <row r="393" spans="1:32" ht="18.75">
      <c r="A393" s="30">
        <v>2</v>
      </c>
      <c r="B393" s="275" t="s">
        <v>1923</v>
      </c>
      <c r="C393" s="273"/>
      <c r="D393" s="273">
        <v>7</v>
      </c>
      <c r="E393" s="273" t="s">
        <v>1924</v>
      </c>
      <c r="F393" s="273" t="s">
        <v>1925</v>
      </c>
      <c r="G393" s="274" t="s">
        <v>1451</v>
      </c>
      <c r="H393" s="32">
        <v>172</v>
      </c>
      <c r="I393" s="32">
        <v>143</v>
      </c>
      <c r="J393" s="33">
        <f>I393/H393*100</f>
        <v>83.139534883720927</v>
      </c>
      <c r="K393" s="32">
        <v>10</v>
      </c>
      <c r="L393" s="33">
        <f>K393/I393*100</f>
        <v>6.9930069930069934</v>
      </c>
      <c r="M393" s="32">
        <v>9</v>
      </c>
      <c r="N393" s="33">
        <f>M393/I393*100</f>
        <v>6.2937062937062942</v>
      </c>
      <c r="O393" s="32">
        <v>0</v>
      </c>
      <c r="P393" s="33">
        <f>O393/I393*100</f>
        <v>0</v>
      </c>
      <c r="Q393" s="32">
        <v>1</v>
      </c>
      <c r="R393" s="33">
        <f>Q393/I393*100</f>
        <v>0.69930069930069927</v>
      </c>
      <c r="S393" s="32">
        <v>0</v>
      </c>
      <c r="T393" s="33">
        <f>S393/I393*100</f>
        <v>0</v>
      </c>
      <c r="U393" s="32">
        <v>0</v>
      </c>
      <c r="V393" s="33">
        <f>U393/I393*100</f>
        <v>0</v>
      </c>
      <c r="W393" s="32">
        <v>0</v>
      </c>
      <c r="X393" s="33">
        <f>W393/I393*100</f>
        <v>0</v>
      </c>
      <c r="Y393" s="32">
        <v>0</v>
      </c>
      <c r="Z393" s="33">
        <f>Y393/I393*100</f>
        <v>0</v>
      </c>
      <c r="AA393" s="32">
        <v>0</v>
      </c>
      <c r="AB393" s="33">
        <f>AA393/I393*100</f>
        <v>0</v>
      </c>
      <c r="AC393" s="32">
        <v>0</v>
      </c>
      <c r="AD393" s="33">
        <f>AC393/I393*100</f>
        <v>0</v>
      </c>
      <c r="AE393" s="55">
        <v>1</v>
      </c>
      <c r="AF393" s="53">
        <v>1</v>
      </c>
    </row>
    <row r="394" spans="1:32" ht="18.75">
      <c r="A394" s="30">
        <v>3</v>
      </c>
      <c r="B394" s="275" t="s">
        <v>1926</v>
      </c>
      <c r="C394" s="273"/>
      <c r="D394" s="273">
        <v>5</v>
      </c>
      <c r="E394" s="273" t="s">
        <v>120</v>
      </c>
      <c r="F394" s="273" t="s">
        <v>121</v>
      </c>
      <c r="G394" s="274" t="s">
        <v>1451</v>
      </c>
      <c r="H394" s="32">
        <v>54</v>
      </c>
      <c r="I394" s="32">
        <v>43</v>
      </c>
      <c r="J394" s="33">
        <f>I394/H394*100</f>
        <v>79.629629629629633</v>
      </c>
      <c r="K394" s="32">
        <v>0</v>
      </c>
      <c r="L394" s="33">
        <f>K394/I394*100</f>
        <v>0</v>
      </c>
      <c r="M394" s="32">
        <v>0</v>
      </c>
      <c r="N394" s="33">
        <f>M394/I394*100</f>
        <v>0</v>
      </c>
      <c r="O394" s="32">
        <v>0</v>
      </c>
      <c r="P394" s="33">
        <f>O394/I394*100</f>
        <v>0</v>
      </c>
      <c r="Q394" s="32">
        <v>0</v>
      </c>
      <c r="R394" s="33">
        <f>Q394/I394*100</f>
        <v>0</v>
      </c>
      <c r="S394" s="32">
        <v>0</v>
      </c>
      <c r="T394" s="33">
        <f>S394/I394*100</f>
        <v>0</v>
      </c>
      <c r="U394" s="32">
        <v>0</v>
      </c>
      <c r="V394" s="33">
        <f>U394/I394*100</f>
        <v>0</v>
      </c>
      <c r="W394" s="32">
        <v>0</v>
      </c>
      <c r="X394" s="33">
        <f>W394/I394*100</f>
        <v>0</v>
      </c>
      <c r="Y394" s="32">
        <v>0</v>
      </c>
      <c r="Z394" s="33">
        <f>Y394/I394*100</f>
        <v>0</v>
      </c>
      <c r="AA394" s="32">
        <v>0</v>
      </c>
      <c r="AB394" s="33">
        <f>AA394/I394*100</f>
        <v>0</v>
      </c>
      <c r="AC394" s="32">
        <v>0</v>
      </c>
      <c r="AD394" s="33">
        <f>AC394/I394*100</f>
        <v>0</v>
      </c>
      <c r="AE394" s="55">
        <v>1</v>
      </c>
      <c r="AF394" s="53">
        <v>1</v>
      </c>
    </row>
    <row r="395" spans="1:32" s="168" customFormat="1" ht="37.5">
      <c r="A395" s="29">
        <v>4</v>
      </c>
      <c r="B395" s="271" t="s">
        <v>2401</v>
      </c>
      <c r="C395" s="276"/>
      <c r="D395" s="229">
        <v>2</v>
      </c>
      <c r="E395" s="277" t="s">
        <v>1927</v>
      </c>
      <c r="F395" s="229" t="s">
        <v>1928</v>
      </c>
      <c r="G395" s="278" t="s">
        <v>837</v>
      </c>
      <c r="H395" s="23">
        <v>120</v>
      </c>
      <c r="I395" s="23">
        <v>74</v>
      </c>
      <c r="J395" s="279">
        <f>I395*100/H395</f>
        <v>61.666666666666664</v>
      </c>
      <c r="K395" s="148">
        <v>4</v>
      </c>
      <c r="L395" s="280">
        <f>K395*100/I395</f>
        <v>5.4054054054054053</v>
      </c>
      <c r="M395" s="281">
        <v>4</v>
      </c>
      <c r="N395" s="282">
        <f>M395*100/I395</f>
        <v>5.4054054054054053</v>
      </c>
      <c r="O395" s="281">
        <v>0</v>
      </c>
      <c r="P395" s="282">
        <f>O395*100/I395</f>
        <v>0</v>
      </c>
      <c r="Q395" s="281">
        <v>0</v>
      </c>
      <c r="R395" s="282">
        <f>Q395*100/I395</f>
        <v>0</v>
      </c>
      <c r="S395" s="281">
        <v>0</v>
      </c>
      <c r="T395" s="282">
        <f>S395*100/I395</f>
        <v>0</v>
      </c>
      <c r="U395" s="281">
        <v>0</v>
      </c>
      <c r="V395" s="282">
        <f>U395*100/I395</f>
        <v>0</v>
      </c>
      <c r="W395" s="281">
        <v>0</v>
      </c>
      <c r="X395" s="282">
        <f>W395*100/I395</f>
        <v>0</v>
      </c>
      <c r="Y395" s="281">
        <v>0</v>
      </c>
      <c r="Z395" s="282">
        <f>Y395*100/I395</f>
        <v>0</v>
      </c>
      <c r="AA395" s="281">
        <v>0</v>
      </c>
      <c r="AB395" s="282">
        <f>AA395*100/I395</f>
        <v>0</v>
      </c>
      <c r="AC395" s="281">
        <v>0</v>
      </c>
      <c r="AD395" s="282">
        <f>AC395*100/I395</f>
        <v>0</v>
      </c>
      <c r="AE395" s="166">
        <v>1</v>
      </c>
      <c r="AF395" s="167">
        <v>1</v>
      </c>
    </row>
    <row r="396" spans="1:32" ht="17.45" customHeight="1" thickBot="1">
      <c r="A396" s="793" t="s">
        <v>123</v>
      </c>
      <c r="B396" s="793"/>
      <c r="C396" s="793"/>
      <c r="D396" s="793"/>
      <c r="E396" s="793"/>
      <c r="F396" s="793"/>
      <c r="G396" s="793"/>
      <c r="H396" s="175">
        <f>SUM(H392:H395)</f>
        <v>411</v>
      </c>
      <c r="I396" s="175">
        <f>SUM(I392:I395)</f>
        <v>325</v>
      </c>
      <c r="J396" s="171">
        <f>I396*100/H396</f>
        <v>79.075425790754252</v>
      </c>
      <c r="K396" s="572">
        <f>SUM(K392:K395)</f>
        <v>14</v>
      </c>
      <c r="L396" s="171">
        <f>K396*100/I396</f>
        <v>4.3076923076923075</v>
      </c>
      <c r="M396" s="173">
        <f>SUM(M392:M395)</f>
        <v>13</v>
      </c>
      <c r="N396" s="171">
        <f>M396/I396*100</f>
        <v>4</v>
      </c>
      <c r="O396" s="173">
        <f>SUM(O392:O395)</f>
        <v>0</v>
      </c>
      <c r="P396" s="171">
        <f>O396/I396*100</f>
        <v>0</v>
      </c>
      <c r="Q396" s="173">
        <f>SUM(Q392:Q395)</f>
        <v>1</v>
      </c>
      <c r="R396" s="171">
        <f>Q396/I396*100</f>
        <v>0.30769230769230771</v>
      </c>
      <c r="S396" s="173">
        <f>SUM(S392:S395)</f>
        <v>0</v>
      </c>
      <c r="T396" s="171">
        <f>S396/I396*100</f>
        <v>0</v>
      </c>
      <c r="U396" s="173">
        <f>SUM(U392:U395)</f>
        <v>0</v>
      </c>
      <c r="V396" s="171">
        <f>U396/I396*100</f>
        <v>0</v>
      </c>
      <c r="W396" s="173">
        <f>SUM(W392:W395)</f>
        <v>0</v>
      </c>
      <c r="X396" s="171">
        <f>W396/I396*100</f>
        <v>0</v>
      </c>
      <c r="Y396" s="173">
        <f>SUM(Y392:Y395)</f>
        <v>0</v>
      </c>
      <c r="Z396" s="171">
        <f>Y396/I396*100</f>
        <v>0</v>
      </c>
      <c r="AA396" s="173">
        <f>SUM(AA392:AA395)</f>
        <v>0</v>
      </c>
      <c r="AB396" s="171">
        <f>AA396/I396*100</f>
        <v>0</v>
      </c>
      <c r="AC396" s="173">
        <f>SUM(AC392:AC395)</f>
        <v>0</v>
      </c>
      <c r="AD396" s="171">
        <f>AC396/I396*100</f>
        <v>0</v>
      </c>
      <c r="AE396" s="55"/>
    </row>
    <row r="397" spans="1:32" ht="15" thickTop="1">
      <c r="A397" s="210"/>
      <c r="B397" s="68"/>
      <c r="C397" s="68"/>
      <c r="D397" s="210"/>
      <c r="E397" s="210"/>
      <c r="F397" s="210"/>
      <c r="G397" s="210"/>
      <c r="H397" s="69"/>
      <c r="I397" s="69"/>
      <c r="J397" s="70"/>
      <c r="K397" s="70"/>
      <c r="L397" s="71"/>
      <c r="M397" s="210"/>
      <c r="N397" s="71"/>
      <c r="O397" s="210"/>
      <c r="P397" s="71"/>
      <c r="Q397" s="210"/>
      <c r="R397" s="71"/>
      <c r="S397" s="210"/>
      <c r="T397" s="71"/>
      <c r="U397" s="210"/>
      <c r="V397" s="71"/>
      <c r="W397" s="210"/>
      <c r="X397" s="71"/>
      <c r="Y397" s="210"/>
      <c r="Z397" s="71"/>
      <c r="AA397" s="77"/>
      <c r="AB397" s="71"/>
      <c r="AC397" s="77"/>
      <c r="AD397" s="71"/>
      <c r="AE397" s="55"/>
    </row>
    <row r="398" spans="1:32" ht="21" customHeight="1">
      <c r="A398" s="759" t="s">
        <v>1902</v>
      </c>
      <c r="B398" s="759"/>
      <c r="C398" s="759"/>
      <c r="D398" s="759"/>
      <c r="E398" s="210"/>
      <c r="F398" s="210"/>
      <c r="G398" s="210"/>
      <c r="H398" s="69"/>
      <c r="I398" s="69"/>
      <c r="J398" s="70"/>
      <c r="K398" s="70"/>
      <c r="L398" s="71"/>
      <c r="M398" s="210"/>
      <c r="N398" s="71"/>
      <c r="O398" s="210"/>
      <c r="P398" s="71"/>
      <c r="Q398" s="210"/>
      <c r="R398" s="71"/>
      <c r="S398" s="210"/>
      <c r="T398" s="71"/>
      <c r="U398" s="210"/>
      <c r="V398" s="71"/>
      <c r="W398" s="210"/>
      <c r="X398" s="71"/>
      <c r="Y398" s="210"/>
      <c r="Z398" s="71"/>
      <c r="AA398" s="77"/>
      <c r="AB398" s="71"/>
      <c r="AC398" s="77"/>
      <c r="AD398" s="71"/>
      <c r="AE398" s="55"/>
    </row>
    <row r="399" spans="1:32" s="95" customFormat="1" ht="18">
      <c r="A399" s="283"/>
      <c r="B399" s="283"/>
      <c r="C399" s="283"/>
      <c r="D399" s="210"/>
      <c r="E399" s="210"/>
      <c r="F399" s="210"/>
      <c r="G399" s="210"/>
      <c r="H399" s="69"/>
      <c r="I399" s="69"/>
      <c r="J399" s="70"/>
      <c r="K399" s="70"/>
      <c r="L399" s="71"/>
      <c r="M399" s="210"/>
      <c r="N399" s="71"/>
      <c r="O399" s="210"/>
      <c r="P399" s="71"/>
      <c r="Q399" s="210"/>
      <c r="R399" s="71"/>
      <c r="S399" s="210"/>
      <c r="T399" s="71"/>
      <c r="U399" s="210"/>
      <c r="V399" s="71"/>
      <c r="W399" s="210"/>
      <c r="X399" s="71"/>
      <c r="Y399" s="210"/>
      <c r="Z399" s="71"/>
      <c r="AA399" s="77"/>
      <c r="AB399" s="71"/>
      <c r="AC399" s="77"/>
      <c r="AD399" s="71"/>
    </row>
    <row r="400" spans="1:32">
      <c r="A400" s="210"/>
      <c r="B400" s="68"/>
      <c r="C400" s="68"/>
      <c r="D400" s="210"/>
      <c r="E400" s="210"/>
      <c r="F400" s="210"/>
      <c r="G400" s="210"/>
      <c r="H400" s="69"/>
      <c r="I400" s="69"/>
      <c r="J400" s="70"/>
      <c r="K400" s="70"/>
      <c r="L400" s="71"/>
      <c r="M400" s="210"/>
      <c r="N400" s="71"/>
      <c r="O400" s="210"/>
      <c r="P400" s="71"/>
      <c r="Q400" s="210"/>
      <c r="R400" s="71"/>
      <c r="S400" s="210"/>
      <c r="T400" s="71"/>
      <c r="U400" s="210"/>
      <c r="V400" s="71"/>
      <c r="W400" s="210"/>
      <c r="X400" s="71"/>
      <c r="Y400" s="210"/>
      <c r="Z400" s="71"/>
      <c r="AA400" s="77"/>
      <c r="AB400" s="71"/>
      <c r="AC400" s="77"/>
      <c r="AD400" s="71"/>
      <c r="AE400" s="55"/>
    </row>
    <row r="401" spans="1:31">
      <c r="A401" s="210"/>
      <c r="B401" s="68"/>
      <c r="C401" s="68"/>
      <c r="D401" s="210"/>
      <c r="E401" s="210"/>
      <c r="F401" s="210"/>
      <c r="G401" s="210"/>
      <c r="H401" s="69"/>
      <c r="I401" s="69"/>
      <c r="J401" s="70"/>
      <c r="K401" s="70"/>
      <c r="L401" s="71"/>
      <c r="M401" s="210"/>
      <c r="N401" s="71"/>
      <c r="O401" s="210"/>
      <c r="P401" s="71"/>
      <c r="Q401" s="210"/>
      <c r="R401" s="71"/>
      <c r="S401" s="210"/>
      <c r="T401" s="71"/>
      <c r="U401" s="210"/>
      <c r="V401" s="71"/>
      <c r="W401" s="210"/>
      <c r="X401" s="71"/>
      <c r="Y401" s="210"/>
      <c r="Z401" s="71"/>
      <c r="AA401" s="77"/>
      <c r="AB401" s="71"/>
      <c r="AC401" s="77"/>
      <c r="AD401" s="71"/>
      <c r="AE401" s="55"/>
    </row>
    <row r="402" spans="1:31">
      <c r="A402" s="210"/>
      <c r="B402" s="68"/>
      <c r="C402" s="68"/>
      <c r="D402" s="210"/>
      <c r="E402" s="210"/>
      <c r="F402" s="210"/>
      <c r="G402" s="210"/>
      <c r="H402" s="69"/>
      <c r="I402" s="69"/>
      <c r="J402" s="70"/>
      <c r="K402" s="70"/>
      <c r="L402" s="71"/>
      <c r="M402" s="210"/>
      <c r="N402" s="71"/>
      <c r="O402" s="210"/>
      <c r="P402" s="71"/>
      <c r="Q402" s="210"/>
      <c r="R402" s="71"/>
      <c r="S402" s="210"/>
      <c r="T402" s="71"/>
      <c r="U402" s="210"/>
      <c r="V402" s="71"/>
      <c r="W402" s="210"/>
      <c r="X402" s="71"/>
      <c r="Y402" s="210"/>
      <c r="Z402" s="71"/>
      <c r="AA402" s="77"/>
      <c r="AB402" s="71"/>
      <c r="AC402" s="77"/>
      <c r="AD402" s="71"/>
      <c r="AE402" s="55"/>
    </row>
    <row r="403" spans="1:31">
      <c r="A403" s="210"/>
      <c r="B403" s="68"/>
      <c r="C403" s="68"/>
      <c r="D403" s="210"/>
      <c r="E403" s="210"/>
      <c r="F403" s="210"/>
      <c r="G403" s="210"/>
      <c r="H403" s="69"/>
      <c r="I403" s="69"/>
      <c r="J403" s="70"/>
      <c r="K403" s="70"/>
      <c r="L403" s="71"/>
      <c r="M403" s="210"/>
      <c r="N403" s="71"/>
      <c r="O403" s="210"/>
      <c r="P403" s="71"/>
      <c r="Q403" s="210"/>
      <c r="R403" s="71"/>
      <c r="S403" s="210"/>
      <c r="T403" s="71"/>
      <c r="U403" s="210"/>
      <c r="V403" s="71"/>
      <c r="W403" s="210"/>
      <c r="X403" s="71"/>
      <c r="Y403" s="210"/>
      <c r="Z403" s="71"/>
      <c r="AA403" s="77"/>
      <c r="AB403" s="71"/>
      <c r="AC403" s="77"/>
      <c r="AD403" s="71"/>
      <c r="AE403" s="55"/>
    </row>
    <row r="404" spans="1:31">
      <c r="A404" s="210"/>
      <c r="B404" s="68"/>
      <c r="C404" s="68"/>
      <c r="D404" s="210"/>
      <c r="E404" s="210"/>
      <c r="F404" s="210"/>
      <c r="G404" s="210"/>
      <c r="H404" s="69"/>
      <c r="I404" s="69"/>
      <c r="J404" s="70"/>
      <c r="K404" s="70"/>
      <c r="L404" s="71"/>
      <c r="M404" s="210"/>
      <c r="N404" s="71"/>
      <c r="O404" s="210"/>
      <c r="P404" s="71"/>
      <c r="Q404" s="210"/>
      <c r="R404" s="71"/>
      <c r="S404" s="210"/>
      <c r="T404" s="71"/>
      <c r="U404" s="210"/>
      <c r="V404" s="71"/>
      <c r="W404" s="210"/>
      <c r="X404" s="71"/>
      <c r="Y404" s="210"/>
      <c r="Z404" s="71"/>
      <c r="AA404" s="77"/>
      <c r="AB404" s="71"/>
      <c r="AC404" s="77"/>
      <c r="AD404" s="71"/>
      <c r="AE404" s="55"/>
    </row>
    <row r="405" spans="1:31">
      <c r="A405" s="210"/>
      <c r="B405" s="68"/>
      <c r="C405" s="68"/>
      <c r="D405" s="210"/>
      <c r="E405" s="210"/>
      <c r="F405" s="210"/>
      <c r="G405" s="210"/>
      <c r="H405" s="69"/>
      <c r="I405" s="69"/>
      <c r="J405" s="70"/>
      <c r="K405" s="70"/>
      <c r="L405" s="71"/>
      <c r="M405" s="210"/>
      <c r="N405" s="71"/>
      <c r="O405" s="210"/>
      <c r="P405" s="71"/>
      <c r="Q405" s="210"/>
      <c r="R405" s="71"/>
      <c r="S405" s="210"/>
      <c r="T405" s="71"/>
      <c r="U405" s="210"/>
      <c r="V405" s="71"/>
      <c r="W405" s="210"/>
      <c r="X405" s="71"/>
      <c r="Y405" s="210"/>
      <c r="Z405" s="71"/>
      <c r="AA405" s="77"/>
      <c r="AB405" s="71"/>
      <c r="AC405" s="77"/>
      <c r="AD405" s="71"/>
      <c r="AE405" s="55"/>
    </row>
    <row r="406" spans="1:31">
      <c r="A406" s="210"/>
      <c r="B406" s="68"/>
      <c r="C406" s="68"/>
      <c r="D406" s="210"/>
      <c r="E406" s="210"/>
      <c r="F406" s="210"/>
      <c r="G406" s="210"/>
      <c r="H406" s="69"/>
      <c r="I406" s="69"/>
      <c r="J406" s="70"/>
      <c r="K406" s="70"/>
      <c r="L406" s="71"/>
      <c r="M406" s="210"/>
      <c r="N406" s="71"/>
      <c r="O406" s="210"/>
      <c r="P406" s="71"/>
      <c r="Q406" s="210"/>
      <c r="R406" s="71"/>
      <c r="S406" s="210"/>
      <c r="T406" s="71"/>
      <c r="U406" s="210"/>
      <c r="V406" s="71"/>
      <c r="W406" s="210"/>
      <c r="X406" s="71"/>
      <c r="Y406" s="210"/>
      <c r="Z406" s="71"/>
      <c r="AA406" s="77"/>
      <c r="AB406" s="71"/>
      <c r="AC406" s="77"/>
      <c r="AD406" s="71"/>
      <c r="AE406" s="55"/>
    </row>
    <row r="407" spans="1:31">
      <c r="A407" s="210"/>
      <c r="B407" s="68"/>
      <c r="C407" s="68"/>
      <c r="D407" s="210"/>
      <c r="E407" s="210"/>
      <c r="F407" s="210"/>
      <c r="G407" s="210"/>
      <c r="H407" s="69"/>
      <c r="I407" s="69"/>
      <c r="J407" s="70"/>
      <c r="K407" s="70"/>
      <c r="L407" s="71"/>
      <c r="M407" s="210"/>
      <c r="N407" s="71"/>
      <c r="O407" s="210"/>
      <c r="P407" s="71"/>
      <c r="Q407" s="210"/>
      <c r="R407" s="71"/>
      <c r="S407" s="210"/>
      <c r="T407" s="71"/>
      <c r="U407" s="210"/>
      <c r="V407" s="71"/>
      <c r="W407" s="210"/>
      <c r="X407" s="71"/>
      <c r="Y407" s="210"/>
      <c r="Z407" s="71"/>
      <c r="AA407" s="77"/>
      <c r="AB407" s="71"/>
      <c r="AC407" s="77"/>
      <c r="AD407" s="71"/>
      <c r="AE407" s="55"/>
    </row>
    <row r="408" spans="1:31">
      <c r="A408" s="210"/>
      <c r="B408" s="68"/>
      <c r="C408" s="68"/>
      <c r="D408" s="210"/>
      <c r="E408" s="210"/>
      <c r="F408" s="210"/>
      <c r="G408" s="210"/>
      <c r="H408" s="69"/>
      <c r="I408" s="69"/>
      <c r="J408" s="70"/>
      <c r="K408" s="70"/>
      <c r="L408" s="71"/>
      <c r="M408" s="210"/>
      <c r="N408" s="71"/>
      <c r="O408" s="210"/>
      <c r="P408" s="71"/>
      <c r="Q408" s="210"/>
      <c r="R408" s="71"/>
      <c r="S408" s="210"/>
      <c r="T408" s="71"/>
      <c r="U408" s="210"/>
      <c r="V408" s="71"/>
      <c r="W408" s="210"/>
      <c r="X408" s="71"/>
      <c r="Y408" s="210"/>
      <c r="Z408" s="71"/>
      <c r="AA408" s="77"/>
      <c r="AB408" s="71"/>
      <c r="AC408" s="77"/>
      <c r="AD408" s="71"/>
      <c r="AE408" s="55"/>
    </row>
    <row r="409" spans="1:31">
      <c r="A409" s="210"/>
      <c r="B409" s="68"/>
      <c r="C409" s="68"/>
      <c r="D409" s="210"/>
      <c r="E409" s="210"/>
      <c r="F409" s="210"/>
      <c r="G409" s="210"/>
      <c r="H409" s="69"/>
      <c r="I409" s="69"/>
      <c r="J409" s="70"/>
      <c r="K409" s="70"/>
      <c r="L409" s="71"/>
      <c r="M409" s="210"/>
      <c r="N409" s="71"/>
      <c r="O409" s="210"/>
      <c r="P409" s="71"/>
      <c r="Q409" s="210"/>
      <c r="R409" s="71"/>
      <c r="S409" s="210"/>
      <c r="T409" s="71"/>
      <c r="U409" s="210"/>
      <c r="V409" s="71"/>
      <c r="W409" s="210"/>
      <c r="X409" s="71"/>
      <c r="Y409" s="210"/>
      <c r="Z409" s="71"/>
      <c r="AA409" s="77"/>
      <c r="AB409" s="71"/>
      <c r="AC409" s="77"/>
      <c r="AD409" s="71"/>
      <c r="AE409" s="55"/>
    </row>
    <row r="410" spans="1:31" ht="23.25">
      <c r="A410" s="739" t="s">
        <v>2404</v>
      </c>
      <c r="B410" s="739"/>
      <c r="C410" s="739"/>
      <c r="D410" s="739"/>
      <c r="E410" s="739"/>
      <c r="F410" s="739"/>
      <c r="G410" s="739"/>
      <c r="H410" s="739"/>
      <c r="I410" s="739"/>
      <c r="J410" s="739"/>
      <c r="K410" s="739"/>
      <c r="L410" s="739"/>
      <c r="M410" s="739"/>
      <c r="N410" s="739"/>
      <c r="O410" s="739"/>
      <c r="P410" s="739"/>
      <c r="Q410" s="739"/>
      <c r="R410" s="739"/>
      <c r="S410" s="739"/>
      <c r="T410" s="739"/>
      <c r="U410" s="739"/>
      <c r="V410" s="739"/>
      <c r="W410" s="739"/>
      <c r="X410" s="739"/>
      <c r="Y410" s="739"/>
      <c r="Z410" s="739"/>
      <c r="AA410" s="739"/>
      <c r="AB410" s="739"/>
      <c r="AC410" s="739"/>
      <c r="AD410" s="739"/>
      <c r="AE410" s="55"/>
    </row>
    <row r="411" spans="1:31" ht="23.25">
      <c r="A411" s="739" t="s">
        <v>124</v>
      </c>
      <c r="B411" s="739"/>
      <c r="C411" s="739"/>
      <c r="D411" s="739"/>
      <c r="E411" s="739"/>
      <c r="F411" s="739"/>
      <c r="G411" s="739"/>
      <c r="H411" s="739"/>
      <c r="I411" s="739"/>
      <c r="J411" s="739"/>
      <c r="K411" s="739"/>
      <c r="L411" s="739"/>
      <c r="M411" s="739"/>
      <c r="N411" s="739"/>
      <c r="O411" s="739"/>
      <c r="P411" s="739"/>
      <c r="Q411" s="739"/>
      <c r="R411" s="739"/>
      <c r="S411" s="739"/>
      <c r="T411" s="739"/>
      <c r="U411" s="739"/>
      <c r="V411" s="739"/>
      <c r="W411" s="739"/>
      <c r="X411" s="739"/>
      <c r="Y411" s="739"/>
      <c r="Z411" s="739"/>
      <c r="AA411" s="739"/>
      <c r="AB411" s="739"/>
      <c r="AC411" s="739"/>
      <c r="AD411" s="739"/>
      <c r="AE411" s="55"/>
    </row>
    <row r="412" spans="1:31" ht="21">
      <c r="B412" s="738" t="s">
        <v>967</v>
      </c>
      <c r="C412" s="738"/>
      <c r="D412" s="738"/>
      <c r="E412" s="738"/>
      <c r="F412" s="738"/>
      <c r="G412" s="738"/>
      <c r="H412" s="738"/>
      <c r="I412" s="738"/>
      <c r="J412" s="738"/>
      <c r="K412" s="738"/>
      <c r="L412" s="738"/>
      <c r="M412" s="738"/>
      <c r="N412" s="738"/>
      <c r="O412" s="738"/>
      <c r="P412" s="738"/>
      <c r="Q412" s="738"/>
      <c r="R412" s="738"/>
      <c r="S412" s="738"/>
      <c r="T412" s="738"/>
      <c r="U412" s="738"/>
      <c r="V412" s="738"/>
      <c r="W412" s="738"/>
      <c r="X412" s="738"/>
      <c r="Y412" s="738"/>
      <c r="Z412" s="738"/>
      <c r="AA412" s="738"/>
      <c r="AB412" s="738"/>
      <c r="AC412" s="738"/>
      <c r="AD412" s="738"/>
      <c r="AE412" s="55"/>
    </row>
    <row r="413" spans="1:31" ht="21">
      <c r="B413" s="738" t="s">
        <v>1868</v>
      </c>
      <c r="C413" s="738"/>
      <c r="D413" s="738"/>
      <c r="E413" s="738"/>
      <c r="F413" s="738"/>
      <c r="G413" s="738"/>
      <c r="H413" s="57"/>
      <c r="I413" s="57"/>
      <c r="J413" s="58"/>
      <c r="K413" s="58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  <c r="AA413" s="59"/>
      <c r="AB413" s="59"/>
      <c r="AC413" s="59"/>
      <c r="AD413" s="59"/>
      <c r="AE413" s="55"/>
    </row>
    <row r="414" spans="1:31" ht="15">
      <c r="B414" s="60"/>
      <c r="C414" s="60"/>
      <c r="D414" s="61"/>
      <c r="E414" s="61"/>
      <c r="F414" s="61"/>
      <c r="G414" s="61"/>
      <c r="H414" s="62"/>
      <c r="I414" s="62"/>
      <c r="J414" s="63"/>
      <c r="K414" s="63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55"/>
    </row>
    <row r="415" spans="1:31" ht="18" customHeight="1">
      <c r="A415" s="740" t="s">
        <v>940</v>
      </c>
      <c r="B415" s="740" t="s">
        <v>122</v>
      </c>
      <c r="C415" s="740" t="s">
        <v>942</v>
      </c>
      <c r="D415" s="740" t="s">
        <v>943</v>
      </c>
      <c r="E415" s="740" t="s">
        <v>944</v>
      </c>
      <c r="F415" s="740" t="s">
        <v>945</v>
      </c>
      <c r="G415" s="740" t="s">
        <v>1139</v>
      </c>
      <c r="H415" s="743" t="s">
        <v>946</v>
      </c>
      <c r="I415" s="743" t="s">
        <v>1853</v>
      </c>
      <c r="J415" s="776" t="s">
        <v>1852</v>
      </c>
      <c r="K415" s="765" t="s">
        <v>928</v>
      </c>
      <c r="L415" s="766"/>
      <c r="M415" s="751" t="s">
        <v>929</v>
      </c>
      <c r="N415" s="764"/>
      <c r="O415" s="764"/>
      <c r="P415" s="764"/>
      <c r="Q415" s="764"/>
      <c r="R415" s="764"/>
      <c r="S415" s="764"/>
      <c r="T415" s="764"/>
      <c r="U415" s="764"/>
      <c r="V415" s="764"/>
      <c r="W415" s="764"/>
      <c r="X415" s="764"/>
      <c r="Y415" s="764"/>
      <c r="Z415" s="764"/>
      <c r="AA415" s="764"/>
      <c r="AB415" s="764"/>
      <c r="AC415" s="764"/>
      <c r="AD415" s="752"/>
      <c r="AE415" s="55"/>
    </row>
    <row r="416" spans="1:31" ht="18">
      <c r="A416" s="741"/>
      <c r="B416" s="741"/>
      <c r="C416" s="741"/>
      <c r="D416" s="741"/>
      <c r="E416" s="741"/>
      <c r="F416" s="741"/>
      <c r="G416" s="753"/>
      <c r="H416" s="744"/>
      <c r="I416" s="744"/>
      <c r="J416" s="777"/>
      <c r="K416" s="767"/>
      <c r="L416" s="768"/>
      <c r="M416" s="751" t="s">
        <v>930</v>
      </c>
      <c r="N416" s="752"/>
      <c r="O416" s="751" t="s">
        <v>931</v>
      </c>
      <c r="P416" s="752"/>
      <c r="Q416" s="751" t="s">
        <v>932</v>
      </c>
      <c r="R416" s="752"/>
      <c r="S416" s="751" t="s">
        <v>933</v>
      </c>
      <c r="T416" s="752"/>
      <c r="U416" s="751" t="s">
        <v>934</v>
      </c>
      <c r="V416" s="752"/>
      <c r="W416" s="751" t="s">
        <v>935</v>
      </c>
      <c r="X416" s="752"/>
      <c r="Y416" s="751" t="s">
        <v>936</v>
      </c>
      <c r="Z416" s="752"/>
      <c r="AA416" s="751" t="s">
        <v>950</v>
      </c>
      <c r="AB416" s="752"/>
      <c r="AC416" s="751" t="s">
        <v>951</v>
      </c>
      <c r="AD416" s="752"/>
      <c r="AE416" s="55"/>
    </row>
    <row r="417" spans="1:32" ht="54">
      <c r="A417" s="742"/>
      <c r="B417" s="742"/>
      <c r="C417" s="742"/>
      <c r="D417" s="742"/>
      <c r="E417" s="742"/>
      <c r="F417" s="742"/>
      <c r="G417" s="754"/>
      <c r="H417" s="745"/>
      <c r="I417" s="745"/>
      <c r="J417" s="778"/>
      <c r="K417" s="64" t="s">
        <v>937</v>
      </c>
      <c r="L417" s="65" t="s">
        <v>949</v>
      </c>
      <c r="M417" s="65" t="s">
        <v>937</v>
      </c>
      <c r="N417" s="65" t="s">
        <v>949</v>
      </c>
      <c r="O417" s="65" t="s">
        <v>937</v>
      </c>
      <c r="P417" s="65" t="s">
        <v>949</v>
      </c>
      <c r="Q417" s="65" t="s">
        <v>937</v>
      </c>
      <c r="R417" s="65" t="s">
        <v>949</v>
      </c>
      <c r="S417" s="65" t="s">
        <v>937</v>
      </c>
      <c r="T417" s="65" t="s">
        <v>949</v>
      </c>
      <c r="U417" s="65" t="s">
        <v>937</v>
      </c>
      <c r="V417" s="65" t="s">
        <v>949</v>
      </c>
      <c r="W417" s="65" t="s">
        <v>937</v>
      </c>
      <c r="X417" s="65" t="s">
        <v>949</v>
      </c>
      <c r="Y417" s="65" t="s">
        <v>937</v>
      </c>
      <c r="Z417" s="65" t="s">
        <v>949</v>
      </c>
      <c r="AA417" s="65" t="s">
        <v>937</v>
      </c>
      <c r="AB417" s="65" t="s">
        <v>949</v>
      </c>
      <c r="AC417" s="65" t="s">
        <v>937</v>
      </c>
      <c r="AD417" s="65" t="s">
        <v>949</v>
      </c>
      <c r="AE417" s="55"/>
    </row>
    <row r="418" spans="1:32" ht="18">
      <c r="A418" s="23">
        <v>1</v>
      </c>
      <c r="B418" s="24" t="s">
        <v>1452</v>
      </c>
      <c r="C418" s="36" t="s">
        <v>1464</v>
      </c>
      <c r="D418" s="30">
        <v>4</v>
      </c>
      <c r="E418" s="30" t="s">
        <v>1476</v>
      </c>
      <c r="F418" s="30" t="s">
        <v>1476</v>
      </c>
      <c r="G418" s="30" t="s">
        <v>1491</v>
      </c>
      <c r="H418" s="25">
        <v>133</v>
      </c>
      <c r="I418" s="25">
        <v>98</v>
      </c>
      <c r="J418" s="26">
        <f t="shared" ref="J418:J432" si="134">I418*100/H418</f>
        <v>73.684210526315795</v>
      </c>
      <c r="K418" s="27">
        <v>1</v>
      </c>
      <c r="L418" s="26">
        <f t="shared" ref="L418:L432" si="135">K418*100/I418</f>
        <v>1.0204081632653061</v>
      </c>
      <c r="M418" s="23">
        <v>0</v>
      </c>
      <c r="N418" s="26">
        <f t="shared" ref="N418:N432" si="136">M418*100/I418</f>
        <v>0</v>
      </c>
      <c r="O418" s="23">
        <v>0</v>
      </c>
      <c r="P418" s="26">
        <f t="shared" ref="P418:P432" si="137">O418*100/I418</f>
        <v>0</v>
      </c>
      <c r="Q418" s="23">
        <v>1</v>
      </c>
      <c r="R418" s="26">
        <f>Q418*100/I418</f>
        <v>1.0204081632653061</v>
      </c>
      <c r="S418" s="23">
        <v>0</v>
      </c>
      <c r="T418" s="26">
        <f t="shared" ref="T418:T432" si="138">S418*100/I418</f>
        <v>0</v>
      </c>
      <c r="U418" s="23">
        <v>0</v>
      </c>
      <c r="V418" s="26">
        <f t="shared" ref="V418:V432" si="139">U418*100/I418</f>
        <v>0</v>
      </c>
      <c r="W418" s="23">
        <v>0</v>
      </c>
      <c r="X418" s="26">
        <f t="shared" ref="X418:X432" si="140">W418*100/I418</f>
        <v>0</v>
      </c>
      <c r="Y418" s="23">
        <v>0</v>
      </c>
      <c r="Z418" s="26">
        <f t="shared" ref="Z418:Z432" si="141">Y418*100/I418</f>
        <v>0</v>
      </c>
      <c r="AA418" s="28">
        <v>0</v>
      </c>
      <c r="AB418" s="26">
        <v>0</v>
      </c>
      <c r="AC418" s="28">
        <v>0</v>
      </c>
      <c r="AD418" s="26">
        <v>0</v>
      </c>
      <c r="AE418" s="55">
        <v>1</v>
      </c>
      <c r="AF418" s="53">
        <v>1</v>
      </c>
    </row>
    <row r="419" spans="1:32" ht="18">
      <c r="A419" s="23">
        <v>2</v>
      </c>
      <c r="B419" s="24" t="s">
        <v>1453</v>
      </c>
      <c r="C419" s="24" t="s">
        <v>1465</v>
      </c>
      <c r="D419" s="23">
        <v>11</v>
      </c>
      <c r="E419" s="23" t="s">
        <v>1476</v>
      </c>
      <c r="F419" s="23" t="s">
        <v>1476</v>
      </c>
      <c r="G419" s="30" t="s">
        <v>1491</v>
      </c>
      <c r="H419" s="25">
        <v>98</v>
      </c>
      <c r="I419" s="25">
        <v>54</v>
      </c>
      <c r="J419" s="26">
        <f t="shared" si="134"/>
        <v>55.102040816326529</v>
      </c>
      <c r="K419" s="27">
        <v>0</v>
      </c>
      <c r="L419" s="26">
        <f t="shared" si="135"/>
        <v>0</v>
      </c>
      <c r="M419" s="23">
        <v>0</v>
      </c>
      <c r="N419" s="26">
        <f t="shared" si="136"/>
        <v>0</v>
      </c>
      <c r="O419" s="23">
        <v>0</v>
      </c>
      <c r="P419" s="26">
        <f t="shared" si="137"/>
        <v>0</v>
      </c>
      <c r="Q419" s="23">
        <v>0</v>
      </c>
      <c r="R419" s="26">
        <f t="shared" ref="R419:R432" si="142">Q419*100/I419</f>
        <v>0</v>
      </c>
      <c r="S419" s="23">
        <v>0</v>
      </c>
      <c r="T419" s="26">
        <f t="shared" si="138"/>
        <v>0</v>
      </c>
      <c r="U419" s="23">
        <v>0</v>
      </c>
      <c r="V419" s="26">
        <f t="shared" si="139"/>
        <v>0</v>
      </c>
      <c r="W419" s="23">
        <v>0</v>
      </c>
      <c r="X419" s="26">
        <f t="shared" si="140"/>
        <v>0</v>
      </c>
      <c r="Y419" s="23">
        <v>0</v>
      </c>
      <c r="Z419" s="26">
        <f t="shared" si="141"/>
        <v>0</v>
      </c>
      <c r="AA419" s="28">
        <v>0</v>
      </c>
      <c r="AB419" s="26">
        <f t="shared" ref="AB419:AB432" si="143">AA419*100/I419</f>
        <v>0</v>
      </c>
      <c r="AC419" s="28">
        <v>0</v>
      </c>
      <c r="AD419" s="26">
        <f>AC419*100/I419</f>
        <v>0</v>
      </c>
      <c r="AE419" s="55">
        <v>1</v>
      </c>
      <c r="AF419" s="53">
        <v>1</v>
      </c>
    </row>
    <row r="420" spans="1:32" ht="18">
      <c r="A420" s="23">
        <v>3</v>
      </c>
      <c r="B420" s="24" t="s">
        <v>1454</v>
      </c>
      <c r="C420" s="24" t="s">
        <v>1466</v>
      </c>
      <c r="D420" s="23">
        <v>9</v>
      </c>
      <c r="E420" s="23" t="s">
        <v>1477</v>
      </c>
      <c r="F420" s="23" t="s">
        <v>1487</v>
      </c>
      <c r="G420" s="30" t="s">
        <v>1492</v>
      </c>
      <c r="H420" s="25">
        <v>77</v>
      </c>
      <c r="I420" s="25">
        <v>77</v>
      </c>
      <c r="J420" s="26">
        <f t="shared" si="134"/>
        <v>100</v>
      </c>
      <c r="K420" s="27">
        <v>1</v>
      </c>
      <c r="L420" s="26">
        <f t="shared" si="135"/>
        <v>1.2987012987012987</v>
      </c>
      <c r="M420" s="23">
        <v>0</v>
      </c>
      <c r="N420" s="26">
        <f t="shared" si="136"/>
        <v>0</v>
      </c>
      <c r="O420" s="23">
        <v>1</v>
      </c>
      <c r="P420" s="26">
        <f t="shared" si="137"/>
        <v>1.2987012987012987</v>
      </c>
      <c r="Q420" s="23">
        <v>0</v>
      </c>
      <c r="R420" s="26">
        <f t="shared" si="142"/>
        <v>0</v>
      </c>
      <c r="S420" s="23">
        <v>0</v>
      </c>
      <c r="T420" s="26">
        <f t="shared" si="138"/>
        <v>0</v>
      </c>
      <c r="U420" s="23">
        <v>0</v>
      </c>
      <c r="V420" s="26">
        <f t="shared" si="139"/>
        <v>0</v>
      </c>
      <c r="W420" s="23">
        <v>0</v>
      </c>
      <c r="X420" s="26">
        <f t="shared" si="140"/>
        <v>0</v>
      </c>
      <c r="Y420" s="23">
        <v>0</v>
      </c>
      <c r="Z420" s="26">
        <f t="shared" si="141"/>
        <v>0</v>
      </c>
      <c r="AA420" s="28">
        <v>0</v>
      </c>
      <c r="AB420" s="26">
        <f t="shared" si="143"/>
        <v>0</v>
      </c>
      <c r="AC420" s="28">
        <v>0</v>
      </c>
      <c r="AD420" s="26">
        <f>AC420*100/I420</f>
        <v>0</v>
      </c>
      <c r="AE420" s="55">
        <v>1</v>
      </c>
      <c r="AF420" s="53">
        <v>1</v>
      </c>
    </row>
    <row r="421" spans="1:32" ht="18">
      <c r="A421" s="23">
        <v>4</v>
      </c>
      <c r="B421" s="24" t="s">
        <v>2402</v>
      </c>
      <c r="C421" s="24" t="s">
        <v>2403</v>
      </c>
      <c r="D421" s="23">
        <v>3</v>
      </c>
      <c r="E421" s="23" t="s">
        <v>1478</v>
      </c>
      <c r="F421" s="23" t="s">
        <v>1487</v>
      </c>
      <c r="G421" s="30" t="s">
        <v>1492</v>
      </c>
      <c r="H421" s="25">
        <v>141</v>
      </c>
      <c r="I421" s="25">
        <v>141</v>
      </c>
      <c r="J421" s="26">
        <f t="shared" si="134"/>
        <v>100</v>
      </c>
      <c r="K421" s="27">
        <v>2</v>
      </c>
      <c r="L421" s="26">
        <f t="shared" si="135"/>
        <v>1.4184397163120568</v>
      </c>
      <c r="M421" s="23">
        <v>0</v>
      </c>
      <c r="N421" s="26">
        <f t="shared" si="136"/>
        <v>0</v>
      </c>
      <c r="O421" s="23">
        <v>2</v>
      </c>
      <c r="P421" s="26">
        <f t="shared" si="137"/>
        <v>1.4184397163120568</v>
      </c>
      <c r="Q421" s="23">
        <v>0</v>
      </c>
      <c r="R421" s="26">
        <f t="shared" si="142"/>
        <v>0</v>
      </c>
      <c r="S421" s="23">
        <v>0</v>
      </c>
      <c r="T421" s="26">
        <f t="shared" si="138"/>
        <v>0</v>
      </c>
      <c r="U421" s="23">
        <v>0</v>
      </c>
      <c r="V421" s="26">
        <f t="shared" si="139"/>
        <v>0</v>
      </c>
      <c r="W421" s="23">
        <v>0</v>
      </c>
      <c r="X421" s="26">
        <f t="shared" si="140"/>
        <v>0</v>
      </c>
      <c r="Y421" s="23">
        <v>0</v>
      </c>
      <c r="Z421" s="26">
        <f t="shared" si="141"/>
        <v>0</v>
      </c>
      <c r="AA421" s="28">
        <v>0</v>
      </c>
      <c r="AB421" s="26">
        <f t="shared" si="143"/>
        <v>0</v>
      </c>
      <c r="AC421" s="28">
        <v>0</v>
      </c>
      <c r="AD421" s="26">
        <f t="shared" ref="AD421:AD432" si="144">AC421*100/I421</f>
        <v>0</v>
      </c>
      <c r="AE421" s="55">
        <v>1</v>
      </c>
      <c r="AF421" s="53">
        <v>1</v>
      </c>
    </row>
    <row r="422" spans="1:32" ht="18">
      <c r="A422" s="23">
        <v>5</v>
      </c>
      <c r="B422" s="24" t="s">
        <v>1455</v>
      </c>
      <c r="C422" s="24" t="s">
        <v>1467</v>
      </c>
      <c r="D422" s="23">
        <v>6</v>
      </c>
      <c r="E422" s="23" t="s">
        <v>1479</v>
      </c>
      <c r="F422" s="23" t="s">
        <v>1488</v>
      </c>
      <c r="G422" s="30" t="s">
        <v>1492</v>
      </c>
      <c r="H422" s="25">
        <v>120</v>
      </c>
      <c r="I422" s="25">
        <v>112</v>
      </c>
      <c r="J422" s="26">
        <f t="shared" si="134"/>
        <v>93.333333333333329</v>
      </c>
      <c r="K422" s="27">
        <v>5</v>
      </c>
      <c r="L422" s="26">
        <f t="shared" si="135"/>
        <v>4.4642857142857144</v>
      </c>
      <c r="M422" s="23">
        <v>1</v>
      </c>
      <c r="N422" s="26">
        <f t="shared" si="136"/>
        <v>0.8928571428571429</v>
      </c>
      <c r="O422" s="23">
        <v>4</v>
      </c>
      <c r="P422" s="26">
        <f t="shared" si="137"/>
        <v>3.5714285714285716</v>
      </c>
      <c r="Q422" s="23">
        <v>0</v>
      </c>
      <c r="R422" s="26">
        <f t="shared" si="142"/>
        <v>0</v>
      </c>
      <c r="S422" s="23">
        <v>0</v>
      </c>
      <c r="T422" s="26">
        <f t="shared" si="138"/>
        <v>0</v>
      </c>
      <c r="U422" s="23">
        <v>0</v>
      </c>
      <c r="V422" s="26">
        <f t="shared" si="139"/>
        <v>0</v>
      </c>
      <c r="W422" s="23">
        <v>0</v>
      </c>
      <c r="X422" s="26">
        <f t="shared" si="140"/>
        <v>0</v>
      </c>
      <c r="Y422" s="23">
        <v>0</v>
      </c>
      <c r="Z422" s="26">
        <f t="shared" si="141"/>
        <v>0</v>
      </c>
      <c r="AA422" s="28">
        <v>0</v>
      </c>
      <c r="AB422" s="26">
        <f t="shared" si="143"/>
        <v>0</v>
      </c>
      <c r="AC422" s="28">
        <v>0</v>
      </c>
      <c r="AD422" s="26">
        <f t="shared" si="144"/>
        <v>0</v>
      </c>
      <c r="AE422" s="55">
        <v>1</v>
      </c>
      <c r="AF422" s="53">
        <v>1</v>
      </c>
    </row>
    <row r="423" spans="1:32" ht="18">
      <c r="A423" s="23">
        <v>6</v>
      </c>
      <c r="B423" s="24" t="s">
        <v>1456</v>
      </c>
      <c r="C423" s="24" t="s">
        <v>1468</v>
      </c>
      <c r="D423" s="23">
        <v>11</v>
      </c>
      <c r="E423" s="23" t="s">
        <v>1480</v>
      </c>
      <c r="F423" s="23" t="s">
        <v>1488</v>
      </c>
      <c r="G423" s="30" t="s">
        <v>1492</v>
      </c>
      <c r="H423" s="25">
        <v>158</v>
      </c>
      <c r="I423" s="25">
        <v>158</v>
      </c>
      <c r="J423" s="26">
        <f t="shared" si="134"/>
        <v>100</v>
      </c>
      <c r="K423" s="27">
        <v>1</v>
      </c>
      <c r="L423" s="26">
        <f t="shared" si="135"/>
        <v>0.63291139240506333</v>
      </c>
      <c r="M423" s="23">
        <v>0</v>
      </c>
      <c r="N423" s="26">
        <f t="shared" si="136"/>
        <v>0</v>
      </c>
      <c r="O423" s="23">
        <v>1</v>
      </c>
      <c r="P423" s="26">
        <f t="shared" si="137"/>
        <v>0.63291139240506333</v>
      </c>
      <c r="Q423" s="23">
        <v>0</v>
      </c>
      <c r="R423" s="26">
        <f t="shared" si="142"/>
        <v>0</v>
      </c>
      <c r="S423" s="23">
        <v>0</v>
      </c>
      <c r="T423" s="26">
        <f t="shared" si="138"/>
        <v>0</v>
      </c>
      <c r="U423" s="23">
        <v>0</v>
      </c>
      <c r="V423" s="26">
        <f t="shared" si="139"/>
        <v>0</v>
      </c>
      <c r="W423" s="23">
        <v>0</v>
      </c>
      <c r="X423" s="26">
        <f t="shared" si="140"/>
        <v>0</v>
      </c>
      <c r="Y423" s="23">
        <v>0</v>
      </c>
      <c r="Z423" s="26">
        <f t="shared" si="141"/>
        <v>0</v>
      </c>
      <c r="AA423" s="28">
        <v>0</v>
      </c>
      <c r="AB423" s="26">
        <f t="shared" si="143"/>
        <v>0</v>
      </c>
      <c r="AC423" s="28">
        <v>0</v>
      </c>
      <c r="AD423" s="26">
        <f t="shared" si="144"/>
        <v>0</v>
      </c>
      <c r="AE423" s="55">
        <v>1</v>
      </c>
      <c r="AF423" s="53">
        <v>1</v>
      </c>
    </row>
    <row r="424" spans="1:32" ht="18">
      <c r="A424" s="23">
        <v>7</v>
      </c>
      <c r="B424" s="24" t="s">
        <v>1929</v>
      </c>
      <c r="C424" s="24" t="s">
        <v>2248</v>
      </c>
      <c r="D424" s="23">
        <v>4</v>
      </c>
      <c r="E424" s="23" t="s">
        <v>1480</v>
      </c>
      <c r="F424" s="23" t="s">
        <v>1488</v>
      </c>
      <c r="G424" s="30" t="s">
        <v>1492</v>
      </c>
      <c r="H424" s="25">
        <v>132</v>
      </c>
      <c r="I424" s="25">
        <v>122</v>
      </c>
      <c r="J424" s="26">
        <f t="shared" si="134"/>
        <v>92.424242424242422</v>
      </c>
      <c r="K424" s="27">
        <v>2</v>
      </c>
      <c r="L424" s="26">
        <f t="shared" si="135"/>
        <v>1.639344262295082</v>
      </c>
      <c r="M424" s="23">
        <v>2</v>
      </c>
      <c r="N424" s="26">
        <f t="shared" si="136"/>
        <v>1.639344262295082</v>
      </c>
      <c r="O424" s="23">
        <v>0</v>
      </c>
      <c r="P424" s="26">
        <f t="shared" si="137"/>
        <v>0</v>
      </c>
      <c r="Q424" s="23">
        <v>0</v>
      </c>
      <c r="R424" s="26">
        <f t="shared" si="142"/>
        <v>0</v>
      </c>
      <c r="S424" s="23">
        <v>0</v>
      </c>
      <c r="T424" s="26">
        <f t="shared" si="138"/>
        <v>0</v>
      </c>
      <c r="U424" s="23">
        <v>0</v>
      </c>
      <c r="V424" s="26">
        <f t="shared" si="139"/>
        <v>0</v>
      </c>
      <c r="W424" s="23">
        <v>0</v>
      </c>
      <c r="X424" s="26">
        <f t="shared" si="140"/>
        <v>0</v>
      </c>
      <c r="Y424" s="23">
        <v>0</v>
      </c>
      <c r="Z424" s="26">
        <f t="shared" si="141"/>
        <v>0</v>
      </c>
      <c r="AA424" s="28">
        <v>0</v>
      </c>
      <c r="AB424" s="26">
        <f t="shared" si="143"/>
        <v>0</v>
      </c>
      <c r="AC424" s="28">
        <v>0</v>
      </c>
      <c r="AD424" s="26">
        <f t="shared" si="144"/>
        <v>0</v>
      </c>
      <c r="AE424" s="55">
        <v>1</v>
      </c>
      <c r="AF424" s="53">
        <v>1</v>
      </c>
    </row>
    <row r="425" spans="1:32" ht="18">
      <c r="A425" s="23">
        <v>8</v>
      </c>
      <c r="B425" s="24" t="s">
        <v>1457</v>
      </c>
      <c r="C425" s="36" t="s">
        <v>1469</v>
      </c>
      <c r="D425" s="30">
        <v>6</v>
      </c>
      <c r="E425" s="30" t="s">
        <v>1481</v>
      </c>
      <c r="F425" s="30" t="s">
        <v>1488</v>
      </c>
      <c r="G425" s="30" t="s">
        <v>1492</v>
      </c>
      <c r="H425" s="25">
        <v>149</v>
      </c>
      <c r="I425" s="25">
        <v>101</v>
      </c>
      <c r="J425" s="26">
        <f t="shared" si="134"/>
        <v>67.785234899328856</v>
      </c>
      <c r="K425" s="27">
        <v>0</v>
      </c>
      <c r="L425" s="26">
        <f t="shared" si="135"/>
        <v>0</v>
      </c>
      <c r="M425" s="23">
        <v>0</v>
      </c>
      <c r="N425" s="26">
        <f t="shared" si="136"/>
        <v>0</v>
      </c>
      <c r="O425" s="23">
        <v>0</v>
      </c>
      <c r="P425" s="26">
        <f t="shared" si="137"/>
        <v>0</v>
      </c>
      <c r="Q425" s="23">
        <v>0</v>
      </c>
      <c r="R425" s="26">
        <f t="shared" si="142"/>
        <v>0</v>
      </c>
      <c r="S425" s="23">
        <v>0</v>
      </c>
      <c r="T425" s="26">
        <f t="shared" si="138"/>
        <v>0</v>
      </c>
      <c r="U425" s="23">
        <v>0</v>
      </c>
      <c r="V425" s="26">
        <f t="shared" si="139"/>
        <v>0</v>
      </c>
      <c r="W425" s="23">
        <v>0</v>
      </c>
      <c r="X425" s="26">
        <f t="shared" si="140"/>
        <v>0</v>
      </c>
      <c r="Y425" s="23">
        <v>0</v>
      </c>
      <c r="Z425" s="26">
        <f t="shared" si="141"/>
        <v>0</v>
      </c>
      <c r="AA425" s="28">
        <v>0</v>
      </c>
      <c r="AB425" s="26">
        <f t="shared" si="143"/>
        <v>0</v>
      </c>
      <c r="AC425" s="28">
        <v>0</v>
      </c>
      <c r="AD425" s="26">
        <f t="shared" si="144"/>
        <v>0</v>
      </c>
      <c r="AE425" s="55">
        <v>1</v>
      </c>
      <c r="AF425" s="53">
        <v>1</v>
      </c>
    </row>
    <row r="426" spans="1:32" ht="18">
      <c r="A426" s="23">
        <v>9</v>
      </c>
      <c r="B426" s="24" t="s">
        <v>1458</v>
      </c>
      <c r="C426" s="36" t="s">
        <v>1470</v>
      </c>
      <c r="D426" s="30">
        <v>4</v>
      </c>
      <c r="E426" s="30" t="s">
        <v>1482</v>
      </c>
      <c r="F426" s="30" t="s">
        <v>1489</v>
      </c>
      <c r="G426" s="30" t="s">
        <v>1492</v>
      </c>
      <c r="H426" s="25">
        <v>139</v>
      </c>
      <c r="I426" s="25">
        <v>128</v>
      </c>
      <c r="J426" s="26">
        <f t="shared" si="134"/>
        <v>92.086330935251794</v>
      </c>
      <c r="K426" s="27">
        <v>2</v>
      </c>
      <c r="L426" s="26">
        <f t="shared" si="135"/>
        <v>1.5625</v>
      </c>
      <c r="M426" s="23">
        <v>0</v>
      </c>
      <c r="N426" s="26">
        <f t="shared" si="136"/>
        <v>0</v>
      </c>
      <c r="O426" s="23">
        <v>2</v>
      </c>
      <c r="P426" s="26">
        <f t="shared" si="137"/>
        <v>1.5625</v>
      </c>
      <c r="Q426" s="23">
        <v>0</v>
      </c>
      <c r="R426" s="26">
        <f t="shared" si="142"/>
        <v>0</v>
      </c>
      <c r="S426" s="23">
        <v>0</v>
      </c>
      <c r="T426" s="26">
        <f t="shared" si="138"/>
        <v>0</v>
      </c>
      <c r="U426" s="23">
        <v>0</v>
      </c>
      <c r="V426" s="26">
        <f t="shared" si="139"/>
        <v>0</v>
      </c>
      <c r="W426" s="23">
        <v>0</v>
      </c>
      <c r="X426" s="26">
        <f t="shared" si="140"/>
        <v>0</v>
      </c>
      <c r="Y426" s="23">
        <v>0</v>
      </c>
      <c r="Z426" s="26">
        <f t="shared" si="141"/>
        <v>0</v>
      </c>
      <c r="AA426" s="28">
        <v>0</v>
      </c>
      <c r="AB426" s="26">
        <f t="shared" si="143"/>
        <v>0</v>
      </c>
      <c r="AC426" s="28">
        <v>0</v>
      </c>
      <c r="AD426" s="26">
        <f t="shared" si="144"/>
        <v>0</v>
      </c>
      <c r="AE426" s="55">
        <v>1</v>
      </c>
      <c r="AF426" s="53">
        <v>1</v>
      </c>
    </row>
    <row r="427" spans="1:32" ht="18">
      <c r="A427" s="23">
        <v>10</v>
      </c>
      <c r="B427" s="24" t="s">
        <v>1459</v>
      </c>
      <c r="C427" s="24" t="s">
        <v>1471</v>
      </c>
      <c r="D427" s="23">
        <v>5</v>
      </c>
      <c r="E427" s="23" t="s">
        <v>1482</v>
      </c>
      <c r="F427" s="23" t="s">
        <v>1489</v>
      </c>
      <c r="G427" s="30" t="s">
        <v>1492</v>
      </c>
      <c r="H427" s="25">
        <v>319</v>
      </c>
      <c r="I427" s="25">
        <v>297</v>
      </c>
      <c r="J427" s="26">
        <f t="shared" si="134"/>
        <v>93.103448275862064</v>
      </c>
      <c r="K427" s="27">
        <v>6</v>
      </c>
      <c r="L427" s="26">
        <f t="shared" si="135"/>
        <v>2.0202020202020203</v>
      </c>
      <c r="M427" s="23">
        <v>1</v>
      </c>
      <c r="N427" s="26">
        <f t="shared" si="136"/>
        <v>0.33670033670033672</v>
      </c>
      <c r="O427" s="23">
        <v>4</v>
      </c>
      <c r="P427" s="26">
        <f t="shared" si="137"/>
        <v>1.3468013468013469</v>
      </c>
      <c r="Q427" s="23">
        <v>1</v>
      </c>
      <c r="R427" s="26">
        <f t="shared" si="142"/>
        <v>0.33670033670033672</v>
      </c>
      <c r="S427" s="23">
        <v>0</v>
      </c>
      <c r="T427" s="26">
        <f t="shared" si="138"/>
        <v>0</v>
      </c>
      <c r="U427" s="23">
        <v>0</v>
      </c>
      <c r="V427" s="26">
        <f t="shared" si="139"/>
        <v>0</v>
      </c>
      <c r="W427" s="23">
        <v>0</v>
      </c>
      <c r="X427" s="26">
        <f t="shared" si="140"/>
        <v>0</v>
      </c>
      <c r="Y427" s="23">
        <v>0</v>
      </c>
      <c r="Z427" s="26">
        <f t="shared" si="141"/>
        <v>0</v>
      </c>
      <c r="AA427" s="28">
        <v>0</v>
      </c>
      <c r="AB427" s="26">
        <f t="shared" si="143"/>
        <v>0</v>
      </c>
      <c r="AC427" s="28">
        <v>0</v>
      </c>
      <c r="AD427" s="26">
        <f t="shared" si="144"/>
        <v>0</v>
      </c>
      <c r="AE427" s="55">
        <v>1</v>
      </c>
      <c r="AF427" s="53">
        <v>1</v>
      </c>
    </row>
    <row r="428" spans="1:32" ht="18.75" customHeight="1">
      <c r="A428" s="23">
        <v>11</v>
      </c>
      <c r="B428" s="24" t="s">
        <v>1460</v>
      </c>
      <c r="C428" s="24" t="s">
        <v>1472</v>
      </c>
      <c r="D428" s="23">
        <v>6</v>
      </c>
      <c r="E428" s="23" t="s">
        <v>1483</v>
      </c>
      <c r="F428" s="23" t="s">
        <v>1489</v>
      </c>
      <c r="G428" s="30" t="s">
        <v>1492</v>
      </c>
      <c r="H428" s="25">
        <v>211</v>
      </c>
      <c r="I428" s="25">
        <v>206</v>
      </c>
      <c r="J428" s="26">
        <f t="shared" si="134"/>
        <v>97.630331753554501</v>
      </c>
      <c r="K428" s="27">
        <v>2</v>
      </c>
      <c r="L428" s="26">
        <f t="shared" si="135"/>
        <v>0.970873786407767</v>
      </c>
      <c r="M428" s="23">
        <v>0</v>
      </c>
      <c r="N428" s="26">
        <f t="shared" si="136"/>
        <v>0</v>
      </c>
      <c r="O428" s="23">
        <v>1</v>
      </c>
      <c r="P428" s="26">
        <f t="shared" si="137"/>
        <v>0.4854368932038835</v>
      </c>
      <c r="Q428" s="23">
        <v>1</v>
      </c>
      <c r="R428" s="26">
        <f t="shared" si="142"/>
        <v>0.4854368932038835</v>
      </c>
      <c r="S428" s="23">
        <v>0</v>
      </c>
      <c r="T428" s="26">
        <f t="shared" si="138"/>
        <v>0</v>
      </c>
      <c r="U428" s="23">
        <v>0</v>
      </c>
      <c r="V428" s="26">
        <f t="shared" si="139"/>
        <v>0</v>
      </c>
      <c r="W428" s="23">
        <v>0</v>
      </c>
      <c r="X428" s="26">
        <f t="shared" si="140"/>
        <v>0</v>
      </c>
      <c r="Y428" s="23">
        <v>0</v>
      </c>
      <c r="Z428" s="26">
        <f t="shared" si="141"/>
        <v>0</v>
      </c>
      <c r="AA428" s="28">
        <v>0</v>
      </c>
      <c r="AB428" s="26">
        <f t="shared" si="143"/>
        <v>0</v>
      </c>
      <c r="AC428" s="28">
        <v>0</v>
      </c>
      <c r="AD428" s="26">
        <f t="shared" si="144"/>
        <v>0</v>
      </c>
      <c r="AE428" s="55">
        <v>1</v>
      </c>
      <c r="AF428" s="53">
        <v>1</v>
      </c>
    </row>
    <row r="429" spans="1:32" ht="18.75" customHeight="1">
      <c r="A429" s="23">
        <v>12</v>
      </c>
      <c r="B429" s="24" t="s">
        <v>1837</v>
      </c>
      <c r="C429" s="24"/>
      <c r="D429" s="23">
        <v>5</v>
      </c>
      <c r="E429" s="23" t="s">
        <v>1483</v>
      </c>
      <c r="F429" s="23" t="s">
        <v>1489</v>
      </c>
      <c r="G429" s="30" t="s">
        <v>1492</v>
      </c>
      <c r="H429" s="25">
        <v>183</v>
      </c>
      <c r="I429" s="25">
        <v>176</v>
      </c>
      <c r="J429" s="26">
        <f t="shared" si="134"/>
        <v>96.174863387978135</v>
      </c>
      <c r="K429" s="27">
        <v>3</v>
      </c>
      <c r="L429" s="26">
        <f t="shared" si="135"/>
        <v>1.7045454545454546</v>
      </c>
      <c r="M429" s="23">
        <v>0</v>
      </c>
      <c r="N429" s="26">
        <f t="shared" si="136"/>
        <v>0</v>
      </c>
      <c r="O429" s="23">
        <v>2</v>
      </c>
      <c r="P429" s="26">
        <f t="shared" si="137"/>
        <v>1.1363636363636365</v>
      </c>
      <c r="Q429" s="23">
        <v>1</v>
      </c>
      <c r="R429" s="26">
        <f t="shared" si="142"/>
        <v>0.56818181818181823</v>
      </c>
      <c r="S429" s="23">
        <v>0</v>
      </c>
      <c r="T429" s="26">
        <f t="shared" si="138"/>
        <v>0</v>
      </c>
      <c r="U429" s="23">
        <v>0</v>
      </c>
      <c r="V429" s="26">
        <f t="shared" si="139"/>
        <v>0</v>
      </c>
      <c r="W429" s="23">
        <v>0</v>
      </c>
      <c r="X429" s="26">
        <f t="shared" si="140"/>
        <v>0</v>
      </c>
      <c r="Y429" s="23">
        <v>0</v>
      </c>
      <c r="Z429" s="26">
        <f t="shared" si="141"/>
        <v>0</v>
      </c>
      <c r="AA429" s="28">
        <v>0</v>
      </c>
      <c r="AB429" s="26">
        <f t="shared" si="143"/>
        <v>0</v>
      </c>
      <c r="AC429" s="28">
        <v>0</v>
      </c>
      <c r="AD429" s="26">
        <f t="shared" si="144"/>
        <v>0</v>
      </c>
      <c r="AE429" s="55">
        <v>1</v>
      </c>
      <c r="AF429" s="53">
        <v>1</v>
      </c>
    </row>
    <row r="430" spans="1:32" ht="18">
      <c r="A430" s="23">
        <v>13</v>
      </c>
      <c r="B430" s="24" t="s">
        <v>1461</v>
      </c>
      <c r="C430" s="24" t="s">
        <v>1473</v>
      </c>
      <c r="D430" s="23">
        <v>9</v>
      </c>
      <c r="E430" s="23" t="s">
        <v>1484</v>
      </c>
      <c r="F430" s="23" t="s">
        <v>1490</v>
      </c>
      <c r="G430" s="30" t="s">
        <v>1493</v>
      </c>
      <c r="H430" s="40">
        <v>77</v>
      </c>
      <c r="I430" s="40">
        <v>38</v>
      </c>
      <c r="J430" s="26">
        <f t="shared" si="134"/>
        <v>49.350649350649348</v>
      </c>
      <c r="K430" s="27">
        <v>0</v>
      </c>
      <c r="L430" s="26">
        <f t="shared" si="135"/>
        <v>0</v>
      </c>
      <c r="M430" s="23">
        <v>0</v>
      </c>
      <c r="N430" s="26">
        <f t="shared" si="136"/>
        <v>0</v>
      </c>
      <c r="O430" s="23">
        <v>0</v>
      </c>
      <c r="P430" s="26">
        <f t="shared" si="137"/>
        <v>0</v>
      </c>
      <c r="Q430" s="23">
        <v>0</v>
      </c>
      <c r="R430" s="26">
        <f t="shared" si="142"/>
        <v>0</v>
      </c>
      <c r="S430" s="23">
        <v>0</v>
      </c>
      <c r="T430" s="26">
        <f t="shared" si="138"/>
        <v>0</v>
      </c>
      <c r="U430" s="23">
        <v>0</v>
      </c>
      <c r="V430" s="26">
        <f t="shared" si="139"/>
        <v>0</v>
      </c>
      <c r="W430" s="23">
        <v>0</v>
      </c>
      <c r="X430" s="26">
        <f t="shared" si="140"/>
        <v>0</v>
      </c>
      <c r="Y430" s="23">
        <v>0</v>
      </c>
      <c r="Z430" s="26">
        <f t="shared" si="141"/>
        <v>0</v>
      </c>
      <c r="AA430" s="28">
        <v>0</v>
      </c>
      <c r="AB430" s="26">
        <f t="shared" si="143"/>
        <v>0</v>
      </c>
      <c r="AC430" s="28">
        <v>0</v>
      </c>
      <c r="AD430" s="26">
        <f t="shared" si="144"/>
        <v>0</v>
      </c>
      <c r="AE430" s="55">
        <v>1</v>
      </c>
      <c r="AF430" s="53">
        <v>1</v>
      </c>
    </row>
    <row r="431" spans="1:32" ht="18">
      <c r="A431" s="23">
        <v>14</v>
      </c>
      <c r="B431" s="24" t="s">
        <v>1462</v>
      </c>
      <c r="C431" s="24" t="s">
        <v>1474</v>
      </c>
      <c r="D431" s="23">
        <v>14</v>
      </c>
      <c r="E431" s="23" t="s">
        <v>1485</v>
      </c>
      <c r="F431" s="23" t="s">
        <v>1485</v>
      </c>
      <c r="G431" s="30" t="s">
        <v>1494</v>
      </c>
      <c r="H431" s="40">
        <v>132</v>
      </c>
      <c r="I431" s="40">
        <v>132</v>
      </c>
      <c r="J431" s="26">
        <f t="shared" si="134"/>
        <v>100</v>
      </c>
      <c r="K431" s="27">
        <v>1</v>
      </c>
      <c r="L431" s="26">
        <f t="shared" si="135"/>
        <v>0.75757575757575757</v>
      </c>
      <c r="M431" s="23">
        <v>0</v>
      </c>
      <c r="N431" s="26">
        <f t="shared" si="136"/>
        <v>0</v>
      </c>
      <c r="O431" s="23">
        <v>0</v>
      </c>
      <c r="P431" s="26">
        <f t="shared" si="137"/>
        <v>0</v>
      </c>
      <c r="Q431" s="23">
        <v>0</v>
      </c>
      <c r="R431" s="26">
        <f t="shared" si="142"/>
        <v>0</v>
      </c>
      <c r="S431" s="23">
        <v>0</v>
      </c>
      <c r="T431" s="26">
        <f t="shared" si="138"/>
        <v>0</v>
      </c>
      <c r="U431" s="23">
        <v>0</v>
      </c>
      <c r="V431" s="26">
        <f t="shared" si="139"/>
        <v>0</v>
      </c>
      <c r="W431" s="23">
        <v>0</v>
      </c>
      <c r="X431" s="26">
        <f t="shared" si="140"/>
        <v>0</v>
      </c>
      <c r="Y431" s="23">
        <v>0</v>
      </c>
      <c r="Z431" s="26">
        <f t="shared" si="141"/>
        <v>0</v>
      </c>
      <c r="AA431" s="28">
        <v>0</v>
      </c>
      <c r="AB431" s="26">
        <f t="shared" si="143"/>
        <v>0</v>
      </c>
      <c r="AC431" s="28">
        <v>0</v>
      </c>
      <c r="AD431" s="26">
        <f t="shared" si="144"/>
        <v>0</v>
      </c>
      <c r="AE431" s="55">
        <v>1</v>
      </c>
      <c r="AF431" s="95">
        <v>1</v>
      </c>
    </row>
    <row r="432" spans="1:32" ht="18.75" thickBot="1">
      <c r="A432" s="23">
        <v>15</v>
      </c>
      <c r="B432" s="250" t="s">
        <v>1463</v>
      </c>
      <c r="C432" s="250" t="s">
        <v>1475</v>
      </c>
      <c r="D432" s="173">
        <v>6</v>
      </c>
      <c r="E432" s="173" t="s">
        <v>1486</v>
      </c>
      <c r="F432" s="173" t="s">
        <v>1485</v>
      </c>
      <c r="G432" s="173" t="s">
        <v>1494</v>
      </c>
      <c r="H432" s="175">
        <v>103</v>
      </c>
      <c r="I432" s="175">
        <v>103</v>
      </c>
      <c r="J432" s="171">
        <f t="shared" si="134"/>
        <v>100</v>
      </c>
      <c r="K432" s="172">
        <v>2</v>
      </c>
      <c r="L432" s="171">
        <f t="shared" si="135"/>
        <v>1.941747572815534</v>
      </c>
      <c r="M432" s="173">
        <v>2</v>
      </c>
      <c r="N432" s="171">
        <f t="shared" si="136"/>
        <v>1.941747572815534</v>
      </c>
      <c r="O432" s="173">
        <v>0</v>
      </c>
      <c r="P432" s="171">
        <f t="shared" si="137"/>
        <v>0</v>
      </c>
      <c r="Q432" s="173">
        <v>0</v>
      </c>
      <c r="R432" s="171">
        <f t="shared" si="142"/>
        <v>0</v>
      </c>
      <c r="S432" s="173">
        <v>0</v>
      </c>
      <c r="T432" s="171">
        <f t="shared" si="138"/>
        <v>0</v>
      </c>
      <c r="U432" s="173">
        <v>1</v>
      </c>
      <c r="V432" s="171">
        <f t="shared" si="139"/>
        <v>0.970873786407767</v>
      </c>
      <c r="W432" s="173">
        <v>0</v>
      </c>
      <c r="X432" s="171">
        <f t="shared" si="140"/>
        <v>0</v>
      </c>
      <c r="Y432" s="173">
        <v>0</v>
      </c>
      <c r="Z432" s="171">
        <f t="shared" si="141"/>
        <v>0</v>
      </c>
      <c r="AA432" s="174">
        <v>0</v>
      </c>
      <c r="AB432" s="171">
        <f t="shared" si="143"/>
        <v>0</v>
      </c>
      <c r="AC432" s="174">
        <v>0</v>
      </c>
      <c r="AD432" s="171">
        <f t="shared" si="144"/>
        <v>0</v>
      </c>
      <c r="AE432" s="55">
        <v>1</v>
      </c>
      <c r="AF432" s="95">
        <v>1</v>
      </c>
    </row>
    <row r="433" spans="1:33" ht="17.45" customHeight="1" thickTop="1" thickBot="1">
      <c r="A433" s="787" t="s">
        <v>123</v>
      </c>
      <c r="B433" s="788"/>
      <c r="C433" s="788"/>
      <c r="D433" s="788"/>
      <c r="E433" s="788"/>
      <c r="F433" s="788"/>
      <c r="G433" s="789"/>
      <c r="H433" s="66">
        <f>SUM(H418:H432)</f>
        <v>2172</v>
      </c>
      <c r="I433" s="66">
        <f>SUM(I418:I432)</f>
        <v>1943</v>
      </c>
      <c r="J433" s="67">
        <f>I433*100/H433</f>
        <v>89.456721915285456</v>
      </c>
      <c r="K433" s="66">
        <f>SUM(K418:K432)</f>
        <v>28</v>
      </c>
      <c r="L433" s="67">
        <f>K433*100/I433</f>
        <v>1.4410705095213587</v>
      </c>
      <c r="M433" s="66">
        <f>SUM(M418:M432)</f>
        <v>6</v>
      </c>
      <c r="N433" s="67">
        <f>M433*100/I433</f>
        <v>0.30880082346886256</v>
      </c>
      <c r="O433" s="66">
        <f>SUM(O418:O432)</f>
        <v>17</v>
      </c>
      <c r="P433" s="67">
        <f>O433*100/K433</f>
        <v>60.714285714285715</v>
      </c>
      <c r="Q433" s="66">
        <f>SUM(Q418:Q432)</f>
        <v>4</v>
      </c>
      <c r="R433" s="67">
        <f>Q433*100/M433</f>
        <v>66.666666666666671</v>
      </c>
      <c r="S433" s="66">
        <f>SUM(S418:S432)</f>
        <v>0</v>
      </c>
      <c r="T433" s="67">
        <f>S433*100/O433</f>
        <v>0</v>
      </c>
      <c r="U433" s="66">
        <f>SUM(U418:U432)</f>
        <v>1</v>
      </c>
      <c r="V433" s="67">
        <f t="shared" ref="V433:AD433" si="145">SUM(V418:V420)</f>
        <v>0</v>
      </c>
      <c r="W433" s="66">
        <f>SUM(W418:W432)</f>
        <v>0</v>
      </c>
      <c r="X433" s="67">
        <f t="shared" si="145"/>
        <v>0</v>
      </c>
      <c r="Y433" s="66">
        <f>SUM(Y418:Y432)</f>
        <v>0</v>
      </c>
      <c r="Z433" s="67">
        <f t="shared" si="145"/>
        <v>0</v>
      </c>
      <c r="AA433" s="66">
        <f>SUM(AA418:AA432)</f>
        <v>0</v>
      </c>
      <c r="AB433" s="67">
        <f t="shared" si="145"/>
        <v>0</v>
      </c>
      <c r="AC433" s="66">
        <f>SUM(AC418:AC432)</f>
        <v>0</v>
      </c>
      <c r="AD433" s="67">
        <f t="shared" si="145"/>
        <v>0</v>
      </c>
      <c r="AE433" s="55"/>
      <c r="AF433" s="95"/>
    </row>
    <row r="434" spans="1:33" ht="24" thickTop="1">
      <c r="A434" s="739" t="s">
        <v>2404</v>
      </c>
      <c r="B434" s="739"/>
      <c r="C434" s="739"/>
      <c r="D434" s="739"/>
      <c r="E434" s="739"/>
      <c r="F434" s="739"/>
      <c r="G434" s="739"/>
      <c r="H434" s="739"/>
      <c r="I434" s="739"/>
      <c r="J434" s="739"/>
      <c r="K434" s="739"/>
      <c r="L434" s="739"/>
      <c r="M434" s="739"/>
      <c r="N434" s="739"/>
      <c r="O434" s="739"/>
      <c r="P434" s="739"/>
      <c r="Q434" s="739"/>
      <c r="R434" s="739"/>
      <c r="S434" s="739"/>
      <c r="T434" s="739"/>
      <c r="U434" s="739"/>
      <c r="V434" s="739"/>
      <c r="W434" s="739"/>
      <c r="X434" s="739"/>
      <c r="Y434" s="739"/>
      <c r="Z434" s="739"/>
      <c r="AA434" s="739"/>
      <c r="AB434" s="739"/>
      <c r="AC434" s="739"/>
      <c r="AD434" s="739"/>
      <c r="AE434" s="55"/>
    </row>
    <row r="435" spans="1:33" ht="23.25">
      <c r="A435" s="739" t="s">
        <v>124</v>
      </c>
      <c r="B435" s="739"/>
      <c r="C435" s="739"/>
      <c r="D435" s="739"/>
      <c r="E435" s="739"/>
      <c r="F435" s="739"/>
      <c r="G435" s="739"/>
      <c r="H435" s="739"/>
      <c r="I435" s="739"/>
      <c r="J435" s="739"/>
      <c r="K435" s="739"/>
      <c r="L435" s="739"/>
      <c r="M435" s="739"/>
      <c r="N435" s="739"/>
      <c r="O435" s="739"/>
      <c r="P435" s="739"/>
      <c r="Q435" s="739"/>
      <c r="R435" s="739"/>
      <c r="S435" s="739"/>
      <c r="T435" s="739"/>
      <c r="U435" s="739"/>
      <c r="V435" s="739"/>
      <c r="W435" s="739"/>
      <c r="X435" s="739"/>
      <c r="Y435" s="739"/>
      <c r="Z435" s="739"/>
      <c r="AA435" s="739"/>
      <c r="AB435" s="739"/>
      <c r="AC435" s="739"/>
      <c r="AD435" s="739"/>
      <c r="AE435" s="55"/>
      <c r="AF435" s="95"/>
    </row>
    <row r="436" spans="1:33" ht="21">
      <c r="B436" s="738" t="s">
        <v>967</v>
      </c>
      <c r="C436" s="738"/>
      <c r="D436" s="738"/>
      <c r="E436" s="738"/>
      <c r="F436" s="738"/>
      <c r="G436" s="738"/>
      <c r="H436" s="738"/>
      <c r="I436" s="738"/>
      <c r="J436" s="738"/>
      <c r="K436" s="738"/>
      <c r="L436" s="738"/>
      <c r="M436" s="738"/>
      <c r="N436" s="738"/>
      <c r="O436" s="738"/>
      <c r="P436" s="738"/>
      <c r="Q436" s="738"/>
      <c r="R436" s="738"/>
      <c r="S436" s="738"/>
      <c r="T436" s="738"/>
      <c r="U436" s="738"/>
      <c r="V436" s="738"/>
      <c r="W436" s="738"/>
      <c r="X436" s="738"/>
      <c r="Y436" s="738"/>
      <c r="Z436" s="738"/>
      <c r="AA436" s="738"/>
      <c r="AB436" s="738"/>
      <c r="AC436" s="738"/>
      <c r="AD436" s="738"/>
      <c r="AE436" s="55"/>
      <c r="AF436" s="95"/>
    </row>
    <row r="437" spans="1:33" ht="21">
      <c r="B437" s="738" t="s">
        <v>2036</v>
      </c>
      <c r="C437" s="738"/>
      <c r="D437" s="738"/>
      <c r="E437" s="738"/>
      <c r="F437" s="738"/>
      <c r="G437" s="738"/>
      <c r="H437" s="57"/>
      <c r="I437" s="57"/>
      <c r="J437" s="58"/>
      <c r="K437" s="58"/>
      <c r="L437" s="59"/>
      <c r="M437" s="59"/>
      <c r="N437" s="59"/>
      <c r="O437" s="59"/>
      <c r="P437" s="59"/>
      <c r="Q437" s="59"/>
      <c r="R437" s="59" t="s">
        <v>719</v>
      </c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  <c r="AD437" s="59"/>
      <c r="AE437" s="55"/>
    </row>
    <row r="438" spans="1:33" ht="15">
      <c r="B438" s="60"/>
      <c r="C438" s="60"/>
      <c r="D438" s="61"/>
      <c r="E438" s="61"/>
      <c r="F438" s="61"/>
      <c r="G438" s="61"/>
      <c r="H438" s="62"/>
      <c r="I438" s="62"/>
      <c r="J438" s="63"/>
      <c r="K438" s="63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55"/>
    </row>
    <row r="439" spans="1:33" ht="18" customHeight="1">
      <c r="A439" s="740" t="s">
        <v>940</v>
      </c>
      <c r="B439" s="740" t="s">
        <v>122</v>
      </c>
      <c r="C439" s="740" t="s">
        <v>942</v>
      </c>
      <c r="D439" s="740" t="s">
        <v>943</v>
      </c>
      <c r="E439" s="740" t="s">
        <v>944</v>
      </c>
      <c r="F439" s="740" t="s">
        <v>945</v>
      </c>
      <c r="G439" s="740" t="s">
        <v>1139</v>
      </c>
      <c r="H439" s="743" t="s">
        <v>946</v>
      </c>
      <c r="I439" s="743" t="s">
        <v>1853</v>
      </c>
      <c r="J439" s="776" t="s">
        <v>1852</v>
      </c>
      <c r="K439" s="765" t="s">
        <v>928</v>
      </c>
      <c r="L439" s="766"/>
      <c r="M439" s="751" t="s">
        <v>929</v>
      </c>
      <c r="N439" s="764"/>
      <c r="O439" s="764"/>
      <c r="P439" s="764"/>
      <c r="Q439" s="764"/>
      <c r="R439" s="764"/>
      <c r="S439" s="764"/>
      <c r="T439" s="764"/>
      <c r="U439" s="764"/>
      <c r="V439" s="764"/>
      <c r="W439" s="764"/>
      <c r="X439" s="764"/>
      <c r="Y439" s="764"/>
      <c r="Z439" s="764"/>
      <c r="AA439" s="764"/>
      <c r="AB439" s="764"/>
      <c r="AC439" s="764"/>
      <c r="AD439" s="752"/>
      <c r="AE439" s="55"/>
    </row>
    <row r="440" spans="1:33" ht="18">
      <c r="A440" s="741"/>
      <c r="B440" s="741"/>
      <c r="C440" s="741"/>
      <c r="D440" s="741"/>
      <c r="E440" s="741"/>
      <c r="F440" s="741"/>
      <c r="G440" s="753"/>
      <c r="H440" s="744"/>
      <c r="I440" s="744"/>
      <c r="J440" s="777"/>
      <c r="K440" s="767"/>
      <c r="L440" s="768"/>
      <c r="M440" s="751" t="s">
        <v>930</v>
      </c>
      <c r="N440" s="752"/>
      <c r="O440" s="751" t="s">
        <v>931</v>
      </c>
      <c r="P440" s="752"/>
      <c r="Q440" s="751" t="s">
        <v>932</v>
      </c>
      <c r="R440" s="752"/>
      <c r="S440" s="751" t="s">
        <v>933</v>
      </c>
      <c r="T440" s="752"/>
      <c r="U440" s="751" t="s">
        <v>934</v>
      </c>
      <c r="V440" s="752"/>
      <c r="W440" s="751" t="s">
        <v>935</v>
      </c>
      <c r="X440" s="752"/>
      <c r="Y440" s="751" t="s">
        <v>936</v>
      </c>
      <c r="Z440" s="752"/>
      <c r="AA440" s="751" t="s">
        <v>950</v>
      </c>
      <c r="AB440" s="752"/>
      <c r="AC440" s="751" t="s">
        <v>951</v>
      </c>
      <c r="AD440" s="752"/>
      <c r="AE440" s="55"/>
    </row>
    <row r="441" spans="1:33" ht="54">
      <c r="A441" s="742"/>
      <c r="B441" s="742"/>
      <c r="C441" s="742"/>
      <c r="D441" s="742"/>
      <c r="E441" s="742"/>
      <c r="F441" s="742"/>
      <c r="G441" s="754"/>
      <c r="H441" s="745"/>
      <c r="I441" s="745"/>
      <c r="J441" s="778"/>
      <c r="K441" s="64" t="s">
        <v>937</v>
      </c>
      <c r="L441" s="65" t="s">
        <v>949</v>
      </c>
      <c r="M441" s="65" t="s">
        <v>937</v>
      </c>
      <c r="N441" s="65" t="s">
        <v>949</v>
      </c>
      <c r="O441" s="65" t="s">
        <v>937</v>
      </c>
      <c r="P441" s="65" t="s">
        <v>949</v>
      </c>
      <c r="Q441" s="65" t="s">
        <v>937</v>
      </c>
      <c r="R441" s="65" t="s">
        <v>949</v>
      </c>
      <c r="S441" s="65" t="s">
        <v>937</v>
      </c>
      <c r="T441" s="65" t="s">
        <v>949</v>
      </c>
      <c r="U441" s="65" t="s">
        <v>937</v>
      </c>
      <c r="V441" s="65" t="s">
        <v>949</v>
      </c>
      <c r="W441" s="65" t="s">
        <v>937</v>
      </c>
      <c r="X441" s="65" t="s">
        <v>949</v>
      </c>
      <c r="Y441" s="65" t="s">
        <v>937</v>
      </c>
      <c r="Z441" s="65" t="s">
        <v>949</v>
      </c>
      <c r="AA441" s="65" t="s">
        <v>937</v>
      </c>
      <c r="AB441" s="65" t="s">
        <v>949</v>
      </c>
      <c r="AC441" s="65" t="s">
        <v>937</v>
      </c>
      <c r="AD441" s="65" t="s">
        <v>949</v>
      </c>
      <c r="AE441" s="55"/>
    </row>
    <row r="442" spans="1:33" s="95" customFormat="1" ht="18">
      <c r="A442" s="23">
        <v>1</v>
      </c>
      <c r="B442" s="24" t="s">
        <v>1495</v>
      </c>
      <c r="C442" s="36" t="s">
        <v>1504</v>
      </c>
      <c r="D442" s="30">
        <v>6</v>
      </c>
      <c r="E442" s="30" t="s">
        <v>1514</v>
      </c>
      <c r="F442" s="30" t="s">
        <v>1525</v>
      </c>
      <c r="G442" s="30" t="s">
        <v>1531</v>
      </c>
      <c r="H442" s="131">
        <v>75</v>
      </c>
      <c r="I442" s="131">
        <v>75</v>
      </c>
      <c r="J442" s="26">
        <f t="shared" ref="J442:J453" si="146">I442*100/H442</f>
        <v>100</v>
      </c>
      <c r="K442" s="27">
        <v>0</v>
      </c>
      <c r="L442" s="26">
        <f t="shared" ref="L442:L453" si="147">K442*100/I442</f>
        <v>0</v>
      </c>
      <c r="M442" s="23">
        <v>0</v>
      </c>
      <c r="N442" s="26">
        <f t="shared" ref="N442:N453" si="148">M442*100/I442</f>
        <v>0</v>
      </c>
      <c r="O442" s="23">
        <v>0</v>
      </c>
      <c r="P442" s="26">
        <f t="shared" ref="P442:P453" si="149">O442*100/I442</f>
        <v>0</v>
      </c>
      <c r="Q442" s="23">
        <v>0</v>
      </c>
      <c r="R442" s="26">
        <v>0</v>
      </c>
      <c r="S442" s="23">
        <v>0</v>
      </c>
      <c r="T442" s="26">
        <f t="shared" ref="T442:T453" si="150">S442*100/I442</f>
        <v>0</v>
      </c>
      <c r="U442" s="23">
        <v>0</v>
      </c>
      <c r="V442" s="26">
        <f t="shared" ref="V442:V453" si="151">U442*100/I442</f>
        <v>0</v>
      </c>
      <c r="W442" s="23">
        <v>0</v>
      </c>
      <c r="X442" s="26">
        <f t="shared" ref="X442:X453" si="152">W442*100/I442</f>
        <v>0</v>
      </c>
      <c r="Y442" s="23">
        <v>0</v>
      </c>
      <c r="Z442" s="26">
        <f t="shared" ref="Z442:Z453" si="153">Y442*100/I442</f>
        <v>0</v>
      </c>
      <c r="AA442" s="28">
        <v>0</v>
      </c>
      <c r="AB442" s="26">
        <f t="shared" ref="AB442:AB455" si="154">AA442*100/I442</f>
        <v>0</v>
      </c>
      <c r="AC442" s="28">
        <v>0</v>
      </c>
      <c r="AD442" s="26">
        <f t="shared" ref="AD442:AD454" si="155">AC442*100/I442</f>
        <v>0</v>
      </c>
      <c r="AE442" s="55">
        <v>1</v>
      </c>
      <c r="AF442" s="53">
        <v>1</v>
      </c>
    </row>
    <row r="443" spans="1:33" s="95" customFormat="1" ht="18">
      <c r="A443" s="23">
        <v>2</v>
      </c>
      <c r="B443" s="24" t="s">
        <v>1496</v>
      </c>
      <c r="C443" s="24" t="s">
        <v>1505</v>
      </c>
      <c r="D443" s="23">
        <v>2</v>
      </c>
      <c r="E443" s="23" t="s">
        <v>1515</v>
      </c>
      <c r="F443" s="23" t="s">
        <v>1525</v>
      </c>
      <c r="G443" s="30" t="s">
        <v>1531</v>
      </c>
      <c r="H443" s="131">
        <v>74</v>
      </c>
      <c r="I443" s="131">
        <v>74</v>
      </c>
      <c r="J443" s="26">
        <f t="shared" si="146"/>
        <v>100</v>
      </c>
      <c r="K443" s="27">
        <v>1</v>
      </c>
      <c r="L443" s="26">
        <f t="shared" si="147"/>
        <v>1.3513513513513513</v>
      </c>
      <c r="M443" s="23">
        <v>0</v>
      </c>
      <c r="N443" s="26">
        <f t="shared" si="148"/>
        <v>0</v>
      </c>
      <c r="O443" s="23">
        <v>0</v>
      </c>
      <c r="P443" s="26">
        <f t="shared" si="149"/>
        <v>0</v>
      </c>
      <c r="Q443" s="23">
        <v>0</v>
      </c>
      <c r="R443" s="26">
        <v>0</v>
      </c>
      <c r="S443" s="23">
        <v>0</v>
      </c>
      <c r="T443" s="26">
        <f t="shared" si="150"/>
        <v>0</v>
      </c>
      <c r="U443" s="23">
        <v>0</v>
      </c>
      <c r="V443" s="26">
        <f t="shared" si="151"/>
        <v>0</v>
      </c>
      <c r="W443" s="23">
        <v>0</v>
      </c>
      <c r="X443" s="26">
        <f t="shared" si="152"/>
        <v>0</v>
      </c>
      <c r="Y443" s="23">
        <v>0</v>
      </c>
      <c r="Z443" s="26">
        <f t="shared" si="153"/>
        <v>0</v>
      </c>
      <c r="AA443" s="28">
        <v>1</v>
      </c>
      <c r="AB443" s="26">
        <f t="shared" si="154"/>
        <v>1.3513513513513513</v>
      </c>
      <c r="AC443" s="28">
        <v>0</v>
      </c>
      <c r="AD443" s="26">
        <f t="shared" si="155"/>
        <v>0</v>
      </c>
      <c r="AE443" s="55">
        <v>1</v>
      </c>
      <c r="AF443" s="53">
        <v>1</v>
      </c>
    </row>
    <row r="444" spans="1:33" s="95" customFormat="1" ht="18">
      <c r="A444" s="23">
        <v>3</v>
      </c>
      <c r="B444" s="24" t="s">
        <v>1497</v>
      </c>
      <c r="C444" s="24" t="s">
        <v>1506</v>
      </c>
      <c r="D444" s="23">
        <v>8</v>
      </c>
      <c r="E444" s="23" t="s">
        <v>1515</v>
      </c>
      <c r="F444" s="23" t="s">
        <v>1525</v>
      </c>
      <c r="G444" s="30" t="s">
        <v>1531</v>
      </c>
      <c r="H444" s="131">
        <v>170</v>
      </c>
      <c r="I444" s="131">
        <v>102</v>
      </c>
      <c r="J444" s="26">
        <f t="shared" si="146"/>
        <v>60</v>
      </c>
      <c r="K444" s="27">
        <v>1</v>
      </c>
      <c r="L444" s="26">
        <f t="shared" si="147"/>
        <v>0.98039215686274506</v>
      </c>
      <c r="M444" s="23">
        <v>1</v>
      </c>
      <c r="N444" s="26">
        <f t="shared" si="148"/>
        <v>0.98039215686274506</v>
      </c>
      <c r="O444" s="23">
        <v>0</v>
      </c>
      <c r="P444" s="26">
        <f t="shared" si="149"/>
        <v>0</v>
      </c>
      <c r="Q444" s="23">
        <v>0</v>
      </c>
      <c r="R444" s="26">
        <v>0</v>
      </c>
      <c r="S444" s="23">
        <v>0</v>
      </c>
      <c r="T444" s="26">
        <f t="shared" si="150"/>
        <v>0</v>
      </c>
      <c r="U444" s="23">
        <v>0</v>
      </c>
      <c r="V444" s="26">
        <f t="shared" si="151"/>
        <v>0</v>
      </c>
      <c r="W444" s="23">
        <v>0</v>
      </c>
      <c r="X444" s="26">
        <f t="shared" si="152"/>
        <v>0</v>
      </c>
      <c r="Y444" s="23">
        <v>0</v>
      </c>
      <c r="Z444" s="26">
        <f t="shared" si="153"/>
        <v>0</v>
      </c>
      <c r="AA444" s="28">
        <v>0</v>
      </c>
      <c r="AB444" s="26">
        <f t="shared" si="154"/>
        <v>0</v>
      </c>
      <c r="AC444" s="28">
        <v>0</v>
      </c>
      <c r="AD444" s="26">
        <f t="shared" si="155"/>
        <v>0</v>
      </c>
      <c r="AE444" s="95">
        <v>1</v>
      </c>
      <c r="AF444" s="53">
        <v>1</v>
      </c>
    </row>
    <row r="445" spans="1:33" s="186" customFormat="1" ht="18">
      <c r="A445" s="23">
        <v>4</v>
      </c>
      <c r="B445" s="24" t="s">
        <v>1340</v>
      </c>
      <c r="C445" s="24" t="s">
        <v>1507</v>
      </c>
      <c r="D445" s="23">
        <v>5</v>
      </c>
      <c r="E445" s="23" t="s">
        <v>1516</v>
      </c>
      <c r="F445" s="23" t="s">
        <v>958</v>
      </c>
      <c r="G445" s="30" t="s">
        <v>1531</v>
      </c>
      <c r="H445" s="131">
        <v>88</v>
      </c>
      <c r="I445" s="131">
        <v>82</v>
      </c>
      <c r="J445" s="26">
        <f t="shared" si="146"/>
        <v>93.181818181818187</v>
      </c>
      <c r="K445" s="27">
        <v>5</v>
      </c>
      <c r="L445" s="26">
        <f t="shared" si="147"/>
        <v>6.0975609756097562</v>
      </c>
      <c r="M445" s="23">
        <v>3</v>
      </c>
      <c r="N445" s="26">
        <f t="shared" si="148"/>
        <v>3.6585365853658538</v>
      </c>
      <c r="O445" s="23">
        <v>0</v>
      </c>
      <c r="P445" s="26">
        <f t="shared" si="149"/>
        <v>0</v>
      </c>
      <c r="Q445" s="23">
        <v>1</v>
      </c>
      <c r="R445" s="26">
        <v>0</v>
      </c>
      <c r="S445" s="23">
        <v>0</v>
      </c>
      <c r="T445" s="26">
        <f t="shared" si="150"/>
        <v>0</v>
      </c>
      <c r="U445" s="23">
        <v>0</v>
      </c>
      <c r="V445" s="26">
        <f t="shared" si="151"/>
        <v>0</v>
      </c>
      <c r="W445" s="23">
        <v>0</v>
      </c>
      <c r="X445" s="26">
        <f t="shared" si="152"/>
        <v>0</v>
      </c>
      <c r="Y445" s="23">
        <v>0</v>
      </c>
      <c r="Z445" s="26">
        <f t="shared" si="153"/>
        <v>0</v>
      </c>
      <c r="AA445" s="28">
        <v>0</v>
      </c>
      <c r="AB445" s="26">
        <f t="shared" si="154"/>
        <v>0</v>
      </c>
      <c r="AC445" s="28">
        <v>0</v>
      </c>
      <c r="AD445" s="26">
        <f t="shared" si="155"/>
        <v>0</v>
      </c>
      <c r="AE445" s="186">
        <v>1</v>
      </c>
      <c r="AF445" s="186">
        <v>1</v>
      </c>
      <c r="AG445" s="188" t="s">
        <v>2431</v>
      </c>
    </row>
    <row r="446" spans="1:33" s="95" customFormat="1" ht="18">
      <c r="A446" s="23">
        <v>5</v>
      </c>
      <c r="B446" s="24" t="s">
        <v>1930</v>
      </c>
      <c r="C446" s="24" t="s">
        <v>1508</v>
      </c>
      <c r="D446" s="23">
        <v>3</v>
      </c>
      <c r="E446" s="23" t="s">
        <v>1517</v>
      </c>
      <c r="F446" s="23" t="s">
        <v>1526</v>
      </c>
      <c r="G446" s="30" t="s">
        <v>1531</v>
      </c>
      <c r="H446" s="131">
        <v>158</v>
      </c>
      <c r="I446" s="131">
        <v>153</v>
      </c>
      <c r="J446" s="26">
        <f t="shared" si="146"/>
        <v>96.835443037974684</v>
      </c>
      <c r="K446" s="27">
        <v>10</v>
      </c>
      <c r="L446" s="26">
        <f t="shared" si="147"/>
        <v>6.5359477124183005</v>
      </c>
      <c r="M446" s="23">
        <v>5</v>
      </c>
      <c r="N446" s="26">
        <f t="shared" si="148"/>
        <v>3.2679738562091503</v>
      </c>
      <c r="O446" s="23">
        <v>5</v>
      </c>
      <c r="P446" s="26">
        <f t="shared" si="149"/>
        <v>3.2679738562091503</v>
      </c>
      <c r="Q446" s="23">
        <v>0</v>
      </c>
      <c r="R446" s="26">
        <v>0</v>
      </c>
      <c r="S446" s="23">
        <v>0</v>
      </c>
      <c r="T446" s="26">
        <f t="shared" si="150"/>
        <v>0</v>
      </c>
      <c r="U446" s="23">
        <v>0</v>
      </c>
      <c r="V446" s="26">
        <f t="shared" si="151"/>
        <v>0</v>
      </c>
      <c r="W446" s="23">
        <v>0</v>
      </c>
      <c r="X446" s="26">
        <f t="shared" si="152"/>
        <v>0</v>
      </c>
      <c r="Y446" s="23">
        <v>0</v>
      </c>
      <c r="Z446" s="26">
        <f t="shared" si="153"/>
        <v>0</v>
      </c>
      <c r="AA446" s="28">
        <v>0</v>
      </c>
      <c r="AB446" s="26">
        <f t="shared" si="154"/>
        <v>0</v>
      </c>
      <c r="AC446" s="28">
        <v>0</v>
      </c>
      <c r="AD446" s="26">
        <f t="shared" si="155"/>
        <v>0</v>
      </c>
      <c r="AE446" s="55">
        <v>1</v>
      </c>
      <c r="AF446" s="53">
        <v>1</v>
      </c>
    </row>
    <row r="447" spans="1:33" s="95" customFormat="1" ht="18">
      <c r="A447" s="23">
        <v>6</v>
      </c>
      <c r="B447" s="24" t="s">
        <v>2033</v>
      </c>
      <c r="C447" s="24"/>
      <c r="D447" s="23">
        <v>5</v>
      </c>
      <c r="E447" s="23" t="s">
        <v>2034</v>
      </c>
      <c r="F447" s="23" t="s">
        <v>2035</v>
      </c>
      <c r="G447" s="23" t="s">
        <v>1531</v>
      </c>
      <c r="H447" s="131">
        <v>117</v>
      </c>
      <c r="I447" s="131">
        <v>117</v>
      </c>
      <c r="J447" s="26">
        <f t="shared" si="146"/>
        <v>100</v>
      </c>
      <c r="K447" s="27">
        <v>5</v>
      </c>
      <c r="L447" s="26">
        <f t="shared" si="147"/>
        <v>4.2735042735042734</v>
      </c>
      <c r="M447" s="23">
        <v>0</v>
      </c>
      <c r="N447" s="26">
        <f t="shared" si="148"/>
        <v>0</v>
      </c>
      <c r="O447" s="23">
        <v>5</v>
      </c>
      <c r="P447" s="26">
        <f t="shared" si="149"/>
        <v>4.2735042735042734</v>
      </c>
      <c r="Q447" s="23">
        <v>0</v>
      </c>
      <c r="R447" s="26">
        <v>0</v>
      </c>
      <c r="S447" s="23">
        <v>0</v>
      </c>
      <c r="T447" s="26">
        <f t="shared" si="150"/>
        <v>0</v>
      </c>
      <c r="U447" s="23">
        <v>0</v>
      </c>
      <c r="V447" s="26">
        <f t="shared" si="151"/>
        <v>0</v>
      </c>
      <c r="W447" s="23">
        <v>0</v>
      </c>
      <c r="X447" s="26">
        <f t="shared" si="152"/>
        <v>0</v>
      </c>
      <c r="Y447" s="23">
        <v>0</v>
      </c>
      <c r="Z447" s="26">
        <f t="shared" si="153"/>
        <v>0</v>
      </c>
      <c r="AA447" s="28">
        <v>0</v>
      </c>
      <c r="AB447" s="26">
        <f t="shared" si="154"/>
        <v>0</v>
      </c>
      <c r="AC447" s="28">
        <v>0</v>
      </c>
      <c r="AD447" s="26">
        <f t="shared" si="155"/>
        <v>0</v>
      </c>
      <c r="AE447" s="55">
        <v>1</v>
      </c>
      <c r="AF447" s="53">
        <v>1</v>
      </c>
    </row>
    <row r="448" spans="1:33" ht="18">
      <c r="A448" s="23">
        <v>7</v>
      </c>
      <c r="B448" s="24" t="s">
        <v>1092</v>
      </c>
      <c r="C448" s="24" t="s">
        <v>1509</v>
      </c>
      <c r="D448" s="23">
        <v>4</v>
      </c>
      <c r="E448" s="23" t="s">
        <v>1518</v>
      </c>
      <c r="F448" s="23" t="s">
        <v>1527</v>
      </c>
      <c r="G448" s="30" t="s">
        <v>1532</v>
      </c>
      <c r="H448" s="25">
        <v>88</v>
      </c>
      <c r="I448" s="25">
        <v>57</v>
      </c>
      <c r="J448" s="26">
        <f t="shared" si="146"/>
        <v>64.772727272727266</v>
      </c>
      <c r="K448" s="27">
        <v>8</v>
      </c>
      <c r="L448" s="26">
        <f t="shared" si="147"/>
        <v>14.035087719298245</v>
      </c>
      <c r="M448" s="23">
        <v>0</v>
      </c>
      <c r="N448" s="26">
        <f t="shared" si="148"/>
        <v>0</v>
      </c>
      <c r="O448" s="23">
        <v>6</v>
      </c>
      <c r="P448" s="26">
        <f t="shared" si="149"/>
        <v>10.526315789473685</v>
      </c>
      <c r="Q448" s="23">
        <v>1</v>
      </c>
      <c r="R448" s="26">
        <v>0</v>
      </c>
      <c r="S448" s="23">
        <v>0</v>
      </c>
      <c r="T448" s="26">
        <f t="shared" si="150"/>
        <v>0</v>
      </c>
      <c r="U448" s="23">
        <v>0</v>
      </c>
      <c r="V448" s="26">
        <f t="shared" si="151"/>
        <v>0</v>
      </c>
      <c r="W448" s="23">
        <v>0</v>
      </c>
      <c r="X448" s="26">
        <f t="shared" si="152"/>
        <v>0</v>
      </c>
      <c r="Y448" s="23">
        <v>0</v>
      </c>
      <c r="Z448" s="26">
        <f t="shared" si="153"/>
        <v>0</v>
      </c>
      <c r="AA448" s="28">
        <v>0</v>
      </c>
      <c r="AB448" s="26">
        <f t="shared" si="154"/>
        <v>0</v>
      </c>
      <c r="AC448" s="28">
        <v>0</v>
      </c>
      <c r="AD448" s="26">
        <f t="shared" si="155"/>
        <v>0</v>
      </c>
      <c r="AE448" s="55">
        <v>1</v>
      </c>
      <c r="AF448" s="53">
        <v>1</v>
      </c>
    </row>
    <row r="449" spans="1:32" ht="18">
      <c r="A449" s="23">
        <v>8</v>
      </c>
      <c r="B449" s="24" t="s">
        <v>1498</v>
      </c>
      <c r="C449" s="24" t="s">
        <v>1510</v>
      </c>
      <c r="D449" s="23">
        <v>4</v>
      </c>
      <c r="E449" s="23" t="s">
        <v>1519</v>
      </c>
      <c r="F449" s="23" t="s">
        <v>1528</v>
      </c>
      <c r="G449" s="30" t="s">
        <v>1533</v>
      </c>
      <c r="H449" s="25">
        <v>186</v>
      </c>
      <c r="I449" s="25">
        <v>186</v>
      </c>
      <c r="J449" s="26">
        <f t="shared" si="146"/>
        <v>100</v>
      </c>
      <c r="K449" s="27">
        <v>16</v>
      </c>
      <c r="L449" s="26">
        <f t="shared" si="147"/>
        <v>8.6021505376344081</v>
      </c>
      <c r="M449" s="23">
        <v>0</v>
      </c>
      <c r="N449" s="26">
        <f t="shared" si="148"/>
        <v>0</v>
      </c>
      <c r="O449" s="23">
        <v>14</v>
      </c>
      <c r="P449" s="26">
        <f t="shared" si="149"/>
        <v>7.5268817204301079</v>
      </c>
      <c r="Q449" s="23">
        <v>2</v>
      </c>
      <c r="R449" s="26">
        <v>0</v>
      </c>
      <c r="S449" s="23">
        <v>0</v>
      </c>
      <c r="T449" s="26">
        <f t="shared" si="150"/>
        <v>0</v>
      </c>
      <c r="U449" s="23">
        <v>0</v>
      </c>
      <c r="V449" s="26">
        <f t="shared" si="151"/>
        <v>0</v>
      </c>
      <c r="W449" s="23">
        <v>0</v>
      </c>
      <c r="X449" s="26">
        <f t="shared" si="152"/>
        <v>0</v>
      </c>
      <c r="Y449" s="23">
        <v>0</v>
      </c>
      <c r="Z449" s="26">
        <f t="shared" si="153"/>
        <v>0</v>
      </c>
      <c r="AA449" s="28">
        <v>0</v>
      </c>
      <c r="AB449" s="26">
        <f t="shared" si="154"/>
        <v>0</v>
      </c>
      <c r="AC449" s="28">
        <v>0</v>
      </c>
      <c r="AD449" s="26">
        <f t="shared" si="155"/>
        <v>0</v>
      </c>
      <c r="AE449" s="55">
        <v>1</v>
      </c>
      <c r="AF449" s="53">
        <v>1</v>
      </c>
    </row>
    <row r="450" spans="1:32" ht="18">
      <c r="A450" s="23">
        <v>9</v>
      </c>
      <c r="B450" s="24" t="s">
        <v>1499</v>
      </c>
      <c r="C450" s="36" t="s">
        <v>1511</v>
      </c>
      <c r="D450" s="30">
        <v>8</v>
      </c>
      <c r="E450" s="30" t="s">
        <v>1520</v>
      </c>
      <c r="F450" s="30" t="s">
        <v>1529</v>
      </c>
      <c r="G450" s="30" t="s">
        <v>1533</v>
      </c>
      <c r="H450" s="30">
        <v>74</v>
      </c>
      <c r="I450" s="30">
        <v>74</v>
      </c>
      <c r="J450" s="26">
        <f t="shared" si="146"/>
        <v>100</v>
      </c>
      <c r="K450" s="27">
        <v>1</v>
      </c>
      <c r="L450" s="26">
        <f t="shared" si="147"/>
        <v>1.3513513513513513</v>
      </c>
      <c r="M450" s="23">
        <v>1</v>
      </c>
      <c r="N450" s="26">
        <f t="shared" si="148"/>
        <v>1.3513513513513513</v>
      </c>
      <c r="O450" s="23">
        <v>0</v>
      </c>
      <c r="P450" s="26">
        <f t="shared" si="149"/>
        <v>0</v>
      </c>
      <c r="Q450" s="23">
        <v>0</v>
      </c>
      <c r="R450" s="26">
        <v>0</v>
      </c>
      <c r="S450" s="23">
        <v>0</v>
      </c>
      <c r="T450" s="26">
        <f t="shared" si="150"/>
        <v>0</v>
      </c>
      <c r="U450" s="23">
        <v>0</v>
      </c>
      <c r="V450" s="26">
        <f t="shared" si="151"/>
        <v>0</v>
      </c>
      <c r="W450" s="23">
        <v>0</v>
      </c>
      <c r="X450" s="26">
        <f t="shared" si="152"/>
        <v>0</v>
      </c>
      <c r="Y450" s="23">
        <v>0</v>
      </c>
      <c r="Z450" s="26">
        <f t="shared" si="153"/>
        <v>0</v>
      </c>
      <c r="AA450" s="28">
        <v>0</v>
      </c>
      <c r="AB450" s="26">
        <f t="shared" si="154"/>
        <v>0</v>
      </c>
      <c r="AC450" s="28">
        <v>0</v>
      </c>
      <c r="AD450" s="26">
        <f t="shared" si="155"/>
        <v>0</v>
      </c>
      <c r="AE450" s="55">
        <v>1</v>
      </c>
      <c r="AF450" s="53">
        <v>1</v>
      </c>
    </row>
    <row r="451" spans="1:32" ht="18">
      <c r="A451" s="23">
        <v>10</v>
      </c>
      <c r="B451" s="24" t="s">
        <v>1500</v>
      </c>
      <c r="C451" s="36" t="s">
        <v>1512</v>
      </c>
      <c r="D451" s="30">
        <v>3</v>
      </c>
      <c r="E451" s="30" t="s">
        <v>1523</v>
      </c>
      <c r="F451" s="30" t="s">
        <v>1530</v>
      </c>
      <c r="G451" s="30" t="s">
        <v>1533</v>
      </c>
      <c r="H451" s="32">
        <v>224</v>
      </c>
      <c r="I451" s="32">
        <v>218</v>
      </c>
      <c r="J451" s="26">
        <f t="shared" si="146"/>
        <v>97.321428571428569</v>
      </c>
      <c r="K451" s="27">
        <v>8</v>
      </c>
      <c r="L451" s="26">
        <f t="shared" si="147"/>
        <v>3.669724770642202</v>
      </c>
      <c r="M451" s="23">
        <v>0</v>
      </c>
      <c r="N451" s="26">
        <f t="shared" si="148"/>
        <v>0</v>
      </c>
      <c r="O451" s="23">
        <v>4</v>
      </c>
      <c r="P451" s="26">
        <f t="shared" si="149"/>
        <v>1.834862385321101</v>
      </c>
      <c r="Q451" s="23">
        <v>4</v>
      </c>
      <c r="R451" s="26">
        <v>0</v>
      </c>
      <c r="S451" s="23">
        <v>0</v>
      </c>
      <c r="T451" s="26">
        <f t="shared" si="150"/>
        <v>0</v>
      </c>
      <c r="U451" s="23">
        <v>0</v>
      </c>
      <c r="V451" s="26">
        <f t="shared" si="151"/>
        <v>0</v>
      </c>
      <c r="W451" s="23">
        <v>0</v>
      </c>
      <c r="X451" s="26">
        <f t="shared" si="152"/>
        <v>0</v>
      </c>
      <c r="Y451" s="23">
        <v>0</v>
      </c>
      <c r="Z451" s="26">
        <f t="shared" si="153"/>
        <v>0</v>
      </c>
      <c r="AA451" s="28">
        <v>0</v>
      </c>
      <c r="AB451" s="26">
        <f t="shared" si="154"/>
        <v>0</v>
      </c>
      <c r="AC451" s="28">
        <v>0</v>
      </c>
      <c r="AD451" s="26">
        <f t="shared" si="155"/>
        <v>0</v>
      </c>
      <c r="AE451" s="55">
        <v>1</v>
      </c>
      <c r="AF451" s="53">
        <v>1</v>
      </c>
    </row>
    <row r="452" spans="1:32" ht="18">
      <c r="A452" s="23">
        <v>11</v>
      </c>
      <c r="B452" s="24" t="s">
        <v>1501</v>
      </c>
      <c r="C452" s="24" t="s">
        <v>1513</v>
      </c>
      <c r="D452" s="23">
        <v>2</v>
      </c>
      <c r="E452" s="23" t="s">
        <v>1523</v>
      </c>
      <c r="F452" s="23" t="s">
        <v>1530</v>
      </c>
      <c r="G452" s="30" t="s">
        <v>1533</v>
      </c>
      <c r="H452" s="32">
        <v>124</v>
      </c>
      <c r="I452" s="32">
        <v>120</v>
      </c>
      <c r="J452" s="26">
        <f t="shared" si="146"/>
        <v>96.774193548387103</v>
      </c>
      <c r="K452" s="27">
        <v>8</v>
      </c>
      <c r="L452" s="26">
        <f t="shared" si="147"/>
        <v>6.666666666666667</v>
      </c>
      <c r="M452" s="23">
        <v>0</v>
      </c>
      <c r="N452" s="26">
        <f t="shared" si="148"/>
        <v>0</v>
      </c>
      <c r="O452" s="23">
        <v>6</v>
      </c>
      <c r="P452" s="26">
        <f t="shared" si="149"/>
        <v>5</v>
      </c>
      <c r="Q452" s="23">
        <v>1</v>
      </c>
      <c r="R452" s="26">
        <v>0</v>
      </c>
      <c r="S452" s="23">
        <v>0</v>
      </c>
      <c r="T452" s="26">
        <f t="shared" si="150"/>
        <v>0</v>
      </c>
      <c r="U452" s="23">
        <v>0</v>
      </c>
      <c r="V452" s="26">
        <f t="shared" si="151"/>
        <v>0</v>
      </c>
      <c r="W452" s="23">
        <v>0</v>
      </c>
      <c r="X452" s="26">
        <f t="shared" si="152"/>
        <v>0</v>
      </c>
      <c r="Y452" s="23">
        <v>0</v>
      </c>
      <c r="Z452" s="26">
        <f t="shared" si="153"/>
        <v>0</v>
      </c>
      <c r="AA452" s="28">
        <v>0</v>
      </c>
      <c r="AB452" s="26">
        <f t="shared" si="154"/>
        <v>0</v>
      </c>
      <c r="AC452" s="28">
        <v>0</v>
      </c>
      <c r="AD452" s="26">
        <f t="shared" si="155"/>
        <v>0</v>
      </c>
      <c r="AE452" s="55">
        <v>1</v>
      </c>
      <c r="AF452" s="53">
        <v>1</v>
      </c>
    </row>
    <row r="453" spans="1:32" ht="18">
      <c r="A453" s="23">
        <v>12</v>
      </c>
      <c r="B453" s="24" t="s">
        <v>1502</v>
      </c>
      <c r="C453" s="24" t="s">
        <v>1503</v>
      </c>
      <c r="D453" s="23">
        <v>6</v>
      </c>
      <c r="E453" s="23" t="s">
        <v>1524</v>
      </c>
      <c r="F453" s="23" t="s">
        <v>1524</v>
      </c>
      <c r="G453" s="30" t="s">
        <v>1533</v>
      </c>
      <c r="H453" s="25">
        <v>72</v>
      </c>
      <c r="I453" s="25">
        <v>72</v>
      </c>
      <c r="J453" s="26">
        <f t="shared" si="146"/>
        <v>100</v>
      </c>
      <c r="K453" s="27">
        <v>0</v>
      </c>
      <c r="L453" s="26">
        <f t="shared" si="147"/>
        <v>0</v>
      </c>
      <c r="M453" s="23">
        <v>0</v>
      </c>
      <c r="N453" s="26">
        <f t="shared" si="148"/>
        <v>0</v>
      </c>
      <c r="O453" s="23">
        <v>0</v>
      </c>
      <c r="P453" s="26">
        <f t="shared" si="149"/>
        <v>0</v>
      </c>
      <c r="Q453" s="23">
        <v>0</v>
      </c>
      <c r="R453" s="26">
        <v>0</v>
      </c>
      <c r="S453" s="23">
        <v>0</v>
      </c>
      <c r="T453" s="26">
        <f t="shared" si="150"/>
        <v>0</v>
      </c>
      <c r="U453" s="23">
        <v>0</v>
      </c>
      <c r="V453" s="26">
        <f t="shared" si="151"/>
        <v>0</v>
      </c>
      <c r="W453" s="23">
        <v>0</v>
      </c>
      <c r="X453" s="26">
        <f t="shared" si="152"/>
        <v>0</v>
      </c>
      <c r="Y453" s="23">
        <v>0</v>
      </c>
      <c r="Z453" s="26">
        <f t="shared" si="153"/>
        <v>0</v>
      </c>
      <c r="AA453" s="28">
        <v>0</v>
      </c>
      <c r="AB453" s="26">
        <f t="shared" si="154"/>
        <v>0</v>
      </c>
      <c r="AC453" s="28">
        <v>0</v>
      </c>
      <c r="AD453" s="26">
        <f t="shared" si="155"/>
        <v>0</v>
      </c>
      <c r="AE453" s="55">
        <v>1</v>
      </c>
      <c r="AF453" s="53">
        <v>1</v>
      </c>
    </row>
    <row r="454" spans="1:32" ht="18" customHeight="1" thickBot="1">
      <c r="A454" s="801" t="s">
        <v>123</v>
      </c>
      <c r="B454" s="802"/>
      <c r="C454" s="802"/>
      <c r="D454" s="802"/>
      <c r="E454" s="802"/>
      <c r="F454" s="802"/>
      <c r="G454" s="803"/>
      <c r="H454" s="692">
        <f>SUM(H442:H453)</f>
        <v>1450</v>
      </c>
      <c r="I454" s="692">
        <f>SUM(I442:I453)</f>
        <v>1330</v>
      </c>
      <c r="J454" s="194">
        <f>I454/H454*100</f>
        <v>91.724137931034477</v>
      </c>
      <c r="K454" s="692">
        <f>SUM(K442:K453)</f>
        <v>63</v>
      </c>
      <c r="L454" s="194">
        <f>K454/I454*100</f>
        <v>4.7368421052631584</v>
      </c>
      <c r="M454" s="692">
        <f>SUM(M442:M453)</f>
        <v>10</v>
      </c>
      <c r="N454" s="194">
        <f>M454/I454*100</f>
        <v>0.75187969924812026</v>
      </c>
      <c r="O454" s="692">
        <f>SUM(O442:O453)</f>
        <v>40</v>
      </c>
      <c r="P454" s="194">
        <f>O454/I454*100</f>
        <v>3.007518796992481</v>
      </c>
      <c r="Q454" s="692">
        <f>SUM(Q442:Q453)</f>
        <v>9</v>
      </c>
      <c r="R454" s="194">
        <f>Q454/I454*100</f>
        <v>0.67669172932330823</v>
      </c>
      <c r="S454" s="692">
        <f>SUM(S442:S453)</f>
        <v>0</v>
      </c>
      <c r="T454" s="194">
        <f>S454/I454*100</f>
        <v>0</v>
      </c>
      <c r="U454" s="692">
        <f>SUM(U442:U453)</f>
        <v>0</v>
      </c>
      <c r="V454" s="194">
        <f>U454/I454*100</f>
        <v>0</v>
      </c>
      <c r="W454" s="692">
        <f>SUM(W442:W453)</f>
        <v>0</v>
      </c>
      <c r="X454" s="194">
        <f>W454/I454*100</f>
        <v>0</v>
      </c>
      <c r="Y454" s="692">
        <f>SUM(Y442:Y453)</f>
        <v>0</v>
      </c>
      <c r="Z454" s="194">
        <f>Y454/I454*100</f>
        <v>0</v>
      </c>
      <c r="AA454" s="692">
        <f>SUM(AA442:AA453)</f>
        <v>1</v>
      </c>
      <c r="AB454" s="452">
        <f t="shared" si="154"/>
        <v>7.5187969924812026E-2</v>
      </c>
      <c r="AC454" s="692">
        <f>SUM(AC442:AC453)</f>
        <v>0</v>
      </c>
      <c r="AD454" s="452">
        <f t="shared" si="155"/>
        <v>0</v>
      </c>
      <c r="AE454" s="55">
        <v>1</v>
      </c>
      <c r="AF454" s="53">
        <v>1</v>
      </c>
    </row>
    <row r="455" spans="1:32" ht="19.5" thickTop="1" thickBot="1">
      <c r="A455" s="794" t="s">
        <v>2458</v>
      </c>
      <c r="B455" s="795"/>
      <c r="C455" s="795"/>
      <c r="D455" s="795"/>
      <c r="E455" s="795"/>
      <c r="F455" s="795"/>
      <c r="G455" s="795"/>
      <c r="H455" s="693">
        <f>H454+H433+H396+H380+H354+H285+H250+H233+H211+H193+H164+H141+H113+H92+H70+H43+H18+H307</f>
        <v>23053</v>
      </c>
      <c r="I455" s="693">
        <f>I454+I433+I396+I380+I354+I285+I250+I233+I211+I193+I164+I141+I113+I92+I70+I43+I18+I307</f>
        <v>21208</v>
      </c>
      <c r="J455" s="171">
        <f>I455/H455*100</f>
        <v>91.996703249034823</v>
      </c>
      <c r="K455" s="693">
        <f>K454+K433+K396+K380+K354+K285+K250+K233+K211+K193+K164+K141+K113+K92+K70+K43+K18+K307</f>
        <v>961</v>
      </c>
      <c r="L455" s="171">
        <f>K455/I455*100</f>
        <v>4.5313089400226332</v>
      </c>
      <c r="M455" s="693">
        <f>M454+M433+M396+M380+M354+M285+M250+M233+M211+M193+M164+M141+M113+M92+M70+M43+M18+M307</f>
        <v>216.00800000000001</v>
      </c>
      <c r="N455" s="171">
        <f>M455/I455*100</f>
        <v>1.0185213127121842</v>
      </c>
      <c r="O455" s="693">
        <f>O454+O433+O396+O380+O354+O285+O250+O233+O211+O193+O164+O141+O113+O92+O70+O43+O18+O307</f>
        <v>550.01049999999998</v>
      </c>
      <c r="P455" s="171">
        <f>O455/I455*100</f>
        <v>2.5934105054696341</v>
      </c>
      <c r="Q455" s="693">
        <f>Q454+Q433+Q396+Q380+Q354+Q285+Q250+Q233+Q211+Q193+Q164+Q141+Q113+Q92+Q70+Q43+Q18+Q307</f>
        <v>135.00799999999998</v>
      </c>
      <c r="R455" s="171">
        <f>Q455/I455*100</f>
        <v>0.63658996605054685</v>
      </c>
      <c r="S455" s="693">
        <f>S454+S433+S396+S380+S354+S285+S250+S233+S211+S193+S164+S141+S113+S92+S70+S43+S18+S307</f>
        <v>29</v>
      </c>
      <c r="T455" s="171">
        <f>S455/I455*100</f>
        <v>0.13674085250848736</v>
      </c>
      <c r="U455" s="693">
        <f>U454+U433+U396+U380+U354+U285+U250+U233+U211+U193+U164+U141+U113+U92+U70+U43+U18+U307</f>
        <v>8.0105000000000004</v>
      </c>
      <c r="V455" s="171">
        <f>U455/I455*100</f>
        <v>3.777112410411166E-2</v>
      </c>
      <c r="W455" s="693">
        <f>W454+W433+W396+W380+W354+W285+W250+W233+W211+W193+W164+W141+W113+W92+W70+W43+W18+W307</f>
        <v>9</v>
      </c>
      <c r="X455" s="171">
        <f>W455/I455*100</f>
        <v>4.2436816295737458E-2</v>
      </c>
      <c r="Y455" s="693">
        <f>Y454+Y433+Y396+Y380+Y354+Y285+Y250+Y233+Y211+Y193+Y164+Y141+Y113+Y92+Y70+Y43+Y18+Y307</f>
        <v>9</v>
      </c>
      <c r="Z455" s="171">
        <f>Y455/I455*100</f>
        <v>4.2436816295737458E-2</v>
      </c>
      <c r="AA455" s="693">
        <f>AA454+AA433+AA396+AA380+AA354+AA285+AA250+AA233+AA211+AA193+AA164+AA141+AA113+AA92+AA70+AA43+AA18+AA307</f>
        <v>3</v>
      </c>
      <c r="AB455" s="171">
        <f t="shared" si="154"/>
        <v>1.4145605431912485E-2</v>
      </c>
      <c r="AC455" s="693">
        <f>AC454+AC433+AC396+AC380+AC354+AC285+AC250+AC233+AC211+AC193+AC164+AC141+AC113+AC92+AC70+AC43+AC18+AC307</f>
        <v>42</v>
      </c>
      <c r="AD455" s="171">
        <f>AC455*100/I455</f>
        <v>0.1980384760467748</v>
      </c>
      <c r="AE455" s="55">
        <f>SUM(AE10:AE454)</f>
        <v>209</v>
      </c>
      <c r="AF455" s="55">
        <f>SUM(AF10:AF454)</f>
        <v>204</v>
      </c>
    </row>
    <row r="456" spans="1:32" ht="18.75" thickTop="1">
      <c r="A456" s="109" t="s">
        <v>2120</v>
      </c>
      <c r="B456" s="109"/>
      <c r="C456" s="109"/>
      <c r="D456" s="109"/>
      <c r="E456" s="110"/>
      <c r="F456" s="110"/>
      <c r="G456" s="110"/>
      <c r="H456" s="111"/>
      <c r="I456" s="111"/>
      <c r="J456" s="112"/>
      <c r="K456" s="112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  <c r="AA456" s="110"/>
      <c r="AB456" s="110"/>
      <c r="AC456" s="110"/>
      <c r="AD456" s="110"/>
      <c r="AE456" s="55"/>
    </row>
    <row r="457" spans="1:32">
      <c r="AE457" s="55"/>
    </row>
    <row r="458" spans="1:32">
      <c r="AE458" s="55"/>
    </row>
    <row r="459" spans="1:32">
      <c r="AE459" s="55"/>
    </row>
    <row r="460" spans="1:32">
      <c r="AE460" s="55"/>
    </row>
    <row r="461" spans="1:32">
      <c r="AE461" s="55"/>
    </row>
    <row r="462" spans="1:32">
      <c r="AE462" s="55"/>
    </row>
    <row r="463" spans="1:32">
      <c r="AE463" s="55"/>
    </row>
    <row r="464" spans="1:32">
      <c r="AE464" s="55"/>
    </row>
    <row r="465" spans="31:31">
      <c r="AE465" s="55"/>
    </row>
    <row r="466" spans="31:31">
      <c r="AE466" s="55"/>
    </row>
    <row r="467" spans="31:31">
      <c r="AE467" s="55"/>
    </row>
    <row r="468" spans="31:31">
      <c r="AE468" s="55"/>
    </row>
    <row r="469" spans="31:31">
      <c r="AE469" s="55"/>
    </row>
    <row r="470" spans="31:31">
      <c r="AE470" s="55"/>
    </row>
    <row r="471" spans="31:31">
      <c r="AE471" s="55"/>
    </row>
    <row r="472" spans="31:31">
      <c r="AE472" s="55"/>
    </row>
    <row r="473" spans="31:31">
      <c r="AE473" s="55"/>
    </row>
    <row r="474" spans="31:31">
      <c r="AE474" s="55"/>
    </row>
    <row r="475" spans="31:31">
      <c r="AE475" s="55"/>
    </row>
    <row r="476" spans="31:31">
      <c r="AE476" s="55"/>
    </row>
    <row r="477" spans="31:31">
      <c r="AE477" s="55"/>
    </row>
    <row r="478" spans="31:31">
      <c r="AE478" s="55"/>
    </row>
    <row r="479" spans="31:31">
      <c r="AE479" s="55"/>
    </row>
    <row r="480" spans="31:31">
      <c r="AE480" s="55"/>
    </row>
    <row r="481" spans="31:31">
      <c r="AE481" s="55"/>
    </row>
    <row r="482" spans="31:31">
      <c r="AE482" s="55"/>
    </row>
    <row r="483" spans="31:31">
      <c r="AE483" s="55"/>
    </row>
    <row r="484" spans="31:31">
      <c r="AE484" s="55"/>
    </row>
    <row r="485" spans="31:31">
      <c r="AE485" s="55"/>
    </row>
    <row r="486" spans="31:31">
      <c r="AE486" s="55"/>
    </row>
    <row r="487" spans="31:31">
      <c r="AE487" s="55"/>
    </row>
    <row r="488" spans="31:31">
      <c r="AE488" s="55"/>
    </row>
    <row r="489" spans="31:31">
      <c r="AE489" s="55"/>
    </row>
    <row r="490" spans="31:31">
      <c r="AE490" s="55"/>
    </row>
    <row r="491" spans="31:31">
      <c r="AE491" s="55"/>
    </row>
    <row r="492" spans="31:31">
      <c r="AE492" s="55"/>
    </row>
    <row r="493" spans="31:31">
      <c r="AE493" s="55"/>
    </row>
    <row r="494" spans="31:31">
      <c r="AE494" s="55"/>
    </row>
    <row r="495" spans="31:31">
      <c r="AE495" s="55"/>
    </row>
    <row r="496" spans="31:31">
      <c r="AE496" s="55"/>
    </row>
    <row r="497" spans="31:31">
      <c r="AE497" s="55"/>
    </row>
    <row r="498" spans="31:31">
      <c r="AE498" s="55"/>
    </row>
    <row r="499" spans="31:31">
      <c r="AE499" s="55"/>
    </row>
    <row r="500" spans="31:31">
      <c r="AE500" s="55"/>
    </row>
    <row r="501" spans="31:31">
      <c r="AE501" s="55"/>
    </row>
    <row r="502" spans="31:31">
      <c r="AE502" s="55"/>
    </row>
    <row r="503" spans="31:31">
      <c r="AE503" s="55"/>
    </row>
    <row r="504" spans="31:31">
      <c r="AE504" s="55"/>
    </row>
    <row r="505" spans="31:31">
      <c r="AE505" s="55"/>
    </row>
    <row r="506" spans="31:31">
      <c r="AE506" s="55"/>
    </row>
    <row r="507" spans="31:31">
      <c r="AE507" s="55"/>
    </row>
    <row r="508" spans="31:31">
      <c r="AE508" s="55"/>
    </row>
    <row r="509" spans="31:31">
      <c r="AE509" s="55"/>
    </row>
    <row r="510" spans="31:31">
      <c r="AE510" s="55"/>
    </row>
    <row r="511" spans="31:31">
      <c r="AE511" s="55"/>
    </row>
    <row r="512" spans="31:31">
      <c r="AE512" s="55"/>
    </row>
    <row r="513" spans="31:31">
      <c r="AE513" s="55"/>
    </row>
    <row r="514" spans="31:31">
      <c r="AE514" s="55"/>
    </row>
    <row r="515" spans="31:31">
      <c r="AE515" s="55"/>
    </row>
    <row r="516" spans="31:31">
      <c r="AE516" s="55"/>
    </row>
    <row r="517" spans="31:31">
      <c r="AE517" s="55"/>
    </row>
    <row r="518" spans="31:31">
      <c r="AE518" s="55"/>
    </row>
    <row r="519" spans="31:31">
      <c r="AE519" s="55"/>
    </row>
    <row r="520" spans="31:31">
      <c r="AE520" s="55"/>
    </row>
    <row r="521" spans="31:31">
      <c r="AE521" s="55"/>
    </row>
    <row r="522" spans="31:31">
      <c r="AE522" s="55"/>
    </row>
    <row r="523" spans="31:31">
      <c r="AE523" s="55"/>
    </row>
    <row r="524" spans="31:31">
      <c r="AE524" s="55"/>
    </row>
    <row r="525" spans="31:31">
      <c r="AE525" s="55"/>
    </row>
    <row r="526" spans="31:31">
      <c r="AE526" s="55"/>
    </row>
    <row r="527" spans="31:31">
      <c r="AE527" s="55"/>
    </row>
    <row r="528" spans="31:31">
      <c r="AE528" s="55"/>
    </row>
    <row r="529" spans="31:31">
      <c r="AE529" s="55"/>
    </row>
    <row r="530" spans="31:31">
      <c r="AE530" s="55"/>
    </row>
    <row r="531" spans="31:31">
      <c r="AE531" s="55"/>
    </row>
    <row r="532" spans="31:31">
      <c r="AE532" s="55"/>
    </row>
    <row r="533" spans="31:31">
      <c r="AE533" s="55"/>
    </row>
    <row r="534" spans="31:31">
      <c r="AE534" s="55"/>
    </row>
    <row r="535" spans="31:31">
      <c r="AE535" s="55"/>
    </row>
    <row r="536" spans="31:31">
      <c r="AE536" s="55"/>
    </row>
    <row r="537" spans="31:31">
      <c r="AE537" s="55"/>
    </row>
    <row r="538" spans="31:31">
      <c r="AE538" s="55"/>
    </row>
    <row r="539" spans="31:31">
      <c r="AE539" s="55"/>
    </row>
    <row r="540" spans="31:31">
      <c r="AE540" s="55"/>
    </row>
    <row r="541" spans="31:31">
      <c r="AE541" s="55"/>
    </row>
    <row r="542" spans="31:31">
      <c r="AE542" s="55"/>
    </row>
    <row r="543" spans="31:31">
      <c r="AE543" s="55"/>
    </row>
    <row r="544" spans="31:31">
      <c r="AE544" s="55"/>
    </row>
    <row r="545" spans="31:31">
      <c r="AE545" s="55"/>
    </row>
    <row r="546" spans="31:31">
      <c r="AE546" s="55"/>
    </row>
    <row r="547" spans="31:31">
      <c r="AE547" s="55"/>
    </row>
    <row r="548" spans="31:31">
      <c r="AE548" s="55"/>
    </row>
    <row r="549" spans="31:31">
      <c r="AE549" s="55"/>
    </row>
    <row r="550" spans="31:31">
      <c r="AE550" s="55"/>
    </row>
    <row r="551" spans="31:31">
      <c r="AE551" s="55"/>
    </row>
    <row r="552" spans="31:31">
      <c r="AE552" s="55"/>
    </row>
    <row r="553" spans="31:31">
      <c r="AE553" s="55"/>
    </row>
    <row r="554" spans="31:31">
      <c r="AE554" s="55"/>
    </row>
    <row r="555" spans="31:31">
      <c r="AE555" s="55"/>
    </row>
    <row r="556" spans="31:31">
      <c r="AE556" s="55"/>
    </row>
    <row r="557" spans="31:31">
      <c r="AE557" s="55"/>
    </row>
    <row r="558" spans="31:31">
      <c r="AE558" s="55"/>
    </row>
    <row r="559" spans="31:31">
      <c r="AE559" s="55"/>
    </row>
    <row r="560" spans="31:31">
      <c r="AE560" s="55"/>
    </row>
    <row r="561" spans="31:31">
      <c r="AE561" s="55"/>
    </row>
    <row r="562" spans="31:31">
      <c r="AE562" s="55"/>
    </row>
    <row r="563" spans="31:31">
      <c r="AE563" s="55"/>
    </row>
    <row r="564" spans="31:31">
      <c r="AE564" s="55"/>
    </row>
    <row r="565" spans="31:31">
      <c r="AE565" s="55"/>
    </row>
    <row r="566" spans="31:31">
      <c r="AE566" s="55"/>
    </row>
    <row r="567" spans="31:31">
      <c r="AE567" s="55"/>
    </row>
    <row r="568" spans="31:31">
      <c r="AE568" s="55"/>
    </row>
    <row r="569" spans="31:31">
      <c r="AE569" s="55"/>
    </row>
    <row r="570" spans="31:31">
      <c r="AE570" s="55"/>
    </row>
    <row r="571" spans="31:31">
      <c r="AE571" s="55"/>
    </row>
    <row r="572" spans="31:31">
      <c r="AE572" s="55"/>
    </row>
    <row r="573" spans="31:31">
      <c r="AE573" s="55"/>
    </row>
    <row r="574" spans="31:31">
      <c r="AE574" s="55"/>
    </row>
    <row r="575" spans="31:31">
      <c r="AE575" s="55"/>
    </row>
    <row r="576" spans="31:31">
      <c r="AE576" s="55"/>
    </row>
    <row r="577" spans="31:31">
      <c r="AE577" s="55"/>
    </row>
    <row r="578" spans="31:31">
      <c r="AE578" s="55"/>
    </row>
    <row r="579" spans="31:31">
      <c r="AE579" s="55"/>
    </row>
    <row r="580" spans="31:31">
      <c r="AE580" s="55"/>
    </row>
    <row r="581" spans="31:31">
      <c r="AE581" s="55"/>
    </row>
    <row r="582" spans="31:31">
      <c r="AE582" s="55"/>
    </row>
    <row r="583" spans="31:31">
      <c r="AE583" s="55"/>
    </row>
    <row r="584" spans="31:31">
      <c r="AE584" s="55"/>
    </row>
    <row r="585" spans="31:31">
      <c r="AE585" s="55"/>
    </row>
    <row r="586" spans="31:31">
      <c r="AE586" s="55"/>
    </row>
    <row r="587" spans="31:31">
      <c r="AE587" s="55"/>
    </row>
    <row r="588" spans="31:31">
      <c r="AE588" s="55"/>
    </row>
    <row r="589" spans="31:31">
      <c r="AE589" s="55"/>
    </row>
    <row r="590" spans="31:31">
      <c r="AE590" s="55"/>
    </row>
    <row r="591" spans="31:31">
      <c r="AE591" s="55"/>
    </row>
    <row r="592" spans="31:31">
      <c r="AE592" s="55"/>
    </row>
    <row r="593" spans="31:31">
      <c r="AE593" s="55"/>
    </row>
    <row r="594" spans="31:31">
      <c r="AE594" s="55"/>
    </row>
    <row r="595" spans="31:31">
      <c r="AE595" s="55"/>
    </row>
    <row r="596" spans="31:31">
      <c r="AE596" s="55"/>
    </row>
    <row r="597" spans="31:31">
      <c r="AE597" s="55"/>
    </row>
    <row r="598" spans="31:31">
      <c r="AE598" s="55"/>
    </row>
    <row r="599" spans="31:31">
      <c r="AE599" s="55"/>
    </row>
    <row r="600" spans="31:31">
      <c r="AE600" s="55"/>
    </row>
    <row r="601" spans="31:31">
      <c r="AE601" s="55"/>
    </row>
    <row r="602" spans="31:31">
      <c r="AE602" s="55"/>
    </row>
    <row r="603" spans="31:31">
      <c r="AE603" s="55"/>
    </row>
    <row r="604" spans="31:31">
      <c r="AE604" s="55"/>
    </row>
    <row r="605" spans="31:31">
      <c r="AE605" s="55"/>
    </row>
    <row r="606" spans="31:31">
      <c r="AE606" s="55"/>
    </row>
    <row r="607" spans="31:31">
      <c r="AE607" s="55"/>
    </row>
    <row r="608" spans="31:31">
      <c r="AE608" s="55"/>
    </row>
    <row r="609" spans="31:31">
      <c r="AE609" s="55"/>
    </row>
    <row r="610" spans="31:31">
      <c r="AE610" s="55"/>
    </row>
    <row r="611" spans="31:31">
      <c r="AE611" s="55"/>
    </row>
    <row r="612" spans="31:31">
      <c r="AE612" s="55"/>
    </row>
    <row r="613" spans="31:31">
      <c r="AE613" s="55"/>
    </row>
    <row r="614" spans="31:31">
      <c r="AE614" s="55"/>
    </row>
    <row r="615" spans="31:31">
      <c r="AE615" s="55"/>
    </row>
    <row r="616" spans="31:31">
      <c r="AE616" s="55"/>
    </row>
    <row r="617" spans="31:31">
      <c r="AE617" s="55"/>
    </row>
    <row r="618" spans="31:31">
      <c r="AE618" s="55"/>
    </row>
    <row r="619" spans="31:31">
      <c r="AE619" s="55"/>
    </row>
    <row r="620" spans="31:31">
      <c r="AE620" s="55"/>
    </row>
    <row r="621" spans="31:31">
      <c r="AE621" s="55"/>
    </row>
    <row r="622" spans="31:31">
      <c r="AE622" s="55"/>
    </row>
    <row r="623" spans="31:31">
      <c r="AE623" s="55"/>
    </row>
    <row r="624" spans="31:31">
      <c r="AE624" s="55"/>
    </row>
    <row r="625" spans="31:31">
      <c r="AE625" s="55"/>
    </row>
    <row r="626" spans="31:31">
      <c r="AE626" s="55"/>
    </row>
    <row r="627" spans="31:31">
      <c r="AE627" s="55"/>
    </row>
    <row r="628" spans="31:31">
      <c r="AE628" s="55"/>
    </row>
    <row r="629" spans="31:31">
      <c r="AE629" s="55"/>
    </row>
  </sheetData>
  <mergeCells count="504">
    <mergeCell ref="A454:G454"/>
    <mergeCell ref="B364:G364"/>
    <mergeCell ref="B387:G387"/>
    <mergeCell ref="B437:G437"/>
    <mergeCell ref="A165:B165"/>
    <mergeCell ref="B98:G98"/>
    <mergeCell ref="A314:AD314"/>
    <mergeCell ref="A315:AD315"/>
    <mergeCell ref="J101:J103"/>
    <mergeCell ref="I101:I103"/>
    <mergeCell ref="A114:B114"/>
    <mergeCell ref="A143:B143"/>
    <mergeCell ref="A194:B194"/>
    <mergeCell ref="A145:AD145"/>
    <mergeCell ref="A113:G113"/>
    <mergeCell ref="A166:B166"/>
    <mergeCell ref="A141:G141"/>
    <mergeCell ref="A164:G164"/>
    <mergeCell ref="A398:D398"/>
    <mergeCell ref="A434:AD434"/>
    <mergeCell ref="AC390:AD390"/>
    <mergeCell ref="E439:E441"/>
    <mergeCell ref="A411:AD411"/>
    <mergeCell ref="U416:V416"/>
    <mergeCell ref="J201:J203"/>
    <mergeCell ref="A235:AD235"/>
    <mergeCell ref="S416:T416"/>
    <mergeCell ref="W343:X343"/>
    <mergeCell ref="U320:V320"/>
    <mergeCell ref="J222:J224"/>
    <mergeCell ref="I222:I224"/>
    <mergeCell ref="A286:F286"/>
    <mergeCell ref="I415:I417"/>
    <mergeCell ref="Y416:Z416"/>
    <mergeCell ref="A288:AD288"/>
    <mergeCell ref="A241:A243"/>
    <mergeCell ref="K264:L265"/>
    <mergeCell ref="A250:G250"/>
    <mergeCell ref="AA242:AB242"/>
    <mergeCell ref="M264:AD264"/>
    <mergeCell ref="M265:N265"/>
    <mergeCell ref="AC320:AD320"/>
    <mergeCell ref="I342:I344"/>
    <mergeCell ref="AA320:AB320"/>
    <mergeCell ref="J342:J344"/>
    <mergeCell ref="J292:J294"/>
    <mergeCell ref="I292:I294"/>
    <mergeCell ref="I319:I321"/>
    <mergeCell ref="J264:J266"/>
    <mergeCell ref="M320:N320"/>
    <mergeCell ref="C319:C321"/>
    <mergeCell ref="D319:D321"/>
    <mergeCell ref="H319:H321"/>
    <mergeCell ref="A1:AD1"/>
    <mergeCell ref="A2:AD2"/>
    <mergeCell ref="A18:G18"/>
    <mergeCell ref="A92:G92"/>
    <mergeCell ref="A73:AD73"/>
    <mergeCell ref="A23:AD23"/>
    <mergeCell ref="I241:I243"/>
    <mergeCell ref="A260:AD260"/>
    <mergeCell ref="A287:AD287"/>
    <mergeCell ref="B198:G198"/>
    <mergeCell ref="D222:D224"/>
    <mergeCell ref="B75:G75"/>
    <mergeCell ref="J78:J80"/>
    <mergeCell ref="J7:J9"/>
    <mergeCell ref="A43:G43"/>
    <mergeCell ref="A70:G70"/>
    <mergeCell ref="A126:A128"/>
    <mergeCell ref="U79:V79"/>
    <mergeCell ref="W79:X79"/>
    <mergeCell ref="A24:AD24"/>
    <mergeCell ref="B49:G49"/>
    <mergeCell ref="AC79:AD79"/>
    <mergeCell ref="A29:A31"/>
    <mergeCell ref="B29:B31"/>
    <mergeCell ref="C29:C31"/>
    <mergeCell ref="A71:B71"/>
    <mergeCell ref="D29:D31"/>
    <mergeCell ref="S30:T30"/>
    <mergeCell ref="U30:V30"/>
    <mergeCell ref="B78:B80"/>
    <mergeCell ref="S79:T79"/>
    <mergeCell ref="O79:P79"/>
    <mergeCell ref="M30:N30"/>
    <mergeCell ref="K52:L53"/>
    <mergeCell ref="D52:D54"/>
    <mergeCell ref="C52:C54"/>
    <mergeCell ref="A52:A54"/>
    <mergeCell ref="A455:G455"/>
    <mergeCell ref="K439:L440"/>
    <mergeCell ref="M439:AD439"/>
    <mergeCell ref="M440:N440"/>
    <mergeCell ref="O440:P440"/>
    <mergeCell ref="G415:G417"/>
    <mergeCell ref="A439:A441"/>
    <mergeCell ref="B439:B441"/>
    <mergeCell ref="C439:C441"/>
    <mergeCell ref="D439:D441"/>
    <mergeCell ref="G439:G441"/>
    <mergeCell ref="H439:H441"/>
    <mergeCell ref="Y440:Z440"/>
    <mergeCell ref="J439:J441"/>
    <mergeCell ref="I439:I441"/>
    <mergeCell ref="F439:F441"/>
    <mergeCell ref="AC440:AD440"/>
    <mergeCell ref="U440:V440"/>
    <mergeCell ref="W440:X440"/>
    <mergeCell ref="AA440:AB440"/>
    <mergeCell ref="K415:L416"/>
    <mergeCell ref="M415:AD415"/>
    <mergeCell ref="M416:N416"/>
    <mergeCell ref="A435:AD435"/>
    <mergeCell ref="A433:G433"/>
    <mergeCell ref="Q416:R416"/>
    <mergeCell ref="S440:T440"/>
    <mergeCell ref="B436:AD436"/>
    <mergeCell ref="A415:A417"/>
    <mergeCell ref="B415:B417"/>
    <mergeCell ref="C415:C417"/>
    <mergeCell ref="D415:D417"/>
    <mergeCell ref="H415:H417"/>
    <mergeCell ref="O416:P416"/>
    <mergeCell ref="AA416:AB416"/>
    <mergeCell ref="AC416:AD416"/>
    <mergeCell ref="Q440:R440"/>
    <mergeCell ref="J415:J417"/>
    <mergeCell ref="B412:AD412"/>
    <mergeCell ref="E415:E417"/>
    <mergeCell ref="F415:F417"/>
    <mergeCell ref="AA390:AB390"/>
    <mergeCell ref="U367:V367"/>
    <mergeCell ref="E389:E391"/>
    <mergeCell ref="F389:F391"/>
    <mergeCell ref="G389:G391"/>
    <mergeCell ref="M389:AD389"/>
    <mergeCell ref="F366:F368"/>
    <mergeCell ref="Q390:R390"/>
    <mergeCell ref="W416:X416"/>
    <mergeCell ref="M390:N390"/>
    <mergeCell ref="O390:P390"/>
    <mergeCell ref="H389:H391"/>
    <mergeCell ref="K389:L390"/>
    <mergeCell ref="B413:G413"/>
    <mergeCell ref="I366:I368"/>
    <mergeCell ref="O367:P367"/>
    <mergeCell ref="A410:AD410"/>
    <mergeCell ref="AA367:AB367"/>
    <mergeCell ref="A396:G396"/>
    <mergeCell ref="A384:AD384"/>
    <mergeCell ref="A385:AD385"/>
    <mergeCell ref="W390:X390"/>
    <mergeCell ref="AC367:AD367"/>
    <mergeCell ref="B386:AD386"/>
    <mergeCell ref="A380:G380"/>
    <mergeCell ref="K366:L367"/>
    <mergeCell ref="M366:AD366"/>
    <mergeCell ref="M367:N367"/>
    <mergeCell ref="W367:X367"/>
    <mergeCell ref="E366:E368"/>
    <mergeCell ref="Y367:Z367"/>
    <mergeCell ref="A389:A391"/>
    <mergeCell ref="B389:B391"/>
    <mergeCell ref="C389:C391"/>
    <mergeCell ref="D389:D391"/>
    <mergeCell ref="S390:T390"/>
    <mergeCell ref="U390:V390"/>
    <mergeCell ref="Y390:Z390"/>
    <mergeCell ref="H366:H368"/>
    <mergeCell ref="J389:J391"/>
    <mergeCell ref="I389:I391"/>
    <mergeCell ref="A366:A368"/>
    <mergeCell ref="B366:B368"/>
    <mergeCell ref="C366:C368"/>
    <mergeCell ref="D366:D368"/>
    <mergeCell ref="Q367:R367"/>
    <mergeCell ref="S367:T367"/>
    <mergeCell ref="F342:F344"/>
    <mergeCell ref="G366:G368"/>
    <mergeCell ref="Q343:R343"/>
    <mergeCell ref="J366:J368"/>
    <mergeCell ref="H342:H344"/>
    <mergeCell ref="AA343:AB343"/>
    <mergeCell ref="AC343:AD343"/>
    <mergeCell ref="B363:AD363"/>
    <mergeCell ref="K342:L343"/>
    <mergeCell ref="M342:AD342"/>
    <mergeCell ref="M343:N343"/>
    <mergeCell ref="O343:P343"/>
    <mergeCell ref="S343:T343"/>
    <mergeCell ref="G342:G344"/>
    <mergeCell ref="A361:AD361"/>
    <mergeCell ref="A362:AD362"/>
    <mergeCell ref="A354:G354"/>
    <mergeCell ref="Y343:Z343"/>
    <mergeCell ref="U343:V343"/>
    <mergeCell ref="A342:A344"/>
    <mergeCell ref="B342:B344"/>
    <mergeCell ref="C342:C344"/>
    <mergeCell ref="D342:D344"/>
    <mergeCell ref="F319:F321"/>
    <mergeCell ref="G319:G321"/>
    <mergeCell ref="A319:A321"/>
    <mergeCell ref="B339:AD339"/>
    <mergeCell ref="E342:E344"/>
    <mergeCell ref="Y320:Z320"/>
    <mergeCell ref="M319:AD319"/>
    <mergeCell ref="B335:E335"/>
    <mergeCell ref="A337:AD337"/>
    <mergeCell ref="A338:AD338"/>
    <mergeCell ref="K319:L320"/>
    <mergeCell ref="B319:B321"/>
    <mergeCell ref="Q320:R320"/>
    <mergeCell ref="S320:T320"/>
    <mergeCell ref="O320:P320"/>
    <mergeCell ref="J319:J321"/>
    <mergeCell ref="W320:X320"/>
    <mergeCell ref="A236:AD236"/>
    <mergeCell ref="C126:C128"/>
    <mergeCell ref="J126:J128"/>
    <mergeCell ref="I126:I128"/>
    <mergeCell ref="B316:AD316"/>
    <mergeCell ref="E319:E321"/>
    <mergeCell ref="E292:E294"/>
    <mergeCell ref="F292:F294"/>
    <mergeCell ref="S293:T293"/>
    <mergeCell ref="U293:V293"/>
    <mergeCell ref="A307:G307"/>
    <mergeCell ref="AA293:AB293"/>
    <mergeCell ref="Y293:Z293"/>
    <mergeCell ref="W293:X293"/>
    <mergeCell ref="C292:C294"/>
    <mergeCell ref="H292:H294"/>
    <mergeCell ref="K292:L293"/>
    <mergeCell ref="Q293:R293"/>
    <mergeCell ref="B317:G317"/>
    <mergeCell ref="G292:G294"/>
    <mergeCell ref="M292:AD292"/>
    <mergeCell ref="M293:N293"/>
    <mergeCell ref="O293:P293"/>
    <mergeCell ref="AC293:AD293"/>
    <mergeCell ref="M127:N127"/>
    <mergeCell ref="M126:AD126"/>
    <mergeCell ref="S127:T127"/>
    <mergeCell ref="B123:G123"/>
    <mergeCell ref="A121:AD121"/>
    <mergeCell ref="B97:AD97"/>
    <mergeCell ref="Y79:Z79"/>
    <mergeCell ref="A292:A294"/>
    <mergeCell ref="B292:B294"/>
    <mergeCell ref="K78:L79"/>
    <mergeCell ref="D292:D294"/>
    <mergeCell ref="A259:AD259"/>
    <mergeCell ref="Y242:Z242"/>
    <mergeCell ref="M201:AD201"/>
    <mergeCell ref="U242:V242"/>
    <mergeCell ref="A193:G193"/>
    <mergeCell ref="B126:B128"/>
    <mergeCell ref="W242:X242"/>
    <mergeCell ref="AA202:AB202"/>
    <mergeCell ref="B241:B243"/>
    <mergeCell ref="C241:C243"/>
    <mergeCell ref="D241:D243"/>
    <mergeCell ref="B262:G262"/>
    <mergeCell ref="B289:AD289"/>
    <mergeCell ref="A120:AD120"/>
    <mergeCell ref="M78:AD78"/>
    <mergeCell ref="M79:N79"/>
    <mergeCell ref="Q79:R79"/>
    <mergeCell ref="C78:C80"/>
    <mergeCell ref="D78:D80"/>
    <mergeCell ref="S102:T102"/>
    <mergeCell ref="AC102:AD102"/>
    <mergeCell ref="A93:B93"/>
    <mergeCell ref="U102:V102"/>
    <mergeCell ref="AA79:AB79"/>
    <mergeCell ref="A78:A80"/>
    <mergeCell ref="A95:AD95"/>
    <mergeCell ref="O265:P265"/>
    <mergeCell ref="Q265:R265"/>
    <mergeCell ref="S265:T265"/>
    <mergeCell ref="U265:V265"/>
    <mergeCell ref="Y265:Z265"/>
    <mergeCell ref="AC265:AD265"/>
    <mergeCell ref="AA265:AB265"/>
    <mergeCell ref="W265:X265"/>
    <mergeCell ref="W53:X53"/>
    <mergeCell ref="O53:P53"/>
    <mergeCell ref="B237:AD237"/>
    <mergeCell ref="AC202:AD202"/>
    <mergeCell ref="B261:AD261"/>
    <mergeCell ref="A217:AD217"/>
    <mergeCell ref="Q242:R242"/>
    <mergeCell ref="S242:T242"/>
    <mergeCell ref="B238:G238"/>
    <mergeCell ref="I264:I266"/>
    <mergeCell ref="E264:E266"/>
    <mergeCell ref="F264:F266"/>
    <mergeCell ref="G264:G266"/>
    <mergeCell ref="H264:H266"/>
    <mergeCell ref="A264:A266"/>
    <mergeCell ref="B264:B266"/>
    <mergeCell ref="K7:L8"/>
    <mergeCell ref="A7:A9"/>
    <mergeCell ref="D7:D9"/>
    <mergeCell ref="E7:E9"/>
    <mergeCell ref="F7:F9"/>
    <mergeCell ref="B7:B9"/>
    <mergeCell ref="C7:C9"/>
    <mergeCell ref="G7:G9"/>
    <mergeCell ref="I7:I9"/>
    <mergeCell ref="C264:C266"/>
    <mergeCell ref="D264:D266"/>
    <mergeCell ref="J52:J54"/>
    <mergeCell ref="I52:I54"/>
    <mergeCell ref="K29:L30"/>
    <mergeCell ref="F29:F31"/>
    <mergeCell ref="J29:J31"/>
    <mergeCell ref="E29:E31"/>
    <mergeCell ref="E78:E80"/>
    <mergeCell ref="F78:F80"/>
    <mergeCell ref="H78:H80"/>
    <mergeCell ref="E101:E103"/>
    <mergeCell ref="J174:J176"/>
    <mergeCell ref="I201:I203"/>
    <mergeCell ref="B220:G220"/>
    <mergeCell ref="H101:H103"/>
    <mergeCell ref="B101:B103"/>
    <mergeCell ref="A211:G211"/>
    <mergeCell ref="H222:H224"/>
    <mergeCell ref="A222:A224"/>
    <mergeCell ref="B222:B224"/>
    <mergeCell ref="C222:C224"/>
    <mergeCell ref="B219:AD219"/>
    <mergeCell ref="A218:AD218"/>
    <mergeCell ref="Y8:Z8"/>
    <mergeCell ref="G29:G31"/>
    <mergeCell ref="G52:G54"/>
    <mergeCell ref="G78:G80"/>
    <mergeCell ref="B25:AD25"/>
    <mergeCell ref="B3:AD3"/>
    <mergeCell ref="M7:AD7"/>
    <mergeCell ref="M8:N8"/>
    <mergeCell ref="O8:P8"/>
    <mergeCell ref="S8:T8"/>
    <mergeCell ref="U8:V8"/>
    <mergeCell ref="W8:X8"/>
    <mergeCell ref="AA8:AB8"/>
    <mergeCell ref="H7:H9"/>
    <mergeCell ref="AC8:AD8"/>
    <mergeCell ref="Q30:R30"/>
    <mergeCell ref="M29:AD29"/>
    <mergeCell ref="I29:I31"/>
    <mergeCell ref="W30:X30"/>
    <mergeCell ref="AC30:AD30"/>
    <mergeCell ref="AA30:AB30"/>
    <mergeCell ref="B4:G4"/>
    <mergeCell ref="B26:G26"/>
    <mergeCell ref="Q8:R8"/>
    <mergeCell ref="M223:N223"/>
    <mergeCell ref="O223:P223"/>
    <mergeCell ref="Q223:R223"/>
    <mergeCell ref="AC223:AD223"/>
    <mergeCell ref="W223:X223"/>
    <mergeCell ref="AA223:AB223"/>
    <mergeCell ref="E241:E243"/>
    <mergeCell ref="F241:F243"/>
    <mergeCell ref="O242:P242"/>
    <mergeCell ref="K241:L242"/>
    <mergeCell ref="J241:J243"/>
    <mergeCell ref="M242:N242"/>
    <mergeCell ref="M241:AD241"/>
    <mergeCell ref="G241:G243"/>
    <mergeCell ref="H241:H243"/>
    <mergeCell ref="AC242:AD242"/>
    <mergeCell ref="Y223:Z223"/>
    <mergeCell ref="E222:E224"/>
    <mergeCell ref="F222:F224"/>
    <mergeCell ref="G222:G224"/>
    <mergeCell ref="S223:T223"/>
    <mergeCell ref="U223:V223"/>
    <mergeCell ref="K222:L223"/>
    <mergeCell ref="M222:AD222"/>
    <mergeCell ref="A195:AD195"/>
    <mergeCell ref="D126:D128"/>
    <mergeCell ref="F174:F176"/>
    <mergeCell ref="M202:N202"/>
    <mergeCell ref="A101:A103"/>
    <mergeCell ref="A201:A203"/>
    <mergeCell ref="H126:H128"/>
    <mergeCell ref="E174:E176"/>
    <mergeCell ref="E201:E203"/>
    <mergeCell ref="A174:A176"/>
    <mergeCell ref="B174:B176"/>
    <mergeCell ref="U202:V202"/>
    <mergeCell ref="W202:X202"/>
    <mergeCell ref="Y202:Z202"/>
    <mergeCell ref="U175:V175"/>
    <mergeCell ref="Q175:R175"/>
    <mergeCell ref="K150:L151"/>
    <mergeCell ref="W127:X127"/>
    <mergeCell ref="AC127:AD127"/>
    <mergeCell ref="O127:P127"/>
    <mergeCell ref="C101:C103"/>
    <mergeCell ref="B122:AD122"/>
    <mergeCell ref="E126:E128"/>
    <mergeCell ref="F126:F128"/>
    <mergeCell ref="M174:AD174"/>
    <mergeCell ref="AA175:AB175"/>
    <mergeCell ref="AC151:AD151"/>
    <mergeCell ref="B201:B203"/>
    <mergeCell ref="C201:C203"/>
    <mergeCell ref="D201:D203"/>
    <mergeCell ref="F201:F203"/>
    <mergeCell ref="Y175:Z175"/>
    <mergeCell ref="H174:H176"/>
    <mergeCell ref="K174:L175"/>
    <mergeCell ref="W175:X175"/>
    <mergeCell ref="S202:T202"/>
    <mergeCell ref="C174:C176"/>
    <mergeCell ref="G201:G203"/>
    <mergeCell ref="I174:I176"/>
    <mergeCell ref="A196:AD196"/>
    <mergeCell ref="M175:N175"/>
    <mergeCell ref="O175:P175"/>
    <mergeCell ref="S175:T175"/>
    <mergeCell ref="B197:AD197"/>
    <mergeCell ref="O202:P202"/>
    <mergeCell ref="H201:H203"/>
    <mergeCell ref="K201:L202"/>
    <mergeCell ref="Q202:R202"/>
    <mergeCell ref="A285:G285"/>
    <mergeCell ref="B146:AD146"/>
    <mergeCell ref="B150:B152"/>
    <mergeCell ref="A233:G233"/>
    <mergeCell ref="B171:AD171"/>
    <mergeCell ref="U151:V151"/>
    <mergeCell ref="D150:D152"/>
    <mergeCell ref="H150:H152"/>
    <mergeCell ref="A150:A152"/>
    <mergeCell ref="G174:G176"/>
    <mergeCell ref="D174:D176"/>
    <mergeCell ref="J150:J152"/>
    <mergeCell ref="A169:AD169"/>
    <mergeCell ref="E150:E152"/>
    <mergeCell ref="F150:F152"/>
    <mergeCell ref="G150:G152"/>
    <mergeCell ref="A170:AD170"/>
    <mergeCell ref="W151:X151"/>
    <mergeCell ref="S151:T151"/>
    <mergeCell ref="M150:AD150"/>
    <mergeCell ref="Y151:Z151"/>
    <mergeCell ref="AA151:AB151"/>
    <mergeCell ref="M151:N151"/>
    <mergeCell ref="AC175:AD175"/>
    <mergeCell ref="A251:B251"/>
    <mergeCell ref="B336:E336"/>
    <mergeCell ref="Y30:Z30"/>
    <mergeCell ref="AA102:AB102"/>
    <mergeCell ref="O151:P151"/>
    <mergeCell ref="Q151:R151"/>
    <mergeCell ref="B48:AD48"/>
    <mergeCell ref="Y127:Z127"/>
    <mergeCell ref="Q127:R127"/>
    <mergeCell ref="K126:L127"/>
    <mergeCell ref="W102:X102"/>
    <mergeCell ref="A47:AD47"/>
    <mergeCell ref="M52:AD52"/>
    <mergeCell ref="O30:P30"/>
    <mergeCell ref="Q102:R102"/>
    <mergeCell ref="A72:AD72"/>
    <mergeCell ref="Q53:R53"/>
    <mergeCell ref="AC53:AD53"/>
    <mergeCell ref="B52:B54"/>
    <mergeCell ref="K101:L102"/>
    <mergeCell ref="E52:E54"/>
    <mergeCell ref="F52:F54"/>
    <mergeCell ref="M101:AD101"/>
    <mergeCell ref="M53:N53"/>
    <mergeCell ref="B147:G147"/>
    <mergeCell ref="B172:G172"/>
    <mergeCell ref="A46:AD46"/>
    <mergeCell ref="C150:C152"/>
    <mergeCell ref="H29:H31"/>
    <mergeCell ref="G126:G128"/>
    <mergeCell ref="AA127:AB127"/>
    <mergeCell ref="AA53:AB53"/>
    <mergeCell ref="Y53:Z53"/>
    <mergeCell ref="H52:H54"/>
    <mergeCell ref="U53:V53"/>
    <mergeCell ref="A96:AD96"/>
    <mergeCell ref="S53:T53"/>
    <mergeCell ref="D101:D103"/>
    <mergeCell ref="F101:F103"/>
    <mergeCell ref="G101:G103"/>
    <mergeCell ref="O102:P102"/>
    <mergeCell ref="M102:N102"/>
    <mergeCell ref="U127:V127"/>
    <mergeCell ref="B74:AD74"/>
    <mergeCell ref="Y102:Z102"/>
    <mergeCell ref="A144:AD144"/>
    <mergeCell ref="I150:I152"/>
    <mergeCell ref="I78:I80"/>
  </mergeCells>
  <phoneticPr fontId="2" type="noConversion"/>
  <pageMargins left="0.17" right="0.17" top="1.7322834645669292" bottom="0.19685039370078741" header="1.1100000000000001" footer="0.51181102362204722"/>
  <pageSetup paperSize="9" scale="82" orientation="landscape" r:id="rId1"/>
  <headerFooter alignWithMargins="0">
    <oddHeader>&amp;A&amp;RPage &amp;P</oddHeader>
  </headerFooter>
  <rowBreaks count="18" manualBreakCount="18">
    <brk id="22" max="16383" man="1"/>
    <brk id="45" max="16383" man="1"/>
    <brk id="71" max="16383" man="1"/>
    <brk id="94" max="16383" man="1"/>
    <brk id="119" max="16383" man="1"/>
    <brk id="143" max="16383" man="1"/>
    <brk id="168" max="16383" man="1"/>
    <brk id="194" max="16383" man="1"/>
    <brk id="216" max="16383" man="1"/>
    <brk id="234" max="16383" man="1"/>
    <brk id="258" max="16383" man="1"/>
    <brk id="286" max="16383" man="1"/>
    <brk id="313" max="16383" man="1"/>
    <brk id="336" max="16383" man="1"/>
    <brk id="360" max="16383" man="1"/>
    <brk id="383" max="16383" man="1"/>
    <brk id="409" max="16383" man="1"/>
    <brk id="433" max="16383" man="1"/>
  </rowBreaks>
  <colBreaks count="1" manualBreakCount="1">
    <brk id="3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"/>
  <sheetViews>
    <sheetView tabSelected="1" view="pageBreakPreview" zoomScaleNormal="100" zoomScaleSheetLayoutView="100" workbookViewId="0">
      <selection activeCell="M9" sqref="M9"/>
    </sheetView>
  </sheetViews>
  <sheetFormatPr defaultRowHeight="12.75"/>
  <cols>
    <col min="1" max="1" width="10.28515625" customWidth="1"/>
    <col min="2" max="2" width="7.85546875" style="4" bestFit="1" customWidth="1"/>
    <col min="3" max="3" width="7.7109375" style="4" customWidth="1"/>
    <col min="4" max="4" width="8.42578125" style="4" customWidth="1"/>
    <col min="5" max="5" width="8" style="4" bestFit="1" customWidth="1"/>
    <col min="6" max="6" width="9.28515625" style="4" customWidth="1"/>
    <col min="7" max="8" width="9.85546875" style="4" bestFit="1" customWidth="1"/>
    <col min="9" max="9" width="9.28515625" style="4" bestFit="1" customWidth="1"/>
    <col min="10" max="10" width="9.28515625" style="707" bestFit="1" customWidth="1"/>
    <col min="11" max="15" width="9.28515625" style="4" bestFit="1" customWidth="1"/>
    <col min="16" max="17" width="9.42578125" style="4" customWidth="1"/>
    <col min="18" max="18" width="9.28515625" style="4" bestFit="1" customWidth="1"/>
    <col min="19" max="19" width="10" style="4" customWidth="1"/>
    <col min="20" max="29" width="9.28515625" style="4" bestFit="1" customWidth="1"/>
  </cols>
  <sheetData>
    <row r="1" spans="1:29" ht="26.25">
      <c r="A1" s="979" t="s">
        <v>2469</v>
      </c>
      <c r="B1" s="979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979"/>
      <c r="T1" s="979"/>
      <c r="U1" s="979"/>
      <c r="V1" s="979"/>
      <c r="W1" s="979"/>
      <c r="X1" s="979"/>
      <c r="Y1" s="979"/>
      <c r="Z1" s="979"/>
      <c r="AA1" s="979"/>
      <c r="AB1" s="979"/>
      <c r="AC1" s="979"/>
    </row>
    <row r="2" spans="1:29" ht="23.25">
      <c r="A2" s="944" t="s">
        <v>124</v>
      </c>
      <c r="B2" s="944"/>
      <c r="C2" s="944"/>
      <c r="D2" s="944"/>
      <c r="E2" s="944"/>
      <c r="F2" s="944"/>
      <c r="G2" s="944"/>
      <c r="H2" s="944"/>
      <c r="I2" s="944"/>
      <c r="J2" s="944"/>
      <c r="K2" s="944"/>
      <c r="L2" s="944"/>
      <c r="M2" s="944"/>
      <c r="N2" s="944"/>
      <c r="O2" s="944"/>
      <c r="P2" s="944"/>
      <c r="Q2" s="944"/>
      <c r="R2" s="944"/>
      <c r="S2" s="944"/>
      <c r="T2" s="944"/>
      <c r="U2" s="944"/>
      <c r="V2" s="944"/>
      <c r="W2" s="944"/>
      <c r="X2" s="944"/>
      <c r="Y2" s="944"/>
      <c r="Z2" s="944"/>
      <c r="AA2" s="944"/>
      <c r="AB2" s="944"/>
      <c r="AC2" s="944"/>
    </row>
    <row r="3" spans="1:29" ht="23.25">
      <c r="A3" s="648"/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648"/>
      <c r="AB3" s="648"/>
      <c r="AC3" s="648"/>
    </row>
    <row r="4" spans="1:29" s="196" customFormat="1" ht="18" customHeight="1">
      <c r="A4" s="980" t="s">
        <v>2450</v>
      </c>
      <c r="B4" s="980" t="s">
        <v>2451</v>
      </c>
      <c r="C4" s="964" t="s">
        <v>2452</v>
      </c>
      <c r="D4" s="964" t="s">
        <v>2453</v>
      </c>
      <c r="E4" s="964" t="s">
        <v>2454</v>
      </c>
      <c r="F4" s="964" t="s">
        <v>2455</v>
      </c>
      <c r="G4" s="965" t="s">
        <v>946</v>
      </c>
      <c r="H4" s="968" t="s">
        <v>947</v>
      </c>
      <c r="I4" s="962" t="s">
        <v>948</v>
      </c>
      <c r="J4" s="970" t="s">
        <v>928</v>
      </c>
      <c r="K4" s="971"/>
      <c r="L4" s="974" t="s">
        <v>929</v>
      </c>
      <c r="M4" s="975"/>
      <c r="N4" s="975"/>
      <c r="O4" s="975"/>
      <c r="P4" s="975"/>
      <c r="Q4" s="975"/>
      <c r="R4" s="975"/>
      <c r="S4" s="975"/>
      <c r="T4" s="975"/>
      <c r="U4" s="975"/>
      <c r="V4" s="975"/>
      <c r="W4" s="975"/>
      <c r="X4" s="975"/>
      <c r="Y4" s="975"/>
      <c r="Z4" s="975"/>
      <c r="AA4" s="975"/>
      <c r="AB4" s="975"/>
      <c r="AC4" s="976"/>
    </row>
    <row r="5" spans="1:29" s="196" customFormat="1" ht="23.25">
      <c r="A5" s="980"/>
      <c r="B5" s="980"/>
      <c r="C5" s="964"/>
      <c r="D5" s="964"/>
      <c r="E5" s="964"/>
      <c r="F5" s="964"/>
      <c r="G5" s="966"/>
      <c r="H5" s="969"/>
      <c r="I5" s="963"/>
      <c r="J5" s="972"/>
      <c r="K5" s="973"/>
      <c r="L5" s="977" t="s">
        <v>930</v>
      </c>
      <c r="M5" s="978"/>
      <c r="N5" s="977" t="s">
        <v>931</v>
      </c>
      <c r="O5" s="978"/>
      <c r="P5" s="977" t="s">
        <v>932</v>
      </c>
      <c r="Q5" s="978"/>
      <c r="R5" s="977" t="s">
        <v>933</v>
      </c>
      <c r="S5" s="978"/>
      <c r="T5" s="977" t="s">
        <v>934</v>
      </c>
      <c r="U5" s="978"/>
      <c r="V5" s="977" t="s">
        <v>935</v>
      </c>
      <c r="W5" s="978"/>
      <c r="X5" s="977" t="s">
        <v>936</v>
      </c>
      <c r="Y5" s="978"/>
      <c r="Z5" s="977" t="s">
        <v>950</v>
      </c>
      <c r="AA5" s="978"/>
      <c r="AB5" s="977" t="s">
        <v>951</v>
      </c>
      <c r="AC5" s="978"/>
    </row>
    <row r="6" spans="1:29" s="196" customFormat="1" ht="46.5">
      <c r="A6" s="980"/>
      <c r="B6" s="980"/>
      <c r="C6" s="964"/>
      <c r="D6" s="964"/>
      <c r="E6" s="964"/>
      <c r="F6" s="964"/>
      <c r="G6" s="967"/>
      <c r="H6" s="727" t="s">
        <v>126</v>
      </c>
      <c r="I6" s="728" t="s">
        <v>938</v>
      </c>
      <c r="J6" s="729" t="s">
        <v>937</v>
      </c>
      <c r="K6" s="730" t="s">
        <v>949</v>
      </c>
      <c r="L6" s="731" t="s">
        <v>937</v>
      </c>
      <c r="M6" s="730" t="s">
        <v>949</v>
      </c>
      <c r="N6" s="731" t="s">
        <v>937</v>
      </c>
      <c r="O6" s="730" t="s">
        <v>949</v>
      </c>
      <c r="P6" s="731" t="s">
        <v>937</v>
      </c>
      <c r="Q6" s="730" t="s">
        <v>949</v>
      </c>
      <c r="R6" s="731" t="s">
        <v>937</v>
      </c>
      <c r="S6" s="730" t="s">
        <v>949</v>
      </c>
      <c r="T6" s="731" t="s">
        <v>937</v>
      </c>
      <c r="U6" s="730" t="s">
        <v>949</v>
      </c>
      <c r="V6" s="731" t="s">
        <v>937</v>
      </c>
      <c r="W6" s="730" t="s">
        <v>949</v>
      </c>
      <c r="X6" s="731" t="s">
        <v>937</v>
      </c>
      <c r="Y6" s="730" t="s">
        <v>949</v>
      </c>
      <c r="Z6" s="731" t="s">
        <v>937</v>
      </c>
      <c r="AA6" s="730" t="s">
        <v>949</v>
      </c>
      <c r="AB6" s="731" t="s">
        <v>937</v>
      </c>
      <c r="AC6" s="730" t="s">
        <v>949</v>
      </c>
    </row>
    <row r="7" spans="1:29" s="642" customFormat="1" ht="23.25">
      <c r="A7" s="696" t="s">
        <v>2441</v>
      </c>
      <c r="B7" s="698">
        <f>ตชด.!AE455</f>
        <v>209</v>
      </c>
      <c r="C7" s="698">
        <f>ตชด.!AF455</f>
        <v>204</v>
      </c>
      <c r="D7" s="699">
        <f t="shared" ref="D7:D14" si="0">C7/B7*100</f>
        <v>97.607655502392348</v>
      </c>
      <c r="E7" s="698"/>
      <c r="F7" s="698"/>
      <c r="G7" s="700">
        <f>ตชด.!H455</f>
        <v>23053</v>
      </c>
      <c r="H7" s="700">
        <f>ตชด.!I455</f>
        <v>21208</v>
      </c>
      <c r="I7" s="701">
        <f>H7/G7*100</f>
        <v>91.996703249034823</v>
      </c>
      <c r="J7" s="732">
        <f>ตชด.!K455</f>
        <v>961</v>
      </c>
      <c r="K7" s="699">
        <f>J7/H7*100</f>
        <v>4.5313089400226332</v>
      </c>
      <c r="L7" s="702">
        <f>ตชด.!M455</f>
        <v>216.00800000000001</v>
      </c>
      <c r="M7" s="699">
        <f>L7/H7*100</f>
        <v>1.0185213127121842</v>
      </c>
      <c r="N7" s="702">
        <f>ตชด.!O455</f>
        <v>550.01049999999998</v>
      </c>
      <c r="O7" s="699">
        <f>N7/H7*100</f>
        <v>2.5934105054696341</v>
      </c>
      <c r="P7" s="702">
        <f>ตชด.!Q455</f>
        <v>135.00799999999998</v>
      </c>
      <c r="Q7" s="699">
        <f>P7/H7*100</f>
        <v>0.63658996605054685</v>
      </c>
      <c r="R7" s="702">
        <f>ตชด.!S455</f>
        <v>29</v>
      </c>
      <c r="S7" s="699">
        <f>R7/H7*100</f>
        <v>0.13674085250848736</v>
      </c>
      <c r="T7" s="702">
        <f>ตชด.!U455</f>
        <v>8.0105000000000004</v>
      </c>
      <c r="U7" s="699">
        <f>T7/H7*100</f>
        <v>3.777112410411166E-2</v>
      </c>
      <c r="V7" s="702">
        <f>ตชด.!W455</f>
        <v>9</v>
      </c>
      <c r="W7" s="699">
        <f>V7/H7*100</f>
        <v>4.2436816295737458E-2</v>
      </c>
      <c r="X7" s="702">
        <f>ตชด.!Y455</f>
        <v>9</v>
      </c>
      <c r="Y7" s="699">
        <f>X7/H7*100</f>
        <v>4.2436816295737458E-2</v>
      </c>
      <c r="Z7" s="702">
        <f>ตชด.!AA455</f>
        <v>3</v>
      </c>
      <c r="AA7" s="699">
        <f>Z7/H7*100</f>
        <v>1.4145605431912487E-2</v>
      </c>
      <c r="AB7" s="702">
        <f>ตชด.!AC455</f>
        <v>42</v>
      </c>
      <c r="AC7" s="699">
        <f>AB7/H7*100</f>
        <v>0.19803847604677483</v>
      </c>
    </row>
    <row r="8" spans="1:29" s="642" customFormat="1" ht="23.25">
      <c r="A8" s="696" t="s">
        <v>2442</v>
      </c>
      <c r="B8" s="698">
        <f>สพฐ!AE1042</f>
        <v>208</v>
      </c>
      <c r="C8" s="698">
        <f>สพฐ!AF1042</f>
        <v>187</v>
      </c>
      <c r="D8" s="699">
        <f t="shared" si="0"/>
        <v>89.90384615384616</v>
      </c>
      <c r="E8" s="698">
        <v>2</v>
      </c>
      <c r="F8" s="698"/>
      <c r="G8" s="702">
        <f>สพฐ!H1042</f>
        <v>36658</v>
      </c>
      <c r="H8" s="702">
        <f>สพฐ!I1042</f>
        <v>24814</v>
      </c>
      <c r="I8" s="701">
        <f t="shared" ref="I8:I16" si="1">H8/G8*100</f>
        <v>67.690545037918042</v>
      </c>
      <c r="J8" s="733">
        <f>สพฐ!K1042</f>
        <v>1732</v>
      </c>
      <c r="K8" s="699">
        <f t="shared" ref="K8:K16" si="2">J8/H8*100</f>
        <v>6.9799306842911264</v>
      </c>
      <c r="L8" s="702">
        <f>สพฐ!M1042</f>
        <v>130</v>
      </c>
      <c r="M8" s="699">
        <f t="shared" ref="M8:M14" si="3">L8/H8*100</f>
        <v>0.52389779962924155</v>
      </c>
      <c r="N8" s="702">
        <f>สพฐ!O1042</f>
        <v>1076</v>
      </c>
      <c r="O8" s="699">
        <f t="shared" ref="O8:O16" si="4">N8/H8*100</f>
        <v>4.3362617877004919</v>
      </c>
      <c r="P8" s="702">
        <f>สพฐ!Q1042</f>
        <v>401</v>
      </c>
      <c r="Q8" s="699">
        <f t="shared" ref="Q8:Q16" si="5">P8/H8*100</f>
        <v>1.6160232127025067</v>
      </c>
      <c r="R8" s="702">
        <f>สพฐ!S1042</f>
        <v>21</v>
      </c>
      <c r="S8" s="699">
        <f t="shared" ref="S8:S16" si="6">R8/H8*100</f>
        <v>8.4629644555492864E-2</v>
      </c>
      <c r="T8" s="702">
        <f>สพฐ!U1042</f>
        <v>70</v>
      </c>
      <c r="U8" s="699">
        <f t="shared" ref="U8:U16" si="7">T8/H8*100</f>
        <v>0.28209881518497626</v>
      </c>
      <c r="V8" s="702">
        <f>สพฐ!W1042</f>
        <v>106</v>
      </c>
      <c r="W8" s="699">
        <f t="shared" ref="W8:W16" si="8">V8/H8*100</f>
        <v>0.42717820585153543</v>
      </c>
      <c r="X8" s="702">
        <f>สพฐ!Y1042</f>
        <v>7</v>
      </c>
      <c r="Y8" s="699">
        <f t="shared" ref="Y8:Y16" si="9">X8/H8*100</f>
        <v>2.8209881518497622E-2</v>
      </c>
      <c r="Z8" s="702">
        <f>สพฐ!AA1042</f>
        <v>4</v>
      </c>
      <c r="AA8" s="699">
        <f t="shared" ref="AA8:AA16" si="10">Z8/H8*100</f>
        <v>1.6119932296284355E-2</v>
      </c>
      <c r="AB8" s="702">
        <f>สพฐ!AC1042</f>
        <v>88</v>
      </c>
      <c r="AC8" s="699">
        <f t="shared" ref="AC8:AC16" si="11">AB8/H8*100</f>
        <v>0.35463851051825585</v>
      </c>
    </row>
    <row r="9" spans="1:29" s="642" customFormat="1" ht="23.25">
      <c r="A9" s="696" t="s">
        <v>2443</v>
      </c>
      <c r="B9" s="698">
        <f>ศศช!AE630</f>
        <v>279</v>
      </c>
      <c r="C9" s="698">
        <f>ศศช!AF630</f>
        <v>254</v>
      </c>
      <c r="D9" s="699">
        <f t="shared" si="0"/>
        <v>91.039426523297493</v>
      </c>
      <c r="E9" s="698">
        <v>22</v>
      </c>
      <c r="F9" s="698"/>
      <c r="G9" s="703">
        <f>ศศช!H630</f>
        <v>7567</v>
      </c>
      <c r="H9" s="703">
        <f>ศศช!I630</f>
        <v>5847</v>
      </c>
      <c r="I9" s="701">
        <f t="shared" si="1"/>
        <v>77.269723800713635</v>
      </c>
      <c r="J9" s="734">
        <f>ศศช!K630</f>
        <v>2355</v>
      </c>
      <c r="K9" s="699">
        <f t="shared" si="2"/>
        <v>40.277065161621344</v>
      </c>
      <c r="L9" s="702">
        <f>ศศช!M630</f>
        <v>13</v>
      </c>
      <c r="M9" s="699">
        <f t="shared" si="3"/>
        <v>0.22233624080725159</v>
      </c>
      <c r="N9" s="702">
        <f>ศศช!O630</f>
        <v>1901</v>
      </c>
      <c r="O9" s="699">
        <f t="shared" si="4"/>
        <v>32.512399521121942</v>
      </c>
      <c r="P9" s="702">
        <f>ศศช!Q630</f>
        <v>924</v>
      </c>
      <c r="Q9" s="699">
        <f t="shared" si="5"/>
        <v>15.802975885069268</v>
      </c>
      <c r="R9" s="702">
        <f>ศศช!S630</f>
        <v>11</v>
      </c>
      <c r="S9" s="699">
        <f t="shared" si="6"/>
        <v>0.18813066529844363</v>
      </c>
      <c r="T9" s="702">
        <f>ศศช!U630</f>
        <v>4</v>
      </c>
      <c r="U9" s="699">
        <f t="shared" si="7"/>
        <v>6.841115101761587E-2</v>
      </c>
      <c r="V9" s="702">
        <f>ศศช!W630</f>
        <v>20</v>
      </c>
      <c r="W9" s="699">
        <f t="shared" si="8"/>
        <v>0.34205575508807934</v>
      </c>
      <c r="X9" s="702">
        <f>ศศช!Y630</f>
        <v>0</v>
      </c>
      <c r="Y9" s="699">
        <f t="shared" si="9"/>
        <v>0</v>
      </c>
      <c r="Z9" s="702">
        <f>ศศช!AA630</f>
        <v>0</v>
      </c>
      <c r="AA9" s="699">
        <f t="shared" si="10"/>
        <v>0</v>
      </c>
      <c r="AB9" s="702">
        <f>ศศช!AC630</f>
        <v>168</v>
      </c>
      <c r="AC9" s="699">
        <f t="shared" si="11"/>
        <v>2.8732683427398666</v>
      </c>
    </row>
    <row r="10" spans="1:29" s="642" customFormat="1" ht="23.25">
      <c r="A10" s="696" t="s">
        <v>2444</v>
      </c>
      <c r="B10" s="698">
        <f>ปริยัติธรรม!AD185</f>
        <v>70</v>
      </c>
      <c r="C10" s="698">
        <f>ปริยัติธรรม!AE185</f>
        <v>47</v>
      </c>
      <c r="D10" s="699">
        <f t="shared" si="0"/>
        <v>67.142857142857139</v>
      </c>
      <c r="E10" s="698"/>
      <c r="F10" s="698"/>
      <c r="G10" s="702">
        <f>ปริยัติธรรม!G185</f>
        <v>4783</v>
      </c>
      <c r="H10" s="702">
        <f>ปริยัติธรรม!H185</f>
        <v>4407</v>
      </c>
      <c r="I10" s="701">
        <f t="shared" si="1"/>
        <v>92.138825005226849</v>
      </c>
      <c r="J10" s="733">
        <f>ปริยัติธรรม!J185</f>
        <v>39</v>
      </c>
      <c r="K10" s="699">
        <f t="shared" si="2"/>
        <v>0.88495575221238942</v>
      </c>
      <c r="L10" s="702">
        <f>ปริยัติธรรม!L185</f>
        <v>10</v>
      </c>
      <c r="M10" s="699">
        <f t="shared" si="3"/>
        <v>0.2269117313365101</v>
      </c>
      <c r="N10" s="702">
        <f>ปริยัติธรรม!N185</f>
        <v>5</v>
      </c>
      <c r="O10" s="699">
        <f t="shared" si="4"/>
        <v>0.11345586566825505</v>
      </c>
      <c r="P10" s="702">
        <f>ปริยัติธรรม!P185</f>
        <v>7</v>
      </c>
      <c r="Q10" s="699">
        <f t="shared" si="5"/>
        <v>0.15883821193555708</v>
      </c>
      <c r="R10" s="702">
        <f>ปริยัติธรรม!R185</f>
        <v>11</v>
      </c>
      <c r="S10" s="699">
        <f t="shared" si="6"/>
        <v>0.24960290447016112</v>
      </c>
      <c r="T10" s="702">
        <f>ปริยัติธรรม!T185</f>
        <v>0</v>
      </c>
      <c r="U10" s="699">
        <f t="shared" si="7"/>
        <v>0</v>
      </c>
      <c r="V10" s="702">
        <f>ปริยัติธรรม!V185</f>
        <v>1</v>
      </c>
      <c r="W10" s="699">
        <f t="shared" si="8"/>
        <v>2.2691173133651009E-2</v>
      </c>
      <c r="X10" s="702">
        <f>ปริยัติธรรม!X185</f>
        <v>3</v>
      </c>
      <c r="Y10" s="699">
        <f t="shared" si="9"/>
        <v>6.807351940095302E-2</v>
      </c>
      <c r="Z10" s="702">
        <f>ปริยัติธรรม!Z185</f>
        <v>0</v>
      </c>
      <c r="AA10" s="699">
        <f t="shared" si="10"/>
        <v>0</v>
      </c>
      <c r="AB10" s="702">
        <f>ปริยัติธรรม!AB185</f>
        <v>0</v>
      </c>
      <c r="AC10" s="699">
        <f t="shared" si="11"/>
        <v>0</v>
      </c>
    </row>
    <row r="11" spans="1:29" s="642" customFormat="1" ht="23.25">
      <c r="A11" s="696" t="s">
        <v>2445</v>
      </c>
      <c r="B11" s="698">
        <f>เอกชนสอนศาสนา!AE115</f>
        <v>16</v>
      </c>
      <c r="C11" s="698">
        <f>เอกชนสอนศาสนา!AF115</f>
        <v>16</v>
      </c>
      <c r="D11" s="699">
        <f t="shared" si="0"/>
        <v>100</v>
      </c>
      <c r="E11" s="698"/>
      <c r="F11" s="698"/>
      <c r="G11" s="702">
        <f>เอกชนสอนศาสนา!H115</f>
        <v>10719</v>
      </c>
      <c r="H11" s="702">
        <f>เอกชนสอนศาสนา!I115</f>
        <v>8781</v>
      </c>
      <c r="I11" s="701">
        <f t="shared" si="1"/>
        <v>81.91995521970334</v>
      </c>
      <c r="J11" s="733">
        <f>เอกชนสอนศาสนา!K115</f>
        <v>357</v>
      </c>
      <c r="K11" s="699">
        <f t="shared" si="2"/>
        <v>4.0655961735565427</v>
      </c>
      <c r="L11" s="702">
        <f>เอกชนสอนศาสนา!M115</f>
        <v>37</v>
      </c>
      <c r="M11" s="699">
        <f t="shared" si="3"/>
        <v>0.42136430930417951</v>
      </c>
      <c r="N11" s="702">
        <f>เอกชนสอนศาสนา!O115</f>
        <v>240</v>
      </c>
      <c r="O11" s="699">
        <f t="shared" si="4"/>
        <v>2.7331738981892726</v>
      </c>
      <c r="P11" s="702">
        <f>เอกชนสอนศาสนา!Q115</f>
        <v>88</v>
      </c>
      <c r="Q11" s="699">
        <f t="shared" si="5"/>
        <v>1.0021637626693998</v>
      </c>
      <c r="R11" s="702">
        <f>เอกชนสอนศาสนา!S115</f>
        <v>0</v>
      </c>
      <c r="S11" s="699">
        <f t="shared" si="6"/>
        <v>0</v>
      </c>
      <c r="T11" s="702">
        <f>เอกชนสอนศาสนา!U115</f>
        <v>1</v>
      </c>
      <c r="U11" s="699">
        <f t="shared" si="7"/>
        <v>1.1388224575788634E-2</v>
      </c>
      <c r="V11" s="702">
        <f>เอกชนสอนศาสนา!W115</f>
        <v>0</v>
      </c>
      <c r="W11" s="699">
        <f t="shared" si="8"/>
        <v>0</v>
      </c>
      <c r="X11" s="702">
        <f>เอกชนสอนศาสนา!Y115</f>
        <v>0</v>
      </c>
      <c r="Y11" s="699">
        <f t="shared" si="9"/>
        <v>0</v>
      </c>
      <c r="Z11" s="702">
        <f>เอกชนสอนศาสนา!AA115</f>
        <v>0</v>
      </c>
      <c r="AA11" s="699">
        <f t="shared" si="10"/>
        <v>0</v>
      </c>
      <c r="AB11" s="702">
        <f>เอกชนสอนศาสนา!AC115</f>
        <v>0</v>
      </c>
      <c r="AC11" s="699">
        <f t="shared" si="11"/>
        <v>0</v>
      </c>
    </row>
    <row r="12" spans="1:29" s="642" customFormat="1" ht="23.25">
      <c r="A12" s="696" t="s">
        <v>2446</v>
      </c>
      <c r="B12" s="698">
        <f>ท้องถิ่น!AE407</f>
        <v>40</v>
      </c>
      <c r="C12" s="698">
        <f>ท้องถิ่น!AF407</f>
        <v>37</v>
      </c>
      <c r="D12" s="699">
        <f t="shared" si="0"/>
        <v>92.5</v>
      </c>
      <c r="E12" s="698"/>
      <c r="F12" s="698"/>
      <c r="G12" s="702">
        <f>ท้องถิ่น!H407</f>
        <v>2059</v>
      </c>
      <c r="H12" s="702">
        <f>ท้องถิ่น!I407</f>
        <v>1812</v>
      </c>
      <c r="I12" s="701">
        <f t="shared" si="1"/>
        <v>88.003885381253028</v>
      </c>
      <c r="J12" s="733">
        <f>ท้องถิ่น!K407</f>
        <v>154</v>
      </c>
      <c r="K12" s="699">
        <f t="shared" si="2"/>
        <v>8.4988962472406193</v>
      </c>
      <c r="L12" s="702">
        <f>ท้องถิ่น!M407</f>
        <v>17</v>
      </c>
      <c r="M12" s="699">
        <f t="shared" si="3"/>
        <v>0.93818984547461359</v>
      </c>
      <c r="N12" s="702">
        <f>ท้องถิ่น!O407</f>
        <v>63</v>
      </c>
      <c r="O12" s="699">
        <f t="shared" si="4"/>
        <v>3.4768211920529799</v>
      </c>
      <c r="P12" s="702">
        <f>ท้องถิ่น!Q407</f>
        <v>58</v>
      </c>
      <c r="Q12" s="699">
        <f t="shared" si="5"/>
        <v>3.2008830022075054</v>
      </c>
      <c r="R12" s="702">
        <f>ท้องถิ่น!S407</f>
        <v>6</v>
      </c>
      <c r="S12" s="699">
        <f t="shared" si="6"/>
        <v>0.33112582781456956</v>
      </c>
      <c r="T12" s="702">
        <f>ท้องถิ่น!U407</f>
        <v>8</v>
      </c>
      <c r="U12" s="699">
        <f t="shared" si="7"/>
        <v>0.44150110375275936</v>
      </c>
      <c r="V12" s="702">
        <f>ท้องถิ่น!W407</f>
        <v>3</v>
      </c>
      <c r="W12" s="699">
        <f t="shared" si="8"/>
        <v>0.16556291390728478</v>
      </c>
      <c r="X12" s="702">
        <f>ท้องถิ่น!Y407</f>
        <v>0</v>
      </c>
      <c r="Y12" s="699">
        <f t="shared" si="9"/>
        <v>0</v>
      </c>
      <c r="Z12" s="702">
        <f>ท้องถิ่น!AA407</f>
        <v>0</v>
      </c>
      <c r="AA12" s="699">
        <f t="shared" si="10"/>
        <v>0</v>
      </c>
      <c r="AB12" s="702">
        <f>ท้องถิ่น!AC407</f>
        <v>0</v>
      </c>
      <c r="AC12" s="699">
        <f t="shared" si="11"/>
        <v>0</v>
      </c>
    </row>
    <row r="13" spans="1:29" s="642" customFormat="1" ht="24" thickBot="1">
      <c r="A13" s="697" t="s">
        <v>2448</v>
      </c>
      <c r="B13" s="704">
        <f>'สถานศึกษา กทม.'!AD49</f>
        <v>25</v>
      </c>
      <c r="C13" s="704">
        <f>'สถานศึกษา กทม.'!AE49</f>
        <v>4</v>
      </c>
      <c r="D13" s="701">
        <f t="shared" si="0"/>
        <v>16</v>
      </c>
      <c r="E13" s="704"/>
      <c r="F13" s="704"/>
      <c r="G13" s="700">
        <f>'สถานศึกษา กทม.'!G49</f>
        <v>515</v>
      </c>
      <c r="H13" s="700">
        <f>'สถานศึกษา กทม.'!H49</f>
        <v>231</v>
      </c>
      <c r="I13" s="701">
        <f t="shared" si="1"/>
        <v>44.854368932038838</v>
      </c>
      <c r="J13" s="732">
        <f>'สถานศึกษา กทม.'!J49</f>
        <v>1</v>
      </c>
      <c r="K13" s="699">
        <f t="shared" si="2"/>
        <v>0.4329004329004329</v>
      </c>
      <c r="L13" s="704">
        <f>'สถานศึกษา กทม.'!L49</f>
        <v>0</v>
      </c>
      <c r="M13" s="705">
        <f t="shared" si="3"/>
        <v>0</v>
      </c>
      <c r="N13" s="704">
        <f>'สถานศึกษา กทม.'!N49</f>
        <v>0</v>
      </c>
      <c r="O13" s="699">
        <f t="shared" si="4"/>
        <v>0</v>
      </c>
      <c r="P13" s="704">
        <f>'สถานศึกษา กทม.'!P49</f>
        <v>1</v>
      </c>
      <c r="Q13" s="699">
        <f t="shared" si="5"/>
        <v>0.4329004329004329</v>
      </c>
      <c r="R13" s="704">
        <f>'สถานศึกษา กทม.'!R49</f>
        <v>0</v>
      </c>
      <c r="S13" s="699">
        <f t="shared" si="6"/>
        <v>0</v>
      </c>
      <c r="T13" s="704">
        <f>'สถานศึกษา กทม.'!T49</f>
        <v>0</v>
      </c>
      <c r="U13" s="699">
        <f t="shared" si="7"/>
        <v>0</v>
      </c>
      <c r="V13" s="704">
        <f>'สถานศึกษา กทม.'!V49</f>
        <v>0</v>
      </c>
      <c r="W13" s="699">
        <f t="shared" si="8"/>
        <v>0</v>
      </c>
      <c r="X13" s="704">
        <f>'สถานศึกษา กทม.'!X49</f>
        <v>0</v>
      </c>
      <c r="Y13" s="699">
        <f t="shared" si="9"/>
        <v>0</v>
      </c>
      <c r="Z13" s="706">
        <f>'สถานศึกษา กทม.'!Z49</f>
        <v>0</v>
      </c>
      <c r="AA13" s="699">
        <f t="shared" si="10"/>
        <v>0</v>
      </c>
      <c r="AB13" s="706">
        <f>'สถานศึกษา กทม.'!AB49</f>
        <v>0</v>
      </c>
      <c r="AC13" s="699">
        <f t="shared" si="11"/>
        <v>0</v>
      </c>
    </row>
    <row r="14" spans="1:29" s="717" customFormat="1" ht="24.75" thickTop="1" thickBot="1">
      <c r="A14" s="712" t="s">
        <v>2457</v>
      </c>
      <c r="B14" s="713">
        <f>SUM(B7:B13)</f>
        <v>847</v>
      </c>
      <c r="C14" s="713">
        <f>SUM(C7:C13)</f>
        <v>749</v>
      </c>
      <c r="D14" s="714">
        <f t="shared" si="0"/>
        <v>88.429752066115711</v>
      </c>
      <c r="E14" s="713">
        <v>24</v>
      </c>
      <c r="F14" s="714">
        <f>C14/813*100</f>
        <v>92.127921279212785</v>
      </c>
      <c r="G14" s="715">
        <f>SUM(G7:G13)</f>
        <v>85354</v>
      </c>
      <c r="H14" s="715">
        <f>SUM(H7:H13)</f>
        <v>67100</v>
      </c>
      <c r="I14" s="714">
        <f>H14/G14*100</f>
        <v>78.613773226796638</v>
      </c>
      <c r="J14" s="735">
        <f>SUM(J7:J13)</f>
        <v>5599</v>
      </c>
      <c r="K14" s="714">
        <f>J14/H14*100</f>
        <v>8.3442622950819665</v>
      </c>
      <c r="L14" s="715">
        <f>SUM(L7:L13)</f>
        <v>423.00800000000004</v>
      </c>
      <c r="M14" s="716">
        <f t="shared" si="3"/>
        <v>0.63041430700447099</v>
      </c>
      <c r="N14" s="715">
        <f>SUM(N7:N13)</f>
        <v>3835.0104999999999</v>
      </c>
      <c r="O14" s="714">
        <f>N14/H14*100</f>
        <v>5.7153658718330851</v>
      </c>
      <c r="P14" s="715">
        <f>SUM(P7:P13)</f>
        <v>1614.008</v>
      </c>
      <c r="Q14" s="714">
        <f>P14/H14*100</f>
        <v>2.4053770491803279</v>
      </c>
      <c r="R14" s="713">
        <f>SUM(R7:R13)</f>
        <v>78</v>
      </c>
      <c r="S14" s="714">
        <f>R14/H14*100</f>
        <v>0.11624441132637854</v>
      </c>
      <c r="T14" s="715">
        <f>SUM(T7:T13)</f>
        <v>91.010500000000008</v>
      </c>
      <c r="U14" s="714">
        <f>T14/H14*100</f>
        <v>0.13563412816691509</v>
      </c>
      <c r="V14" s="715">
        <f>SUM(V7:V13)</f>
        <v>139</v>
      </c>
      <c r="W14" s="714">
        <f>V14/H14*100</f>
        <v>0.20715350223546947</v>
      </c>
      <c r="X14" s="713">
        <f>SUM(X7:X13)</f>
        <v>19</v>
      </c>
      <c r="Y14" s="714">
        <f>X14/H14*100</f>
        <v>2.8315946348733235E-2</v>
      </c>
      <c r="Z14" s="713">
        <f>SUM(Z7:Z13)</f>
        <v>7</v>
      </c>
      <c r="AA14" s="714">
        <f>Z14/H14*100</f>
        <v>1.0432190760059613E-2</v>
      </c>
      <c r="AB14" s="713">
        <f>SUM(AB7:AB13)</f>
        <v>298</v>
      </c>
      <c r="AC14" s="714">
        <f>AB14/H14*100</f>
        <v>0.44411326378539495</v>
      </c>
    </row>
    <row r="15" spans="1:29" s="717" customFormat="1" ht="24" thickTop="1">
      <c r="A15" s="718" t="s">
        <v>2447</v>
      </c>
      <c r="B15" s="719">
        <f>ราชประชานุเคราะห์!AD665</f>
        <v>43</v>
      </c>
      <c r="C15" s="719">
        <f>ราชประชานุเคราะห์!AE665</f>
        <v>39</v>
      </c>
      <c r="D15" s="720">
        <f>C15/B15*100</f>
        <v>90.697674418604649</v>
      </c>
      <c r="E15" s="719"/>
      <c r="F15" s="719"/>
      <c r="G15" s="721">
        <f>ราชประชานุเคราะห์!G665</f>
        <v>18700</v>
      </c>
      <c r="H15" s="721">
        <f>ราชประชานุเคราะห์!H665</f>
        <v>13071</v>
      </c>
      <c r="I15" s="722">
        <f t="shared" si="1"/>
        <v>69.898395721925127</v>
      </c>
      <c r="J15" s="736">
        <f>ราชประชานุเคราะห์!J665</f>
        <v>311</v>
      </c>
      <c r="K15" s="723">
        <f t="shared" si="2"/>
        <v>2.3793129829393314</v>
      </c>
      <c r="L15" s="721">
        <f>ราชประชานุเคราะห์!L665</f>
        <v>78</v>
      </c>
      <c r="M15" s="720">
        <f t="shared" ref="M15:M16" si="12">L15/H15*100</f>
        <v>0.59674087675005738</v>
      </c>
      <c r="N15" s="721">
        <f>ราชประชานุเคราะห์!N665</f>
        <v>90</v>
      </c>
      <c r="O15" s="723">
        <f t="shared" si="4"/>
        <v>0.68854716548083539</v>
      </c>
      <c r="P15" s="721">
        <f>ราชประชานุเคราะห์!P665</f>
        <v>73</v>
      </c>
      <c r="Q15" s="723">
        <f t="shared" si="5"/>
        <v>0.55848825644556654</v>
      </c>
      <c r="R15" s="721">
        <f>ราชประชานุเคราะห์!R665</f>
        <v>8</v>
      </c>
      <c r="S15" s="723">
        <f t="shared" si="6"/>
        <v>6.1204192487185373E-2</v>
      </c>
      <c r="T15" s="721">
        <f>ราชประชานุเคราะห์!T665</f>
        <v>31</v>
      </c>
      <c r="U15" s="723">
        <f t="shared" si="7"/>
        <v>0.23716624588784332</v>
      </c>
      <c r="V15" s="721">
        <f>ราชประชานุเคราะห์!V665</f>
        <v>28</v>
      </c>
      <c r="W15" s="723">
        <f t="shared" si="8"/>
        <v>0.21421467370514882</v>
      </c>
      <c r="X15" s="721">
        <f>ราชประชานุเคราะห์!X665</f>
        <v>0</v>
      </c>
      <c r="Y15" s="723">
        <f t="shared" si="9"/>
        <v>0</v>
      </c>
      <c r="Z15" s="721">
        <f>ราชประชานุเคราะห์!Z665</f>
        <v>2</v>
      </c>
      <c r="AA15" s="723">
        <f t="shared" si="10"/>
        <v>1.5301048121796343E-2</v>
      </c>
      <c r="AB15" s="721">
        <f>ราชประชานุเคราะห์!AB665</f>
        <v>3</v>
      </c>
      <c r="AC15" s="723">
        <f t="shared" si="11"/>
        <v>2.2951572182694516E-2</v>
      </c>
    </row>
    <row r="16" spans="1:29" s="695" customFormat="1" ht="24" thickBot="1">
      <c r="A16" s="694" t="s">
        <v>2460</v>
      </c>
      <c r="B16" s="724">
        <f>'ประชาชน(ภูฟ้า)'!AD144</f>
        <v>61</v>
      </c>
      <c r="C16" s="724">
        <f>'ประชาชน(ภูฟ้า)'!AE144</f>
        <v>44</v>
      </c>
      <c r="D16" s="725">
        <f>C16/B16*100</f>
        <v>72.131147540983605</v>
      </c>
      <c r="E16" s="724"/>
      <c r="F16" s="724"/>
      <c r="G16" s="726">
        <f>'ประชาชน(ภูฟ้า)'!G144</f>
        <v>13300</v>
      </c>
      <c r="H16" s="726">
        <f>'ประชาชน(ภูฟ้า)'!H144</f>
        <v>7364</v>
      </c>
      <c r="I16" s="725">
        <f t="shared" si="1"/>
        <v>55.368421052631575</v>
      </c>
      <c r="J16" s="737">
        <f>'ประชาชน(ภูฟ้า)'!J144</f>
        <v>1646</v>
      </c>
      <c r="K16" s="725">
        <f t="shared" si="2"/>
        <v>22.351982618142312</v>
      </c>
      <c r="L16" s="726">
        <f>'ประชาชน(ภูฟ้า)'!L144</f>
        <v>45</v>
      </c>
      <c r="M16" s="725">
        <f t="shared" si="12"/>
        <v>0.61108093427485055</v>
      </c>
      <c r="N16" s="726">
        <f>'ประชาชน(ภูฟ้า)'!N144</f>
        <v>194</v>
      </c>
      <c r="O16" s="725">
        <f t="shared" si="4"/>
        <v>2.6344378055404674</v>
      </c>
      <c r="P16" s="726">
        <f>'ประชาชน(ภูฟ้า)'!P144</f>
        <v>66</v>
      </c>
      <c r="Q16" s="725">
        <f t="shared" si="5"/>
        <v>0.89625203693644762</v>
      </c>
      <c r="R16" s="726">
        <f>'ประชาชน(ภูฟ้า)'!R144</f>
        <v>530</v>
      </c>
      <c r="S16" s="725">
        <f t="shared" si="6"/>
        <v>7.1971754481260186</v>
      </c>
      <c r="T16" s="726">
        <f>'ประชาชน(ภูฟ้า)'!T144</f>
        <v>7</v>
      </c>
      <c r="U16" s="725">
        <f t="shared" si="7"/>
        <v>9.5057034220532313E-2</v>
      </c>
      <c r="V16" s="726">
        <f>'ประชาชน(ภูฟ้า)'!V144</f>
        <v>67</v>
      </c>
      <c r="W16" s="725">
        <f t="shared" si="8"/>
        <v>0.90983161325366646</v>
      </c>
      <c r="X16" s="726">
        <f>'ประชาชน(ภูฟ้า)'!X144</f>
        <v>0</v>
      </c>
      <c r="Y16" s="725">
        <f t="shared" si="9"/>
        <v>0</v>
      </c>
      <c r="Z16" s="726">
        <f>'ประชาชน(ภูฟ้า)'!Z144</f>
        <v>0</v>
      </c>
      <c r="AA16" s="725">
        <f t="shared" si="10"/>
        <v>0</v>
      </c>
      <c r="AB16" s="726">
        <f>'ประชาชน(ภูฟ้า)'!AB144</f>
        <v>0</v>
      </c>
      <c r="AC16" s="725">
        <f t="shared" si="11"/>
        <v>0</v>
      </c>
    </row>
    <row r="17" spans="7:11" ht="13.5" thickTop="1"/>
    <row r="23" spans="7:11">
      <c r="G23" s="708"/>
      <c r="H23" s="708"/>
      <c r="I23" s="708"/>
      <c r="J23" s="709"/>
      <c r="K23" s="708"/>
    </row>
    <row r="24" spans="7:11" ht="21">
      <c r="G24" s="708"/>
      <c r="H24" s="710"/>
      <c r="I24" s="710"/>
      <c r="J24" s="711"/>
      <c r="K24" s="708"/>
    </row>
    <row r="25" spans="7:11">
      <c r="G25" s="708"/>
      <c r="H25" s="708"/>
      <c r="I25" s="708"/>
      <c r="J25" s="709"/>
      <c r="K25" s="708"/>
    </row>
    <row r="26" spans="7:11">
      <c r="G26" s="708"/>
      <c r="H26" s="708"/>
      <c r="I26" s="708"/>
      <c r="J26" s="709"/>
      <c r="K26" s="708"/>
    </row>
  </sheetData>
  <mergeCells count="22">
    <mergeCell ref="J4:K5"/>
    <mergeCell ref="L4:AC4"/>
    <mergeCell ref="L5:M5"/>
    <mergeCell ref="N5:O5"/>
    <mergeCell ref="A1:AC1"/>
    <mergeCell ref="A2:AC2"/>
    <mergeCell ref="P5:Q5"/>
    <mergeCell ref="R5:S5"/>
    <mergeCell ref="T5:U5"/>
    <mergeCell ref="AB5:AC5"/>
    <mergeCell ref="A4:A6"/>
    <mergeCell ref="B4:B6"/>
    <mergeCell ref="V5:W5"/>
    <mergeCell ref="X5:Y5"/>
    <mergeCell ref="Z5:AA5"/>
    <mergeCell ref="C4:C6"/>
    <mergeCell ref="I4:I5"/>
    <mergeCell ref="D4:D6"/>
    <mergeCell ref="E4:E6"/>
    <mergeCell ref="F4:F6"/>
    <mergeCell ref="G4:G6"/>
    <mergeCell ref="H4:H5"/>
  </mergeCells>
  <printOptions horizontalCentered="1"/>
  <pageMargins left="0.17" right="0.15748031496062992" top="0.86614173228346458" bottom="0.27559055118110237" header="0.15748031496062992" footer="0.15748031496062992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3"/>
  <sheetViews>
    <sheetView view="pageBreakPreview" topLeftCell="A1034" zoomScale="120" zoomScaleNormal="100" zoomScaleSheetLayoutView="120" workbookViewId="0">
      <selection activeCell="J1042" sqref="J1042"/>
    </sheetView>
  </sheetViews>
  <sheetFormatPr defaultRowHeight="12.75"/>
  <cols>
    <col min="1" max="1" width="3.7109375" style="353" customWidth="1"/>
    <col min="2" max="2" width="14" style="102" customWidth="1"/>
    <col min="3" max="3" width="8.7109375" style="102" customWidth="1"/>
    <col min="4" max="4" width="4.5703125" style="354" customWidth="1"/>
    <col min="5" max="5" width="7.140625" style="353" customWidth="1"/>
    <col min="6" max="6" width="6.28515625" style="353" customWidth="1"/>
    <col min="7" max="7" width="5.7109375" style="353" customWidth="1"/>
    <col min="8" max="8" width="7.42578125" style="355" customWidth="1"/>
    <col min="9" max="9" width="5.7109375" style="355" customWidth="1"/>
    <col min="10" max="10" width="6.42578125" style="353" customWidth="1"/>
    <col min="11" max="11" width="5.7109375" style="355" customWidth="1"/>
    <col min="12" max="12" width="5.7109375" style="353" bestFit="1" customWidth="1"/>
    <col min="13" max="13" width="5" style="355" bestFit="1" customWidth="1"/>
    <col min="14" max="14" width="5.7109375" style="353" bestFit="1" customWidth="1"/>
    <col min="15" max="15" width="5" style="355" bestFit="1" customWidth="1"/>
    <col min="16" max="16" width="5.7109375" style="353" bestFit="1" customWidth="1"/>
    <col min="17" max="17" width="5" style="355" bestFit="1" customWidth="1"/>
    <col min="18" max="18" width="5.7109375" style="353" bestFit="1" customWidth="1"/>
    <col min="19" max="19" width="5" style="355" bestFit="1" customWidth="1"/>
    <col min="20" max="20" width="5.7109375" style="353" bestFit="1" customWidth="1"/>
    <col min="21" max="21" width="5" style="355" bestFit="1" customWidth="1"/>
    <col min="22" max="22" width="5.7109375" style="353" bestFit="1" customWidth="1"/>
    <col min="23" max="23" width="5" style="355" bestFit="1" customWidth="1"/>
    <col min="24" max="24" width="5.7109375" style="353" bestFit="1" customWidth="1"/>
    <col min="25" max="25" width="5" style="355" bestFit="1" customWidth="1"/>
    <col min="26" max="26" width="5.7109375" style="353" bestFit="1" customWidth="1"/>
    <col min="27" max="27" width="5" style="355" bestFit="1" customWidth="1"/>
    <col min="28" max="28" width="5.7109375" style="353" bestFit="1" customWidth="1"/>
    <col min="29" max="29" width="5" style="355" bestFit="1" customWidth="1"/>
    <col min="30" max="30" width="5.7109375" style="353" bestFit="1" customWidth="1"/>
  </cols>
  <sheetData>
    <row r="1" spans="1:32" ht="23.25">
      <c r="A1" s="810" t="s">
        <v>2404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</row>
    <row r="2" spans="1:32" ht="23.25">
      <c r="A2" s="810" t="s">
        <v>124</v>
      </c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810"/>
      <c r="P2" s="810"/>
      <c r="Q2" s="810"/>
      <c r="R2" s="810"/>
      <c r="S2" s="810"/>
      <c r="T2" s="810"/>
      <c r="U2" s="810"/>
      <c r="V2" s="810"/>
      <c r="W2" s="810"/>
      <c r="X2" s="810"/>
      <c r="Y2" s="810"/>
      <c r="Z2" s="810"/>
      <c r="AA2" s="810"/>
      <c r="AB2" s="810"/>
      <c r="AC2" s="810"/>
      <c r="AD2" s="810"/>
    </row>
    <row r="3" spans="1:32" ht="21">
      <c r="A3" s="290"/>
      <c r="B3" s="812" t="s">
        <v>968</v>
      </c>
      <c r="C3" s="812"/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812"/>
      <c r="O3" s="812"/>
      <c r="P3" s="812"/>
      <c r="Q3" s="812"/>
      <c r="R3" s="812"/>
      <c r="S3" s="812"/>
      <c r="T3" s="812"/>
      <c r="U3" s="812"/>
      <c r="V3" s="812"/>
      <c r="W3" s="812"/>
      <c r="X3" s="812"/>
      <c r="Y3" s="812"/>
      <c r="Z3" s="812"/>
      <c r="AA3" s="812"/>
      <c r="AB3" s="812"/>
      <c r="AC3" s="812"/>
      <c r="AD3" s="812"/>
    </row>
    <row r="4" spans="1:32" ht="21">
      <c r="A4" s="290"/>
      <c r="B4" s="812" t="s">
        <v>969</v>
      </c>
      <c r="C4" s="812"/>
      <c r="D4" s="812"/>
      <c r="E4" s="812"/>
      <c r="F4" s="812"/>
      <c r="G4" s="812"/>
      <c r="H4" s="291"/>
      <c r="I4" s="291"/>
      <c r="J4" s="297"/>
      <c r="K4" s="291"/>
      <c r="L4" s="297"/>
      <c r="M4" s="291"/>
      <c r="N4" s="297"/>
      <c r="O4" s="291"/>
      <c r="P4" s="297"/>
      <c r="Q4" s="291"/>
      <c r="R4" s="297"/>
      <c r="S4" s="291"/>
      <c r="T4" s="297"/>
      <c r="U4" s="291"/>
      <c r="V4" s="297"/>
      <c r="W4" s="291"/>
      <c r="X4" s="297"/>
      <c r="Y4" s="291"/>
      <c r="Z4" s="297"/>
      <c r="AA4" s="291"/>
      <c r="AB4" s="297"/>
      <c r="AC4" s="291"/>
      <c r="AD4" s="297"/>
    </row>
    <row r="5" spans="1:32" ht="23.25">
      <c r="A5" s="290"/>
      <c r="B5" s="293"/>
      <c r="C5" s="293"/>
      <c r="D5" s="294"/>
      <c r="E5" s="293"/>
      <c r="F5" s="293"/>
      <c r="G5" s="293"/>
      <c r="H5" s="295"/>
      <c r="I5" s="295"/>
      <c r="J5" s="376"/>
      <c r="K5" s="295"/>
      <c r="L5" s="376"/>
      <c r="M5" s="295"/>
      <c r="N5" s="376"/>
      <c r="O5" s="295"/>
      <c r="P5" s="376"/>
      <c r="Q5" s="295"/>
      <c r="R5" s="376"/>
      <c r="S5" s="295"/>
      <c r="T5" s="376"/>
      <c r="U5" s="295"/>
      <c r="V5" s="376"/>
      <c r="W5" s="295"/>
      <c r="X5" s="376"/>
      <c r="Y5" s="295"/>
      <c r="Z5" s="376"/>
      <c r="AA5" s="295"/>
      <c r="AB5" s="376"/>
      <c r="AC5" s="295"/>
      <c r="AD5" s="376"/>
    </row>
    <row r="6" spans="1:32" ht="23.25">
      <c r="A6" s="290"/>
      <c r="B6" s="293"/>
      <c r="C6" s="293"/>
      <c r="D6" s="294"/>
      <c r="E6" s="293"/>
      <c r="F6" s="293"/>
      <c r="G6" s="293"/>
      <c r="H6" s="295"/>
      <c r="I6" s="295"/>
      <c r="J6" s="376"/>
      <c r="K6" s="295"/>
      <c r="L6" s="376"/>
      <c r="M6" s="295"/>
      <c r="N6" s="376"/>
      <c r="O6" s="295"/>
      <c r="P6" s="376"/>
      <c r="Q6" s="295"/>
      <c r="R6" s="376"/>
      <c r="S6" s="295"/>
      <c r="T6" s="376"/>
      <c r="U6" s="295"/>
      <c r="V6" s="376"/>
      <c r="W6" s="295"/>
      <c r="X6" s="376"/>
      <c r="Y6" s="295"/>
      <c r="Z6" s="376"/>
      <c r="AA6" s="295"/>
      <c r="AB6" s="376"/>
      <c r="AC6" s="295"/>
      <c r="AD6" s="376"/>
    </row>
    <row r="7" spans="1:32" ht="18" customHeight="1">
      <c r="A7" s="740" t="s">
        <v>940</v>
      </c>
      <c r="B7" s="740" t="s">
        <v>122</v>
      </c>
      <c r="C7" s="740" t="s">
        <v>942</v>
      </c>
      <c r="D7" s="813" t="s">
        <v>943</v>
      </c>
      <c r="E7" s="740" t="s">
        <v>944</v>
      </c>
      <c r="F7" s="740" t="s">
        <v>945</v>
      </c>
      <c r="G7" s="740" t="s">
        <v>1139</v>
      </c>
      <c r="H7" s="743" t="s">
        <v>946</v>
      </c>
      <c r="I7" s="743" t="s">
        <v>1853</v>
      </c>
      <c r="J7" s="776" t="s">
        <v>1852</v>
      </c>
      <c r="K7" s="765" t="s">
        <v>928</v>
      </c>
      <c r="L7" s="766"/>
      <c r="M7" s="751" t="s">
        <v>929</v>
      </c>
      <c r="N7" s="764"/>
      <c r="O7" s="764"/>
      <c r="P7" s="764"/>
      <c r="Q7" s="764"/>
      <c r="R7" s="764"/>
      <c r="S7" s="764"/>
      <c r="T7" s="764"/>
      <c r="U7" s="764"/>
      <c r="V7" s="764"/>
      <c r="W7" s="764"/>
      <c r="X7" s="764"/>
      <c r="Y7" s="764"/>
      <c r="Z7" s="764"/>
      <c r="AA7" s="764"/>
      <c r="AB7" s="764"/>
      <c r="AC7" s="764"/>
      <c r="AD7" s="752"/>
    </row>
    <row r="8" spans="1:32" ht="18">
      <c r="A8" s="741"/>
      <c r="B8" s="741"/>
      <c r="C8" s="741"/>
      <c r="D8" s="814"/>
      <c r="E8" s="741"/>
      <c r="F8" s="741"/>
      <c r="G8" s="753"/>
      <c r="H8" s="744"/>
      <c r="I8" s="744"/>
      <c r="J8" s="777"/>
      <c r="K8" s="767"/>
      <c r="L8" s="768"/>
      <c r="M8" s="808" t="s">
        <v>930</v>
      </c>
      <c r="N8" s="809"/>
      <c r="O8" s="808" t="s">
        <v>931</v>
      </c>
      <c r="P8" s="809"/>
      <c r="Q8" s="808" t="s">
        <v>932</v>
      </c>
      <c r="R8" s="809"/>
      <c r="S8" s="808" t="s">
        <v>933</v>
      </c>
      <c r="T8" s="809"/>
      <c r="U8" s="808" t="s">
        <v>934</v>
      </c>
      <c r="V8" s="809"/>
      <c r="W8" s="808" t="s">
        <v>935</v>
      </c>
      <c r="X8" s="809"/>
      <c r="Y8" s="808" t="s">
        <v>936</v>
      </c>
      <c r="Z8" s="809"/>
      <c r="AA8" s="808" t="s">
        <v>950</v>
      </c>
      <c r="AB8" s="809"/>
      <c r="AC8" s="808" t="s">
        <v>951</v>
      </c>
      <c r="AD8" s="809"/>
    </row>
    <row r="9" spans="1:32" ht="36">
      <c r="A9" s="742"/>
      <c r="B9" s="742"/>
      <c r="C9" s="742"/>
      <c r="D9" s="815"/>
      <c r="E9" s="742"/>
      <c r="F9" s="742"/>
      <c r="G9" s="754"/>
      <c r="H9" s="745"/>
      <c r="I9" s="745"/>
      <c r="J9" s="778"/>
      <c r="K9" s="416" t="s">
        <v>937</v>
      </c>
      <c r="L9" s="65" t="s">
        <v>949</v>
      </c>
      <c r="M9" s="416" t="s">
        <v>937</v>
      </c>
      <c r="N9" s="65" t="s">
        <v>949</v>
      </c>
      <c r="O9" s="416" t="s">
        <v>937</v>
      </c>
      <c r="P9" s="65" t="s">
        <v>949</v>
      </c>
      <c r="Q9" s="416" t="s">
        <v>937</v>
      </c>
      <c r="R9" s="65" t="s">
        <v>949</v>
      </c>
      <c r="S9" s="416" t="s">
        <v>937</v>
      </c>
      <c r="T9" s="65" t="s">
        <v>949</v>
      </c>
      <c r="U9" s="416" t="s">
        <v>937</v>
      </c>
      <c r="V9" s="65" t="s">
        <v>949</v>
      </c>
      <c r="W9" s="416" t="s">
        <v>937</v>
      </c>
      <c r="X9" s="65" t="s">
        <v>949</v>
      </c>
      <c r="Y9" s="416" t="s">
        <v>937</v>
      </c>
      <c r="Z9" s="65" t="s">
        <v>949</v>
      </c>
      <c r="AA9" s="416" t="s">
        <v>937</v>
      </c>
      <c r="AB9" s="65" t="s">
        <v>949</v>
      </c>
      <c r="AC9" s="416" t="s">
        <v>937</v>
      </c>
      <c r="AD9" s="65" t="s">
        <v>949</v>
      </c>
    </row>
    <row r="10" spans="1:32" s="9" customFormat="1" ht="18">
      <c r="A10" s="32">
        <v>1</v>
      </c>
      <c r="B10" s="51" t="s">
        <v>1534</v>
      </c>
      <c r="C10" s="284" t="s">
        <v>1548</v>
      </c>
      <c r="D10" s="285">
        <v>12</v>
      </c>
      <c r="E10" s="200" t="s">
        <v>1562</v>
      </c>
      <c r="F10" s="200" t="s">
        <v>1566</v>
      </c>
      <c r="G10" s="200" t="s">
        <v>1579</v>
      </c>
      <c r="H10" s="158">
        <v>193</v>
      </c>
      <c r="I10" s="158">
        <v>118</v>
      </c>
      <c r="J10" s="26">
        <f t="shared" ref="J10:J23" si="0">I10/H10*100</f>
        <v>61.139896373056992</v>
      </c>
      <c r="K10" s="25">
        <v>0</v>
      </c>
      <c r="L10" s="26">
        <f t="shared" ref="L10:L23" si="1">K10/I10*100</f>
        <v>0</v>
      </c>
      <c r="M10" s="40">
        <v>0</v>
      </c>
      <c r="N10" s="26">
        <f t="shared" ref="N10:N23" si="2">M10/I10*100</f>
        <v>0</v>
      </c>
      <c r="O10" s="40">
        <v>0</v>
      </c>
      <c r="P10" s="26">
        <f t="shared" ref="P10:P23" si="3">O10/I10*100</f>
        <v>0</v>
      </c>
      <c r="Q10" s="40">
        <v>0</v>
      </c>
      <c r="R10" s="26">
        <f t="shared" ref="R10:R23" si="4">Q10/I10*100</f>
        <v>0</v>
      </c>
      <c r="S10" s="40">
        <v>0</v>
      </c>
      <c r="T10" s="26">
        <f t="shared" ref="T10:T23" si="5">S10/I10*100</f>
        <v>0</v>
      </c>
      <c r="U10" s="40">
        <v>0</v>
      </c>
      <c r="V10" s="26">
        <f t="shared" ref="V10:V23" si="6">U10/I10*100</f>
        <v>0</v>
      </c>
      <c r="W10" s="40">
        <v>0</v>
      </c>
      <c r="X10" s="26">
        <f t="shared" ref="X10:X23" si="7">W10/I10*100</f>
        <v>0</v>
      </c>
      <c r="Y10" s="40">
        <v>0</v>
      </c>
      <c r="Z10" s="26">
        <f t="shared" ref="Z10:Z23" si="8">Y10/I10*100</f>
        <v>0</v>
      </c>
      <c r="AA10" s="40">
        <v>0</v>
      </c>
      <c r="AB10" s="26">
        <f t="shared" ref="AB10:AB23" si="9">AA10/I10*100</f>
        <v>0</v>
      </c>
      <c r="AC10" s="40">
        <v>0</v>
      </c>
      <c r="AD10" s="26">
        <f t="shared" ref="AD10:AD23" si="10">AC10/I10*100</f>
        <v>0</v>
      </c>
      <c r="AE10" s="9">
        <v>1</v>
      </c>
      <c r="AF10" s="9">
        <v>1</v>
      </c>
    </row>
    <row r="11" spans="1:32" s="9" customFormat="1" ht="18">
      <c r="A11" s="32">
        <v>2</v>
      </c>
      <c r="B11" s="51" t="s">
        <v>1535</v>
      </c>
      <c r="C11" s="288" t="s">
        <v>1549</v>
      </c>
      <c r="D11" s="201">
        <v>5</v>
      </c>
      <c r="E11" s="32" t="s">
        <v>1563</v>
      </c>
      <c r="F11" s="32" t="s">
        <v>1566</v>
      </c>
      <c r="G11" s="200" t="s">
        <v>1579</v>
      </c>
      <c r="H11" s="158">
        <v>78</v>
      </c>
      <c r="I11" s="158">
        <v>78</v>
      </c>
      <c r="J11" s="26">
        <f t="shared" si="0"/>
        <v>100</v>
      </c>
      <c r="K11" s="25">
        <v>0</v>
      </c>
      <c r="L11" s="26">
        <f t="shared" si="1"/>
        <v>0</v>
      </c>
      <c r="M11" s="40">
        <v>0</v>
      </c>
      <c r="N11" s="26">
        <f t="shared" si="2"/>
        <v>0</v>
      </c>
      <c r="O11" s="40">
        <v>0</v>
      </c>
      <c r="P11" s="26">
        <f t="shared" si="3"/>
        <v>0</v>
      </c>
      <c r="Q11" s="40">
        <v>0</v>
      </c>
      <c r="R11" s="26">
        <f t="shared" si="4"/>
        <v>0</v>
      </c>
      <c r="S11" s="40">
        <v>0</v>
      </c>
      <c r="T11" s="26">
        <f t="shared" si="5"/>
        <v>0</v>
      </c>
      <c r="U11" s="40">
        <v>0</v>
      </c>
      <c r="V11" s="26">
        <f t="shared" si="6"/>
        <v>0</v>
      </c>
      <c r="W11" s="40">
        <v>0</v>
      </c>
      <c r="X11" s="26">
        <f t="shared" si="7"/>
        <v>0</v>
      </c>
      <c r="Y11" s="40">
        <v>0</v>
      </c>
      <c r="Z11" s="26">
        <f t="shared" si="8"/>
        <v>0</v>
      </c>
      <c r="AA11" s="40">
        <v>0</v>
      </c>
      <c r="AB11" s="26">
        <f t="shared" si="9"/>
        <v>0</v>
      </c>
      <c r="AC11" s="40">
        <v>0</v>
      </c>
      <c r="AD11" s="26">
        <f t="shared" si="10"/>
        <v>0</v>
      </c>
      <c r="AE11" s="9">
        <v>1</v>
      </c>
      <c r="AF11" s="9">
        <v>1</v>
      </c>
    </row>
    <row r="12" spans="1:32" s="9" customFormat="1" ht="18">
      <c r="A12" s="32">
        <v>3</v>
      </c>
      <c r="B12" s="51" t="s">
        <v>1536</v>
      </c>
      <c r="C12" s="288" t="s">
        <v>1550</v>
      </c>
      <c r="D12" s="201">
        <v>10</v>
      </c>
      <c r="E12" s="32" t="s">
        <v>1564</v>
      </c>
      <c r="F12" s="32" t="s">
        <v>958</v>
      </c>
      <c r="G12" s="200" t="s">
        <v>1579</v>
      </c>
      <c r="H12" s="158">
        <v>83</v>
      </c>
      <c r="I12" s="158">
        <v>61</v>
      </c>
      <c r="J12" s="26">
        <f t="shared" si="0"/>
        <v>73.493975903614455</v>
      </c>
      <c r="K12" s="25">
        <v>0</v>
      </c>
      <c r="L12" s="26">
        <f t="shared" si="1"/>
        <v>0</v>
      </c>
      <c r="M12" s="40">
        <v>0</v>
      </c>
      <c r="N12" s="26">
        <f t="shared" si="2"/>
        <v>0</v>
      </c>
      <c r="O12" s="40">
        <v>0</v>
      </c>
      <c r="P12" s="26">
        <f t="shared" si="3"/>
        <v>0</v>
      </c>
      <c r="Q12" s="40">
        <v>0</v>
      </c>
      <c r="R12" s="26">
        <f t="shared" si="4"/>
        <v>0</v>
      </c>
      <c r="S12" s="40">
        <v>0</v>
      </c>
      <c r="T12" s="26">
        <f t="shared" si="5"/>
        <v>0</v>
      </c>
      <c r="U12" s="40">
        <v>0</v>
      </c>
      <c r="V12" s="26">
        <f t="shared" si="6"/>
        <v>0</v>
      </c>
      <c r="W12" s="40">
        <v>0</v>
      </c>
      <c r="X12" s="26">
        <f t="shared" si="7"/>
        <v>0</v>
      </c>
      <c r="Y12" s="40">
        <v>0</v>
      </c>
      <c r="Z12" s="26">
        <f t="shared" si="8"/>
        <v>0</v>
      </c>
      <c r="AA12" s="40">
        <v>0</v>
      </c>
      <c r="AB12" s="26">
        <f t="shared" si="9"/>
        <v>0</v>
      </c>
      <c r="AC12" s="40">
        <v>0</v>
      </c>
      <c r="AD12" s="26">
        <f t="shared" si="10"/>
        <v>0</v>
      </c>
      <c r="AE12" s="9">
        <v>1</v>
      </c>
      <c r="AF12" s="9">
        <v>1</v>
      </c>
    </row>
    <row r="13" spans="1:32" s="9" customFormat="1" ht="18">
      <c r="A13" s="32">
        <v>4</v>
      </c>
      <c r="B13" s="51" t="s">
        <v>1537</v>
      </c>
      <c r="C13" s="288" t="s">
        <v>1551</v>
      </c>
      <c r="D13" s="201">
        <v>3</v>
      </c>
      <c r="E13" s="32" t="s">
        <v>1564</v>
      </c>
      <c r="F13" s="32" t="s">
        <v>958</v>
      </c>
      <c r="G13" s="200" t="s">
        <v>1579</v>
      </c>
      <c r="H13" s="158">
        <v>55</v>
      </c>
      <c r="I13" s="158">
        <v>42</v>
      </c>
      <c r="J13" s="26">
        <f t="shared" si="0"/>
        <v>76.363636363636374</v>
      </c>
      <c r="K13" s="25">
        <v>0</v>
      </c>
      <c r="L13" s="26">
        <f t="shared" si="1"/>
        <v>0</v>
      </c>
      <c r="M13" s="40">
        <v>0</v>
      </c>
      <c r="N13" s="26">
        <f t="shared" si="2"/>
        <v>0</v>
      </c>
      <c r="O13" s="40">
        <v>0</v>
      </c>
      <c r="P13" s="26">
        <f t="shared" si="3"/>
        <v>0</v>
      </c>
      <c r="Q13" s="40">
        <v>0</v>
      </c>
      <c r="R13" s="26">
        <f t="shared" si="4"/>
        <v>0</v>
      </c>
      <c r="S13" s="40">
        <v>0</v>
      </c>
      <c r="T13" s="26">
        <f t="shared" si="5"/>
        <v>0</v>
      </c>
      <c r="U13" s="40">
        <v>0</v>
      </c>
      <c r="V13" s="26">
        <f t="shared" si="6"/>
        <v>0</v>
      </c>
      <c r="W13" s="40">
        <v>0</v>
      </c>
      <c r="X13" s="26">
        <f t="shared" si="7"/>
        <v>0</v>
      </c>
      <c r="Y13" s="40">
        <v>0</v>
      </c>
      <c r="Z13" s="26">
        <f t="shared" si="8"/>
        <v>0</v>
      </c>
      <c r="AA13" s="40">
        <v>0</v>
      </c>
      <c r="AB13" s="26">
        <f t="shared" si="9"/>
        <v>0</v>
      </c>
      <c r="AC13" s="40">
        <v>0</v>
      </c>
      <c r="AD13" s="26">
        <f t="shared" si="10"/>
        <v>0</v>
      </c>
      <c r="AE13" s="9">
        <v>1</v>
      </c>
      <c r="AF13" s="9">
        <v>1</v>
      </c>
    </row>
    <row r="14" spans="1:32" s="9" customFormat="1" ht="18">
      <c r="A14" s="32">
        <v>5</v>
      </c>
      <c r="B14" s="51" t="s">
        <v>1538</v>
      </c>
      <c r="C14" s="288" t="s">
        <v>1552</v>
      </c>
      <c r="D14" s="201">
        <v>9</v>
      </c>
      <c r="E14" s="32" t="s">
        <v>1565</v>
      </c>
      <c r="F14" s="32" t="s">
        <v>958</v>
      </c>
      <c r="G14" s="200" t="s">
        <v>1579</v>
      </c>
      <c r="H14" s="158">
        <v>22</v>
      </c>
      <c r="I14" s="158">
        <v>22</v>
      </c>
      <c r="J14" s="26">
        <f t="shared" si="0"/>
        <v>100</v>
      </c>
      <c r="K14" s="25">
        <v>0</v>
      </c>
      <c r="L14" s="26">
        <f t="shared" si="1"/>
        <v>0</v>
      </c>
      <c r="M14" s="40">
        <v>0</v>
      </c>
      <c r="N14" s="26">
        <f t="shared" si="2"/>
        <v>0</v>
      </c>
      <c r="O14" s="40">
        <v>0</v>
      </c>
      <c r="P14" s="26">
        <f t="shared" si="3"/>
        <v>0</v>
      </c>
      <c r="Q14" s="40">
        <v>0</v>
      </c>
      <c r="R14" s="26">
        <f t="shared" si="4"/>
        <v>0</v>
      </c>
      <c r="S14" s="40">
        <v>0</v>
      </c>
      <c r="T14" s="26">
        <f t="shared" si="5"/>
        <v>0</v>
      </c>
      <c r="U14" s="40">
        <v>0</v>
      </c>
      <c r="V14" s="26">
        <f t="shared" si="6"/>
        <v>0</v>
      </c>
      <c r="W14" s="40">
        <v>0</v>
      </c>
      <c r="X14" s="26">
        <f t="shared" si="7"/>
        <v>0</v>
      </c>
      <c r="Y14" s="40">
        <v>0</v>
      </c>
      <c r="Z14" s="26">
        <f t="shared" si="8"/>
        <v>0</v>
      </c>
      <c r="AA14" s="40">
        <v>0</v>
      </c>
      <c r="AB14" s="26">
        <f t="shared" si="9"/>
        <v>0</v>
      </c>
      <c r="AC14" s="40">
        <v>0</v>
      </c>
      <c r="AD14" s="26">
        <f t="shared" si="10"/>
        <v>0</v>
      </c>
      <c r="AE14" s="9">
        <v>1</v>
      </c>
      <c r="AF14" s="9">
        <v>1</v>
      </c>
    </row>
    <row r="15" spans="1:32" s="9" customFormat="1" ht="18">
      <c r="A15" s="32">
        <v>6</v>
      </c>
      <c r="B15" s="51" t="s">
        <v>1539</v>
      </c>
      <c r="C15" s="288" t="s">
        <v>1553</v>
      </c>
      <c r="D15" s="201">
        <v>2</v>
      </c>
      <c r="E15" s="32" t="s">
        <v>1565</v>
      </c>
      <c r="F15" s="32" t="s">
        <v>958</v>
      </c>
      <c r="G15" s="200" t="s">
        <v>1579</v>
      </c>
      <c r="H15" s="158">
        <v>71</v>
      </c>
      <c r="I15" s="158">
        <v>54</v>
      </c>
      <c r="J15" s="26">
        <f t="shared" si="0"/>
        <v>76.056338028169009</v>
      </c>
      <c r="K15" s="25">
        <v>0</v>
      </c>
      <c r="L15" s="26">
        <f t="shared" si="1"/>
        <v>0</v>
      </c>
      <c r="M15" s="40">
        <v>0</v>
      </c>
      <c r="N15" s="26">
        <f t="shared" si="2"/>
        <v>0</v>
      </c>
      <c r="O15" s="40">
        <v>0</v>
      </c>
      <c r="P15" s="26">
        <f t="shared" si="3"/>
        <v>0</v>
      </c>
      <c r="Q15" s="40">
        <v>0</v>
      </c>
      <c r="R15" s="26">
        <f t="shared" si="4"/>
        <v>0</v>
      </c>
      <c r="S15" s="40">
        <v>0</v>
      </c>
      <c r="T15" s="26">
        <f t="shared" si="5"/>
        <v>0</v>
      </c>
      <c r="U15" s="40">
        <v>0</v>
      </c>
      <c r="V15" s="26">
        <f t="shared" si="6"/>
        <v>0</v>
      </c>
      <c r="W15" s="40">
        <v>0</v>
      </c>
      <c r="X15" s="26">
        <f t="shared" si="7"/>
        <v>0</v>
      </c>
      <c r="Y15" s="40">
        <v>0</v>
      </c>
      <c r="Z15" s="26">
        <f t="shared" si="8"/>
        <v>0</v>
      </c>
      <c r="AA15" s="40">
        <v>0</v>
      </c>
      <c r="AB15" s="26">
        <f t="shared" si="9"/>
        <v>0</v>
      </c>
      <c r="AC15" s="40">
        <v>0</v>
      </c>
      <c r="AD15" s="26">
        <f t="shared" si="10"/>
        <v>0</v>
      </c>
      <c r="AE15" s="9">
        <v>1</v>
      </c>
      <c r="AF15" s="9">
        <v>1</v>
      </c>
    </row>
    <row r="16" spans="1:32" s="9" customFormat="1" ht="18">
      <c r="A16" s="32">
        <v>7</v>
      </c>
      <c r="B16" s="51" t="s">
        <v>1540</v>
      </c>
      <c r="C16" s="288" t="s">
        <v>1554</v>
      </c>
      <c r="D16" s="201">
        <v>12</v>
      </c>
      <c r="E16" s="32" t="s">
        <v>1565</v>
      </c>
      <c r="F16" s="32" t="s">
        <v>958</v>
      </c>
      <c r="G16" s="200" t="s">
        <v>1579</v>
      </c>
      <c r="H16" s="158">
        <v>403</v>
      </c>
      <c r="I16" s="158">
        <v>321</v>
      </c>
      <c r="J16" s="26">
        <f t="shared" si="0"/>
        <v>79.652605459057071</v>
      </c>
      <c r="K16" s="25">
        <v>0</v>
      </c>
      <c r="L16" s="26">
        <f t="shared" si="1"/>
        <v>0</v>
      </c>
      <c r="M16" s="40">
        <v>0</v>
      </c>
      <c r="N16" s="26">
        <f t="shared" si="2"/>
        <v>0</v>
      </c>
      <c r="O16" s="40">
        <v>0</v>
      </c>
      <c r="P16" s="26">
        <f t="shared" si="3"/>
        <v>0</v>
      </c>
      <c r="Q16" s="40">
        <v>0</v>
      </c>
      <c r="R16" s="26">
        <f t="shared" si="4"/>
        <v>0</v>
      </c>
      <c r="S16" s="40">
        <v>0</v>
      </c>
      <c r="T16" s="26">
        <f t="shared" si="5"/>
        <v>0</v>
      </c>
      <c r="U16" s="40">
        <v>0</v>
      </c>
      <c r="V16" s="26">
        <f t="shared" si="6"/>
        <v>0</v>
      </c>
      <c r="W16" s="40">
        <v>0</v>
      </c>
      <c r="X16" s="26">
        <f t="shared" si="7"/>
        <v>0</v>
      </c>
      <c r="Y16" s="40">
        <v>0</v>
      </c>
      <c r="Z16" s="26">
        <f t="shared" si="8"/>
        <v>0</v>
      </c>
      <c r="AA16" s="40">
        <v>0</v>
      </c>
      <c r="AB16" s="26">
        <f t="shared" si="9"/>
        <v>0</v>
      </c>
      <c r="AC16" s="40">
        <v>0</v>
      </c>
      <c r="AD16" s="26">
        <f t="shared" si="10"/>
        <v>0</v>
      </c>
      <c r="AE16" s="9">
        <v>1</v>
      </c>
      <c r="AF16" s="9">
        <v>1</v>
      </c>
    </row>
    <row r="17" spans="1:32" s="9" customFormat="1" ht="18">
      <c r="A17" s="32">
        <v>8</v>
      </c>
      <c r="B17" s="51" t="s">
        <v>1541</v>
      </c>
      <c r="C17" s="288" t="s">
        <v>1555</v>
      </c>
      <c r="D17" s="201">
        <v>3</v>
      </c>
      <c r="E17" s="32" t="s">
        <v>1565</v>
      </c>
      <c r="F17" s="32" t="s">
        <v>958</v>
      </c>
      <c r="G17" s="200" t="s">
        <v>1579</v>
      </c>
      <c r="H17" s="158">
        <v>78</v>
      </c>
      <c r="I17" s="158">
        <v>62</v>
      </c>
      <c r="J17" s="26">
        <f t="shared" si="0"/>
        <v>79.487179487179489</v>
      </c>
      <c r="K17" s="25">
        <v>0</v>
      </c>
      <c r="L17" s="26">
        <f t="shared" si="1"/>
        <v>0</v>
      </c>
      <c r="M17" s="40">
        <v>0</v>
      </c>
      <c r="N17" s="26">
        <f t="shared" si="2"/>
        <v>0</v>
      </c>
      <c r="O17" s="40">
        <v>0</v>
      </c>
      <c r="P17" s="26">
        <f t="shared" si="3"/>
        <v>0</v>
      </c>
      <c r="Q17" s="40">
        <v>0</v>
      </c>
      <c r="R17" s="26">
        <f t="shared" si="4"/>
        <v>0</v>
      </c>
      <c r="S17" s="40">
        <v>0</v>
      </c>
      <c r="T17" s="26">
        <f t="shared" si="5"/>
        <v>0</v>
      </c>
      <c r="U17" s="40">
        <v>0</v>
      </c>
      <c r="V17" s="26">
        <f t="shared" si="6"/>
        <v>0</v>
      </c>
      <c r="W17" s="40">
        <v>0</v>
      </c>
      <c r="X17" s="26">
        <f t="shared" si="7"/>
        <v>0</v>
      </c>
      <c r="Y17" s="40">
        <v>0</v>
      </c>
      <c r="Z17" s="26">
        <f t="shared" si="8"/>
        <v>0</v>
      </c>
      <c r="AA17" s="40">
        <v>0</v>
      </c>
      <c r="AB17" s="26">
        <f t="shared" si="9"/>
        <v>0</v>
      </c>
      <c r="AC17" s="40">
        <v>0</v>
      </c>
      <c r="AD17" s="26">
        <f t="shared" si="10"/>
        <v>0</v>
      </c>
      <c r="AE17" s="9">
        <v>1</v>
      </c>
      <c r="AF17" s="9">
        <v>1</v>
      </c>
    </row>
    <row r="18" spans="1:32" s="9" customFormat="1" ht="18">
      <c r="A18" s="32">
        <v>9</v>
      </c>
      <c r="B18" s="51" t="s">
        <v>1542</v>
      </c>
      <c r="C18" s="288" t="s">
        <v>1556</v>
      </c>
      <c r="D18" s="201">
        <v>4</v>
      </c>
      <c r="E18" s="32" t="s">
        <v>1565</v>
      </c>
      <c r="F18" s="32" t="s">
        <v>958</v>
      </c>
      <c r="G18" s="200" t="s">
        <v>1579</v>
      </c>
      <c r="H18" s="296">
        <v>139</v>
      </c>
      <c r="I18" s="296">
        <v>112</v>
      </c>
      <c r="J18" s="26">
        <f t="shared" si="0"/>
        <v>80.57553956834532</v>
      </c>
      <c r="K18" s="25">
        <v>0</v>
      </c>
      <c r="L18" s="26">
        <f t="shared" si="1"/>
        <v>0</v>
      </c>
      <c r="M18" s="40">
        <v>0</v>
      </c>
      <c r="N18" s="26">
        <f t="shared" si="2"/>
        <v>0</v>
      </c>
      <c r="O18" s="40">
        <v>0</v>
      </c>
      <c r="P18" s="26">
        <f t="shared" si="3"/>
        <v>0</v>
      </c>
      <c r="Q18" s="40">
        <v>0</v>
      </c>
      <c r="R18" s="26">
        <f t="shared" si="4"/>
        <v>0</v>
      </c>
      <c r="S18" s="40">
        <v>0</v>
      </c>
      <c r="T18" s="26">
        <f t="shared" si="5"/>
        <v>0</v>
      </c>
      <c r="U18" s="40">
        <v>0</v>
      </c>
      <c r="V18" s="26">
        <f t="shared" si="6"/>
        <v>0</v>
      </c>
      <c r="W18" s="40">
        <v>0</v>
      </c>
      <c r="X18" s="26">
        <f t="shared" si="7"/>
        <v>0</v>
      </c>
      <c r="Y18" s="40">
        <v>0</v>
      </c>
      <c r="Z18" s="26">
        <f t="shared" si="8"/>
        <v>0</v>
      </c>
      <c r="AA18" s="40">
        <v>0</v>
      </c>
      <c r="AB18" s="26">
        <f t="shared" si="9"/>
        <v>0</v>
      </c>
      <c r="AC18" s="40">
        <v>0</v>
      </c>
      <c r="AD18" s="26">
        <f t="shared" si="10"/>
        <v>0</v>
      </c>
      <c r="AE18" s="9">
        <v>1</v>
      </c>
      <c r="AF18" s="9">
        <v>1</v>
      </c>
    </row>
    <row r="19" spans="1:32" s="9" customFormat="1" ht="18">
      <c r="A19" s="32">
        <v>10</v>
      </c>
      <c r="B19" s="51" t="s">
        <v>1543</v>
      </c>
      <c r="C19" s="288" t="s">
        <v>1557</v>
      </c>
      <c r="D19" s="201">
        <v>13</v>
      </c>
      <c r="E19" s="32" t="s">
        <v>1565</v>
      </c>
      <c r="F19" s="32" t="s">
        <v>958</v>
      </c>
      <c r="G19" s="200" t="s">
        <v>1579</v>
      </c>
      <c r="H19" s="296">
        <v>189</v>
      </c>
      <c r="I19" s="296">
        <v>189</v>
      </c>
      <c r="J19" s="26">
        <f t="shared" si="0"/>
        <v>100</v>
      </c>
      <c r="K19" s="25">
        <v>0</v>
      </c>
      <c r="L19" s="26">
        <f t="shared" si="1"/>
        <v>0</v>
      </c>
      <c r="M19" s="40">
        <v>0</v>
      </c>
      <c r="N19" s="26">
        <f t="shared" si="2"/>
        <v>0</v>
      </c>
      <c r="O19" s="40">
        <v>0</v>
      </c>
      <c r="P19" s="26">
        <f t="shared" si="3"/>
        <v>0</v>
      </c>
      <c r="Q19" s="40">
        <v>0</v>
      </c>
      <c r="R19" s="26">
        <f t="shared" si="4"/>
        <v>0</v>
      </c>
      <c r="S19" s="40">
        <v>0</v>
      </c>
      <c r="T19" s="26">
        <f t="shared" si="5"/>
        <v>0</v>
      </c>
      <c r="U19" s="40">
        <v>0</v>
      </c>
      <c r="V19" s="26">
        <f t="shared" si="6"/>
        <v>0</v>
      </c>
      <c r="W19" s="40">
        <v>0</v>
      </c>
      <c r="X19" s="26">
        <f t="shared" si="7"/>
        <v>0</v>
      </c>
      <c r="Y19" s="40">
        <v>0</v>
      </c>
      <c r="Z19" s="26">
        <f t="shared" si="8"/>
        <v>0</v>
      </c>
      <c r="AA19" s="40">
        <v>0</v>
      </c>
      <c r="AB19" s="26">
        <f t="shared" si="9"/>
        <v>0</v>
      </c>
      <c r="AC19" s="40">
        <v>0</v>
      </c>
      <c r="AD19" s="26">
        <f t="shared" si="10"/>
        <v>0</v>
      </c>
      <c r="AE19" s="9">
        <v>1</v>
      </c>
      <c r="AF19" s="9">
        <v>1</v>
      </c>
    </row>
    <row r="20" spans="1:32" s="9" customFormat="1" ht="18">
      <c r="A20" s="32">
        <v>11</v>
      </c>
      <c r="B20" s="51" t="s">
        <v>1544</v>
      </c>
      <c r="C20" s="288" t="s">
        <v>1558</v>
      </c>
      <c r="D20" s="201">
        <v>15</v>
      </c>
      <c r="E20" s="32" t="s">
        <v>1565</v>
      </c>
      <c r="F20" s="32" t="s">
        <v>958</v>
      </c>
      <c r="G20" s="200" t="s">
        <v>1579</v>
      </c>
      <c r="H20" s="296">
        <v>123</v>
      </c>
      <c r="I20" s="296">
        <v>98</v>
      </c>
      <c r="J20" s="26">
        <f t="shared" si="0"/>
        <v>79.674796747967477</v>
      </c>
      <c r="K20" s="25">
        <v>0</v>
      </c>
      <c r="L20" s="26">
        <f t="shared" si="1"/>
        <v>0</v>
      </c>
      <c r="M20" s="40">
        <v>0</v>
      </c>
      <c r="N20" s="26">
        <f t="shared" si="2"/>
        <v>0</v>
      </c>
      <c r="O20" s="40">
        <v>0</v>
      </c>
      <c r="P20" s="26">
        <f t="shared" si="3"/>
        <v>0</v>
      </c>
      <c r="Q20" s="40">
        <v>0</v>
      </c>
      <c r="R20" s="26">
        <f t="shared" si="4"/>
        <v>0</v>
      </c>
      <c r="S20" s="40">
        <v>0</v>
      </c>
      <c r="T20" s="26">
        <f t="shared" si="5"/>
        <v>0</v>
      </c>
      <c r="U20" s="40">
        <v>0</v>
      </c>
      <c r="V20" s="26">
        <f t="shared" si="6"/>
        <v>0</v>
      </c>
      <c r="W20" s="40">
        <v>0</v>
      </c>
      <c r="X20" s="26">
        <f t="shared" si="7"/>
        <v>0</v>
      </c>
      <c r="Y20" s="40">
        <v>0</v>
      </c>
      <c r="Z20" s="26">
        <f t="shared" si="8"/>
        <v>0</v>
      </c>
      <c r="AA20" s="40">
        <v>0</v>
      </c>
      <c r="AB20" s="26">
        <f t="shared" si="9"/>
        <v>0</v>
      </c>
      <c r="AC20" s="40">
        <v>0</v>
      </c>
      <c r="AD20" s="26">
        <f t="shared" si="10"/>
        <v>0</v>
      </c>
      <c r="AE20" s="9">
        <v>1</v>
      </c>
      <c r="AF20" s="9">
        <v>1</v>
      </c>
    </row>
    <row r="21" spans="1:32" s="9" customFormat="1" ht="18">
      <c r="A21" s="32">
        <v>12</v>
      </c>
      <c r="B21" s="51" t="s">
        <v>1545</v>
      </c>
      <c r="C21" s="288" t="s">
        <v>1559</v>
      </c>
      <c r="D21" s="201">
        <v>6</v>
      </c>
      <c r="E21" s="32" t="s">
        <v>1565</v>
      </c>
      <c r="F21" s="32" t="s">
        <v>958</v>
      </c>
      <c r="G21" s="200" t="s">
        <v>1579</v>
      </c>
      <c r="H21" s="296">
        <v>68</v>
      </c>
      <c r="I21" s="296">
        <v>52</v>
      </c>
      <c r="J21" s="26">
        <f t="shared" si="0"/>
        <v>76.470588235294116</v>
      </c>
      <c r="K21" s="25">
        <v>0</v>
      </c>
      <c r="L21" s="26">
        <f t="shared" si="1"/>
        <v>0</v>
      </c>
      <c r="M21" s="40">
        <v>0</v>
      </c>
      <c r="N21" s="26">
        <f t="shared" si="2"/>
        <v>0</v>
      </c>
      <c r="O21" s="40">
        <v>0</v>
      </c>
      <c r="P21" s="26">
        <f t="shared" si="3"/>
        <v>0</v>
      </c>
      <c r="Q21" s="40">
        <v>0</v>
      </c>
      <c r="R21" s="26">
        <f t="shared" si="4"/>
        <v>0</v>
      </c>
      <c r="S21" s="40">
        <v>0</v>
      </c>
      <c r="T21" s="26">
        <f t="shared" si="5"/>
        <v>0</v>
      </c>
      <c r="U21" s="40">
        <v>0</v>
      </c>
      <c r="V21" s="26">
        <f t="shared" si="6"/>
        <v>0</v>
      </c>
      <c r="W21" s="40">
        <v>0</v>
      </c>
      <c r="X21" s="26">
        <f t="shared" si="7"/>
        <v>0</v>
      </c>
      <c r="Y21" s="40">
        <v>0</v>
      </c>
      <c r="Z21" s="26">
        <f t="shared" si="8"/>
        <v>0</v>
      </c>
      <c r="AA21" s="40">
        <v>0</v>
      </c>
      <c r="AB21" s="26">
        <f t="shared" si="9"/>
        <v>0</v>
      </c>
      <c r="AC21" s="40">
        <v>0</v>
      </c>
      <c r="AD21" s="26">
        <f t="shared" si="10"/>
        <v>0</v>
      </c>
      <c r="AE21" s="9">
        <v>1</v>
      </c>
      <c r="AF21" s="9">
        <v>1</v>
      </c>
    </row>
    <row r="22" spans="1:32" s="9" customFormat="1" ht="18">
      <c r="A22" s="32">
        <v>13</v>
      </c>
      <c r="B22" s="51" t="s">
        <v>1546</v>
      </c>
      <c r="C22" s="288" t="s">
        <v>1561</v>
      </c>
      <c r="D22" s="201">
        <v>7</v>
      </c>
      <c r="E22" s="32" t="s">
        <v>1565</v>
      </c>
      <c r="F22" s="32" t="s">
        <v>958</v>
      </c>
      <c r="G22" s="200" t="s">
        <v>1579</v>
      </c>
      <c r="H22" s="296">
        <v>67</v>
      </c>
      <c r="I22" s="296">
        <v>48</v>
      </c>
      <c r="J22" s="26">
        <f t="shared" si="0"/>
        <v>71.641791044776113</v>
      </c>
      <c r="K22" s="25">
        <v>0</v>
      </c>
      <c r="L22" s="26">
        <f t="shared" si="1"/>
        <v>0</v>
      </c>
      <c r="M22" s="40">
        <v>0</v>
      </c>
      <c r="N22" s="26">
        <f t="shared" si="2"/>
        <v>0</v>
      </c>
      <c r="O22" s="40">
        <v>0</v>
      </c>
      <c r="P22" s="26">
        <f t="shared" si="3"/>
        <v>0</v>
      </c>
      <c r="Q22" s="40">
        <v>0</v>
      </c>
      <c r="R22" s="26">
        <f t="shared" si="4"/>
        <v>0</v>
      </c>
      <c r="S22" s="40">
        <v>0</v>
      </c>
      <c r="T22" s="26">
        <f t="shared" si="5"/>
        <v>0</v>
      </c>
      <c r="U22" s="40">
        <v>0</v>
      </c>
      <c r="V22" s="26">
        <f t="shared" si="6"/>
        <v>0</v>
      </c>
      <c r="W22" s="40">
        <v>0</v>
      </c>
      <c r="X22" s="26">
        <f t="shared" si="7"/>
        <v>0</v>
      </c>
      <c r="Y22" s="40">
        <v>0</v>
      </c>
      <c r="Z22" s="26">
        <f t="shared" si="8"/>
        <v>0</v>
      </c>
      <c r="AA22" s="40">
        <v>0</v>
      </c>
      <c r="AB22" s="26">
        <f t="shared" si="9"/>
        <v>0</v>
      </c>
      <c r="AC22" s="40">
        <v>0</v>
      </c>
      <c r="AD22" s="26">
        <f t="shared" si="10"/>
        <v>0</v>
      </c>
      <c r="AE22" s="9">
        <v>1</v>
      </c>
      <c r="AF22" s="9">
        <v>1</v>
      </c>
    </row>
    <row r="23" spans="1:32" s="9" customFormat="1" ht="18">
      <c r="A23" s="32">
        <v>14</v>
      </c>
      <c r="B23" s="51" t="s">
        <v>1547</v>
      </c>
      <c r="C23" s="51" t="s">
        <v>1567</v>
      </c>
      <c r="D23" s="201">
        <v>9</v>
      </c>
      <c r="E23" s="32" t="s">
        <v>1568</v>
      </c>
      <c r="F23" s="32" t="s">
        <v>958</v>
      </c>
      <c r="G23" s="200" t="s">
        <v>1579</v>
      </c>
      <c r="H23" s="296">
        <v>108</v>
      </c>
      <c r="I23" s="296">
        <v>86</v>
      </c>
      <c r="J23" s="26">
        <f t="shared" si="0"/>
        <v>79.629629629629633</v>
      </c>
      <c r="K23" s="25">
        <v>0</v>
      </c>
      <c r="L23" s="26">
        <f t="shared" si="1"/>
        <v>0</v>
      </c>
      <c r="M23" s="40">
        <v>0</v>
      </c>
      <c r="N23" s="26">
        <f t="shared" si="2"/>
        <v>0</v>
      </c>
      <c r="O23" s="40">
        <v>0</v>
      </c>
      <c r="P23" s="26">
        <f t="shared" si="3"/>
        <v>0</v>
      </c>
      <c r="Q23" s="40">
        <v>0</v>
      </c>
      <c r="R23" s="26">
        <f t="shared" si="4"/>
        <v>0</v>
      </c>
      <c r="S23" s="40">
        <v>0</v>
      </c>
      <c r="T23" s="26">
        <f t="shared" si="5"/>
        <v>0</v>
      </c>
      <c r="U23" s="40">
        <v>0</v>
      </c>
      <c r="V23" s="26">
        <f t="shared" si="6"/>
        <v>0</v>
      </c>
      <c r="W23" s="40">
        <v>0</v>
      </c>
      <c r="X23" s="26">
        <f t="shared" si="7"/>
        <v>0</v>
      </c>
      <c r="Y23" s="40">
        <v>0</v>
      </c>
      <c r="Z23" s="26">
        <f t="shared" si="8"/>
        <v>0</v>
      </c>
      <c r="AA23" s="40">
        <v>0</v>
      </c>
      <c r="AB23" s="26">
        <f t="shared" si="9"/>
        <v>0</v>
      </c>
      <c r="AC23" s="40">
        <v>0</v>
      </c>
      <c r="AD23" s="26">
        <f t="shared" si="10"/>
        <v>0</v>
      </c>
      <c r="AE23" s="9">
        <v>1</v>
      </c>
      <c r="AF23" s="9">
        <v>1</v>
      </c>
    </row>
    <row r="24" spans="1:32" ht="23.25">
      <c r="A24" s="810" t="s">
        <v>2404</v>
      </c>
      <c r="B24" s="810"/>
      <c r="C24" s="810"/>
      <c r="D24" s="810"/>
      <c r="E24" s="810"/>
      <c r="F24" s="810"/>
      <c r="G24" s="810"/>
      <c r="H24" s="810"/>
      <c r="I24" s="810"/>
      <c r="J24" s="810"/>
      <c r="K24" s="810"/>
      <c r="L24" s="810"/>
      <c r="M24" s="810"/>
      <c r="N24" s="810"/>
      <c r="O24" s="810"/>
      <c r="P24" s="810"/>
      <c r="Q24" s="810"/>
      <c r="R24" s="810"/>
      <c r="S24" s="810"/>
      <c r="T24" s="810"/>
      <c r="U24" s="810"/>
      <c r="V24" s="810"/>
      <c r="W24" s="810"/>
      <c r="X24" s="810"/>
      <c r="Y24" s="810"/>
      <c r="Z24" s="810"/>
      <c r="AA24" s="810"/>
      <c r="AB24" s="810"/>
      <c r="AC24" s="810"/>
      <c r="AD24" s="810"/>
    </row>
    <row r="25" spans="1:32" ht="23.25">
      <c r="A25" s="810" t="s">
        <v>124</v>
      </c>
      <c r="B25" s="810"/>
      <c r="C25" s="810"/>
      <c r="D25" s="810"/>
      <c r="E25" s="810"/>
      <c r="F25" s="810"/>
      <c r="G25" s="810"/>
      <c r="H25" s="810"/>
      <c r="I25" s="810"/>
      <c r="J25" s="810"/>
      <c r="K25" s="810"/>
      <c r="L25" s="810"/>
      <c r="M25" s="810"/>
      <c r="N25" s="810"/>
      <c r="O25" s="810"/>
      <c r="P25" s="810"/>
      <c r="Q25" s="810"/>
      <c r="R25" s="810"/>
      <c r="S25" s="810"/>
      <c r="T25" s="810"/>
      <c r="U25" s="810"/>
      <c r="V25" s="810"/>
      <c r="W25" s="810"/>
      <c r="X25" s="810"/>
      <c r="Y25" s="810"/>
      <c r="Z25" s="810"/>
      <c r="AA25" s="810"/>
      <c r="AB25" s="810"/>
      <c r="AC25" s="810"/>
      <c r="AD25" s="810"/>
    </row>
    <row r="26" spans="1:32" ht="21">
      <c r="A26" s="290"/>
      <c r="B26" s="812" t="s">
        <v>968</v>
      </c>
      <c r="C26" s="812"/>
      <c r="D26" s="812"/>
      <c r="E26" s="812"/>
      <c r="F26" s="812"/>
      <c r="G26" s="812"/>
      <c r="H26" s="812"/>
      <c r="I26" s="812"/>
      <c r="J26" s="812"/>
      <c r="K26" s="812"/>
      <c r="L26" s="812"/>
      <c r="M26" s="812"/>
      <c r="N26" s="812"/>
      <c r="O26" s="812"/>
      <c r="P26" s="812"/>
      <c r="Q26" s="812"/>
      <c r="R26" s="812"/>
      <c r="S26" s="812"/>
      <c r="T26" s="812"/>
      <c r="U26" s="812"/>
      <c r="V26" s="812"/>
      <c r="W26" s="812"/>
      <c r="X26" s="812"/>
      <c r="Y26" s="812"/>
      <c r="Z26" s="812"/>
      <c r="AA26" s="812"/>
      <c r="AB26" s="812"/>
      <c r="AC26" s="812"/>
      <c r="AD26" s="812"/>
    </row>
    <row r="27" spans="1:32" ht="21">
      <c r="A27" s="290"/>
      <c r="B27" s="812" t="s">
        <v>969</v>
      </c>
      <c r="C27" s="812"/>
      <c r="D27" s="812"/>
      <c r="E27" s="812"/>
      <c r="F27" s="812"/>
      <c r="G27" s="297"/>
      <c r="H27" s="291"/>
      <c r="I27" s="291"/>
      <c r="J27" s="297"/>
      <c r="K27" s="291"/>
      <c r="L27" s="297"/>
      <c r="M27" s="291"/>
      <c r="N27" s="297"/>
      <c r="O27" s="291"/>
      <c r="P27" s="297"/>
      <c r="Q27" s="291"/>
      <c r="R27" s="297"/>
      <c r="S27" s="291"/>
      <c r="T27" s="297"/>
      <c r="U27" s="291"/>
      <c r="V27" s="297"/>
      <c r="W27" s="291"/>
      <c r="X27" s="297"/>
      <c r="Y27" s="291"/>
      <c r="Z27" s="297"/>
      <c r="AA27" s="291"/>
      <c r="AB27" s="297"/>
      <c r="AC27" s="291"/>
      <c r="AD27" s="297"/>
    </row>
    <row r="28" spans="1:32" ht="23.25">
      <c r="A28" s="290"/>
      <c r="B28" s="293"/>
      <c r="C28" s="293"/>
      <c r="D28" s="294"/>
      <c r="E28" s="293"/>
      <c r="F28" s="293"/>
      <c r="G28" s="293"/>
      <c r="H28" s="295"/>
      <c r="I28" s="295"/>
      <c r="J28" s="376"/>
      <c r="K28" s="295"/>
      <c r="L28" s="376"/>
      <c r="M28" s="295"/>
      <c r="N28" s="376"/>
      <c r="O28" s="295"/>
      <c r="P28" s="376"/>
      <c r="Q28" s="295"/>
      <c r="R28" s="376"/>
      <c r="S28" s="295"/>
      <c r="T28" s="376"/>
      <c r="U28" s="295"/>
      <c r="V28" s="376"/>
      <c r="W28" s="295"/>
      <c r="X28" s="376"/>
      <c r="Y28" s="295"/>
      <c r="Z28" s="376"/>
      <c r="AA28" s="295"/>
      <c r="AB28" s="376"/>
      <c r="AC28" s="295"/>
      <c r="AD28" s="376"/>
    </row>
    <row r="29" spans="1:32" ht="23.25">
      <c r="A29" s="290"/>
      <c r="B29" s="293"/>
      <c r="C29" s="293"/>
      <c r="D29" s="294"/>
      <c r="E29" s="293"/>
      <c r="F29" s="293"/>
      <c r="G29" s="293"/>
      <c r="H29" s="295"/>
      <c r="I29" s="295"/>
      <c r="J29" s="376"/>
      <c r="K29" s="295"/>
      <c r="L29" s="376"/>
      <c r="M29" s="295"/>
      <c r="N29" s="376"/>
      <c r="O29" s="295"/>
      <c r="P29" s="376"/>
      <c r="Q29" s="295"/>
      <c r="R29" s="376"/>
      <c r="S29" s="295"/>
      <c r="T29" s="376"/>
      <c r="U29" s="295"/>
      <c r="V29" s="376"/>
      <c r="W29" s="295"/>
      <c r="X29" s="376"/>
      <c r="Y29" s="295"/>
      <c r="Z29" s="376"/>
      <c r="AA29" s="295"/>
      <c r="AB29" s="376"/>
      <c r="AC29" s="295"/>
      <c r="AD29" s="376"/>
    </row>
    <row r="30" spans="1:32" ht="18" customHeight="1">
      <c r="A30" s="740" t="s">
        <v>940</v>
      </c>
      <c r="B30" s="740" t="s">
        <v>122</v>
      </c>
      <c r="C30" s="740" t="s">
        <v>942</v>
      </c>
      <c r="D30" s="813" t="s">
        <v>943</v>
      </c>
      <c r="E30" s="740" t="s">
        <v>944</v>
      </c>
      <c r="F30" s="740" t="s">
        <v>945</v>
      </c>
      <c r="G30" s="740" t="s">
        <v>1139</v>
      </c>
      <c r="H30" s="743" t="s">
        <v>946</v>
      </c>
      <c r="I30" s="743" t="s">
        <v>1853</v>
      </c>
      <c r="J30" s="776" t="s">
        <v>1852</v>
      </c>
      <c r="K30" s="765" t="s">
        <v>928</v>
      </c>
      <c r="L30" s="766"/>
      <c r="M30" s="751" t="s">
        <v>929</v>
      </c>
      <c r="N30" s="764"/>
      <c r="O30" s="764"/>
      <c r="P30" s="764"/>
      <c r="Q30" s="764"/>
      <c r="R30" s="764"/>
      <c r="S30" s="764"/>
      <c r="T30" s="764"/>
      <c r="U30" s="764"/>
      <c r="V30" s="764"/>
      <c r="W30" s="764"/>
      <c r="X30" s="764"/>
      <c r="Y30" s="764"/>
      <c r="Z30" s="764"/>
      <c r="AA30" s="764"/>
      <c r="AB30" s="764"/>
      <c r="AC30" s="764"/>
      <c r="AD30" s="752"/>
    </row>
    <row r="31" spans="1:32" ht="18">
      <c r="A31" s="741"/>
      <c r="B31" s="741"/>
      <c r="C31" s="741"/>
      <c r="D31" s="814"/>
      <c r="E31" s="741"/>
      <c r="F31" s="741"/>
      <c r="G31" s="753"/>
      <c r="H31" s="744"/>
      <c r="I31" s="744"/>
      <c r="J31" s="777"/>
      <c r="K31" s="767"/>
      <c r="L31" s="768"/>
      <c r="M31" s="808" t="s">
        <v>930</v>
      </c>
      <c r="N31" s="809"/>
      <c r="O31" s="808" t="s">
        <v>931</v>
      </c>
      <c r="P31" s="809"/>
      <c r="Q31" s="808" t="s">
        <v>932</v>
      </c>
      <c r="R31" s="809"/>
      <c r="S31" s="808" t="s">
        <v>933</v>
      </c>
      <c r="T31" s="809"/>
      <c r="U31" s="808" t="s">
        <v>934</v>
      </c>
      <c r="V31" s="809"/>
      <c r="W31" s="808" t="s">
        <v>935</v>
      </c>
      <c r="X31" s="809"/>
      <c r="Y31" s="808" t="s">
        <v>936</v>
      </c>
      <c r="Z31" s="809"/>
      <c r="AA31" s="808" t="s">
        <v>950</v>
      </c>
      <c r="AB31" s="809"/>
      <c r="AC31" s="808" t="s">
        <v>951</v>
      </c>
      <c r="AD31" s="809"/>
    </row>
    <row r="32" spans="1:32" ht="36">
      <c r="A32" s="742"/>
      <c r="B32" s="742"/>
      <c r="C32" s="742"/>
      <c r="D32" s="815"/>
      <c r="E32" s="742"/>
      <c r="F32" s="742"/>
      <c r="G32" s="754"/>
      <c r="H32" s="745"/>
      <c r="I32" s="745"/>
      <c r="J32" s="778"/>
      <c r="K32" s="416" t="s">
        <v>937</v>
      </c>
      <c r="L32" s="65" t="s">
        <v>949</v>
      </c>
      <c r="M32" s="416" t="s">
        <v>937</v>
      </c>
      <c r="N32" s="65" t="s">
        <v>949</v>
      </c>
      <c r="O32" s="416" t="s">
        <v>937</v>
      </c>
      <c r="P32" s="65" t="s">
        <v>949</v>
      </c>
      <c r="Q32" s="416" t="s">
        <v>937</v>
      </c>
      <c r="R32" s="65" t="s">
        <v>949</v>
      </c>
      <c r="S32" s="416" t="s">
        <v>937</v>
      </c>
      <c r="T32" s="65" t="s">
        <v>949</v>
      </c>
      <c r="U32" s="416" t="s">
        <v>937</v>
      </c>
      <c r="V32" s="65" t="s">
        <v>949</v>
      </c>
      <c r="W32" s="416" t="s">
        <v>937</v>
      </c>
      <c r="X32" s="65" t="s">
        <v>949</v>
      </c>
      <c r="Y32" s="416" t="s">
        <v>937</v>
      </c>
      <c r="Z32" s="65" t="s">
        <v>949</v>
      </c>
      <c r="AA32" s="416" t="s">
        <v>937</v>
      </c>
      <c r="AB32" s="65" t="s">
        <v>949</v>
      </c>
      <c r="AC32" s="416" t="s">
        <v>937</v>
      </c>
      <c r="AD32" s="65" t="s">
        <v>949</v>
      </c>
    </row>
    <row r="33" spans="1:32" s="9" customFormat="1" ht="18">
      <c r="A33" s="32">
        <v>15</v>
      </c>
      <c r="B33" s="51" t="s">
        <v>1580</v>
      </c>
      <c r="C33" s="284" t="s">
        <v>1569</v>
      </c>
      <c r="D33" s="285">
        <v>5</v>
      </c>
      <c r="E33" s="200" t="s">
        <v>1575</v>
      </c>
      <c r="F33" s="200" t="s">
        <v>958</v>
      </c>
      <c r="G33" s="200" t="s">
        <v>1579</v>
      </c>
      <c r="H33" s="158">
        <v>31</v>
      </c>
      <c r="I33" s="158">
        <v>23</v>
      </c>
      <c r="J33" s="26">
        <f t="shared" ref="J33:J38" si="11">I33/H33*100</f>
        <v>74.193548387096769</v>
      </c>
      <c r="K33" s="25">
        <v>0</v>
      </c>
      <c r="L33" s="26">
        <f t="shared" ref="L33:L38" si="12">K33/I33*100</f>
        <v>0</v>
      </c>
      <c r="M33" s="40">
        <v>0</v>
      </c>
      <c r="N33" s="26">
        <f t="shared" ref="N33:N38" si="13">M33/I33*100</f>
        <v>0</v>
      </c>
      <c r="O33" s="40">
        <v>0</v>
      </c>
      <c r="P33" s="26">
        <f t="shared" ref="P33:P38" si="14">O33/I33*100</f>
        <v>0</v>
      </c>
      <c r="Q33" s="40">
        <v>0</v>
      </c>
      <c r="R33" s="26">
        <f t="shared" ref="R33:R38" si="15">Q33/I33*100</f>
        <v>0</v>
      </c>
      <c r="S33" s="40">
        <v>0</v>
      </c>
      <c r="T33" s="26">
        <f t="shared" ref="T33:T38" si="16">S33/I33*100</f>
        <v>0</v>
      </c>
      <c r="U33" s="40">
        <v>0</v>
      </c>
      <c r="V33" s="26">
        <f t="shared" ref="V33:V38" si="17">U33/I33*100</f>
        <v>0</v>
      </c>
      <c r="W33" s="40">
        <v>0</v>
      </c>
      <c r="X33" s="26">
        <f t="shared" ref="X33:X38" si="18">W33/I33*100</f>
        <v>0</v>
      </c>
      <c r="Y33" s="40">
        <v>0</v>
      </c>
      <c r="Z33" s="26">
        <f t="shared" ref="Z33:Z38" si="19">Y33/I33*100</f>
        <v>0</v>
      </c>
      <c r="AA33" s="40">
        <v>0</v>
      </c>
      <c r="AB33" s="26">
        <f t="shared" ref="AB33:AB38" si="20">AA33/I33*100</f>
        <v>0</v>
      </c>
      <c r="AC33" s="40">
        <v>0</v>
      </c>
      <c r="AD33" s="26">
        <f t="shared" ref="AD33:AD38" si="21">AC33/I33*100</f>
        <v>0</v>
      </c>
      <c r="AE33" s="9">
        <v>1</v>
      </c>
      <c r="AF33" s="9">
        <v>1</v>
      </c>
    </row>
    <row r="34" spans="1:32" s="9" customFormat="1" ht="18">
      <c r="A34" s="32">
        <v>16</v>
      </c>
      <c r="B34" s="51" t="s">
        <v>1581</v>
      </c>
      <c r="C34" s="288" t="s">
        <v>1570</v>
      </c>
      <c r="D34" s="201">
        <v>2</v>
      </c>
      <c r="E34" s="32" t="s">
        <v>1575</v>
      </c>
      <c r="F34" s="32" t="s">
        <v>958</v>
      </c>
      <c r="G34" s="200" t="s">
        <v>1579</v>
      </c>
      <c r="H34" s="158">
        <v>124</v>
      </c>
      <c r="I34" s="158">
        <v>78</v>
      </c>
      <c r="J34" s="26">
        <f t="shared" si="11"/>
        <v>62.903225806451616</v>
      </c>
      <c r="K34" s="25">
        <v>0</v>
      </c>
      <c r="L34" s="26">
        <f t="shared" si="12"/>
        <v>0</v>
      </c>
      <c r="M34" s="40">
        <v>0</v>
      </c>
      <c r="N34" s="26">
        <f t="shared" si="13"/>
        <v>0</v>
      </c>
      <c r="O34" s="40">
        <v>0</v>
      </c>
      <c r="P34" s="26">
        <f t="shared" si="14"/>
        <v>0</v>
      </c>
      <c r="Q34" s="40">
        <v>0</v>
      </c>
      <c r="R34" s="26">
        <f t="shared" si="15"/>
        <v>0</v>
      </c>
      <c r="S34" s="40">
        <v>0</v>
      </c>
      <c r="T34" s="26">
        <f t="shared" si="16"/>
        <v>0</v>
      </c>
      <c r="U34" s="40">
        <v>0</v>
      </c>
      <c r="V34" s="26">
        <f t="shared" si="17"/>
        <v>0</v>
      </c>
      <c r="W34" s="40">
        <v>0</v>
      </c>
      <c r="X34" s="26">
        <f t="shared" si="18"/>
        <v>0</v>
      </c>
      <c r="Y34" s="40">
        <v>0</v>
      </c>
      <c r="Z34" s="26">
        <f t="shared" si="19"/>
        <v>0</v>
      </c>
      <c r="AA34" s="40">
        <v>0</v>
      </c>
      <c r="AB34" s="26">
        <f t="shared" si="20"/>
        <v>0</v>
      </c>
      <c r="AC34" s="40">
        <v>0</v>
      </c>
      <c r="AD34" s="26">
        <f t="shared" si="21"/>
        <v>0</v>
      </c>
      <c r="AE34" s="9">
        <v>1</v>
      </c>
      <c r="AF34" s="9">
        <v>1</v>
      </c>
    </row>
    <row r="35" spans="1:32" s="9" customFormat="1" ht="18">
      <c r="A35" s="32">
        <v>17</v>
      </c>
      <c r="B35" s="51" t="s">
        <v>1582</v>
      </c>
      <c r="C35" s="288" t="s">
        <v>1571</v>
      </c>
      <c r="D35" s="201">
        <v>6</v>
      </c>
      <c r="E35" s="32" t="s">
        <v>1575</v>
      </c>
      <c r="F35" s="32" t="s">
        <v>958</v>
      </c>
      <c r="G35" s="200" t="s">
        <v>1579</v>
      </c>
      <c r="H35" s="158">
        <v>70</v>
      </c>
      <c r="I35" s="158">
        <v>54</v>
      </c>
      <c r="J35" s="26">
        <f t="shared" si="11"/>
        <v>77.142857142857153</v>
      </c>
      <c r="K35" s="25">
        <v>0</v>
      </c>
      <c r="L35" s="26">
        <f t="shared" si="12"/>
        <v>0</v>
      </c>
      <c r="M35" s="40">
        <v>0</v>
      </c>
      <c r="N35" s="26">
        <f t="shared" si="13"/>
        <v>0</v>
      </c>
      <c r="O35" s="40">
        <v>0</v>
      </c>
      <c r="P35" s="26">
        <f t="shared" si="14"/>
        <v>0</v>
      </c>
      <c r="Q35" s="40">
        <v>0</v>
      </c>
      <c r="R35" s="26">
        <f t="shared" si="15"/>
        <v>0</v>
      </c>
      <c r="S35" s="40">
        <v>0</v>
      </c>
      <c r="T35" s="26">
        <f t="shared" si="16"/>
        <v>0</v>
      </c>
      <c r="U35" s="40">
        <v>0</v>
      </c>
      <c r="V35" s="26">
        <f t="shared" si="17"/>
        <v>0</v>
      </c>
      <c r="W35" s="40">
        <v>0</v>
      </c>
      <c r="X35" s="26">
        <f t="shared" si="18"/>
        <v>0</v>
      </c>
      <c r="Y35" s="40">
        <v>0</v>
      </c>
      <c r="Z35" s="26">
        <f t="shared" si="19"/>
        <v>0</v>
      </c>
      <c r="AA35" s="40">
        <v>0</v>
      </c>
      <c r="AB35" s="26">
        <f t="shared" si="20"/>
        <v>0</v>
      </c>
      <c r="AC35" s="40">
        <v>0</v>
      </c>
      <c r="AD35" s="26">
        <f t="shared" si="21"/>
        <v>0</v>
      </c>
      <c r="AE35" s="9">
        <v>1</v>
      </c>
      <c r="AF35" s="9">
        <v>1</v>
      </c>
    </row>
    <row r="36" spans="1:32" s="9" customFormat="1" ht="18">
      <c r="A36" s="32">
        <v>18</v>
      </c>
      <c r="B36" s="51" t="s">
        <v>1583</v>
      </c>
      <c r="C36" s="288" t="s">
        <v>1572</v>
      </c>
      <c r="D36" s="201">
        <v>4</v>
      </c>
      <c r="E36" s="32" t="s">
        <v>1575</v>
      </c>
      <c r="F36" s="32" t="s">
        <v>958</v>
      </c>
      <c r="G36" s="200" t="s">
        <v>1579</v>
      </c>
      <c r="H36" s="158">
        <v>29</v>
      </c>
      <c r="I36" s="158">
        <v>27</v>
      </c>
      <c r="J36" s="26">
        <f t="shared" si="11"/>
        <v>93.103448275862064</v>
      </c>
      <c r="K36" s="25">
        <v>0</v>
      </c>
      <c r="L36" s="26">
        <f t="shared" si="12"/>
        <v>0</v>
      </c>
      <c r="M36" s="40">
        <v>0</v>
      </c>
      <c r="N36" s="26">
        <f t="shared" si="13"/>
        <v>0</v>
      </c>
      <c r="O36" s="40">
        <v>0</v>
      </c>
      <c r="P36" s="26">
        <f t="shared" si="14"/>
        <v>0</v>
      </c>
      <c r="Q36" s="40">
        <v>0</v>
      </c>
      <c r="R36" s="26">
        <f t="shared" si="15"/>
        <v>0</v>
      </c>
      <c r="S36" s="40">
        <v>0</v>
      </c>
      <c r="T36" s="26">
        <f t="shared" si="16"/>
        <v>0</v>
      </c>
      <c r="U36" s="40">
        <v>0</v>
      </c>
      <c r="V36" s="26">
        <f t="shared" si="17"/>
        <v>0</v>
      </c>
      <c r="W36" s="40">
        <v>0</v>
      </c>
      <c r="X36" s="26">
        <f t="shared" si="18"/>
        <v>0</v>
      </c>
      <c r="Y36" s="40">
        <v>0</v>
      </c>
      <c r="Z36" s="26">
        <f t="shared" si="19"/>
        <v>0</v>
      </c>
      <c r="AA36" s="40">
        <v>0</v>
      </c>
      <c r="AB36" s="26">
        <f t="shared" si="20"/>
        <v>0</v>
      </c>
      <c r="AC36" s="40">
        <v>0</v>
      </c>
      <c r="AD36" s="26">
        <f t="shared" si="21"/>
        <v>0</v>
      </c>
      <c r="AE36" s="9">
        <v>1</v>
      </c>
      <c r="AF36" s="9">
        <v>1</v>
      </c>
    </row>
    <row r="37" spans="1:32" s="9" customFormat="1" ht="18">
      <c r="A37" s="32">
        <v>19</v>
      </c>
      <c r="B37" s="51" t="s">
        <v>1585</v>
      </c>
      <c r="C37" s="288" t="s">
        <v>1573</v>
      </c>
      <c r="D37" s="201">
        <v>8</v>
      </c>
      <c r="E37" s="32" t="s">
        <v>1576</v>
      </c>
      <c r="F37" s="32" t="s">
        <v>1578</v>
      </c>
      <c r="G37" s="200" t="s">
        <v>1579</v>
      </c>
      <c r="H37" s="158">
        <v>235</v>
      </c>
      <c r="I37" s="158">
        <v>235</v>
      </c>
      <c r="J37" s="26">
        <f t="shared" si="11"/>
        <v>100</v>
      </c>
      <c r="K37" s="25">
        <v>0</v>
      </c>
      <c r="L37" s="26">
        <f t="shared" si="12"/>
        <v>0</v>
      </c>
      <c r="M37" s="40">
        <v>0</v>
      </c>
      <c r="N37" s="26">
        <f t="shared" si="13"/>
        <v>0</v>
      </c>
      <c r="O37" s="40">
        <v>0</v>
      </c>
      <c r="P37" s="26">
        <f t="shared" si="14"/>
        <v>0</v>
      </c>
      <c r="Q37" s="40">
        <v>0</v>
      </c>
      <c r="R37" s="26">
        <f t="shared" si="15"/>
        <v>0</v>
      </c>
      <c r="S37" s="40">
        <v>0</v>
      </c>
      <c r="T37" s="26">
        <f t="shared" si="16"/>
        <v>0</v>
      </c>
      <c r="U37" s="40">
        <v>0</v>
      </c>
      <c r="V37" s="26">
        <f t="shared" si="17"/>
        <v>0</v>
      </c>
      <c r="W37" s="40">
        <v>0</v>
      </c>
      <c r="X37" s="26">
        <f t="shared" si="18"/>
        <v>0</v>
      </c>
      <c r="Y37" s="40">
        <v>0</v>
      </c>
      <c r="Z37" s="26">
        <f t="shared" si="19"/>
        <v>0</v>
      </c>
      <c r="AA37" s="40">
        <v>0</v>
      </c>
      <c r="AB37" s="26">
        <f t="shared" si="20"/>
        <v>0</v>
      </c>
      <c r="AC37" s="40">
        <v>0</v>
      </c>
      <c r="AD37" s="26">
        <f t="shared" si="21"/>
        <v>0</v>
      </c>
      <c r="AE37" s="9">
        <v>1</v>
      </c>
      <c r="AF37" s="9">
        <v>1</v>
      </c>
    </row>
    <row r="38" spans="1:32" s="9" customFormat="1" ht="18.75" thickBot="1">
      <c r="A38" s="32">
        <v>20</v>
      </c>
      <c r="B38" s="51" t="s">
        <v>1584</v>
      </c>
      <c r="C38" s="288" t="s">
        <v>1574</v>
      </c>
      <c r="D38" s="201">
        <v>11</v>
      </c>
      <c r="E38" s="32" t="s">
        <v>1577</v>
      </c>
      <c r="F38" s="32" t="s">
        <v>1578</v>
      </c>
      <c r="G38" s="200" t="s">
        <v>1579</v>
      </c>
      <c r="H38" s="158">
        <v>133</v>
      </c>
      <c r="I38" s="158">
        <v>133</v>
      </c>
      <c r="J38" s="26">
        <f t="shared" si="11"/>
        <v>100</v>
      </c>
      <c r="K38" s="25">
        <v>0</v>
      </c>
      <c r="L38" s="26">
        <f t="shared" si="12"/>
        <v>0</v>
      </c>
      <c r="M38" s="40">
        <v>0</v>
      </c>
      <c r="N38" s="26">
        <f t="shared" si="13"/>
        <v>0</v>
      </c>
      <c r="O38" s="40">
        <v>0</v>
      </c>
      <c r="P38" s="26">
        <f t="shared" si="14"/>
        <v>0</v>
      </c>
      <c r="Q38" s="40">
        <v>0</v>
      </c>
      <c r="R38" s="26">
        <f t="shared" si="15"/>
        <v>0</v>
      </c>
      <c r="S38" s="40">
        <v>0</v>
      </c>
      <c r="T38" s="26">
        <f t="shared" si="16"/>
        <v>0</v>
      </c>
      <c r="U38" s="40">
        <v>0</v>
      </c>
      <c r="V38" s="26">
        <f t="shared" si="17"/>
        <v>0</v>
      </c>
      <c r="W38" s="40">
        <v>0</v>
      </c>
      <c r="X38" s="26">
        <f t="shared" si="18"/>
        <v>0</v>
      </c>
      <c r="Y38" s="40">
        <v>0</v>
      </c>
      <c r="Z38" s="26">
        <f t="shared" si="19"/>
        <v>0</v>
      </c>
      <c r="AA38" s="40">
        <v>0</v>
      </c>
      <c r="AB38" s="26">
        <f t="shared" si="20"/>
        <v>0</v>
      </c>
      <c r="AC38" s="40">
        <v>0</v>
      </c>
      <c r="AD38" s="26">
        <f t="shared" si="21"/>
        <v>0</v>
      </c>
      <c r="AE38" s="9">
        <v>1</v>
      </c>
      <c r="AF38" s="9">
        <v>1</v>
      </c>
    </row>
    <row r="39" spans="1:32" ht="19.5" thickTop="1" thickBot="1">
      <c r="A39" s="769" t="s">
        <v>123</v>
      </c>
      <c r="B39" s="771"/>
      <c r="C39" s="771"/>
      <c r="D39" s="771"/>
      <c r="E39" s="771"/>
      <c r="F39" s="771"/>
      <c r="G39" s="772"/>
      <c r="H39" s="298">
        <f>SUM(H10:H38)</f>
        <v>2299</v>
      </c>
      <c r="I39" s="298">
        <f>SUM(I10:I38)</f>
        <v>1893</v>
      </c>
      <c r="J39" s="299">
        <f>(I39/H39)*100</f>
        <v>82.340147890387129</v>
      </c>
      <c r="K39" s="298">
        <f>SUM(K10:K38)</f>
        <v>0</v>
      </c>
      <c r="L39" s="299">
        <f>(K39/J39)*100</f>
        <v>0</v>
      </c>
      <c r="M39" s="298">
        <f>SUM(M10:M38)</f>
        <v>0</v>
      </c>
      <c r="N39" s="299">
        <f>(M39/J39)*100</f>
        <v>0</v>
      </c>
      <c r="O39" s="298">
        <f>SUM(O10:O38)</f>
        <v>0</v>
      </c>
      <c r="P39" s="299">
        <f>(O39/J39)*100</f>
        <v>0</v>
      </c>
      <c r="Q39" s="298">
        <f>SUM(Q10:Q38)</f>
        <v>0</v>
      </c>
      <c r="R39" s="299">
        <f>(Q39/J39)*100</f>
        <v>0</v>
      </c>
      <c r="S39" s="298">
        <f>SUM(S10:S38)</f>
        <v>0</v>
      </c>
      <c r="T39" s="299">
        <f>(S39/J39)*100</f>
        <v>0</v>
      </c>
      <c r="U39" s="298">
        <f>SUM(U10:U38)</f>
        <v>0</v>
      </c>
      <c r="V39" s="299">
        <f>(U39/J39)*100</f>
        <v>0</v>
      </c>
      <c r="W39" s="298">
        <f>SUM(W10:W38)</f>
        <v>0</v>
      </c>
      <c r="X39" s="299">
        <f>(W39/J39)*100</f>
        <v>0</v>
      </c>
      <c r="Y39" s="298">
        <f>SUM(Y10:Y38)</f>
        <v>0</v>
      </c>
      <c r="Z39" s="299">
        <f>(Y39/J39)*100</f>
        <v>0</v>
      </c>
      <c r="AA39" s="298">
        <f>SUM(AA10:AA38)</f>
        <v>0</v>
      </c>
      <c r="AB39" s="299">
        <f>(AA39/J39)*100</f>
        <v>0</v>
      </c>
      <c r="AC39" s="298">
        <f>SUM(AC10:AC38)</f>
        <v>0</v>
      </c>
      <c r="AD39" s="299">
        <f>(AC39/J39)*100</f>
        <v>0</v>
      </c>
    </row>
    <row r="40" spans="1:32" ht="18.75" thickTop="1">
      <c r="A40" s="300"/>
      <c r="B40" s="300"/>
      <c r="C40" s="300"/>
      <c r="D40" s="301"/>
      <c r="E40" s="300"/>
      <c r="F40" s="300"/>
      <c r="G40" s="300"/>
      <c r="H40" s="302"/>
      <c r="I40" s="302"/>
      <c r="J40" s="303"/>
      <c r="K40" s="302"/>
      <c r="L40" s="303"/>
      <c r="M40" s="302"/>
      <c r="N40" s="303"/>
      <c r="O40" s="302"/>
      <c r="P40" s="303"/>
      <c r="Q40" s="302"/>
      <c r="R40" s="303"/>
      <c r="S40" s="302"/>
      <c r="T40" s="303"/>
      <c r="U40" s="302"/>
      <c r="V40" s="303"/>
      <c r="W40" s="302"/>
      <c r="X40" s="303"/>
      <c r="Y40" s="302"/>
      <c r="Z40" s="303"/>
      <c r="AA40" s="302"/>
      <c r="AB40" s="303"/>
      <c r="AC40" s="302"/>
      <c r="AD40" s="304"/>
    </row>
    <row r="41" spans="1:32" ht="18">
      <c r="A41" s="300"/>
      <c r="B41" s="300"/>
      <c r="C41" s="300"/>
      <c r="D41" s="301"/>
      <c r="E41" s="300"/>
      <c r="F41" s="300"/>
      <c r="G41" s="300"/>
      <c r="H41" s="302"/>
      <c r="I41" s="302"/>
      <c r="J41" s="303"/>
      <c r="K41" s="302"/>
      <c r="L41" s="303"/>
      <c r="M41" s="302"/>
      <c r="N41" s="303"/>
      <c r="O41" s="302"/>
      <c r="P41" s="303"/>
      <c r="Q41" s="302"/>
      <c r="R41" s="303"/>
      <c r="S41" s="302"/>
      <c r="T41" s="303"/>
      <c r="U41" s="302"/>
      <c r="V41" s="303"/>
      <c r="W41" s="302"/>
      <c r="X41" s="303"/>
      <c r="Y41" s="302"/>
      <c r="Z41" s="303"/>
      <c r="AA41" s="302"/>
      <c r="AB41" s="303"/>
      <c r="AC41" s="302"/>
      <c r="AD41" s="304"/>
    </row>
    <row r="42" spans="1:32" ht="18">
      <c r="A42" s="300"/>
      <c r="B42" s="300"/>
      <c r="C42" s="300"/>
      <c r="D42" s="301"/>
      <c r="E42" s="300"/>
      <c r="F42" s="300"/>
      <c r="G42" s="300"/>
      <c r="H42" s="302"/>
      <c r="I42" s="302"/>
      <c r="J42" s="303"/>
      <c r="K42" s="302"/>
      <c r="L42" s="303"/>
      <c r="M42" s="302"/>
      <c r="N42" s="303"/>
      <c r="O42" s="302"/>
      <c r="P42" s="303"/>
      <c r="Q42" s="302"/>
      <c r="R42" s="303"/>
      <c r="S42" s="302"/>
      <c r="T42" s="303"/>
      <c r="U42" s="302"/>
      <c r="V42" s="303"/>
      <c r="W42" s="302"/>
      <c r="X42" s="303"/>
      <c r="Y42" s="302"/>
      <c r="Z42" s="303"/>
      <c r="AA42" s="302"/>
      <c r="AB42" s="303"/>
      <c r="AC42" s="302"/>
      <c r="AD42" s="304"/>
    </row>
    <row r="43" spans="1:32" ht="18">
      <c r="A43" s="300"/>
      <c r="B43" s="300"/>
      <c r="C43" s="300"/>
      <c r="D43" s="301"/>
      <c r="E43" s="300"/>
      <c r="F43" s="300"/>
      <c r="G43" s="300"/>
      <c r="H43" s="302"/>
      <c r="I43" s="302"/>
      <c r="J43" s="303"/>
      <c r="K43" s="302"/>
      <c r="L43" s="303"/>
      <c r="M43" s="302"/>
      <c r="N43" s="303"/>
      <c r="O43" s="302"/>
      <c r="P43" s="303"/>
      <c r="Q43" s="302"/>
      <c r="R43" s="303"/>
      <c r="S43" s="302"/>
      <c r="T43" s="303"/>
      <c r="U43" s="302"/>
      <c r="V43" s="303"/>
      <c r="W43" s="302"/>
      <c r="X43" s="303"/>
      <c r="Y43" s="302"/>
      <c r="Z43" s="303"/>
      <c r="AA43" s="302"/>
      <c r="AB43" s="303"/>
      <c r="AC43" s="302"/>
      <c r="AD43" s="304"/>
    </row>
    <row r="44" spans="1:32" ht="18">
      <c r="A44" s="300"/>
      <c r="B44" s="300"/>
      <c r="C44" s="300"/>
      <c r="D44" s="301"/>
      <c r="E44" s="300"/>
      <c r="F44" s="300"/>
      <c r="G44" s="300"/>
      <c r="H44" s="302"/>
      <c r="I44" s="302"/>
      <c r="J44" s="303"/>
      <c r="K44" s="302"/>
      <c r="L44" s="303"/>
      <c r="M44" s="302"/>
      <c r="N44" s="303"/>
      <c r="O44" s="302"/>
      <c r="P44" s="303"/>
      <c r="Q44" s="302"/>
      <c r="R44" s="303"/>
      <c r="S44" s="302"/>
      <c r="T44" s="303"/>
      <c r="U44" s="302"/>
      <c r="V44" s="303"/>
      <c r="W44" s="302"/>
      <c r="X44" s="303"/>
      <c r="Y44" s="302"/>
      <c r="Z44" s="303"/>
      <c r="AA44" s="302"/>
      <c r="AB44" s="303"/>
      <c r="AC44" s="302"/>
      <c r="AD44" s="304"/>
    </row>
    <row r="45" spans="1:32" ht="18">
      <c r="A45" s="300"/>
      <c r="B45" s="300"/>
      <c r="C45" s="300"/>
      <c r="D45" s="301"/>
      <c r="E45" s="300"/>
      <c r="F45" s="300"/>
      <c r="G45" s="300"/>
      <c r="H45" s="302"/>
      <c r="I45" s="302"/>
      <c r="J45" s="303"/>
      <c r="K45" s="302"/>
      <c r="L45" s="303"/>
      <c r="M45" s="302"/>
      <c r="N45" s="303"/>
      <c r="O45" s="302"/>
      <c r="P45" s="303"/>
      <c r="Q45" s="302"/>
      <c r="R45" s="303"/>
      <c r="S45" s="302"/>
      <c r="T45" s="303"/>
      <c r="U45" s="302"/>
      <c r="V45" s="303"/>
      <c r="W45" s="302"/>
      <c r="X45" s="303"/>
      <c r="Y45" s="302"/>
      <c r="Z45" s="303"/>
      <c r="AA45" s="302"/>
      <c r="AB45" s="303"/>
      <c r="AC45" s="302"/>
      <c r="AD45" s="304"/>
    </row>
    <row r="46" spans="1:32" ht="23.25">
      <c r="A46" s="810" t="s">
        <v>2404</v>
      </c>
      <c r="B46" s="810"/>
      <c r="C46" s="810"/>
      <c r="D46" s="810"/>
      <c r="E46" s="810"/>
      <c r="F46" s="810"/>
      <c r="G46" s="810"/>
      <c r="H46" s="810"/>
      <c r="I46" s="810"/>
      <c r="J46" s="810"/>
      <c r="K46" s="810"/>
      <c r="L46" s="810"/>
      <c r="M46" s="810"/>
      <c r="N46" s="810"/>
      <c r="O46" s="810"/>
      <c r="P46" s="810"/>
      <c r="Q46" s="810"/>
      <c r="R46" s="810"/>
      <c r="S46" s="810"/>
      <c r="T46" s="810"/>
      <c r="U46" s="810"/>
      <c r="V46" s="810"/>
      <c r="W46" s="810"/>
      <c r="X46" s="810"/>
      <c r="Y46" s="810"/>
      <c r="Z46" s="810"/>
      <c r="AA46" s="810"/>
      <c r="AB46" s="810"/>
      <c r="AC46" s="810"/>
      <c r="AD46" s="810"/>
    </row>
    <row r="47" spans="1:32" ht="23.25">
      <c r="A47" s="810" t="s">
        <v>124</v>
      </c>
      <c r="B47" s="810"/>
      <c r="C47" s="810"/>
      <c r="D47" s="810"/>
      <c r="E47" s="810"/>
      <c r="F47" s="810"/>
      <c r="G47" s="810"/>
      <c r="H47" s="810"/>
      <c r="I47" s="810"/>
      <c r="J47" s="810"/>
      <c r="K47" s="810"/>
      <c r="L47" s="810"/>
      <c r="M47" s="810"/>
      <c r="N47" s="810"/>
      <c r="O47" s="810"/>
      <c r="P47" s="810"/>
      <c r="Q47" s="810"/>
      <c r="R47" s="810"/>
      <c r="S47" s="810"/>
      <c r="T47" s="810"/>
      <c r="U47" s="810"/>
      <c r="V47" s="810"/>
      <c r="W47" s="810"/>
      <c r="X47" s="810"/>
      <c r="Y47" s="810"/>
      <c r="Z47" s="810"/>
      <c r="AA47" s="810"/>
      <c r="AB47" s="810"/>
      <c r="AC47" s="810"/>
      <c r="AD47" s="810"/>
    </row>
    <row r="48" spans="1:32" ht="21">
      <c r="A48" s="290"/>
      <c r="B48" s="812" t="s">
        <v>968</v>
      </c>
      <c r="C48" s="812"/>
      <c r="D48" s="812"/>
      <c r="E48" s="812"/>
      <c r="F48" s="812"/>
      <c r="G48" s="812"/>
      <c r="H48" s="812"/>
      <c r="I48" s="812"/>
      <c r="J48" s="812"/>
      <c r="K48" s="812"/>
      <c r="L48" s="812"/>
      <c r="M48" s="812"/>
      <c r="N48" s="812"/>
      <c r="O48" s="812"/>
      <c r="P48" s="812"/>
      <c r="Q48" s="812"/>
      <c r="R48" s="812"/>
      <c r="S48" s="812"/>
      <c r="T48" s="812"/>
      <c r="U48" s="812"/>
      <c r="V48" s="812"/>
      <c r="W48" s="812"/>
      <c r="X48" s="812"/>
      <c r="Y48" s="812"/>
      <c r="Z48" s="812"/>
      <c r="AA48" s="812"/>
      <c r="AB48" s="812"/>
      <c r="AC48" s="812"/>
      <c r="AD48" s="812"/>
    </row>
    <row r="49" spans="1:33" ht="21">
      <c r="A49" s="290"/>
      <c r="B49" s="812" t="s">
        <v>1598</v>
      </c>
      <c r="C49" s="812"/>
      <c r="D49" s="812"/>
      <c r="E49" s="812"/>
      <c r="F49" s="812"/>
      <c r="G49" s="812"/>
      <c r="H49" s="291"/>
      <c r="I49" s="291"/>
      <c r="J49" s="297"/>
      <c r="K49" s="291"/>
      <c r="L49" s="297"/>
      <c r="M49" s="291"/>
      <c r="N49" s="297"/>
      <c r="O49" s="291"/>
      <c r="P49" s="297"/>
      <c r="Q49" s="291"/>
      <c r="R49" s="297"/>
      <c r="S49" s="291"/>
      <c r="T49" s="297"/>
      <c r="U49" s="291"/>
      <c r="V49" s="297"/>
      <c r="W49" s="291"/>
      <c r="X49" s="297"/>
      <c r="Y49" s="291"/>
      <c r="Z49" s="297"/>
      <c r="AA49" s="291"/>
      <c r="AB49" s="297"/>
      <c r="AC49" s="291"/>
      <c r="AD49" s="297"/>
    </row>
    <row r="50" spans="1:33" ht="23.25">
      <c r="A50" s="290"/>
      <c r="B50" s="293"/>
      <c r="C50" s="293"/>
      <c r="D50" s="294"/>
      <c r="E50" s="293"/>
      <c r="F50" s="293"/>
      <c r="G50" s="293"/>
      <c r="H50" s="295"/>
      <c r="I50" s="295"/>
      <c r="J50" s="376"/>
      <c r="K50" s="295"/>
      <c r="L50" s="376"/>
      <c r="M50" s="295"/>
      <c r="N50" s="376"/>
      <c r="O50" s="295"/>
      <c r="P50" s="376"/>
      <c r="Q50" s="295"/>
      <c r="R50" s="376"/>
      <c r="S50" s="295"/>
      <c r="T50" s="376"/>
      <c r="U50" s="295"/>
      <c r="V50" s="376"/>
      <c r="W50" s="295"/>
      <c r="X50" s="376"/>
      <c r="Y50" s="295"/>
      <c r="Z50" s="376"/>
      <c r="AA50" s="295"/>
      <c r="AB50" s="376"/>
      <c r="AC50" s="295"/>
      <c r="AD50" s="376"/>
    </row>
    <row r="51" spans="1:33" ht="23.25">
      <c r="A51" s="290"/>
      <c r="B51" s="293"/>
      <c r="C51" s="293"/>
      <c r="D51" s="294"/>
      <c r="E51" s="293"/>
      <c r="F51" s="293"/>
      <c r="G51" s="293"/>
      <c r="H51" s="295"/>
      <c r="I51" s="295"/>
      <c r="J51" s="376"/>
      <c r="K51" s="295"/>
      <c r="L51" s="376"/>
      <c r="M51" s="295"/>
      <c r="N51" s="376"/>
      <c r="O51" s="295"/>
      <c r="P51" s="376"/>
      <c r="Q51" s="295"/>
      <c r="R51" s="376"/>
      <c r="S51" s="295"/>
      <c r="T51" s="376"/>
      <c r="U51" s="295"/>
      <c r="V51" s="376"/>
      <c r="W51" s="295"/>
      <c r="X51" s="376"/>
      <c r="Y51" s="295"/>
      <c r="Z51" s="376"/>
      <c r="AA51" s="295"/>
      <c r="AB51" s="376"/>
      <c r="AC51" s="295"/>
      <c r="AD51" s="376"/>
    </row>
    <row r="52" spans="1:33" ht="18" customHeight="1">
      <c r="A52" s="740" t="s">
        <v>940</v>
      </c>
      <c r="B52" s="740" t="s">
        <v>122</v>
      </c>
      <c r="C52" s="740" t="s">
        <v>942</v>
      </c>
      <c r="D52" s="813" t="s">
        <v>943</v>
      </c>
      <c r="E52" s="740" t="s">
        <v>944</v>
      </c>
      <c r="F52" s="740" t="s">
        <v>945</v>
      </c>
      <c r="G52" s="740" t="s">
        <v>1139</v>
      </c>
      <c r="H52" s="743" t="s">
        <v>946</v>
      </c>
      <c r="I52" s="743" t="s">
        <v>1853</v>
      </c>
      <c r="J52" s="776" t="s">
        <v>1852</v>
      </c>
      <c r="K52" s="765" t="s">
        <v>928</v>
      </c>
      <c r="L52" s="766"/>
      <c r="M52" s="751" t="s">
        <v>929</v>
      </c>
      <c r="N52" s="764"/>
      <c r="O52" s="764"/>
      <c r="P52" s="764"/>
      <c r="Q52" s="764"/>
      <c r="R52" s="764"/>
      <c r="S52" s="764"/>
      <c r="T52" s="764"/>
      <c r="U52" s="764"/>
      <c r="V52" s="764"/>
      <c r="W52" s="764"/>
      <c r="X52" s="764"/>
      <c r="Y52" s="764"/>
      <c r="Z52" s="764"/>
      <c r="AA52" s="764"/>
      <c r="AB52" s="764"/>
      <c r="AC52" s="764"/>
      <c r="AD52" s="752"/>
    </row>
    <row r="53" spans="1:33" ht="18">
      <c r="A53" s="741"/>
      <c r="B53" s="741"/>
      <c r="C53" s="741"/>
      <c r="D53" s="814"/>
      <c r="E53" s="741"/>
      <c r="F53" s="741"/>
      <c r="G53" s="816"/>
      <c r="H53" s="744"/>
      <c r="I53" s="744"/>
      <c r="J53" s="777"/>
      <c r="K53" s="767"/>
      <c r="L53" s="768"/>
      <c r="M53" s="808" t="s">
        <v>930</v>
      </c>
      <c r="N53" s="809"/>
      <c r="O53" s="808" t="s">
        <v>931</v>
      </c>
      <c r="P53" s="809"/>
      <c r="Q53" s="808" t="s">
        <v>932</v>
      </c>
      <c r="R53" s="809"/>
      <c r="S53" s="808" t="s">
        <v>933</v>
      </c>
      <c r="T53" s="809"/>
      <c r="U53" s="808" t="s">
        <v>934</v>
      </c>
      <c r="V53" s="809"/>
      <c r="W53" s="808" t="s">
        <v>935</v>
      </c>
      <c r="X53" s="809"/>
      <c r="Y53" s="808" t="s">
        <v>936</v>
      </c>
      <c r="Z53" s="809"/>
      <c r="AA53" s="808" t="s">
        <v>950</v>
      </c>
      <c r="AB53" s="809"/>
      <c r="AC53" s="808" t="s">
        <v>951</v>
      </c>
      <c r="AD53" s="809"/>
    </row>
    <row r="54" spans="1:33" ht="36">
      <c r="A54" s="742"/>
      <c r="B54" s="742"/>
      <c r="C54" s="742"/>
      <c r="D54" s="815"/>
      <c r="E54" s="742"/>
      <c r="F54" s="742"/>
      <c r="G54" s="817"/>
      <c r="H54" s="745"/>
      <c r="I54" s="745"/>
      <c r="J54" s="778"/>
      <c r="K54" s="416" t="s">
        <v>937</v>
      </c>
      <c r="L54" s="65" t="s">
        <v>949</v>
      </c>
      <c r="M54" s="416" t="s">
        <v>937</v>
      </c>
      <c r="N54" s="65" t="s">
        <v>949</v>
      </c>
      <c r="O54" s="416" t="s">
        <v>937</v>
      </c>
      <c r="P54" s="65" t="s">
        <v>949</v>
      </c>
      <c r="Q54" s="416" t="s">
        <v>937</v>
      </c>
      <c r="R54" s="65" t="s">
        <v>949</v>
      </c>
      <c r="S54" s="416" t="s">
        <v>937</v>
      </c>
      <c r="T54" s="65" t="s">
        <v>949</v>
      </c>
      <c r="U54" s="416" t="s">
        <v>937</v>
      </c>
      <c r="V54" s="65" t="s">
        <v>949</v>
      </c>
      <c r="W54" s="416" t="s">
        <v>937</v>
      </c>
      <c r="X54" s="65" t="s">
        <v>949</v>
      </c>
      <c r="Y54" s="416" t="s">
        <v>937</v>
      </c>
      <c r="Z54" s="65" t="s">
        <v>949</v>
      </c>
      <c r="AA54" s="416" t="s">
        <v>937</v>
      </c>
      <c r="AB54" s="65" t="s">
        <v>949</v>
      </c>
      <c r="AC54" s="416" t="s">
        <v>937</v>
      </c>
      <c r="AD54" s="65" t="s">
        <v>949</v>
      </c>
    </row>
    <row r="55" spans="1:33" s="103" customFormat="1" ht="18">
      <c r="A55" s="32">
        <v>1</v>
      </c>
      <c r="B55" s="51" t="s">
        <v>1586</v>
      </c>
      <c r="C55" s="284" t="s">
        <v>1573</v>
      </c>
      <c r="D55" s="285">
        <v>1</v>
      </c>
      <c r="E55" s="200" t="s">
        <v>1592</v>
      </c>
      <c r="F55" s="200" t="s">
        <v>1593</v>
      </c>
      <c r="G55" s="200" t="s">
        <v>1594</v>
      </c>
      <c r="H55" s="158">
        <v>135</v>
      </c>
      <c r="I55" s="158">
        <v>22</v>
      </c>
      <c r="J55" s="33">
        <f>I55/H55*100</f>
        <v>16.296296296296298</v>
      </c>
      <c r="K55" s="158">
        <v>0</v>
      </c>
      <c r="L55" s="33">
        <v>0</v>
      </c>
      <c r="M55" s="158">
        <v>0</v>
      </c>
      <c r="N55" s="33">
        <v>0</v>
      </c>
      <c r="O55" s="158">
        <v>0</v>
      </c>
      <c r="P55" s="33">
        <v>0</v>
      </c>
      <c r="Q55" s="158">
        <v>0</v>
      </c>
      <c r="R55" s="33">
        <v>0</v>
      </c>
      <c r="S55" s="158">
        <v>0</v>
      </c>
      <c r="T55" s="33">
        <v>0</v>
      </c>
      <c r="U55" s="158">
        <v>0</v>
      </c>
      <c r="V55" s="33">
        <v>0</v>
      </c>
      <c r="W55" s="158">
        <v>0</v>
      </c>
      <c r="X55" s="33">
        <v>0</v>
      </c>
      <c r="Y55" s="158">
        <v>0</v>
      </c>
      <c r="Z55" s="33">
        <v>0</v>
      </c>
      <c r="AA55" s="158">
        <v>0</v>
      </c>
      <c r="AB55" s="33">
        <v>0</v>
      </c>
      <c r="AC55" s="158">
        <v>0</v>
      </c>
      <c r="AD55" s="33">
        <v>0</v>
      </c>
      <c r="AE55" s="103">
        <v>1</v>
      </c>
      <c r="AF55" s="141">
        <v>1</v>
      </c>
      <c r="AG55" s="141" t="s">
        <v>2412</v>
      </c>
    </row>
    <row r="56" spans="1:33" s="103" customFormat="1" ht="18">
      <c r="A56" s="32">
        <v>2</v>
      </c>
      <c r="B56" s="51" t="s">
        <v>1587</v>
      </c>
      <c r="C56" s="288" t="s">
        <v>1589</v>
      </c>
      <c r="D56" s="201">
        <v>6</v>
      </c>
      <c r="E56" s="32" t="s">
        <v>1592</v>
      </c>
      <c r="F56" s="200" t="s">
        <v>1593</v>
      </c>
      <c r="G56" s="200" t="s">
        <v>1594</v>
      </c>
      <c r="H56" s="158">
        <v>152</v>
      </c>
      <c r="I56" s="158">
        <v>30</v>
      </c>
      <c r="J56" s="33">
        <f>I56/H56*100</f>
        <v>19.736842105263158</v>
      </c>
      <c r="K56" s="158">
        <v>0</v>
      </c>
      <c r="L56" s="33">
        <v>0</v>
      </c>
      <c r="M56" s="158">
        <v>0</v>
      </c>
      <c r="N56" s="33">
        <v>0</v>
      </c>
      <c r="O56" s="158">
        <v>0</v>
      </c>
      <c r="P56" s="33">
        <v>0</v>
      </c>
      <c r="Q56" s="158">
        <v>0</v>
      </c>
      <c r="R56" s="33">
        <v>0</v>
      </c>
      <c r="S56" s="158">
        <v>0</v>
      </c>
      <c r="T56" s="33">
        <v>0</v>
      </c>
      <c r="U56" s="158">
        <v>0</v>
      </c>
      <c r="V56" s="33">
        <v>0</v>
      </c>
      <c r="W56" s="158">
        <v>0</v>
      </c>
      <c r="X56" s="33">
        <v>0</v>
      </c>
      <c r="Y56" s="158">
        <v>0</v>
      </c>
      <c r="Z56" s="33">
        <v>0</v>
      </c>
      <c r="AA56" s="158">
        <v>0</v>
      </c>
      <c r="AB56" s="33">
        <v>0</v>
      </c>
      <c r="AC56" s="158">
        <v>0</v>
      </c>
      <c r="AD56" s="33">
        <v>0</v>
      </c>
      <c r="AE56" s="103">
        <v>1</v>
      </c>
      <c r="AF56" s="103">
        <v>1</v>
      </c>
      <c r="AG56" s="141" t="s">
        <v>2412</v>
      </c>
    </row>
    <row r="57" spans="1:33" s="103" customFormat="1" ht="18">
      <c r="A57" s="32">
        <v>3</v>
      </c>
      <c r="B57" s="51" t="s">
        <v>1854</v>
      </c>
      <c r="C57" s="288" t="s">
        <v>1590</v>
      </c>
      <c r="D57" s="201">
        <v>4</v>
      </c>
      <c r="E57" s="32" t="s">
        <v>1592</v>
      </c>
      <c r="F57" s="200" t="s">
        <v>1593</v>
      </c>
      <c r="G57" s="200" t="s">
        <v>1594</v>
      </c>
      <c r="H57" s="158">
        <v>421</v>
      </c>
      <c r="I57" s="158">
        <v>87</v>
      </c>
      <c r="J57" s="33">
        <f>I57/H57*100</f>
        <v>20.665083135391924</v>
      </c>
      <c r="K57" s="158">
        <v>0</v>
      </c>
      <c r="L57" s="33">
        <v>0</v>
      </c>
      <c r="M57" s="158">
        <v>0</v>
      </c>
      <c r="N57" s="33">
        <v>0</v>
      </c>
      <c r="O57" s="158">
        <v>0</v>
      </c>
      <c r="P57" s="33">
        <v>0</v>
      </c>
      <c r="Q57" s="158">
        <v>0</v>
      </c>
      <c r="R57" s="33">
        <v>0</v>
      </c>
      <c r="S57" s="158">
        <v>0</v>
      </c>
      <c r="T57" s="33">
        <v>0</v>
      </c>
      <c r="U57" s="158">
        <v>0</v>
      </c>
      <c r="V57" s="33">
        <v>0</v>
      </c>
      <c r="W57" s="158">
        <v>0</v>
      </c>
      <c r="X57" s="33">
        <v>0</v>
      </c>
      <c r="Y57" s="158">
        <v>0</v>
      </c>
      <c r="Z57" s="33">
        <v>0</v>
      </c>
      <c r="AA57" s="158">
        <v>0</v>
      </c>
      <c r="AB57" s="33">
        <v>0</v>
      </c>
      <c r="AC57" s="158">
        <v>0</v>
      </c>
      <c r="AD57" s="33">
        <v>0</v>
      </c>
      <c r="AE57" s="103">
        <v>1</v>
      </c>
      <c r="AF57" s="103">
        <v>1</v>
      </c>
      <c r="AG57" s="141" t="s">
        <v>2412</v>
      </c>
    </row>
    <row r="58" spans="1:33" s="103" customFormat="1" ht="18.75" thickBot="1">
      <c r="A58" s="32">
        <v>4</v>
      </c>
      <c r="B58" s="51" t="s">
        <v>1588</v>
      </c>
      <c r="C58" s="288" t="s">
        <v>1591</v>
      </c>
      <c r="D58" s="201">
        <v>10</v>
      </c>
      <c r="E58" s="32" t="s">
        <v>1593</v>
      </c>
      <c r="F58" s="200" t="s">
        <v>1593</v>
      </c>
      <c r="G58" s="200" t="s">
        <v>1594</v>
      </c>
      <c r="H58" s="158">
        <v>695</v>
      </c>
      <c r="I58" s="158">
        <v>161</v>
      </c>
      <c r="J58" s="33">
        <f>I58/H58*100</f>
        <v>23.165467625899279</v>
      </c>
      <c r="K58" s="158">
        <v>0</v>
      </c>
      <c r="L58" s="33">
        <v>0</v>
      </c>
      <c r="M58" s="158">
        <v>0</v>
      </c>
      <c r="N58" s="33">
        <v>0</v>
      </c>
      <c r="O58" s="158">
        <v>0</v>
      </c>
      <c r="P58" s="33">
        <v>0</v>
      </c>
      <c r="Q58" s="158">
        <v>0</v>
      </c>
      <c r="R58" s="33">
        <v>0</v>
      </c>
      <c r="S58" s="158">
        <v>0</v>
      </c>
      <c r="T58" s="33">
        <v>0</v>
      </c>
      <c r="U58" s="158">
        <v>0</v>
      </c>
      <c r="V58" s="33">
        <v>0</v>
      </c>
      <c r="W58" s="158">
        <v>0</v>
      </c>
      <c r="X58" s="33">
        <v>0</v>
      </c>
      <c r="Y58" s="158">
        <v>0</v>
      </c>
      <c r="Z58" s="33">
        <v>0</v>
      </c>
      <c r="AA58" s="158">
        <v>0</v>
      </c>
      <c r="AB58" s="33">
        <v>0</v>
      </c>
      <c r="AC58" s="158">
        <v>0</v>
      </c>
      <c r="AD58" s="33">
        <v>0</v>
      </c>
      <c r="AE58" s="103">
        <v>1</v>
      </c>
      <c r="AF58" s="103">
        <v>1</v>
      </c>
      <c r="AG58" s="141" t="s">
        <v>2412</v>
      </c>
    </row>
    <row r="59" spans="1:33" ht="17.45" customHeight="1" thickTop="1" thickBot="1">
      <c r="A59" s="769" t="s">
        <v>123</v>
      </c>
      <c r="B59" s="771"/>
      <c r="C59" s="771"/>
      <c r="D59" s="771"/>
      <c r="E59" s="771"/>
      <c r="F59" s="771"/>
      <c r="G59" s="772"/>
      <c r="H59" s="298">
        <f>SUM(H55:H58)</f>
        <v>1403</v>
      </c>
      <c r="I59" s="298">
        <f>SUM(I55:I58)</f>
        <v>300</v>
      </c>
      <c r="J59" s="299">
        <f>I59*100/H59</f>
        <v>21.382751247327157</v>
      </c>
      <c r="K59" s="417">
        <v>0</v>
      </c>
      <c r="L59" s="305">
        <v>0</v>
      </c>
      <c r="M59" s="392">
        <v>0</v>
      </c>
      <c r="N59" s="305">
        <v>0</v>
      </c>
      <c r="O59" s="392">
        <v>0</v>
      </c>
      <c r="P59" s="305">
        <v>0</v>
      </c>
      <c r="Q59" s="392">
        <v>0</v>
      </c>
      <c r="R59" s="305">
        <v>0</v>
      </c>
      <c r="S59" s="392">
        <v>0</v>
      </c>
      <c r="T59" s="305">
        <v>0</v>
      </c>
      <c r="U59" s="392">
        <v>0</v>
      </c>
      <c r="V59" s="305">
        <v>0</v>
      </c>
      <c r="W59" s="392">
        <v>0</v>
      </c>
      <c r="X59" s="305">
        <v>0</v>
      </c>
      <c r="Y59" s="392">
        <v>0</v>
      </c>
      <c r="Z59" s="305">
        <v>0</v>
      </c>
      <c r="AA59" s="392">
        <v>0</v>
      </c>
      <c r="AB59" s="305">
        <v>0</v>
      </c>
      <c r="AC59" s="392">
        <v>0</v>
      </c>
      <c r="AD59" s="307">
        <v>0</v>
      </c>
    </row>
    <row r="60" spans="1:33" ht="17.45" customHeight="1" thickTop="1">
      <c r="A60" s="805" t="s">
        <v>2414</v>
      </c>
      <c r="B60" s="805"/>
      <c r="C60" s="805"/>
      <c r="D60" s="805"/>
      <c r="E60" s="805"/>
      <c r="F60" s="805"/>
      <c r="G60" s="300"/>
      <c r="H60" s="302"/>
      <c r="I60" s="302"/>
      <c r="J60" s="303"/>
      <c r="K60" s="302"/>
      <c r="L60" s="303"/>
      <c r="M60" s="302"/>
      <c r="N60" s="303"/>
      <c r="O60" s="302"/>
      <c r="P60" s="303"/>
      <c r="Q60" s="302"/>
      <c r="R60" s="303"/>
      <c r="S60" s="302"/>
      <c r="T60" s="303"/>
      <c r="U60" s="302"/>
      <c r="V60" s="303"/>
      <c r="W60" s="302"/>
      <c r="X60" s="303"/>
      <c r="Y60" s="302"/>
      <c r="Z60" s="303"/>
      <c r="AA60" s="302"/>
      <c r="AB60" s="303"/>
      <c r="AC60" s="302"/>
      <c r="AD60" s="304"/>
    </row>
    <row r="61" spans="1:33" ht="17.45" customHeight="1">
      <c r="A61" s="300"/>
      <c r="B61" s="300"/>
      <c r="C61" s="300"/>
      <c r="D61" s="301"/>
      <c r="E61" s="300"/>
      <c r="F61" s="300"/>
      <c r="G61" s="300"/>
      <c r="H61" s="302"/>
      <c r="I61" s="302"/>
      <c r="J61" s="303"/>
      <c r="K61" s="302"/>
      <c r="L61" s="303"/>
      <c r="M61" s="302"/>
      <c r="N61" s="303"/>
      <c r="O61" s="302"/>
      <c r="P61" s="303"/>
      <c r="Q61" s="302"/>
      <c r="R61" s="303"/>
      <c r="S61" s="302"/>
      <c r="T61" s="303"/>
      <c r="U61" s="302"/>
      <c r="V61" s="303"/>
      <c r="W61" s="302"/>
      <c r="X61" s="303"/>
      <c r="Y61" s="302"/>
      <c r="Z61" s="303"/>
      <c r="AA61" s="302"/>
      <c r="AB61" s="303"/>
      <c r="AC61" s="302"/>
      <c r="AD61" s="304"/>
    </row>
    <row r="62" spans="1:33" ht="17.45" customHeight="1">
      <c r="A62" s="300"/>
      <c r="B62" s="300"/>
      <c r="C62" s="300"/>
      <c r="D62" s="301"/>
      <c r="E62" s="300"/>
      <c r="F62" s="300"/>
      <c r="G62" s="300"/>
      <c r="H62" s="302"/>
      <c r="I62" s="302"/>
      <c r="J62" s="303"/>
      <c r="K62" s="302"/>
      <c r="L62" s="303"/>
      <c r="M62" s="302"/>
      <c r="N62" s="303"/>
      <c r="O62" s="302"/>
      <c r="P62" s="303"/>
      <c r="Q62" s="302"/>
      <c r="R62" s="303"/>
      <c r="S62" s="302"/>
      <c r="T62" s="303"/>
      <c r="U62" s="302"/>
      <c r="V62" s="303"/>
      <c r="W62" s="302"/>
      <c r="X62" s="303"/>
      <c r="Y62" s="302"/>
      <c r="Z62" s="303"/>
      <c r="AA62" s="302"/>
      <c r="AB62" s="303"/>
      <c r="AC62" s="302"/>
      <c r="AD62" s="304"/>
    </row>
    <row r="63" spans="1:33" ht="17.45" customHeight="1">
      <c r="A63" s="300"/>
      <c r="B63" s="300"/>
      <c r="C63" s="300"/>
      <c r="D63" s="301"/>
      <c r="E63" s="300"/>
      <c r="F63" s="300"/>
      <c r="G63" s="300"/>
      <c r="H63" s="302"/>
      <c r="I63" s="302"/>
      <c r="J63" s="303"/>
      <c r="K63" s="302"/>
      <c r="L63" s="303"/>
      <c r="M63" s="302"/>
      <c r="N63" s="303"/>
      <c r="O63" s="302"/>
      <c r="P63" s="303"/>
      <c r="Q63" s="302"/>
      <c r="R63" s="303"/>
      <c r="S63" s="302"/>
      <c r="T63" s="303"/>
      <c r="U63" s="302"/>
      <c r="V63" s="303"/>
      <c r="W63" s="302"/>
      <c r="X63" s="303"/>
      <c r="Y63" s="302"/>
      <c r="Z63" s="303"/>
      <c r="AA63" s="302"/>
      <c r="AB63" s="303"/>
      <c r="AC63" s="302"/>
      <c r="AD63" s="304"/>
    </row>
    <row r="64" spans="1:33" ht="17.45" customHeight="1">
      <c r="A64" s="300"/>
      <c r="B64" s="300"/>
      <c r="C64" s="300"/>
      <c r="D64" s="301"/>
      <c r="E64" s="300"/>
      <c r="F64" s="300"/>
      <c r="G64" s="300"/>
      <c r="H64" s="302"/>
      <c r="I64" s="302"/>
      <c r="J64" s="303"/>
      <c r="K64" s="302"/>
      <c r="L64" s="303"/>
      <c r="M64" s="302"/>
      <c r="N64" s="303"/>
      <c r="O64" s="302"/>
      <c r="P64" s="303"/>
      <c r="Q64" s="302"/>
      <c r="R64" s="303"/>
      <c r="S64" s="302"/>
      <c r="T64" s="303"/>
      <c r="U64" s="302"/>
      <c r="V64" s="303"/>
      <c r="W64" s="302"/>
      <c r="X64" s="303"/>
      <c r="Y64" s="302"/>
      <c r="Z64" s="303"/>
      <c r="AA64" s="302"/>
      <c r="AB64" s="303"/>
      <c r="AC64" s="302"/>
      <c r="AD64" s="304"/>
    </row>
    <row r="65" spans="1:32" ht="17.45" customHeight="1">
      <c r="A65" s="300"/>
      <c r="B65" s="300"/>
      <c r="C65" s="300"/>
      <c r="D65" s="301"/>
      <c r="E65" s="300"/>
      <c r="F65" s="300"/>
      <c r="G65" s="300"/>
      <c r="H65" s="302"/>
      <c r="I65" s="302"/>
      <c r="J65" s="303"/>
      <c r="K65" s="302"/>
      <c r="L65" s="303"/>
      <c r="M65" s="302"/>
      <c r="N65" s="303"/>
      <c r="O65" s="302"/>
      <c r="P65" s="303"/>
      <c r="Q65" s="302"/>
      <c r="R65" s="303"/>
      <c r="S65" s="302"/>
      <c r="T65" s="303"/>
      <c r="U65" s="302"/>
      <c r="V65" s="303"/>
      <c r="W65" s="302"/>
      <c r="X65" s="303"/>
      <c r="Y65" s="302"/>
      <c r="Z65" s="303"/>
      <c r="AA65" s="302"/>
      <c r="AB65" s="303"/>
      <c r="AC65" s="302"/>
      <c r="AD65" s="304"/>
    </row>
    <row r="66" spans="1:32" ht="23.25">
      <c r="A66" s="810" t="s">
        <v>2404</v>
      </c>
      <c r="B66" s="810"/>
      <c r="C66" s="810"/>
      <c r="D66" s="810"/>
      <c r="E66" s="810"/>
      <c r="F66" s="810"/>
      <c r="G66" s="810"/>
      <c r="H66" s="810"/>
      <c r="I66" s="810"/>
      <c r="J66" s="810"/>
      <c r="K66" s="810"/>
      <c r="L66" s="810"/>
      <c r="M66" s="810"/>
      <c r="N66" s="810"/>
      <c r="O66" s="810"/>
      <c r="P66" s="810"/>
      <c r="Q66" s="810"/>
      <c r="R66" s="810"/>
      <c r="S66" s="810"/>
      <c r="T66" s="810"/>
      <c r="U66" s="810"/>
      <c r="V66" s="810"/>
      <c r="W66" s="810"/>
      <c r="X66" s="810"/>
      <c r="Y66" s="810"/>
      <c r="Z66" s="810"/>
      <c r="AA66" s="810"/>
      <c r="AB66" s="810"/>
      <c r="AC66" s="810"/>
      <c r="AD66" s="810"/>
    </row>
    <row r="67" spans="1:32" ht="23.25">
      <c r="A67" s="810" t="s">
        <v>124</v>
      </c>
      <c r="B67" s="810"/>
      <c r="C67" s="810"/>
      <c r="D67" s="810"/>
      <c r="E67" s="810"/>
      <c r="F67" s="810"/>
      <c r="G67" s="810"/>
      <c r="H67" s="810"/>
      <c r="I67" s="810"/>
      <c r="J67" s="810"/>
      <c r="K67" s="810"/>
      <c r="L67" s="810"/>
      <c r="M67" s="810"/>
      <c r="N67" s="810"/>
      <c r="O67" s="810"/>
      <c r="P67" s="810"/>
      <c r="Q67" s="810"/>
      <c r="R67" s="810"/>
      <c r="S67" s="810"/>
      <c r="T67" s="810"/>
      <c r="U67" s="810"/>
      <c r="V67" s="810"/>
      <c r="W67" s="810"/>
      <c r="X67" s="810"/>
      <c r="Y67" s="810"/>
      <c r="Z67" s="810"/>
      <c r="AA67" s="810"/>
      <c r="AB67" s="810"/>
      <c r="AC67" s="810"/>
      <c r="AD67" s="810"/>
    </row>
    <row r="68" spans="1:32" ht="21">
      <c r="A68" s="290"/>
      <c r="B68" s="812" t="s">
        <v>968</v>
      </c>
      <c r="C68" s="812"/>
      <c r="D68" s="812"/>
      <c r="E68" s="812"/>
      <c r="F68" s="812"/>
      <c r="G68" s="812"/>
      <c r="H68" s="812"/>
      <c r="I68" s="812"/>
      <c r="J68" s="812"/>
      <c r="K68" s="812"/>
      <c r="L68" s="812"/>
      <c r="M68" s="812"/>
      <c r="N68" s="812"/>
      <c r="O68" s="812"/>
      <c r="P68" s="812"/>
      <c r="Q68" s="812"/>
      <c r="R68" s="812"/>
      <c r="S68" s="812"/>
      <c r="T68" s="812"/>
      <c r="U68" s="812"/>
      <c r="V68" s="812"/>
      <c r="W68" s="812"/>
      <c r="X68" s="812"/>
      <c r="Y68" s="812"/>
      <c r="Z68" s="812"/>
      <c r="AA68" s="812"/>
      <c r="AB68" s="812"/>
      <c r="AC68" s="812"/>
      <c r="AD68" s="812"/>
    </row>
    <row r="69" spans="1:32" ht="21">
      <c r="A69" s="290"/>
      <c r="B69" s="812" t="s">
        <v>1597</v>
      </c>
      <c r="C69" s="812"/>
      <c r="D69" s="812"/>
      <c r="E69" s="812"/>
      <c r="F69" s="812"/>
      <c r="G69" s="812"/>
      <c r="H69" s="812"/>
      <c r="I69" s="291"/>
      <c r="J69" s="297"/>
      <c r="K69" s="291"/>
      <c r="L69" s="297"/>
      <c r="M69" s="291"/>
      <c r="N69" s="297"/>
      <c r="O69" s="291"/>
      <c r="P69" s="297"/>
      <c r="Q69" s="291"/>
      <c r="R69" s="297"/>
      <c r="S69" s="291"/>
      <c r="T69" s="297"/>
      <c r="U69" s="291"/>
      <c r="V69" s="297"/>
      <c r="W69" s="291"/>
      <c r="X69" s="297"/>
      <c r="Y69" s="291"/>
      <c r="Z69" s="297"/>
      <c r="AA69" s="291"/>
      <c r="AB69" s="297"/>
      <c r="AC69" s="291"/>
      <c r="AD69" s="297"/>
    </row>
    <row r="70" spans="1:32" ht="23.25">
      <c r="A70" s="290"/>
      <c r="B70" s="293"/>
      <c r="C70" s="293"/>
      <c r="D70" s="294"/>
      <c r="E70" s="293"/>
      <c r="F70" s="293"/>
      <c r="G70" s="293"/>
      <c r="H70" s="295"/>
      <c r="I70" s="295"/>
      <c r="J70" s="376"/>
      <c r="K70" s="295"/>
      <c r="L70" s="376"/>
      <c r="M70" s="295"/>
      <c r="N70" s="376"/>
      <c r="O70" s="295"/>
      <c r="P70" s="376"/>
      <c r="Q70" s="295"/>
      <c r="R70" s="376"/>
      <c r="S70" s="295"/>
      <c r="T70" s="376"/>
      <c r="U70" s="295"/>
      <c r="V70" s="376"/>
      <c r="W70" s="295"/>
      <c r="X70" s="376"/>
      <c r="Y70" s="295"/>
      <c r="Z70" s="376"/>
      <c r="AA70" s="295"/>
      <c r="AB70" s="376"/>
      <c r="AC70" s="295"/>
      <c r="AD70" s="376"/>
    </row>
    <row r="71" spans="1:32" ht="23.25">
      <c r="A71" s="290"/>
      <c r="B71" s="293"/>
      <c r="C71" s="293"/>
      <c r="D71" s="294"/>
      <c r="E71" s="293"/>
      <c r="F71" s="293"/>
      <c r="G71" s="293"/>
      <c r="H71" s="295"/>
      <c r="I71" s="295"/>
      <c r="J71" s="376"/>
      <c r="K71" s="295"/>
      <c r="L71" s="376"/>
      <c r="M71" s="295"/>
      <c r="N71" s="376"/>
      <c r="O71" s="295"/>
      <c r="P71" s="376"/>
      <c r="Q71" s="295"/>
      <c r="R71" s="376"/>
      <c r="S71" s="295"/>
      <c r="T71" s="376"/>
      <c r="U71" s="295"/>
      <c r="V71" s="376"/>
      <c r="W71" s="295"/>
      <c r="X71" s="376"/>
      <c r="Y71" s="295"/>
      <c r="Z71" s="376"/>
      <c r="AA71" s="295"/>
      <c r="AB71" s="376"/>
      <c r="AC71" s="295"/>
      <c r="AD71" s="376"/>
    </row>
    <row r="72" spans="1:32" ht="18" customHeight="1">
      <c r="A72" s="740" t="s">
        <v>940</v>
      </c>
      <c r="B72" s="740" t="s">
        <v>122</v>
      </c>
      <c r="C72" s="740" t="s">
        <v>942</v>
      </c>
      <c r="D72" s="813" t="s">
        <v>943</v>
      </c>
      <c r="E72" s="740" t="s">
        <v>944</v>
      </c>
      <c r="F72" s="740" t="s">
        <v>945</v>
      </c>
      <c r="G72" s="740" t="s">
        <v>1139</v>
      </c>
      <c r="H72" s="743" t="s">
        <v>946</v>
      </c>
      <c r="I72" s="743" t="s">
        <v>1853</v>
      </c>
      <c r="J72" s="776" t="s">
        <v>1852</v>
      </c>
      <c r="K72" s="765" t="s">
        <v>928</v>
      </c>
      <c r="L72" s="766"/>
      <c r="M72" s="751" t="s">
        <v>929</v>
      </c>
      <c r="N72" s="764"/>
      <c r="O72" s="764"/>
      <c r="P72" s="764"/>
      <c r="Q72" s="764"/>
      <c r="R72" s="764"/>
      <c r="S72" s="764"/>
      <c r="T72" s="764"/>
      <c r="U72" s="764"/>
      <c r="V72" s="764"/>
      <c r="W72" s="764"/>
      <c r="X72" s="764"/>
      <c r="Y72" s="764"/>
      <c r="Z72" s="764"/>
      <c r="AA72" s="764"/>
      <c r="AB72" s="764"/>
      <c r="AC72" s="764"/>
      <c r="AD72" s="752"/>
    </row>
    <row r="73" spans="1:32" ht="18">
      <c r="A73" s="741"/>
      <c r="B73" s="741"/>
      <c r="C73" s="741"/>
      <c r="D73" s="814"/>
      <c r="E73" s="741"/>
      <c r="F73" s="741"/>
      <c r="G73" s="816"/>
      <c r="H73" s="744"/>
      <c r="I73" s="744"/>
      <c r="J73" s="777"/>
      <c r="K73" s="767"/>
      <c r="L73" s="768"/>
      <c r="M73" s="808" t="s">
        <v>930</v>
      </c>
      <c r="N73" s="809"/>
      <c r="O73" s="808" t="s">
        <v>931</v>
      </c>
      <c r="P73" s="809"/>
      <c r="Q73" s="808" t="s">
        <v>932</v>
      </c>
      <c r="R73" s="809"/>
      <c r="S73" s="808" t="s">
        <v>933</v>
      </c>
      <c r="T73" s="809"/>
      <c r="U73" s="808" t="s">
        <v>934</v>
      </c>
      <c r="V73" s="809"/>
      <c r="W73" s="808" t="s">
        <v>935</v>
      </c>
      <c r="X73" s="809"/>
      <c r="Y73" s="808" t="s">
        <v>936</v>
      </c>
      <c r="Z73" s="809"/>
      <c r="AA73" s="808" t="s">
        <v>950</v>
      </c>
      <c r="AB73" s="809"/>
      <c r="AC73" s="808" t="s">
        <v>951</v>
      </c>
      <c r="AD73" s="809"/>
    </row>
    <row r="74" spans="1:32" ht="36">
      <c r="A74" s="742"/>
      <c r="B74" s="742"/>
      <c r="C74" s="742"/>
      <c r="D74" s="815"/>
      <c r="E74" s="742"/>
      <c r="F74" s="742"/>
      <c r="G74" s="817"/>
      <c r="H74" s="745"/>
      <c r="I74" s="745"/>
      <c r="J74" s="778"/>
      <c r="K74" s="416" t="s">
        <v>937</v>
      </c>
      <c r="L74" s="65" t="s">
        <v>949</v>
      </c>
      <c r="M74" s="416" t="s">
        <v>937</v>
      </c>
      <c r="N74" s="65" t="s">
        <v>949</v>
      </c>
      <c r="O74" s="416" t="s">
        <v>937</v>
      </c>
      <c r="P74" s="65" t="s">
        <v>949</v>
      </c>
      <c r="Q74" s="416" t="s">
        <v>937</v>
      </c>
      <c r="R74" s="65" t="s">
        <v>949</v>
      </c>
      <c r="S74" s="416" t="s">
        <v>937</v>
      </c>
      <c r="T74" s="65" t="s">
        <v>949</v>
      </c>
      <c r="U74" s="416" t="s">
        <v>937</v>
      </c>
      <c r="V74" s="65" t="s">
        <v>949</v>
      </c>
      <c r="W74" s="416" t="s">
        <v>937</v>
      </c>
      <c r="X74" s="65" t="s">
        <v>949</v>
      </c>
      <c r="Y74" s="416" t="s">
        <v>937</v>
      </c>
      <c r="Z74" s="65" t="s">
        <v>949</v>
      </c>
      <c r="AA74" s="416" t="s">
        <v>937</v>
      </c>
      <c r="AB74" s="65" t="s">
        <v>949</v>
      </c>
      <c r="AC74" s="416" t="s">
        <v>937</v>
      </c>
      <c r="AD74" s="65" t="s">
        <v>949</v>
      </c>
    </row>
    <row r="75" spans="1:32" s="8" customFormat="1" ht="18.75" thickBot="1">
      <c r="A75" s="310">
        <v>1</v>
      </c>
      <c r="B75" s="311" t="s">
        <v>1595</v>
      </c>
      <c r="C75" s="312" t="s">
        <v>1596</v>
      </c>
      <c r="D75" s="313">
        <v>4</v>
      </c>
      <c r="E75" s="314" t="s">
        <v>1082</v>
      </c>
      <c r="F75" s="314" t="s">
        <v>1085</v>
      </c>
      <c r="G75" s="314" t="s">
        <v>1147</v>
      </c>
      <c r="H75" s="315">
        <v>136</v>
      </c>
      <c r="I75" s="315">
        <v>136</v>
      </c>
      <c r="J75" s="316">
        <v>100</v>
      </c>
      <c r="K75" s="315">
        <v>0</v>
      </c>
      <c r="L75" s="316">
        <v>0</v>
      </c>
      <c r="M75" s="421">
        <v>0</v>
      </c>
      <c r="N75" s="316">
        <v>0</v>
      </c>
      <c r="O75" s="421">
        <v>0</v>
      </c>
      <c r="P75" s="316">
        <v>0</v>
      </c>
      <c r="Q75" s="421">
        <v>0</v>
      </c>
      <c r="R75" s="316">
        <v>0</v>
      </c>
      <c r="S75" s="421">
        <v>0</v>
      </c>
      <c r="T75" s="316">
        <v>0</v>
      </c>
      <c r="U75" s="421">
        <v>0</v>
      </c>
      <c r="V75" s="316">
        <v>0</v>
      </c>
      <c r="W75" s="421">
        <v>0</v>
      </c>
      <c r="X75" s="316">
        <v>0</v>
      </c>
      <c r="Y75" s="421">
        <v>0</v>
      </c>
      <c r="Z75" s="316">
        <v>0</v>
      </c>
      <c r="AA75" s="421">
        <v>0</v>
      </c>
      <c r="AB75" s="316">
        <v>0</v>
      </c>
      <c r="AC75" s="421">
        <v>0</v>
      </c>
      <c r="AD75" s="316">
        <v>0</v>
      </c>
      <c r="AE75" s="8">
        <v>1</v>
      </c>
      <c r="AF75" s="8">
        <v>1</v>
      </c>
    </row>
    <row r="76" spans="1:32" ht="19.5" thickTop="1" thickBot="1">
      <c r="A76" s="769" t="s">
        <v>123</v>
      </c>
      <c r="B76" s="771"/>
      <c r="C76" s="771"/>
      <c r="D76" s="771"/>
      <c r="E76" s="771"/>
      <c r="F76" s="771"/>
      <c r="G76" s="772"/>
      <c r="H76" s="82">
        <f>SUM(H66:H75)</f>
        <v>136</v>
      </c>
      <c r="I76" s="82">
        <f>SUM(I66:I75)</f>
        <v>136</v>
      </c>
      <c r="J76" s="83">
        <f>I76/H76*100</f>
        <v>100</v>
      </c>
      <c r="K76" s="82">
        <f>SUM(K66:K75)</f>
        <v>0</v>
      </c>
      <c r="L76" s="83">
        <f>K76/I76*100</f>
        <v>0</v>
      </c>
      <c r="M76" s="82">
        <f>SUM(M66:M75)</f>
        <v>0</v>
      </c>
      <c r="N76" s="83">
        <f>M76/I76*100</f>
        <v>0</v>
      </c>
      <c r="O76" s="82">
        <f>SUM(O66:O75)</f>
        <v>0</v>
      </c>
      <c r="P76" s="83">
        <f>O76/I76*100</f>
        <v>0</v>
      </c>
      <c r="Q76" s="82">
        <f>SUM(Q66:Q75)</f>
        <v>0</v>
      </c>
      <c r="R76" s="83">
        <f>Q76/I76*100</f>
        <v>0</v>
      </c>
      <c r="S76" s="82">
        <f>SUM(S66:S75)</f>
        <v>0</v>
      </c>
      <c r="T76" s="83">
        <f>S76/I76*100</f>
        <v>0</v>
      </c>
      <c r="U76" s="82">
        <f>SUM(U66:U75)</f>
        <v>0</v>
      </c>
      <c r="V76" s="83">
        <f>U76/I76*100</f>
        <v>0</v>
      </c>
      <c r="W76" s="82">
        <f>SUM(W66:W75)</f>
        <v>0</v>
      </c>
      <c r="X76" s="83">
        <f>W76/I76*100</f>
        <v>0</v>
      </c>
      <c r="Y76" s="82">
        <f>SUM(Y66:Y75)</f>
        <v>0</v>
      </c>
      <c r="Z76" s="83">
        <f>Y76/I76*100</f>
        <v>0</v>
      </c>
      <c r="AA76" s="82">
        <f>SUM(AA66:AA75)</f>
        <v>0</v>
      </c>
      <c r="AB76" s="83">
        <f>AA76/I76*100</f>
        <v>0</v>
      </c>
      <c r="AC76" s="82">
        <v>0</v>
      </c>
      <c r="AD76" s="83">
        <f>AC76/I76*100</f>
        <v>0</v>
      </c>
    </row>
    <row r="77" spans="1:32" ht="18.75" thickTop="1">
      <c r="A77" s="300"/>
      <c r="B77" s="300"/>
      <c r="C77" s="300"/>
      <c r="D77" s="301"/>
      <c r="E77" s="300"/>
      <c r="F77" s="300"/>
      <c r="G77" s="300"/>
      <c r="H77" s="302"/>
      <c r="I77" s="302"/>
      <c r="J77" s="303"/>
      <c r="K77" s="302"/>
      <c r="L77" s="303"/>
      <c r="M77" s="302"/>
      <c r="N77" s="303"/>
      <c r="O77" s="302"/>
      <c r="P77" s="303"/>
      <c r="Q77" s="302"/>
      <c r="R77" s="303"/>
      <c r="S77" s="302"/>
      <c r="T77" s="303"/>
      <c r="U77" s="302"/>
      <c r="V77" s="303"/>
      <c r="W77" s="302"/>
      <c r="X77" s="303"/>
      <c r="Y77" s="302"/>
      <c r="Z77" s="303"/>
      <c r="AA77" s="302"/>
      <c r="AB77" s="303"/>
      <c r="AC77" s="302"/>
      <c r="AD77" s="304"/>
    </row>
    <row r="78" spans="1:32" ht="18">
      <c r="A78" s="300"/>
      <c r="B78" s="300"/>
      <c r="C78" s="300"/>
      <c r="D78" s="301"/>
      <c r="E78" s="300"/>
      <c r="F78" s="300"/>
      <c r="G78" s="300"/>
      <c r="H78" s="302"/>
      <c r="I78" s="302"/>
      <c r="J78" s="303"/>
      <c r="K78" s="302"/>
      <c r="L78" s="303"/>
      <c r="M78" s="302"/>
      <c r="N78" s="303"/>
      <c r="O78" s="302"/>
      <c r="P78" s="303"/>
      <c r="Q78" s="302"/>
      <c r="R78" s="303"/>
      <c r="S78" s="302"/>
      <c r="T78" s="303"/>
      <c r="U78" s="302"/>
      <c r="V78" s="303"/>
      <c r="W78" s="302"/>
      <c r="X78" s="303"/>
      <c r="Y78" s="302"/>
      <c r="Z78" s="303"/>
      <c r="AA78" s="302"/>
      <c r="AB78" s="303"/>
      <c r="AC78" s="302"/>
      <c r="AD78" s="304"/>
    </row>
    <row r="79" spans="1:32" ht="18">
      <c r="A79" s="300"/>
      <c r="B79" s="300"/>
      <c r="C79" s="300"/>
      <c r="D79" s="301"/>
      <c r="E79" s="300"/>
      <c r="F79" s="300"/>
      <c r="G79" s="300"/>
      <c r="H79" s="302"/>
      <c r="I79" s="302"/>
      <c r="J79" s="303"/>
      <c r="K79" s="302"/>
      <c r="L79" s="303"/>
      <c r="M79" s="302"/>
      <c r="N79" s="303"/>
      <c r="O79" s="302"/>
      <c r="P79" s="303"/>
      <c r="Q79" s="302"/>
      <c r="R79" s="303"/>
      <c r="S79" s="302"/>
      <c r="T79" s="303"/>
      <c r="U79" s="302"/>
      <c r="V79" s="303"/>
      <c r="W79" s="302"/>
      <c r="X79" s="303"/>
      <c r="Y79" s="302"/>
      <c r="Z79" s="303"/>
      <c r="AA79" s="302"/>
      <c r="AB79" s="303"/>
      <c r="AC79" s="302"/>
      <c r="AD79" s="304"/>
    </row>
    <row r="80" spans="1:32" ht="18">
      <c r="A80" s="300"/>
      <c r="B80" s="300"/>
      <c r="C80" s="300"/>
      <c r="D80" s="301"/>
      <c r="E80" s="300"/>
      <c r="F80" s="300"/>
      <c r="G80" s="300"/>
      <c r="H80" s="302"/>
      <c r="I80" s="302"/>
      <c r="J80" s="303"/>
      <c r="K80" s="302"/>
      <c r="L80" s="303"/>
      <c r="M80" s="302"/>
      <c r="N80" s="303"/>
      <c r="O80" s="302"/>
      <c r="P80" s="303"/>
      <c r="Q80" s="302"/>
      <c r="R80" s="303"/>
      <c r="S80" s="302"/>
      <c r="T80" s="303"/>
      <c r="U80" s="302"/>
      <c r="V80" s="303"/>
      <c r="W80" s="302"/>
      <c r="X80" s="303"/>
      <c r="Y80" s="302"/>
      <c r="Z80" s="303"/>
      <c r="AA80" s="302"/>
      <c r="AB80" s="303"/>
      <c r="AC80" s="302"/>
      <c r="AD80" s="304"/>
    </row>
    <row r="81" spans="1:32" ht="18">
      <c r="A81" s="300"/>
      <c r="B81" s="300"/>
      <c r="C81" s="300"/>
      <c r="D81" s="301"/>
      <c r="E81" s="300"/>
      <c r="F81" s="300"/>
      <c r="G81" s="300"/>
      <c r="H81" s="302"/>
      <c r="I81" s="302"/>
      <c r="J81" s="303"/>
      <c r="K81" s="302"/>
      <c r="L81" s="303"/>
      <c r="M81" s="302"/>
      <c r="N81" s="303"/>
      <c r="O81" s="302"/>
      <c r="P81" s="303"/>
      <c r="Q81" s="302"/>
      <c r="R81" s="303"/>
      <c r="S81" s="302"/>
      <c r="T81" s="303"/>
      <c r="U81" s="302"/>
      <c r="V81" s="303"/>
      <c r="W81" s="302"/>
      <c r="X81" s="303"/>
      <c r="Y81" s="302"/>
      <c r="Z81" s="303"/>
      <c r="AA81" s="302"/>
      <c r="AB81" s="303"/>
      <c r="AC81" s="302"/>
      <c r="AD81" s="304"/>
    </row>
    <row r="82" spans="1:32" ht="18">
      <c r="A82" s="300"/>
      <c r="B82" s="300"/>
      <c r="C82" s="300"/>
      <c r="D82" s="301"/>
      <c r="E82" s="300"/>
      <c r="F82" s="300"/>
      <c r="G82" s="300"/>
      <c r="H82" s="302"/>
      <c r="I82" s="302"/>
      <c r="J82" s="303"/>
      <c r="K82" s="302"/>
      <c r="L82" s="303"/>
      <c r="M82" s="302"/>
      <c r="N82" s="303"/>
      <c r="O82" s="302"/>
      <c r="P82" s="303"/>
      <c r="Q82" s="302"/>
      <c r="R82" s="303"/>
      <c r="S82" s="302"/>
      <c r="T82" s="303"/>
      <c r="U82" s="302"/>
      <c r="V82" s="303"/>
      <c r="W82" s="302"/>
      <c r="X82" s="303"/>
      <c r="Y82" s="302"/>
      <c r="Z82" s="303"/>
      <c r="AA82" s="302"/>
      <c r="AB82" s="303"/>
      <c r="AC82" s="302"/>
      <c r="AD82" s="304"/>
    </row>
    <row r="83" spans="1:32" ht="18">
      <c r="A83" s="300"/>
      <c r="B83" s="300"/>
      <c r="C83" s="300"/>
      <c r="D83" s="301"/>
      <c r="E83" s="300"/>
      <c r="F83" s="300"/>
      <c r="G83" s="300"/>
      <c r="H83" s="302"/>
      <c r="I83" s="302"/>
      <c r="J83" s="303"/>
      <c r="K83" s="302"/>
      <c r="L83" s="303"/>
      <c r="M83" s="302"/>
      <c r="N83" s="303"/>
      <c r="O83" s="302"/>
      <c r="P83" s="303"/>
      <c r="Q83" s="302"/>
      <c r="R83" s="303"/>
      <c r="S83" s="302"/>
      <c r="T83" s="303"/>
      <c r="U83" s="302"/>
      <c r="V83" s="303"/>
      <c r="W83" s="302"/>
      <c r="X83" s="303"/>
      <c r="Y83" s="302"/>
      <c r="Z83" s="303"/>
      <c r="AA83" s="302"/>
      <c r="AB83" s="303"/>
      <c r="AC83" s="302"/>
      <c r="AD83" s="304"/>
    </row>
    <row r="84" spans="1:32" ht="18">
      <c r="A84" s="300"/>
      <c r="B84" s="300"/>
      <c r="C84" s="300"/>
      <c r="D84" s="301"/>
      <c r="E84" s="300"/>
      <c r="F84" s="300"/>
      <c r="G84" s="300"/>
      <c r="H84" s="302"/>
      <c r="I84" s="302"/>
      <c r="J84" s="303"/>
      <c r="K84" s="302"/>
      <c r="L84" s="303"/>
      <c r="M84" s="302"/>
      <c r="N84" s="303"/>
      <c r="O84" s="302"/>
      <c r="P84" s="303"/>
      <c r="Q84" s="302"/>
      <c r="R84" s="303"/>
      <c r="S84" s="302"/>
      <c r="T84" s="303"/>
      <c r="U84" s="302"/>
      <c r="V84" s="303"/>
      <c r="W84" s="302"/>
      <c r="X84" s="303"/>
      <c r="Y84" s="302"/>
      <c r="Z84" s="303"/>
      <c r="AA84" s="302"/>
      <c r="AB84" s="303"/>
      <c r="AC84" s="302"/>
      <c r="AD84" s="304"/>
    </row>
    <row r="85" spans="1:32" ht="23.25">
      <c r="A85" s="810" t="s">
        <v>2404</v>
      </c>
      <c r="B85" s="810"/>
      <c r="C85" s="810"/>
      <c r="D85" s="810"/>
      <c r="E85" s="810"/>
      <c r="F85" s="810"/>
      <c r="G85" s="810"/>
      <c r="H85" s="810"/>
      <c r="I85" s="810"/>
      <c r="J85" s="810"/>
      <c r="K85" s="810"/>
      <c r="L85" s="810"/>
      <c r="M85" s="810"/>
      <c r="N85" s="810"/>
      <c r="O85" s="810"/>
      <c r="P85" s="810"/>
      <c r="Q85" s="810"/>
      <c r="R85" s="810"/>
      <c r="S85" s="810"/>
      <c r="T85" s="810"/>
      <c r="U85" s="810"/>
      <c r="V85" s="810"/>
      <c r="W85" s="810"/>
      <c r="X85" s="810"/>
      <c r="Y85" s="810"/>
      <c r="Z85" s="810"/>
      <c r="AA85" s="810"/>
      <c r="AB85" s="810"/>
      <c r="AC85" s="810"/>
      <c r="AD85" s="810"/>
    </row>
    <row r="86" spans="1:32" ht="23.25">
      <c r="A86" s="810" t="s">
        <v>124</v>
      </c>
      <c r="B86" s="810"/>
      <c r="C86" s="810"/>
      <c r="D86" s="810"/>
      <c r="E86" s="810"/>
      <c r="F86" s="810"/>
      <c r="G86" s="810"/>
      <c r="H86" s="810"/>
      <c r="I86" s="810"/>
      <c r="J86" s="810"/>
      <c r="K86" s="810"/>
      <c r="L86" s="810"/>
      <c r="M86" s="810"/>
      <c r="N86" s="810"/>
      <c r="O86" s="810"/>
      <c r="P86" s="810"/>
      <c r="Q86" s="810"/>
      <c r="R86" s="810"/>
      <c r="S86" s="810"/>
      <c r="T86" s="810"/>
      <c r="U86" s="810"/>
      <c r="V86" s="810"/>
      <c r="W86" s="810"/>
      <c r="X86" s="810"/>
      <c r="Y86" s="810"/>
      <c r="Z86" s="810"/>
      <c r="AA86" s="810"/>
      <c r="AB86" s="810"/>
      <c r="AC86" s="810"/>
      <c r="AD86" s="810"/>
    </row>
    <row r="87" spans="1:32" ht="21">
      <c r="A87" s="290"/>
      <c r="B87" s="812" t="s">
        <v>968</v>
      </c>
      <c r="C87" s="812"/>
      <c r="D87" s="812"/>
      <c r="E87" s="812"/>
      <c r="F87" s="812"/>
      <c r="G87" s="812"/>
      <c r="H87" s="812"/>
      <c r="I87" s="812"/>
      <c r="J87" s="812"/>
      <c r="K87" s="812"/>
      <c r="L87" s="812"/>
      <c r="M87" s="812"/>
      <c r="N87" s="812"/>
      <c r="O87" s="812"/>
      <c r="P87" s="812"/>
      <c r="Q87" s="812"/>
      <c r="R87" s="812"/>
      <c r="S87" s="812"/>
      <c r="T87" s="812"/>
      <c r="U87" s="812"/>
      <c r="V87" s="812"/>
      <c r="W87" s="812"/>
      <c r="X87" s="812"/>
      <c r="Y87" s="812"/>
      <c r="Z87" s="812"/>
      <c r="AA87" s="812"/>
      <c r="AB87" s="812"/>
      <c r="AC87" s="812"/>
      <c r="AD87" s="812"/>
    </row>
    <row r="88" spans="1:32" ht="21">
      <c r="A88" s="290"/>
      <c r="B88" s="812" t="s">
        <v>1599</v>
      </c>
      <c r="C88" s="812"/>
      <c r="D88" s="812"/>
      <c r="E88" s="812"/>
      <c r="F88" s="812"/>
      <c r="G88" s="812"/>
      <c r="H88" s="291"/>
      <c r="I88" s="291"/>
      <c r="J88" s="297"/>
      <c r="K88" s="291"/>
      <c r="L88" s="297"/>
      <c r="M88" s="291"/>
      <c r="N88" s="297"/>
      <c r="O88" s="291"/>
      <c r="P88" s="297"/>
      <c r="Q88" s="291"/>
      <c r="R88" s="297"/>
      <c r="S88" s="291"/>
      <c r="T88" s="297"/>
      <c r="U88" s="291"/>
      <c r="V88" s="297"/>
      <c r="W88" s="291"/>
      <c r="X88" s="297"/>
      <c r="Y88" s="291"/>
      <c r="Z88" s="297"/>
      <c r="AA88" s="291"/>
      <c r="AB88" s="297"/>
      <c r="AC88" s="291"/>
      <c r="AD88" s="297"/>
    </row>
    <row r="89" spans="1:32" ht="23.25">
      <c r="A89" s="290"/>
      <c r="B89" s="293"/>
      <c r="C89" s="293"/>
      <c r="D89" s="294"/>
      <c r="E89" s="293"/>
      <c r="F89" s="293"/>
      <c r="G89" s="293"/>
      <c r="H89" s="295"/>
      <c r="I89" s="295"/>
      <c r="J89" s="376"/>
      <c r="K89" s="295"/>
      <c r="L89" s="376"/>
      <c r="M89" s="295"/>
      <c r="N89" s="376"/>
      <c r="O89" s="295"/>
      <c r="P89" s="376"/>
      <c r="Q89" s="295"/>
      <c r="R89" s="376"/>
      <c r="S89" s="295"/>
      <c r="T89" s="376"/>
      <c r="U89" s="295"/>
      <c r="V89" s="376"/>
      <c r="W89" s="295"/>
      <c r="X89" s="376"/>
      <c r="Y89" s="295"/>
      <c r="Z89" s="376"/>
      <c r="AA89" s="295"/>
      <c r="AB89" s="376"/>
      <c r="AC89" s="295"/>
      <c r="AD89" s="376"/>
    </row>
    <row r="90" spans="1:32" ht="23.25">
      <c r="A90" s="290"/>
      <c r="B90" s="293"/>
      <c r="C90" s="293"/>
      <c r="D90" s="294"/>
      <c r="E90" s="293"/>
      <c r="F90" s="293"/>
      <c r="G90" s="293"/>
      <c r="H90" s="295"/>
      <c r="I90" s="295"/>
      <c r="J90" s="376"/>
      <c r="K90" s="295"/>
      <c r="L90" s="376"/>
      <c r="M90" s="295"/>
      <c r="N90" s="376"/>
      <c r="O90" s="295"/>
      <c r="P90" s="376"/>
      <c r="Q90" s="295"/>
      <c r="R90" s="376"/>
      <c r="S90" s="295"/>
      <c r="T90" s="376"/>
      <c r="U90" s="295"/>
      <c r="V90" s="376"/>
      <c r="W90" s="295"/>
      <c r="X90" s="376"/>
      <c r="Y90" s="295"/>
      <c r="Z90" s="376"/>
      <c r="AA90" s="295"/>
      <c r="AB90" s="376"/>
      <c r="AC90" s="295"/>
      <c r="AD90" s="376"/>
    </row>
    <row r="91" spans="1:32" ht="18" customHeight="1">
      <c r="A91" s="740" t="s">
        <v>940</v>
      </c>
      <c r="B91" s="740" t="s">
        <v>122</v>
      </c>
      <c r="C91" s="740" t="s">
        <v>942</v>
      </c>
      <c r="D91" s="813" t="s">
        <v>943</v>
      </c>
      <c r="E91" s="740" t="s">
        <v>944</v>
      </c>
      <c r="F91" s="740" t="s">
        <v>945</v>
      </c>
      <c r="G91" s="740" t="s">
        <v>1139</v>
      </c>
      <c r="H91" s="743" t="s">
        <v>946</v>
      </c>
      <c r="I91" s="743" t="s">
        <v>1853</v>
      </c>
      <c r="J91" s="776" t="s">
        <v>1852</v>
      </c>
      <c r="K91" s="765" t="s">
        <v>928</v>
      </c>
      <c r="L91" s="766"/>
      <c r="M91" s="751" t="s">
        <v>929</v>
      </c>
      <c r="N91" s="764"/>
      <c r="O91" s="764"/>
      <c r="P91" s="764"/>
      <c r="Q91" s="764"/>
      <c r="R91" s="764"/>
      <c r="S91" s="764"/>
      <c r="T91" s="764"/>
      <c r="U91" s="764"/>
      <c r="V91" s="764"/>
      <c r="W91" s="764"/>
      <c r="X91" s="764"/>
      <c r="Y91" s="764"/>
      <c r="Z91" s="764"/>
      <c r="AA91" s="764"/>
      <c r="AB91" s="764"/>
      <c r="AC91" s="764"/>
      <c r="AD91" s="752"/>
    </row>
    <row r="92" spans="1:32" ht="18">
      <c r="A92" s="741"/>
      <c r="B92" s="741"/>
      <c r="C92" s="741"/>
      <c r="D92" s="814"/>
      <c r="E92" s="741"/>
      <c r="F92" s="741"/>
      <c r="G92" s="816"/>
      <c r="H92" s="744"/>
      <c r="I92" s="744"/>
      <c r="J92" s="777"/>
      <c r="K92" s="767"/>
      <c r="L92" s="768"/>
      <c r="M92" s="808" t="s">
        <v>930</v>
      </c>
      <c r="N92" s="809"/>
      <c r="O92" s="808" t="s">
        <v>931</v>
      </c>
      <c r="P92" s="809"/>
      <c r="Q92" s="808" t="s">
        <v>932</v>
      </c>
      <c r="R92" s="809"/>
      <c r="S92" s="808" t="s">
        <v>933</v>
      </c>
      <c r="T92" s="809"/>
      <c r="U92" s="808" t="s">
        <v>934</v>
      </c>
      <c r="V92" s="809"/>
      <c r="W92" s="808" t="s">
        <v>935</v>
      </c>
      <c r="X92" s="809"/>
      <c r="Y92" s="808" t="s">
        <v>936</v>
      </c>
      <c r="Z92" s="809"/>
      <c r="AA92" s="808" t="s">
        <v>950</v>
      </c>
      <c r="AB92" s="809"/>
      <c r="AC92" s="808" t="s">
        <v>951</v>
      </c>
      <c r="AD92" s="809"/>
    </row>
    <row r="93" spans="1:32" ht="36">
      <c r="A93" s="742"/>
      <c r="B93" s="742"/>
      <c r="C93" s="742"/>
      <c r="D93" s="815"/>
      <c r="E93" s="742"/>
      <c r="F93" s="742"/>
      <c r="G93" s="817"/>
      <c r="H93" s="745"/>
      <c r="I93" s="745"/>
      <c r="J93" s="778"/>
      <c r="K93" s="416" t="s">
        <v>937</v>
      </c>
      <c r="L93" s="65" t="s">
        <v>949</v>
      </c>
      <c r="M93" s="416" t="s">
        <v>937</v>
      </c>
      <c r="N93" s="65" t="s">
        <v>949</v>
      </c>
      <c r="O93" s="416" t="s">
        <v>937</v>
      </c>
      <c r="P93" s="65" t="s">
        <v>949</v>
      </c>
      <c r="Q93" s="416" t="s">
        <v>937</v>
      </c>
      <c r="R93" s="65" t="s">
        <v>949</v>
      </c>
      <c r="S93" s="416" t="s">
        <v>937</v>
      </c>
      <c r="T93" s="65" t="s">
        <v>949</v>
      </c>
      <c r="U93" s="416" t="s">
        <v>937</v>
      </c>
      <c r="V93" s="65" t="s">
        <v>949</v>
      </c>
      <c r="W93" s="416" t="s">
        <v>937</v>
      </c>
      <c r="X93" s="65" t="s">
        <v>949</v>
      </c>
      <c r="Y93" s="416" t="s">
        <v>937</v>
      </c>
      <c r="Z93" s="65" t="s">
        <v>949</v>
      </c>
      <c r="AA93" s="416" t="s">
        <v>937</v>
      </c>
      <c r="AB93" s="65" t="s">
        <v>949</v>
      </c>
      <c r="AC93" s="416" t="s">
        <v>937</v>
      </c>
      <c r="AD93" s="65" t="s">
        <v>949</v>
      </c>
    </row>
    <row r="94" spans="1:32" s="9" customFormat="1" ht="18.75">
      <c r="A94" s="32">
        <v>1</v>
      </c>
      <c r="B94" s="51" t="s">
        <v>1600</v>
      </c>
      <c r="C94" s="284" t="s">
        <v>1602</v>
      </c>
      <c r="D94" s="285">
        <v>6</v>
      </c>
      <c r="E94" s="200" t="s">
        <v>1605</v>
      </c>
      <c r="F94" s="200" t="s">
        <v>999</v>
      </c>
      <c r="G94" s="200" t="s">
        <v>1142</v>
      </c>
      <c r="H94" s="158"/>
      <c r="I94" s="158"/>
      <c r="J94" s="143" t="e">
        <f>I94*100/H94</f>
        <v>#DIV/0!</v>
      </c>
      <c r="K94" s="390">
        <v>0</v>
      </c>
      <c r="L94" s="143" t="e">
        <f>K94*100/I94</f>
        <v>#DIV/0!</v>
      </c>
      <c r="M94" s="422">
        <v>0</v>
      </c>
      <c r="N94" s="143" t="e">
        <f>M94*100/I94</f>
        <v>#DIV/0!</v>
      </c>
      <c r="O94" s="422">
        <v>0</v>
      </c>
      <c r="P94" s="143" t="e">
        <f>O94*100/I94</f>
        <v>#DIV/0!</v>
      </c>
      <c r="Q94" s="422">
        <v>0</v>
      </c>
      <c r="R94" s="143" t="e">
        <f>Q94*100/I94</f>
        <v>#DIV/0!</v>
      </c>
      <c r="S94" s="422">
        <v>0</v>
      </c>
      <c r="T94" s="143" t="e">
        <f>S94*100/I94</f>
        <v>#DIV/0!</v>
      </c>
      <c r="U94" s="422">
        <v>0</v>
      </c>
      <c r="V94" s="143" t="e">
        <f>U94*100/I94</f>
        <v>#DIV/0!</v>
      </c>
      <c r="W94" s="422">
        <v>0</v>
      </c>
      <c r="X94" s="143" t="e">
        <f>W94*100/I94</f>
        <v>#DIV/0!</v>
      </c>
      <c r="Y94" s="422">
        <v>0</v>
      </c>
      <c r="Z94" s="143" t="e">
        <f>Y94*100/I94</f>
        <v>#DIV/0!</v>
      </c>
      <c r="AA94" s="422">
        <v>0</v>
      </c>
      <c r="AB94" s="146" t="e">
        <f>AA94*100/I94</f>
        <v>#DIV/0!</v>
      </c>
      <c r="AC94" s="422">
        <v>0</v>
      </c>
      <c r="AD94" s="146" t="e">
        <f>AC94*100/I94</f>
        <v>#DIV/0!</v>
      </c>
      <c r="AE94" s="9">
        <v>1</v>
      </c>
      <c r="AF94" s="9">
        <v>1</v>
      </c>
    </row>
    <row r="95" spans="1:32" s="9" customFormat="1" ht="18.75">
      <c r="A95" s="32">
        <v>2</v>
      </c>
      <c r="B95" s="51" t="s">
        <v>1601</v>
      </c>
      <c r="C95" s="288" t="s">
        <v>1603</v>
      </c>
      <c r="D95" s="201">
        <v>4</v>
      </c>
      <c r="E95" s="32" t="s">
        <v>998</v>
      </c>
      <c r="F95" s="200" t="s">
        <v>1002</v>
      </c>
      <c r="G95" s="200" t="s">
        <v>1142</v>
      </c>
      <c r="H95" s="158">
        <v>296</v>
      </c>
      <c r="I95" s="158">
        <v>286</v>
      </c>
      <c r="J95" s="143">
        <f>I95*100/H95</f>
        <v>96.621621621621628</v>
      </c>
      <c r="K95" s="390">
        <v>0</v>
      </c>
      <c r="L95" s="143">
        <f>K95*100/I95</f>
        <v>0</v>
      </c>
      <c r="M95" s="422">
        <v>0</v>
      </c>
      <c r="N95" s="143">
        <f>M95*100/I95</f>
        <v>0</v>
      </c>
      <c r="O95" s="422">
        <v>0</v>
      </c>
      <c r="P95" s="143">
        <f>O95*100/I95</f>
        <v>0</v>
      </c>
      <c r="Q95" s="422">
        <v>0</v>
      </c>
      <c r="R95" s="143">
        <f>Q95*100/I95</f>
        <v>0</v>
      </c>
      <c r="S95" s="422">
        <v>0</v>
      </c>
      <c r="T95" s="143">
        <f>S95*100/I95</f>
        <v>0</v>
      </c>
      <c r="U95" s="422">
        <v>0</v>
      </c>
      <c r="V95" s="143">
        <f>U95*100/I95</f>
        <v>0</v>
      </c>
      <c r="W95" s="422">
        <v>0</v>
      </c>
      <c r="X95" s="143">
        <f>W95*100/I95</f>
        <v>0</v>
      </c>
      <c r="Y95" s="422">
        <v>0</v>
      </c>
      <c r="Z95" s="143">
        <f>Y95*100/I95</f>
        <v>0</v>
      </c>
      <c r="AA95" s="422">
        <v>0</v>
      </c>
      <c r="AB95" s="146">
        <f>AA95*100/I95</f>
        <v>0</v>
      </c>
      <c r="AC95" s="422">
        <v>0</v>
      </c>
      <c r="AD95" s="146">
        <f>AC95*100/I95</f>
        <v>0</v>
      </c>
      <c r="AE95" s="9">
        <v>1</v>
      </c>
      <c r="AF95" s="9">
        <v>1</v>
      </c>
    </row>
    <row r="96" spans="1:32" s="9" customFormat="1" ht="19.5" thickBot="1">
      <c r="A96" s="32">
        <v>3</v>
      </c>
      <c r="B96" s="51" t="s">
        <v>1865</v>
      </c>
      <c r="C96" s="288" t="s">
        <v>1604</v>
      </c>
      <c r="D96" s="201">
        <v>2</v>
      </c>
      <c r="E96" s="32" t="s">
        <v>998</v>
      </c>
      <c r="F96" s="200" t="s">
        <v>1002</v>
      </c>
      <c r="G96" s="200" t="s">
        <v>1142</v>
      </c>
      <c r="H96" s="176">
        <v>105</v>
      </c>
      <c r="I96" s="176">
        <v>101</v>
      </c>
      <c r="J96" s="143">
        <f>I96*100/H96</f>
        <v>96.19047619047619</v>
      </c>
      <c r="K96" s="390">
        <v>1</v>
      </c>
      <c r="L96" s="143">
        <f>K96*100/I96</f>
        <v>0.99009900990099009</v>
      </c>
      <c r="M96" s="422">
        <v>1</v>
      </c>
      <c r="N96" s="143">
        <f>M96*100/I96</f>
        <v>0.99009900990099009</v>
      </c>
      <c r="O96" s="422">
        <v>0</v>
      </c>
      <c r="P96" s="143">
        <f>O96*100/I96</f>
        <v>0</v>
      </c>
      <c r="Q96" s="422">
        <v>0</v>
      </c>
      <c r="R96" s="143">
        <f>Q96*100/I96</f>
        <v>0</v>
      </c>
      <c r="S96" s="422">
        <v>0</v>
      </c>
      <c r="T96" s="143">
        <f>S96*100/I96</f>
        <v>0</v>
      </c>
      <c r="U96" s="422">
        <v>0</v>
      </c>
      <c r="V96" s="143">
        <f>U96*100/I96</f>
        <v>0</v>
      </c>
      <c r="W96" s="422">
        <v>0</v>
      </c>
      <c r="X96" s="143">
        <f>W96*100/I96</f>
        <v>0</v>
      </c>
      <c r="Y96" s="422">
        <v>0</v>
      </c>
      <c r="Z96" s="143">
        <f>Y96*100/I96</f>
        <v>0</v>
      </c>
      <c r="AA96" s="422">
        <v>0</v>
      </c>
      <c r="AB96" s="146">
        <f>AA96*100/I96</f>
        <v>0</v>
      </c>
      <c r="AC96" s="422">
        <v>0</v>
      </c>
      <c r="AD96" s="146">
        <f>AC96*100/I96</f>
        <v>0</v>
      </c>
      <c r="AE96" s="9">
        <v>1</v>
      </c>
      <c r="AF96" s="9">
        <v>1</v>
      </c>
    </row>
    <row r="97" spans="1:31" ht="18" customHeight="1" thickTop="1" thickBot="1">
      <c r="A97" s="769" t="s">
        <v>123</v>
      </c>
      <c r="B97" s="771"/>
      <c r="C97" s="771"/>
      <c r="D97" s="771"/>
      <c r="E97" s="771"/>
      <c r="F97" s="771"/>
      <c r="G97" s="772"/>
      <c r="H97" s="82">
        <f>SUM(H94:H96)</f>
        <v>401</v>
      </c>
      <c r="I97" s="82">
        <f>SUM(I94:I96)</f>
        <v>387</v>
      </c>
      <c r="J97" s="83">
        <f>I97/H97*100</f>
        <v>96.508728179551113</v>
      </c>
      <c r="K97" s="82">
        <f>SUM(K87:K96)</f>
        <v>1</v>
      </c>
      <c r="L97" s="83">
        <f>K97/I97*100</f>
        <v>0.2583979328165375</v>
      </c>
      <c r="M97" s="82">
        <f>SUM(M87:M96)</f>
        <v>1</v>
      </c>
      <c r="N97" s="83">
        <f>M97/I97*100</f>
        <v>0.2583979328165375</v>
      </c>
      <c r="O97" s="82">
        <f>SUM(O87:O96)</f>
        <v>0</v>
      </c>
      <c r="P97" s="83">
        <f>O97/I97*100</f>
        <v>0</v>
      </c>
      <c r="Q97" s="82">
        <f>SUM(Q87:Q96)</f>
        <v>0</v>
      </c>
      <c r="R97" s="83">
        <f>Q97/I97*100</f>
        <v>0</v>
      </c>
      <c r="S97" s="82">
        <f>SUM(S87:S96)</f>
        <v>0</v>
      </c>
      <c r="T97" s="83">
        <f>S97/I97*100</f>
        <v>0</v>
      </c>
      <c r="U97" s="82">
        <f>SUM(U87:U96)</f>
        <v>0</v>
      </c>
      <c r="V97" s="83">
        <f>U97/I97*100</f>
        <v>0</v>
      </c>
      <c r="W97" s="82">
        <f>SUM(W87:W96)</f>
        <v>0</v>
      </c>
      <c r="X97" s="83">
        <f>W97/I97*100</f>
        <v>0</v>
      </c>
      <c r="Y97" s="82">
        <f>SUM(Y87:Y96)</f>
        <v>0</v>
      </c>
      <c r="Z97" s="83">
        <f>Y97/I97*100</f>
        <v>0</v>
      </c>
      <c r="AA97" s="82">
        <f>SUM(AA87:AA96)</f>
        <v>0</v>
      </c>
      <c r="AB97" s="83">
        <f>AA97/I97*100</f>
        <v>0</v>
      </c>
      <c r="AC97" s="82">
        <f>SUM(AC87:AC96)</f>
        <v>0</v>
      </c>
      <c r="AD97" s="83">
        <f>AC97/I97*100</f>
        <v>0</v>
      </c>
      <c r="AE97" s="189"/>
    </row>
    <row r="98" spans="1:31" ht="18" customHeight="1" thickTop="1">
      <c r="A98" s="300"/>
      <c r="B98" s="300"/>
      <c r="C98" s="300"/>
      <c r="D98" s="301"/>
      <c r="E98" s="300"/>
      <c r="F98" s="300"/>
      <c r="G98" s="300"/>
      <c r="H98" s="302"/>
      <c r="I98" s="302"/>
      <c r="J98" s="303"/>
      <c r="K98" s="302"/>
      <c r="L98" s="303"/>
      <c r="M98" s="302"/>
      <c r="N98" s="303"/>
      <c r="O98" s="302"/>
      <c r="P98" s="303"/>
      <c r="Q98" s="302"/>
      <c r="R98" s="303"/>
      <c r="S98" s="302"/>
      <c r="T98" s="303"/>
      <c r="U98" s="302"/>
      <c r="V98" s="303"/>
      <c r="W98" s="302"/>
      <c r="X98" s="303"/>
      <c r="Y98" s="302"/>
      <c r="Z98" s="303"/>
      <c r="AA98" s="302"/>
      <c r="AB98" s="303"/>
      <c r="AC98" s="302"/>
      <c r="AD98" s="304"/>
    </row>
    <row r="99" spans="1:31" ht="18" customHeight="1">
      <c r="A99" s="300"/>
      <c r="B99" s="300"/>
      <c r="C99" s="300"/>
      <c r="D99" s="301"/>
      <c r="E99" s="300"/>
      <c r="F99" s="300"/>
      <c r="G99" s="300"/>
      <c r="H99" s="302"/>
      <c r="I99" s="302"/>
      <c r="J99" s="303"/>
      <c r="K99" s="302"/>
      <c r="L99" s="303"/>
      <c r="M99" s="302"/>
      <c r="N99" s="303"/>
      <c r="O99" s="302"/>
      <c r="P99" s="303"/>
      <c r="Q99" s="302"/>
      <c r="R99" s="303"/>
      <c r="S99" s="302"/>
      <c r="T99" s="303"/>
      <c r="U99" s="302"/>
      <c r="V99" s="303"/>
      <c r="W99" s="302"/>
      <c r="X99" s="303"/>
      <c r="Y99" s="302"/>
      <c r="Z99" s="303"/>
      <c r="AA99" s="302"/>
      <c r="AB99" s="303"/>
      <c r="AC99" s="302"/>
      <c r="AD99" s="304"/>
    </row>
    <row r="100" spans="1:31" ht="18" customHeight="1">
      <c r="A100" s="300"/>
      <c r="B100" s="300"/>
      <c r="C100" s="300"/>
      <c r="D100" s="301"/>
      <c r="E100" s="300"/>
      <c r="F100" s="300"/>
      <c r="G100" s="300"/>
      <c r="H100" s="302"/>
      <c r="I100" s="302"/>
      <c r="J100" s="303"/>
      <c r="K100" s="302"/>
      <c r="L100" s="303"/>
      <c r="M100" s="302"/>
      <c r="N100" s="303"/>
      <c r="O100" s="302"/>
      <c r="P100" s="303"/>
      <c r="Q100" s="302"/>
      <c r="R100" s="303"/>
      <c r="S100" s="302"/>
      <c r="T100" s="303"/>
      <c r="U100" s="302"/>
      <c r="V100" s="303"/>
      <c r="W100" s="302"/>
      <c r="X100" s="303"/>
      <c r="Y100" s="302"/>
      <c r="Z100" s="303"/>
      <c r="AA100" s="302"/>
      <c r="AB100" s="303"/>
      <c r="AC100" s="302"/>
      <c r="AD100" s="304"/>
    </row>
    <row r="101" spans="1:31" ht="18" customHeight="1">
      <c r="A101" s="300"/>
      <c r="B101" s="300"/>
      <c r="C101" s="300"/>
      <c r="D101" s="301"/>
      <c r="E101" s="300"/>
      <c r="F101" s="300"/>
      <c r="G101" s="300"/>
      <c r="H101" s="302"/>
      <c r="I101" s="302"/>
      <c r="J101" s="303"/>
      <c r="K101" s="302"/>
      <c r="L101" s="303"/>
      <c r="M101" s="302"/>
      <c r="N101" s="303"/>
      <c r="O101" s="302"/>
      <c r="P101" s="303"/>
      <c r="Q101" s="302"/>
      <c r="R101" s="303"/>
      <c r="S101" s="302"/>
      <c r="T101" s="303"/>
      <c r="U101" s="302"/>
      <c r="V101" s="303"/>
      <c r="W101" s="302"/>
      <c r="X101" s="303"/>
      <c r="Y101" s="302"/>
      <c r="Z101" s="303"/>
      <c r="AA101" s="302"/>
      <c r="AB101" s="303"/>
      <c r="AC101" s="302"/>
      <c r="AD101" s="304"/>
    </row>
    <row r="102" spans="1:31" ht="18" customHeight="1">
      <c r="A102" s="300"/>
      <c r="B102" s="300"/>
      <c r="C102" s="300"/>
      <c r="D102" s="301"/>
      <c r="E102" s="300"/>
      <c r="F102" s="300"/>
      <c r="G102" s="300"/>
      <c r="H102" s="302"/>
      <c r="I102" s="302"/>
      <c r="J102" s="303"/>
      <c r="K102" s="302"/>
      <c r="L102" s="303"/>
      <c r="M102" s="302"/>
      <c r="N102" s="303"/>
      <c r="O102" s="302"/>
      <c r="P102" s="303"/>
      <c r="Q102" s="302"/>
      <c r="R102" s="303"/>
      <c r="S102" s="302"/>
      <c r="T102" s="303"/>
      <c r="U102" s="302"/>
      <c r="V102" s="303"/>
      <c r="W102" s="302"/>
      <c r="X102" s="303"/>
      <c r="Y102" s="302"/>
      <c r="Z102" s="303"/>
      <c r="AA102" s="302"/>
      <c r="AB102" s="303"/>
      <c r="AC102" s="302"/>
      <c r="AD102" s="304"/>
    </row>
    <row r="103" spans="1:31" ht="18" customHeight="1">
      <c r="A103" s="300"/>
      <c r="B103" s="300"/>
      <c r="C103" s="300"/>
      <c r="D103" s="301"/>
      <c r="E103" s="300"/>
      <c r="F103" s="300"/>
      <c r="G103" s="300"/>
      <c r="H103" s="302"/>
      <c r="I103" s="302"/>
      <c r="J103" s="303"/>
      <c r="K103" s="302"/>
      <c r="L103" s="303"/>
      <c r="M103" s="302"/>
      <c r="N103" s="303"/>
      <c r="O103" s="302"/>
      <c r="P103" s="303"/>
      <c r="Q103" s="302"/>
      <c r="R103" s="303"/>
      <c r="S103" s="302"/>
      <c r="T103" s="303"/>
      <c r="U103" s="302"/>
      <c r="V103" s="303"/>
      <c r="W103" s="302"/>
      <c r="X103" s="303"/>
      <c r="Y103" s="302"/>
      <c r="Z103" s="303"/>
      <c r="AA103" s="302"/>
      <c r="AB103" s="303"/>
      <c r="AC103" s="302"/>
      <c r="AD103" s="304"/>
    </row>
    <row r="104" spans="1:31" ht="18" customHeight="1">
      <c r="A104" s="300"/>
      <c r="B104" s="300"/>
      <c r="C104" s="300"/>
      <c r="D104" s="301"/>
      <c r="E104" s="300"/>
      <c r="F104" s="300"/>
      <c r="G104" s="300"/>
      <c r="H104" s="302"/>
      <c r="I104" s="302"/>
      <c r="J104" s="303"/>
      <c r="K104" s="302"/>
      <c r="L104" s="303"/>
      <c r="M104" s="302"/>
      <c r="N104" s="303"/>
      <c r="O104" s="302"/>
      <c r="P104" s="303"/>
      <c r="Q104" s="302"/>
      <c r="R104" s="303"/>
      <c r="S104" s="302"/>
      <c r="T104" s="303"/>
      <c r="U104" s="302"/>
      <c r="V104" s="303"/>
      <c r="W104" s="302"/>
      <c r="X104" s="303"/>
      <c r="Y104" s="302"/>
      <c r="Z104" s="303"/>
      <c r="AA104" s="302"/>
      <c r="AB104" s="303"/>
      <c r="AC104" s="302"/>
      <c r="AD104" s="304"/>
    </row>
    <row r="105" spans="1:31" ht="18" customHeight="1">
      <c r="A105" s="300"/>
      <c r="B105" s="300"/>
      <c r="C105" s="300"/>
      <c r="D105" s="301"/>
      <c r="E105" s="300"/>
      <c r="F105" s="300"/>
      <c r="G105" s="300"/>
      <c r="H105" s="302"/>
      <c r="I105" s="302"/>
      <c r="J105" s="303"/>
      <c r="K105" s="302"/>
      <c r="L105" s="303"/>
      <c r="M105" s="302"/>
      <c r="N105" s="303"/>
      <c r="O105" s="302"/>
      <c r="P105" s="303"/>
      <c r="Q105" s="302"/>
      <c r="R105" s="303"/>
      <c r="S105" s="302"/>
      <c r="T105" s="303"/>
      <c r="U105" s="302"/>
      <c r="V105" s="303"/>
      <c r="W105" s="302"/>
      <c r="X105" s="303"/>
      <c r="Y105" s="302"/>
      <c r="Z105" s="303"/>
      <c r="AA105" s="302"/>
      <c r="AB105" s="303"/>
      <c r="AC105" s="302"/>
      <c r="AD105" s="304"/>
    </row>
    <row r="106" spans="1:31" ht="23.25">
      <c r="A106" s="810" t="s">
        <v>2404</v>
      </c>
      <c r="B106" s="810"/>
      <c r="C106" s="810"/>
      <c r="D106" s="810"/>
      <c r="E106" s="810"/>
      <c r="F106" s="810"/>
      <c r="G106" s="810"/>
      <c r="H106" s="810"/>
      <c r="I106" s="810"/>
      <c r="J106" s="810"/>
      <c r="K106" s="810"/>
      <c r="L106" s="810"/>
      <c r="M106" s="810"/>
      <c r="N106" s="810"/>
      <c r="O106" s="810"/>
      <c r="P106" s="810"/>
      <c r="Q106" s="810"/>
      <c r="R106" s="810"/>
      <c r="S106" s="810"/>
      <c r="T106" s="810"/>
      <c r="U106" s="810"/>
      <c r="V106" s="810"/>
      <c r="W106" s="810"/>
      <c r="X106" s="810"/>
      <c r="Y106" s="810"/>
      <c r="Z106" s="810"/>
      <c r="AA106" s="810"/>
      <c r="AB106" s="810"/>
      <c r="AC106" s="810"/>
      <c r="AD106" s="810"/>
    </row>
    <row r="107" spans="1:31" ht="23.25">
      <c r="A107" s="810" t="s">
        <v>124</v>
      </c>
      <c r="B107" s="810"/>
      <c r="C107" s="810"/>
      <c r="D107" s="810"/>
      <c r="E107" s="810"/>
      <c r="F107" s="810"/>
      <c r="G107" s="810"/>
      <c r="H107" s="810"/>
      <c r="I107" s="810"/>
      <c r="J107" s="810"/>
      <c r="K107" s="810"/>
      <c r="L107" s="810"/>
      <c r="M107" s="810"/>
      <c r="N107" s="810"/>
      <c r="O107" s="810"/>
      <c r="P107" s="810"/>
      <c r="Q107" s="810"/>
      <c r="R107" s="810"/>
      <c r="S107" s="810"/>
      <c r="T107" s="810"/>
      <c r="U107" s="810"/>
      <c r="V107" s="810"/>
      <c r="W107" s="810"/>
      <c r="X107" s="810"/>
      <c r="Y107" s="810"/>
      <c r="Z107" s="810"/>
      <c r="AA107" s="810"/>
      <c r="AB107" s="810"/>
      <c r="AC107" s="810"/>
      <c r="AD107" s="810"/>
    </row>
    <row r="108" spans="1:31" ht="21">
      <c r="A108" s="290"/>
      <c r="B108" s="812" t="s">
        <v>968</v>
      </c>
      <c r="C108" s="812"/>
      <c r="D108" s="812"/>
      <c r="E108" s="812"/>
      <c r="F108" s="812"/>
      <c r="G108" s="812"/>
      <c r="H108" s="812"/>
      <c r="I108" s="812"/>
      <c r="J108" s="812"/>
      <c r="K108" s="812"/>
      <c r="L108" s="812"/>
      <c r="M108" s="812"/>
      <c r="N108" s="812"/>
      <c r="O108" s="812"/>
      <c r="P108" s="812"/>
      <c r="Q108" s="812"/>
      <c r="R108" s="812"/>
      <c r="S108" s="812"/>
      <c r="T108" s="812"/>
      <c r="U108" s="812"/>
      <c r="V108" s="812"/>
      <c r="W108" s="812"/>
      <c r="X108" s="812"/>
      <c r="Y108" s="812"/>
      <c r="Z108" s="812"/>
      <c r="AA108" s="812"/>
      <c r="AB108" s="812"/>
      <c r="AC108" s="812"/>
      <c r="AD108" s="812"/>
    </row>
    <row r="109" spans="1:31" ht="21">
      <c r="A109" s="290"/>
      <c r="B109" s="812" t="s">
        <v>2013</v>
      </c>
      <c r="C109" s="812"/>
      <c r="D109" s="812"/>
      <c r="E109" s="812"/>
      <c r="F109" s="812"/>
      <c r="G109" s="812"/>
      <c r="H109" s="291"/>
      <c r="I109" s="291"/>
      <c r="J109" s="297"/>
      <c r="K109" s="291"/>
      <c r="L109" s="297"/>
      <c r="M109" s="291"/>
      <c r="N109" s="297"/>
      <c r="O109" s="291"/>
      <c r="P109" s="297"/>
      <c r="Q109" s="291"/>
      <c r="R109" s="297"/>
      <c r="S109" s="291"/>
      <c r="T109" s="297"/>
      <c r="U109" s="291"/>
      <c r="V109" s="297"/>
      <c r="W109" s="291"/>
      <c r="X109" s="297"/>
      <c r="Y109" s="291"/>
      <c r="Z109" s="297"/>
      <c r="AA109" s="291"/>
      <c r="AB109" s="297"/>
      <c r="AC109" s="291"/>
      <c r="AD109" s="297"/>
    </row>
    <row r="110" spans="1:31" ht="23.25">
      <c r="A110" s="290"/>
      <c r="B110" s="293"/>
      <c r="C110" s="293"/>
      <c r="D110" s="294"/>
      <c r="E110" s="293"/>
      <c r="F110" s="293"/>
      <c r="G110" s="293"/>
      <c r="H110" s="295"/>
      <c r="I110" s="295"/>
      <c r="J110" s="376"/>
      <c r="K110" s="295"/>
      <c r="L110" s="376"/>
      <c r="M110" s="295"/>
      <c r="N110" s="376"/>
      <c r="O110" s="295"/>
      <c r="P110" s="376"/>
      <c r="Q110" s="295"/>
      <c r="R110" s="376"/>
      <c r="S110" s="295"/>
      <c r="T110" s="376"/>
      <c r="U110" s="295"/>
      <c r="V110" s="376"/>
      <c r="W110" s="295"/>
      <c r="X110" s="376"/>
      <c r="Y110" s="295"/>
      <c r="Z110" s="376"/>
      <c r="AA110" s="295"/>
      <c r="AB110" s="376"/>
      <c r="AC110" s="295"/>
      <c r="AD110" s="376"/>
    </row>
    <row r="111" spans="1:31" ht="23.25">
      <c r="A111" s="290"/>
      <c r="B111" s="293"/>
      <c r="C111" s="293"/>
      <c r="D111" s="294"/>
      <c r="E111" s="293"/>
      <c r="F111" s="293"/>
      <c r="G111" s="293"/>
      <c r="H111" s="295"/>
      <c r="I111" s="295"/>
      <c r="J111" s="376"/>
      <c r="K111" s="295"/>
      <c r="L111" s="376"/>
      <c r="M111" s="295"/>
      <c r="N111" s="376"/>
      <c r="O111" s="295"/>
      <c r="P111" s="376"/>
      <c r="Q111" s="295"/>
      <c r="R111" s="376"/>
      <c r="S111" s="295"/>
      <c r="T111" s="376"/>
      <c r="U111" s="295"/>
      <c r="V111" s="376"/>
      <c r="W111" s="295"/>
      <c r="X111" s="376"/>
      <c r="Y111" s="295"/>
      <c r="Z111" s="376"/>
      <c r="AA111" s="295"/>
      <c r="AB111" s="376"/>
      <c r="AC111" s="295"/>
      <c r="AD111" s="376"/>
    </row>
    <row r="112" spans="1:31" ht="18" customHeight="1">
      <c r="A112" s="740" t="s">
        <v>940</v>
      </c>
      <c r="B112" s="740" t="s">
        <v>122</v>
      </c>
      <c r="C112" s="740" t="s">
        <v>942</v>
      </c>
      <c r="D112" s="813" t="s">
        <v>943</v>
      </c>
      <c r="E112" s="740" t="s">
        <v>944</v>
      </c>
      <c r="F112" s="740" t="s">
        <v>945</v>
      </c>
      <c r="G112" s="740" t="s">
        <v>1139</v>
      </c>
      <c r="H112" s="743" t="s">
        <v>946</v>
      </c>
      <c r="I112" s="743" t="s">
        <v>1853</v>
      </c>
      <c r="J112" s="776" t="s">
        <v>1852</v>
      </c>
      <c r="K112" s="765" t="s">
        <v>928</v>
      </c>
      <c r="L112" s="766"/>
      <c r="M112" s="751" t="s">
        <v>929</v>
      </c>
      <c r="N112" s="764"/>
      <c r="O112" s="764"/>
      <c r="P112" s="764"/>
      <c r="Q112" s="764"/>
      <c r="R112" s="764"/>
      <c r="S112" s="764"/>
      <c r="T112" s="764"/>
      <c r="U112" s="764"/>
      <c r="V112" s="764"/>
      <c r="W112" s="764"/>
      <c r="X112" s="764"/>
      <c r="Y112" s="764"/>
      <c r="Z112" s="764"/>
      <c r="AA112" s="764"/>
      <c r="AB112" s="764"/>
      <c r="AC112" s="764"/>
      <c r="AD112" s="752"/>
    </row>
    <row r="113" spans="1:32" ht="18">
      <c r="A113" s="741"/>
      <c r="B113" s="741"/>
      <c r="C113" s="741"/>
      <c r="D113" s="814"/>
      <c r="E113" s="741"/>
      <c r="F113" s="741"/>
      <c r="G113" s="816"/>
      <c r="H113" s="744"/>
      <c r="I113" s="744"/>
      <c r="J113" s="777"/>
      <c r="K113" s="767"/>
      <c r="L113" s="768"/>
      <c r="M113" s="808" t="s">
        <v>930</v>
      </c>
      <c r="N113" s="809"/>
      <c r="O113" s="808" t="s">
        <v>931</v>
      </c>
      <c r="P113" s="809"/>
      <c r="Q113" s="808" t="s">
        <v>932</v>
      </c>
      <c r="R113" s="809"/>
      <c r="S113" s="808" t="s">
        <v>933</v>
      </c>
      <c r="T113" s="809"/>
      <c r="U113" s="808" t="s">
        <v>934</v>
      </c>
      <c r="V113" s="809"/>
      <c r="W113" s="808" t="s">
        <v>935</v>
      </c>
      <c r="X113" s="809"/>
      <c r="Y113" s="808" t="s">
        <v>936</v>
      </c>
      <c r="Z113" s="809"/>
      <c r="AA113" s="808" t="s">
        <v>950</v>
      </c>
      <c r="AB113" s="809"/>
      <c r="AC113" s="808" t="s">
        <v>951</v>
      </c>
      <c r="AD113" s="809"/>
    </row>
    <row r="114" spans="1:32" ht="36">
      <c r="A114" s="742"/>
      <c r="B114" s="742"/>
      <c r="C114" s="742"/>
      <c r="D114" s="815"/>
      <c r="E114" s="742"/>
      <c r="F114" s="742"/>
      <c r="G114" s="817"/>
      <c r="H114" s="745"/>
      <c r="I114" s="745"/>
      <c r="J114" s="778"/>
      <c r="K114" s="416" t="s">
        <v>937</v>
      </c>
      <c r="L114" s="65" t="s">
        <v>949</v>
      </c>
      <c r="M114" s="416" t="s">
        <v>937</v>
      </c>
      <c r="N114" s="65" t="s">
        <v>949</v>
      </c>
      <c r="O114" s="416" t="s">
        <v>937</v>
      </c>
      <c r="P114" s="65" t="s">
        <v>949</v>
      </c>
      <c r="Q114" s="416" t="s">
        <v>937</v>
      </c>
      <c r="R114" s="65" t="s">
        <v>949</v>
      </c>
      <c r="S114" s="416" t="s">
        <v>937</v>
      </c>
      <c r="T114" s="65" t="s">
        <v>949</v>
      </c>
      <c r="U114" s="416" t="s">
        <v>937</v>
      </c>
      <c r="V114" s="65" t="s">
        <v>949</v>
      </c>
      <c r="W114" s="416" t="s">
        <v>937</v>
      </c>
      <c r="X114" s="65" t="s">
        <v>949</v>
      </c>
      <c r="Y114" s="416" t="s">
        <v>937</v>
      </c>
      <c r="Z114" s="65" t="s">
        <v>949</v>
      </c>
      <c r="AA114" s="416" t="s">
        <v>937</v>
      </c>
      <c r="AB114" s="65" t="s">
        <v>949</v>
      </c>
      <c r="AC114" s="416" t="s">
        <v>937</v>
      </c>
      <c r="AD114" s="65" t="s">
        <v>949</v>
      </c>
    </row>
    <row r="115" spans="1:32" s="103" customFormat="1" ht="18.75" thickBot="1">
      <c r="A115" s="32">
        <v>1</v>
      </c>
      <c r="B115" s="51" t="s">
        <v>2037</v>
      </c>
      <c r="C115" s="284" t="s">
        <v>2038</v>
      </c>
      <c r="D115" s="285">
        <v>3</v>
      </c>
      <c r="E115" s="200" t="s">
        <v>1606</v>
      </c>
      <c r="F115" s="200" t="s">
        <v>1057</v>
      </c>
      <c r="G115" s="200" t="s">
        <v>1145</v>
      </c>
      <c r="H115" s="158">
        <v>60</v>
      </c>
      <c r="I115" s="158">
        <v>60</v>
      </c>
      <c r="J115" s="33">
        <v>100</v>
      </c>
      <c r="K115" s="158">
        <v>0</v>
      </c>
      <c r="L115" s="33">
        <v>0</v>
      </c>
      <c r="M115" s="158">
        <v>0</v>
      </c>
      <c r="N115" s="33">
        <v>0</v>
      </c>
      <c r="O115" s="158">
        <v>0</v>
      </c>
      <c r="P115" s="33">
        <v>0</v>
      </c>
      <c r="Q115" s="158">
        <v>0</v>
      </c>
      <c r="R115" s="33">
        <v>0</v>
      </c>
      <c r="S115" s="158">
        <v>0</v>
      </c>
      <c r="T115" s="33">
        <v>0</v>
      </c>
      <c r="U115" s="158">
        <v>0</v>
      </c>
      <c r="V115" s="33">
        <v>0</v>
      </c>
      <c r="W115" s="158">
        <v>0</v>
      </c>
      <c r="X115" s="33">
        <v>0</v>
      </c>
      <c r="Y115" s="158">
        <v>0</v>
      </c>
      <c r="Z115" s="33">
        <v>0</v>
      </c>
      <c r="AA115" s="158">
        <v>0</v>
      </c>
      <c r="AB115" s="33">
        <v>0</v>
      </c>
      <c r="AC115" s="158">
        <v>0</v>
      </c>
      <c r="AD115" s="33">
        <v>0</v>
      </c>
      <c r="AE115" s="103">
        <v>1</v>
      </c>
      <c r="AF115" s="103">
        <v>1</v>
      </c>
    </row>
    <row r="116" spans="1:32" ht="17.45" customHeight="1" thickTop="1" thickBot="1">
      <c r="A116" s="769" t="s">
        <v>123</v>
      </c>
      <c r="B116" s="771"/>
      <c r="C116" s="771"/>
      <c r="D116" s="771"/>
      <c r="E116" s="771"/>
      <c r="F116" s="771"/>
      <c r="G116" s="772"/>
      <c r="H116" s="82">
        <f>SUM(H115)</f>
        <v>60</v>
      </c>
      <c r="I116" s="82">
        <f>SUM(I115)</f>
        <v>60</v>
      </c>
      <c r="J116" s="83">
        <f>I116/H116*100</f>
        <v>100</v>
      </c>
      <c r="K116" s="82">
        <f>SUM(K115)</f>
        <v>0</v>
      </c>
      <c r="L116" s="83">
        <f>K116/I116*100</f>
        <v>0</v>
      </c>
      <c r="M116" s="82">
        <f>SUM(M115)</f>
        <v>0</v>
      </c>
      <c r="N116" s="83">
        <f>M116/I116*100</f>
        <v>0</v>
      </c>
      <c r="O116" s="82">
        <f>SUM(O115)</f>
        <v>0</v>
      </c>
      <c r="P116" s="83">
        <f>O116/I116*100</f>
        <v>0</v>
      </c>
      <c r="Q116" s="82">
        <f>SUM(Q115)</f>
        <v>0</v>
      </c>
      <c r="R116" s="83">
        <f>Q116/I116*100</f>
        <v>0</v>
      </c>
      <c r="S116" s="82">
        <f>SUM(S115)</f>
        <v>0</v>
      </c>
      <c r="T116" s="83">
        <f>S116/I116*100</f>
        <v>0</v>
      </c>
      <c r="U116" s="82">
        <f>SUM(U115)</f>
        <v>0</v>
      </c>
      <c r="V116" s="83">
        <f>U116/I116*100</f>
        <v>0</v>
      </c>
      <c r="W116" s="82">
        <f>SUM(W115)</f>
        <v>0</v>
      </c>
      <c r="X116" s="83">
        <f>W116/I116*100</f>
        <v>0</v>
      </c>
      <c r="Y116" s="82">
        <f>SUM(Y115)</f>
        <v>0</v>
      </c>
      <c r="Z116" s="83">
        <f>Y116/I116*100</f>
        <v>0</v>
      </c>
      <c r="AA116" s="82">
        <f>SUM(AA115)</f>
        <v>0</v>
      </c>
      <c r="AB116" s="83">
        <f>AA116/I116*100</f>
        <v>0</v>
      </c>
      <c r="AC116" s="82">
        <f>SUM(AC115)</f>
        <v>0</v>
      </c>
      <c r="AD116" s="83">
        <f>AC116/I116*100</f>
        <v>0</v>
      </c>
    </row>
    <row r="117" spans="1:32" ht="17.45" customHeight="1" thickTop="1">
      <c r="A117" s="300"/>
      <c r="B117" s="300"/>
      <c r="C117" s="300"/>
      <c r="D117" s="301"/>
      <c r="E117" s="300"/>
      <c r="F117" s="300"/>
      <c r="G117" s="300"/>
      <c r="H117" s="302"/>
      <c r="I117" s="302"/>
      <c r="J117" s="303"/>
      <c r="K117" s="302"/>
      <c r="L117" s="303"/>
      <c r="M117" s="302"/>
      <c r="N117" s="303"/>
      <c r="O117" s="302"/>
      <c r="P117" s="303"/>
      <c r="Q117" s="302"/>
      <c r="R117" s="303"/>
      <c r="S117" s="302"/>
      <c r="T117" s="303"/>
      <c r="U117" s="302"/>
      <c r="V117" s="303"/>
      <c r="W117" s="302"/>
      <c r="X117" s="303"/>
      <c r="Y117" s="302"/>
      <c r="Z117" s="303"/>
      <c r="AA117" s="302"/>
      <c r="AB117" s="303"/>
      <c r="AC117" s="302"/>
      <c r="AD117" s="304"/>
    </row>
    <row r="118" spans="1:32" ht="17.45" customHeight="1">
      <c r="A118" s="300"/>
      <c r="B118" s="300"/>
      <c r="C118" s="300"/>
      <c r="D118" s="301"/>
      <c r="E118" s="300"/>
      <c r="F118" s="300"/>
      <c r="G118" s="300"/>
      <c r="H118" s="302"/>
      <c r="I118" s="302"/>
      <c r="J118" s="303"/>
      <c r="K118" s="302"/>
      <c r="L118" s="303"/>
      <c r="M118" s="302"/>
      <c r="N118" s="303"/>
      <c r="O118" s="302"/>
      <c r="P118" s="303"/>
      <c r="Q118" s="302"/>
      <c r="R118" s="303"/>
      <c r="S118" s="302"/>
      <c r="T118" s="303"/>
      <c r="U118" s="302"/>
      <c r="V118" s="303"/>
      <c r="W118" s="302"/>
      <c r="X118" s="303"/>
      <c r="Y118" s="302"/>
      <c r="Z118" s="303"/>
      <c r="AA118" s="302"/>
      <c r="AB118" s="303"/>
      <c r="AC118" s="302"/>
      <c r="AD118" s="304"/>
    </row>
    <row r="119" spans="1:32" ht="17.45" customHeight="1">
      <c r="A119" s="300"/>
      <c r="B119" s="300"/>
      <c r="C119" s="300"/>
      <c r="D119" s="301"/>
      <c r="E119" s="300"/>
      <c r="F119" s="300"/>
      <c r="G119" s="300"/>
      <c r="H119" s="302"/>
      <c r="I119" s="302"/>
      <c r="J119" s="303"/>
      <c r="K119" s="302"/>
      <c r="L119" s="303"/>
      <c r="M119" s="302"/>
      <c r="N119" s="303"/>
      <c r="O119" s="302"/>
      <c r="P119" s="303"/>
      <c r="Q119" s="302"/>
      <c r="R119" s="303"/>
      <c r="S119" s="302"/>
      <c r="T119" s="303"/>
      <c r="U119" s="302"/>
      <c r="V119" s="303"/>
      <c r="W119" s="302"/>
      <c r="X119" s="303"/>
      <c r="Y119" s="302"/>
      <c r="Z119" s="303"/>
      <c r="AA119" s="302"/>
      <c r="AB119" s="303"/>
      <c r="AC119" s="302"/>
      <c r="AD119" s="304"/>
    </row>
    <row r="120" spans="1:32" ht="17.45" customHeight="1">
      <c r="A120" s="300"/>
      <c r="B120" s="300"/>
      <c r="C120" s="300"/>
      <c r="D120" s="301"/>
      <c r="E120" s="300"/>
      <c r="F120" s="300"/>
      <c r="G120" s="300"/>
      <c r="H120" s="302"/>
      <c r="I120" s="302"/>
      <c r="J120" s="303"/>
      <c r="K120" s="302"/>
      <c r="L120" s="303"/>
      <c r="M120" s="302"/>
      <c r="N120" s="303"/>
      <c r="O120" s="302"/>
      <c r="P120" s="303"/>
      <c r="Q120" s="302"/>
      <c r="R120" s="303"/>
      <c r="S120" s="302"/>
      <c r="T120" s="303"/>
      <c r="U120" s="302"/>
      <c r="V120" s="303"/>
      <c r="W120" s="302"/>
      <c r="X120" s="303"/>
      <c r="Y120" s="302"/>
      <c r="Z120" s="303"/>
      <c r="AA120" s="302"/>
      <c r="AB120" s="303"/>
      <c r="AC120" s="302"/>
      <c r="AD120" s="304"/>
    </row>
    <row r="121" spans="1:32" ht="17.45" customHeight="1">
      <c r="A121" s="300"/>
      <c r="B121" s="300"/>
      <c r="C121" s="300"/>
      <c r="D121" s="301"/>
      <c r="E121" s="300"/>
      <c r="F121" s="300"/>
      <c r="G121" s="300"/>
      <c r="H121" s="302"/>
      <c r="I121" s="302"/>
      <c r="J121" s="303"/>
      <c r="K121" s="302"/>
      <c r="L121" s="303"/>
      <c r="M121" s="302"/>
      <c r="N121" s="303"/>
      <c r="O121" s="302"/>
      <c r="P121" s="303"/>
      <c r="Q121" s="302"/>
      <c r="R121" s="303"/>
      <c r="S121" s="302"/>
      <c r="T121" s="303"/>
      <c r="U121" s="302"/>
      <c r="V121" s="303"/>
      <c r="W121" s="302"/>
      <c r="X121" s="303"/>
      <c r="Y121" s="302"/>
      <c r="Z121" s="303"/>
      <c r="AA121" s="302"/>
      <c r="AB121" s="303"/>
      <c r="AC121" s="302"/>
      <c r="AD121" s="304"/>
    </row>
    <row r="122" spans="1:32" ht="17.45" customHeight="1">
      <c r="A122" s="300"/>
      <c r="B122" s="300"/>
      <c r="C122" s="300"/>
      <c r="D122" s="301"/>
      <c r="E122" s="300"/>
      <c r="F122" s="300"/>
      <c r="G122" s="300"/>
      <c r="H122" s="302"/>
      <c r="I122" s="302"/>
      <c r="J122" s="303"/>
      <c r="K122" s="302"/>
      <c r="L122" s="303"/>
      <c r="M122" s="302"/>
      <c r="N122" s="303"/>
      <c r="O122" s="302"/>
      <c r="P122" s="303"/>
      <c r="Q122" s="302"/>
      <c r="R122" s="303"/>
      <c r="S122" s="302"/>
      <c r="T122" s="303"/>
      <c r="U122" s="302"/>
      <c r="V122" s="303"/>
      <c r="W122" s="302"/>
      <c r="X122" s="303"/>
      <c r="Y122" s="302"/>
      <c r="Z122" s="303"/>
      <c r="AA122" s="302"/>
      <c r="AB122" s="303"/>
      <c r="AC122" s="302"/>
      <c r="AD122" s="304"/>
    </row>
    <row r="123" spans="1:32" ht="17.45" customHeight="1">
      <c r="A123" s="300"/>
      <c r="B123" s="300"/>
      <c r="C123" s="300"/>
      <c r="D123" s="301"/>
      <c r="E123" s="300"/>
      <c r="F123" s="300"/>
      <c r="G123" s="300"/>
      <c r="H123" s="302"/>
      <c r="I123" s="302"/>
      <c r="J123" s="303"/>
      <c r="K123" s="302"/>
      <c r="L123" s="303"/>
      <c r="M123" s="302"/>
      <c r="N123" s="303"/>
      <c r="O123" s="302"/>
      <c r="P123" s="303"/>
      <c r="Q123" s="302"/>
      <c r="R123" s="303"/>
      <c r="S123" s="302"/>
      <c r="T123" s="303"/>
      <c r="U123" s="302"/>
      <c r="V123" s="303"/>
      <c r="W123" s="302"/>
      <c r="X123" s="303"/>
      <c r="Y123" s="302"/>
      <c r="Z123" s="303"/>
      <c r="AA123" s="302"/>
      <c r="AB123" s="303"/>
      <c r="AC123" s="302"/>
      <c r="AD123" s="304"/>
    </row>
    <row r="124" spans="1:32" ht="17.45" customHeight="1">
      <c r="A124" s="300"/>
      <c r="B124" s="300"/>
      <c r="C124" s="300"/>
      <c r="D124" s="301"/>
      <c r="E124" s="300"/>
      <c r="F124" s="300"/>
      <c r="G124" s="300"/>
      <c r="H124" s="302"/>
      <c r="I124" s="302"/>
      <c r="J124" s="303"/>
      <c r="K124" s="302"/>
      <c r="L124" s="303"/>
      <c r="M124" s="302"/>
      <c r="N124" s="303"/>
      <c r="O124" s="302"/>
      <c r="P124" s="303"/>
      <c r="Q124" s="302"/>
      <c r="R124" s="303"/>
      <c r="S124" s="302"/>
      <c r="T124" s="303"/>
      <c r="U124" s="302"/>
      <c r="V124" s="303"/>
      <c r="W124" s="302"/>
      <c r="X124" s="303"/>
      <c r="Y124" s="302"/>
      <c r="Z124" s="303"/>
      <c r="AA124" s="302"/>
      <c r="AB124" s="303"/>
      <c r="AC124" s="302"/>
      <c r="AD124" s="304"/>
    </row>
    <row r="125" spans="1:32" ht="17.45" customHeight="1">
      <c r="A125" s="300"/>
      <c r="B125" s="300"/>
      <c r="C125" s="300"/>
      <c r="D125" s="301"/>
      <c r="E125" s="300"/>
      <c r="F125" s="300"/>
      <c r="G125" s="300"/>
      <c r="H125" s="302"/>
      <c r="I125" s="302"/>
      <c r="J125" s="303"/>
      <c r="K125" s="302"/>
      <c r="L125" s="303"/>
      <c r="M125" s="302"/>
      <c r="N125" s="303"/>
      <c r="O125" s="302"/>
      <c r="P125" s="303"/>
      <c r="Q125" s="302"/>
      <c r="R125" s="303"/>
      <c r="S125" s="302"/>
      <c r="T125" s="303"/>
      <c r="U125" s="302"/>
      <c r="V125" s="303"/>
      <c r="W125" s="302"/>
      <c r="X125" s="303"/>
      <c r="Y125" s="302"/>
      <c r="Z125" s="303"/>
      <c r="AA125" s="302"/>
      <c r="AB125" s="303"/>
      <c r="AC125" s="302"/>
      <c r="AD125" s="304"/>
    </row>
    <row r="126" spans="1:32" ht="23.25">
      <c r="A126" s="810" t="s">
        <v>2404</v>
      </c>
      <c r="B126" s="810"/>
      <c r="C126" s="810"/>
      <c r="D126" s="810"/>
      <c r="E126" s="810"/>
      <c r="F126" s="810"/>
      <c r="G126" s="810"/>
      <c r="H126" s="810"/>
      <c r="I126" s="810"/>
      <c r="J126" s="810"/>
      <c r="K126" s="810"/>
      <c r="L126" s="810"/>
      <c r="M126" s="810"/>
      <c r="N126" s="810"/>
      <c r="O126" s="810"/>
      <c r="P126" s="810"/>
      <c r="Q126" s="810"/>
      <c r="R126" s="810"/>
      <c r="S126" s="810"/>
      <c r="T126" s="810"/>
      <c r="U126" s="810"/>
      <c r="V126" s="810"/>
      <c r="W126" s="810"/>
      <c r="X126" s="810"/>
      <c r="Y126" s="810"/>
      <c r="Z126" s="810"/>
      <c r="AA126" s="810"/>
      <c r="AB126" s="810"/>
      <c r="AC126" s="810"/>
      <c r="AD126" s="810"/>
    </row>
    <row r="127" spans="1:32" ht="23.25">
      <c r="A127" s="810" t="s">
        <v>124</v>
      </c>
      <c r="B127" s="810"/>
      <c r="C127" s="810"/>
      <c r="D127" s="810"/>
      <c r="E127" s="810"/>
      <c r="F127" s="810"/>
      <c r="G127" s="810"/>
      <c r="H127" s="810"/>
      <c r="I127" s="810"/>
      <c r="J127" s="810"/>
      <c r="K127" s="810"/>
      <c r="L127" s="810"/>
      <c r="M127" s="810"/>
      <c r="N127" s="810"/>
      <c r="O127" s="810"/>
      <c r="P127" s="810"/>
      <c r="Q127" s="810"/>
      <c r="R127" s="810"/>
      <c r="S127" s="810"/>
      <c r="T127" s="810"/>
      <c r="U127" s="810"/>
      <c r="V127" s="810"/>
      <c r="W127" s="810"/>
      <c r="X127" s="810"/>
      <c r="Y127" s="810"/>
      <c r="Z127" s="810"/>
      <c r="AA127" s="810"/>
      <c r="AB127" s="810"/>
      <c r="AC127" s="810"/>
      <c r="AD127" s="810"/>
    </row>
    <row r="128" spans="1:32" ht="21">
      <c r="A128" s="290"/>
      <c r="B128" s="812" t="s">
        <v>968</v>
      </c>
      <c r="C128" s="812"/>
      <c r="D128" s="812"/>
      <c r="E128" s="812"/>
      <c r="F128" s="812"/>
      <c r="G128" s="812"/>
      <c r="H128" s="812"/>
      <c r="I128" s="812"/>
      <c r="J128" s="812"/>
      <c r="K128" s="812"/>
      <c r="L128" s="812"/>
      <c r="M128" s="812"/>
      <c r="N128" s="812"/>
      <c r="O128" s="812"/>
      <c r="P128" s="812"/>
      <c r="Q128" s="812"/>
      <c r="R128" s="812"/>
      <c r="S128" s="812"/>
      <c r="T128" s="812"/>
      <c r="U128" s="812"/>
      <c r="V128" s="812"/>
      <c r="W128" s="812"/>
      <c r="X128" s="812"/>
      <c r="Y128" s="812"/>
      <c r="Z128" s="812"/>
      <c r="AA128" s="812"/>
      <c r="AB128" s="812"/>
      <c r="AC128" s="812"/>
      <c r="AD128" s="812"/>
    </row>
    <row r="129" spans="1:32" ht="21">
      <c r="A129" s="290"/>
      <c r="B129" s="812" t="s">
        <v>2015</v>
      </c>
      <c r="C129" s="812"/>
      <c r="D129" s="812"/>
      <c r="E129" s="812"/>
      <c r="F129" s="812"/>
      <c r="G129" s="812"/>
      <c r="H129" s="291"/>
      <c r="I129" s="291"/>
      <c r="J129" s="297"/>
      <c r="K129" s="291"/>
      <c r="L129" s="297"/>
      <c r="M129" s="291"/>
      <c r="N129" s="297"/>
      <c r="O129" s="291"/>
      <c r="P129" s="297"/>
      <c r="Q129" s="291"/>
      <c r="R129" s="297"/>
      <c r="S129" s="291"/>
      <c r="T129" s="297"/>
      <c r="U129" s="291"/>
      <c r="V129" s="297"/>
      <c r="W129" s="291"/>
      <c r="X129" s="297"/>
      <c r="Y129" s="291"/>
      <c r="Z129" s="297"/>
      <c r="AA129" s="291"/>
      <c r="AB129" s="297"/>
      <c r="AC129" s="291"/>
      <c r="AD129" s="297"/>
    </row>
    <row r="130" spans="1:32" ht="23.25">
      <c r="A130" s="290"/>
      <c r="B130" s="293"/>
      <c r="C130" s="293"/>
      <c r="D130" s="294"/>
      <c r="E130" s="293"/>
      <c r="F130" s="293"/>
      <c r="G130" s="293"/>
      <c r="H130" s="295"/>
      <c r="I130" s="295"/>
      <c r="J130" s="376"/>
      <c r="K130" s="295"/>
      <c r="L130" s="376"/>
      <c r="M130" s="295"/>
      <c r="N130" s="376"/>
      <c r="O130" s="295"/>
      <c r="P130" s="376"/>
      <c r="Q130" s="295"/>
      <c r="R130" s="376"/>
      <c r="S130" s="295"/>
      <c r="T130" s="376"/>
      <c r="U130" s="295"/>
      <c r="V130" s="376"/>
      <c r="W130" s="295"/>
      <c r="X130" s="376"/>
      <c r="Y130" s="295"/>
      <c r="Z130" s="376"/>
      <c r="AA130" s="295"/>
      <c r="AB130" s="376"/>
      <c r="AC130" s="295"/>
      <c r="AD130" s="376"/>
    </row>
    <row r="131" spans="1:32" ht="23.25">
      <c r="A131" s="290"/>
      <c r="B131" s="293"/>
      <c r="C131" s="293"/>
      <c r="D131" s="294"/>
      <c r="E131" s="293"/>
      <c r="F131" s="293"/>
      <c r="G131" s="293"/>
      <c r="H131" s="295"/>
      <c r="I131" s="295"/>
      <c r="J131" s="376"/>
      <c r="K131" s="295"/>
      <c r="L131" s="376"/>
      <c r="M131" s="295"/>
      <c r="N131" s="376"/>
      <c r="O131" s="295"/>
      <c r="P131" s="376"/>
      <c r="Q131" s="295"/>
      <c r="R131" s="376"/>
      <c r="S131" s="295"/>
      <c r="T131" s="376"/>
      <c r="U131" s="295"/>
      <c r="V131" s="376"/>
      <c r="W131" s="295"/>
      <c r="X131" s="376"/>
      <c r="Y131" s="295"/>
      <c r="Z131" s="376"/>
      <c r="AA131" s="295"/>
      <c r="AB131" s="376"/>
      <c r="AC131" s="295"/>
      <c r="AD131" s="376"/>
    </row>
    <row r="132" spans="1:32" ht="18" customHeight="1">
      <c r="A132" s="740" t="s">
        <v>940</v>
      </c>
      <c r="B132" s="740" t="s">
        <v>122</v>
      </c>
      <c r="C132" s="740" t="s">
        <v>942</v>
      </c>
      <c r="D132" s="813" t="s">
        <v>943</v>
      </c>
      <c r="E132" s="740" t="s">
        <v>944</v>
      </c>
      <c r="F132" s="740" t="s">
        <v>945</v>
      </c>
      <c r="G132" s="740" t="s">
        <v>1139</v>
      </c>
      <c r="H132" s="743" t="s">
        <v>946</v>
      </c>
      <c r="I132" s="743" t="s">
        <v>1853</v>
      </c>
      <c r="J132" s="776" t="s">
        <v>1852</v>
      </c>
      <c r="K132" s="765" t="s">
        <v>928</v>
      </c>
      <c r="L132" s="766"/>
      <c r="M132" s="751" t="s">
        <v>929</v>
      </c>
      <c r="N132" s="764"/>
      <c r="O132" s="764"/>
      <c r="P132" s="764"/>
      <c r="Q132" s="764"/>
      <c r="R132" s="764"/>
      <c r="S132" s="764"/>
      <c r="T132" s="764"/>
      <c r="U132" s="764"/>
      <c r="V132" s="764"/>
      <c r="W132" s="764"/>
      <c r="X132" s="764"/>
      <c r="Y132" s="764"/>
      <c r="Z132" s="764"/>
      <c r="AA132" s="764"/>
      <c r="AB132" s="764"/>
      <c r="AC132" s="764"/>
      <c r="AD132" s="752"/>
    </row>
    <row r="133" spans="1:32" ht="18">
      <c r="A133" s="741"/>
      <c r="B133" s="741"/>
      <c r="C133" s="741"/>
      <c r="D133" s="814"/>
      <c r="E133" s="741"/>
      <c r="F133" s="741"/>
      <c r="G133" s="816"/>
      <c r="H133" s="744"/>
      <c r="I133" s="744"/>
      <c r="J133" s="777"/>
      <c r="K133" s="767"/>
      <c r="L133" s="768"/>
      <c r="M133" s="808" t="s">
        <v>930</v>
      </c>
      <c r="N133" s="809"/>
      <c r="O133" s="808" t="s">
        <v>931</v>
      </c>
      <c r="P133" s="809"/>
      <c r="Q133" s="808" t="s">
        <v>932</v>
      </c>
      <c r="R133" s="809"/>
      <c r="S133" s="808" t="s">
        <v>933</v>
      </c>
      <c r="T133" s="809"/>
      <c r="U133" s="808" t="s">
        <v>934</v>
      </c>
      <c r="V133" s="809"/>
      <c r="W133" s="808" t="s">
        <v>935</v>
      </c>
      <c r="X133" s="809"/>
      <c r="Y133" s="808" t="s">
        <v>936</v>
      </c>
      <c r="Z133" s="809"/>
      <c r="AA133" s="808" t="s">
        <v>950</v>
      </c>
      <c r="AB133" s="809"/>
      <c r="AC133" s="808" t="s">
        <v>951</v>
      </c>
      <c r="AD133" s="809"/>
    </row>
    <row r="134" spans="1:32" ht="36">
      <c r="A134" s="742"/>
      <c r="B134" s="742"/>
      <c r="C134" s="742"/>
      <c r="D134" s="815"/>
      <c r="E134" s="742"/>
      <c r="F134" s="742"/>
      <c r="G134" s="817"/>
      <c r="H134" s="745"/>
      <c r="I134" s="745"/>
      <c r="J134" s="778"/>
      <c r="K134" s="416" t="s">
        <v>937</v>
      </c>
      <c r="L134" s="65" t="s">
        <v>949</v>
      </c>
      <c r="M134" s="416" t="s">
        <v>937</v>
      </c>
      <c r="N134" s="65" t="s">
        <v>949</v>
      </c>
      <c r="O134" s="416" t="s">
        <v>937</v>
      </c>
      <c r="P134" s="65" t="s">
        <v>949</v>
      </c>
      <c r="Q134" s="416" t="s">
        <v>937</v>
      </c>
      <c r="R134" s="65" t="s">
        <v>949</v>
      </c>
      <c r="S134" s="416" t="s">
        <v>937</v>
      </c>
      <c r="T134" s="65" t="s">
        <v>949</v>
      </c>
      <c r="U134" s="416" t="s">
        <v>937</v>
      </c>
      <c r="V134" s="65" t="s">
        <v>949</v>
      </c>
      <c r="W134" s="416" t="s">
        <v>937</v>
      </c>
      <c r="X134" s="65" t="s">
        <v>949</v>
      </c>
      <c r="Y134" s="416" t="s">
        <v>937</v>
      </c>
      <c r="Z134" s="65" t="s">
        <v>949</v>
      </c>
      <c r="AA134" s="416" t="s">
        <v>937</v>
      </c>
      <c r="AB134" s="65" t="s">
        <v>949</v>
      </c>
      <c r="AC134" s="416" t="s">
        <v>937</v>
      </c>
      <c r="AD134" s="65" t="s">
        <v>949</v>
      </c>
    </row>
    <row r="135" spans="1:32" s="16" customFormat="1" ht="18.75">
      <c r="A135" s="32">
        <v>1</v>
      </c>
      <c r="B135" s="51" t="s">
        <v>1607</v>
      </c>
      <c r="C135" s="284" t="s">
        <v>1622</v>
      </c>
      <c r="D135" s="285">
        <v>13</v>
      </c>
      <c r="E135" s="200" t="s">
        <v>1623</v>
      </c>
      <c r="F135" s="200" t="s">
        <v>1623</v>
      </c>
      <c r="G135" s="200" t="s">
        <v>1181</v>
      </c>
      <c r="H135" s="133">
        <v>345</v>
      </c>
      <c r="I135" s="414">
        <v>288</v>
      </c>
      <c r="J135" s="134">
        <f>I135/H135*100</f>
        <v>83.478260869565219</v>
      </c>
      <c r="K135" s="414">
        <v>0</v>
      </c>
      <c r="L135" s="134">
        <f>K135/I135*100</f>
        <v>0</v>
      </c>
      <c r="M135" s="414">
        <v>0</v>
      </c>
      <c r="N135" s="134">
        <f>M135/I135*100</f>
        <v>0</v>
      </c>
      <c r="O135" s="414">
        <v>0</v>
      </c>
      <c r="P135" s="134">
        <f>O135/I135*100</f>
        <v>0</v>
      </c>
      <c r="Q135" s="317">
        <v>0</v>
      </c>
      <c r="R135" s="134">
        <f>Q135/I135*100</f>
        <v>0</v>
      </c>
      <c r="S135" s="317">
        <v>0</v>
      </c>
      <c r="T135" s="134">
        <f>S135/I135*100</f>
        <v>0</v>
      </c>
      <c r="U135" s="414">
        <v>0</v>
      </c>
      <c r="V135" s="134">
        <f>U135/I135*100</f>
        <v>0</v>
      </c>
      <c r="W135" s="414">
        <v>0</v>
      </c>
      <c r="X135" s="134">
        <f>W135/I135*100</f>
        <v>0</v>
      </c>
      <c r="Y135" s="317">
        <v>0</v>
      </c>
      <c r="Z135" s="134">
        <f>Y135/I135*100</f>
        <v>0</v>
      </c>
      <c r="AA135" s="317">
        <v>0</v>
      </c>
      <c r="AB135" s="134">
        <f>AA135/I135*100</f>
        <v>0</v>
      </c>
      <c r="AC135" s="317">
        <v>0</v>
      </c>
      <c r="AD135" s="134">
        <f>AC135/I135*100</f>
        <v>0</v>
      </c>
      <c r="AE135" s="16">
        <v>1</v>
      </c>
      <c r="AF135" s="16">
        <v>1</v>
      </c>
    </row>
    <row r="136" spans="1:32" s="9" customFormat="1" ht="18.75">
      <c r="A136" s="32">
        <v>2</v>
      </c>
      <c r="B136" s="51" t="s">
        <v>1608</v>
      </c>
      <c r="C136" s="288" t="s">
        <v>1623</v>
      </c>
      <c r="D136" s="201">
        <v>1</v>
      </c>
      <c r="E136" s="32" t="s">
        <v>1623</v>
      </c>
      <c r="F136" s="200" t="s">
        <v>1623</v>
      </c>
      <c r="G136" s="200" t="s">
        <v>1181</v>
      </c>
      <c r="H136" s="133">
        <v>763</v>
      </c>
      <c r="I136" s="414">
        <v>312</v>
      </c>
      <c r="J136" s="134">
        <f t="shared" ref="J136:J148" si="22">I136/H136*100</f>
        <v>40.891218872870247</v>
      </c>
      <c r="K136" s="414">
        <v>0</v>
      </c>
      <c r="L136" s="134">
        <f t="shared" ref="L136:L148" si="23">K136/I136*100</f>
        <v>0</v>
      </c>
      <c r="M136" s="414">
        <v>0</v>
      </c>
      <c r="N136" s="134">
        <f t="shared" ref="N136:N148" si="24">M136/I136*100</f>
        <v>0</v>
      </c>
      <c r="O136" s="414">
        <v>0</v>
      </c>
      <c r="P136" s="134">
        <f t="shared" ref="P136:P148" si="25">O136/I136*100</f>
        <v>0</v>
      </c>
      <c r="Q136" s="317">
        <v>0</v>
      </c>
      <c r="R136" s="134">
        <f t="shared" ref="R136:R148" si="26">Q136/I136*100</f>
        <v>0</v>
      </c>
      <c r="S136" s="317">
        <v>0</v>
      </c>
      <c r="T136" s="134">
        <f t="shared" ref="T136:T148" si="27">S136/I136*100</f>
        <v>0</v>
      </c>
      <c r="U136" s="414">
        <v>0</v>
      </c>
      <c r="V136" s="134">
        <f t="shared" ref="V136:V148" si="28">U136/I136*100</f>
        <v>0</v>
      </c>
      <c r="W136" s="414">
        <v>0</v>
      </c>
      <c r="X136" s="134">
        <f t="shared" ref="X136:X148" si="29">W136/I136*100</f>
        <v>0</v>
      </c>
      <c r="Y136" s="317">
        <v>0</v>
      </c>
      <c r="Z136" s="134">
        <f t="shared" ref="Z136:Z148" si="30">Y136/I136*100</f>
        <v>0</v>
      </c>
      <c r="AA136" s="317">
        <v>0</v>
      </c>
      <c r="AB136" s="134">
        <f t="shared" ref="AB136:AB148" si="31">AA136/I136*100</f>
        <v>0</v>
      </c>
      <c r="AC136" s="317">
        <v>0</v>
      </c>
      <c r="AD136" s="134">
        <f t="shared" ref="AD136:AD148" si="32">AC136/I136*100</f>
        <v>0</v>
      </c>
      <c r="AE136" s="9">
        <v>1</v>
      </c>
      <c r="AF136" s="9">
        <v>1</v>
      </c>
    </row>
    <row r="137" spans="1:32" s="9" customFormat="1" ht="18.75">
      <c r="A137" s="32">
        <v>3</v>
      </c>
      <c r="B137" s="51" t="s">
        <v>1609</v>
      </c>
      <c r="C137" s="288" t="s">
        <v>1632</v>
      </c>
      <c r="D137" s="201">
        <v>3</v>
      </c>
      <c r="E137" s="32" t="s">
        <v>1632</v>
      </c>
      <c r="F137" s="200" t="s">
        <v>1623</v>
      </c>
      <c r="G137" s="200" t="s">
        <v>1181</v>
      </c>
      <c r="H137" s="317">
        <v>391</v>
      </c>
      <c r="I137" s="317">
        <v>344</v>
      </c>
      <c r="J137" s="134">
        <f t="shared" si="22"/>
        <v>87.979539641943745</v>
      </c>
      <c r="K137" s="414">
        <v>3</v>
      </c>
      <c r="L137" s="134">
        <f t="shared" si="23"/>
        <v>0.87209302325581395</v>
      </c>
      <c r="M137" s="414">
        <v>2</v>
      </c>
      <c r="N137" s="134">
        <f t="shared" si="24"/>
        <v>0.58139534883720934</v>
      </c>
      <c r="O137" s="414">
        <v>0</v>
      </c>
      <c r="P137" s="134">
        <f t="shared" si="25"/>
        <v>0</v>
      </c>
      <c r="Q137" s="317">
        <v>0</v>
      </c>
      <c r="R137" s="134">
        <f t="shared" si="26"/>
        <v>0</v>
      </c>
      <c r="S137" s="317">
        <v>0</v>
      </c>
      <c r="T137" s="134">
        <f t="shared" si="27"/>
        <v>0</v>
      </c>
      <c r="U137" s="414">
        <v>0</v>
      </c>
      <c r="V137" s="134">
        <f t="shared" si="28"/>
        <v>0</v>
      </c>
      <c r="W137" s="414">
        <v>1</v>
      </c>
      <c r="X137" s="134">
        <f t="shared" si="29"/>
        <v>0.29069767441860467</v>
      </c>
      <c r="Y137" s="317">
        <v>0</v>
      </c>
      <c r="Z137" s="134">
        <f t="shared" si="30"/>
        <v>0</v>
      </c>
      <c r="AA137" s="317">
        <v>0</v>
      </c>
      <c r="AB137" s="134">
        <f t="shared" si="31"/>
        <v>0</v>
      </c>
      <c r="AC137" s="317">
        <v>0</v>
      </c>
      <c r="AD137" s="134">
        <f t="shared" si="32"/>
        <v>0</v>
      </c>
      <c r="AE137" s="9">
        <v>1</v>
      </c>
      <c r="AF137" s="9">
        <v>1</v>
      </c>
    </row>
    <row r="138" spans="1:32" s="9" customFormat="1" ht="18.75">
      <c r="A138" s="32">
        <v>4</v>
      </c>
      <c r="B138" s="51" t="s">
        <v>1610</v>
      </c>
      <c r="C138" s="288" t="s">
        <v>1624</v>
      </c>
      <c r="D138" s="201">
        <v>1</v>
      </c>
      <c r="E138" s="32" t="s">
        <v>1632</v>
      </c>
      <c r="F138" s="200" t="s">
        <v>1623</v>
      </c>
      <c r="G138" s="200" t="s">
        <v>1181</v>
      </c>
      <c r="H138" s="317">
        <v>105</v>
      </c>
      <c r="I138" s="317">
        <v>98</v>
      </c>
      <c r="J138" s="134">
        <f t="shared" si="22"/>
        <v>93.333333333333329</v>
      </c>
      <c r="K138" s="414">
        <v>0</v>
      </c>
      <c r="L138" s="134">
        <f t="shared" si="23"/>
        <v>0</v>
      </c>
      <c r="M138" s="414">
        <v>0</v>
      </c>
      <c r="N138" s="134">
        <f t="shared" si="24"/>
        <v>0</v>
      </c>
      <c r="O138" s="414">
        <v>0</v>
      </c>
      <c r="P138" s="134">
        <f t="shared" si="25"/>
        <v>0</v>
      </c>
      <c r="Q138" s="317">
        <v>0</v>
      </c>
      <c r="R138" s="134">
        <f t="shared" si="26"/>
        <v>0</v>
      </c>
      <c r="S138" s="317">
        <v>0</v>
      </c>
      <c r="T138" s="134">
        <f t="shared" si="27"/>
        <v>0</v>
      </c>
      <c r="U138" s="414">
        <v>0</v>
      </c>
      <c r="V138" s="134">
        <f t="shared" si="28"/>
        <v>0</v>
      </c>
      <c r="W138" s="414">
        <v>0</v>
      </c>
      <c r="X138" s="134">
        <f t="shared" si="29"/>
        <v>0</v>
      </c>
      <c r="Y138" s="317">
        <v>0</v>
      </c>
      <c r="Z138" s="134">
        <f t="shared" si="30"/>
        <v>0</v>
      </c>
      <c r="AA138" s="317">
        <v>0</v>
      </c>
      <c r="AB138" s="134">
        <f t="shared" si="31"/>
        <v>0</v>
      </c>
      <c r="AC138" s="317">
        <v>0</v>
      </c>
      <c r="AD138" s="134">
        <f t="shared" si="32"/>
        <v>0</v>
      </c>
      <c r="AE138" s="9">
        <v>1</v>
      </c>
      <c r="AF138" s="9">
        <v>1</v>
      </c>
    </row>
    <row r="139" spans="1:32" s="9" customFormat="1" ht="18.75">
      <c r="A139" s="32">
        <v>5</v>
      </c>
      <c r="B139" s="51" t="s">
        <v>1611</v>
      </c>
      <c r="C139" s="288" t="s">
        <v>1625</v>
      </c>
      <c r="D139" s="201">
        <v>6</v>
      </c>
      <c r="E139" s="32" t="s">
        <v>1632</v>
      </c>
      <c r="F139" s="200" t="s">
        <v>1623</v>
      </c>
      <c r="G139" s="200" t="s">
        <v>1181</v>
      </c>
      <c r="H139" s="317">
        <v>103</v>
      </c>
      <c r="I139" s="317">
        <v>96</v>
      </c>
      <c r="J139" s="134">
        <f t="shared" si="22"/>
        <v>93.203883495145632</v>
      </c>
      <c r="K139" s="414">
        <v>2</v>
      </c>
      <c r="L139" s="134">
        <f t="shared" si="23"/>
        <v>2.083333333333333</v>
      </c>
      <c r="M139" s="414">
        <v>0</v>
      </c>
      <c r="N139" s="134">
        <f t="shared" si="24"/>
        <v>0</v>
      </c>
      <c r="O139" s="414">
        <v>1</v>
      </c>
      <c r="P139" s="134">
        <f t="shared" si="25"/>
        <v>1.0416666666666665</v>
      </c>
      <c r="Q139" s="317">
        <v>0</v>
      </c>
      <c r="R139" s="134">
        <f t="shared" si="26"/>
        <v>0</v>
      </c>
      <c r="S139" s="317">
        <v>0</v>
      </c>
      <c r="T139" s="134">
        <f t="shared" si="27"/>
        <v>0</v>
      </c>
      <c r="U139" s="414">
        <v>0</v>
      </c>
      <c r="V139" s="134">
        <f t="shared" si="28"/>
        <v>0</v>
      </c>
      <c r="W139" s="414">
        <v>1</v>
      </c>
      <c r="X139" s="134">
        <f t="shared" si="29"/>
        <v>1.0416666666666665</v>
      </c>
      <c r="Y139" s="317">
        <v>0</v>
      </c>
      <c r="Z139" s="134">
        <f t="shared" si="30"/>
        <v>0</v>
      </c>
      <c r="AA139" s="317">
        <v>0</v>
      </c>
      <c r="AB139" s="134">
        <f t="shared" si="31"/>
        <v>0</v>
      </c>
      <c r="AC139" s="317">
        <v>0</v>
      </c>
      <c r="AD139" s="134">
        <f t="shared" si="32"/>
        <v>0</v>
      </c>
      <c r="AE139" s="9">
        <v>1</v>
      </c>
      <c r="AF139" s="9">
        <v>1</v>
      </c>
    </row>
    <row r="140" spans="1:32" s="1" customFormat="1" ht="18.75">
      <c r="A140" s="32">
        <v>6</v>
      </c>
      <c r="B140" s="51" t="s">
        <v>1612</v>
      </c>
      <c r="C140" s="288" t="s">
        <v>1626</v>
      </c>
      <c r="D140" s="201">
        <v>7</v>
      </c>
      <c r="E140" s="32" t="s">
        <v>1632</v>
      </c>
      <c r="F140" s="200" t="s">
        <v>1623</v>
      </c>
      <c r="G140" s="200" t="s">
        <v>1181</v>
      </c>
      <c r="H140" s="317">
        <v>118</v>
      </c>
      <c r="I140" s="317">
        <v>102</v>
      </c>
      <c r="J140" s="134">
        <f t="shared" si="22"/>
        <v>86.440677966101703</v>
      </c>
      <c r="K140" s="414">
        <v>1</v>
      </c>
      <c r="L140" s="134">
        <f t="shared" si="23"/>
        <v>0.98039215686274506</v>
      </c>
      <c r="M140" s="414">
        <v>0</v>
      </c>
      <c r="N140" s="134">
        <f t="shared" si="24"/>
        <v>0</v>
      </c>
      <c r="O140" s="414">
        <v>0</v>
      </c>
      <c r="P140" s="134">
        <f t="shared" si="25"/>
        <v>0</v>
      </c>
      <c r="Q140" s="317">
        <v>0</v>
      </c>
      <c r="R140" s="134">
        <f t="shared" si="26"/>
        <v>0</v>
      </c>
      <c r="S140" s="317">
        <v>0</v>
      </c>
      <c r="T140" s="134">
        <f t="shared" si="27"/>
        <v>0</v>
      </c>
      <c r="U140" s="414">
        <v>0</v>
      </c>
      <c r="V140" s="134">
        <f t="shared" si="28"/>
        <v>0</v>
      </c>
      <c r="W140" s="414">
        <v>1</v>
      </c>
      <c r="X140" s="134">
        <f t="shared" si="29"/>
        <v>0.98039215686274506</v>
      </c>
      <c r="Y140" s="317">
        <v>0</v>
      </c>
      <c r="Z140" s="134">
        <f t="shared" si="30"/>
        <v>0</v>
      </c>
      <c r="AA140" s="317">
        <v>0</v>
      </c>
      <c r="AB140" s="134">
        <f t="shared" si="31"/>
        <v>0</v>
      </c>
      <c r="AC140" s="317">
        <v>0</v>
      </c>
      <c r="AD140" s="134">
        <f t="shared" si="32"/>
        <v>0</v>
      </c>
      <c r="AE140" s="1">
        <v>1</v>
      </c>
      <c r="AF140" s="1">
        <v>1</v>
      </c>
    </row>
    <row r="141" spans="1:32" s="9" customFormat="1" ht="18.75">
      <c r="A141" s="32">
        <v>7</v>
      </c>
      <c r="B141" s="51" t="s">
        <v>2014</v>
      </c>
      <c r="C141" s="288" t="s">
        <v>1627</v>
      </c>
      <c r="D141" s="201">
        <v>5</v>
      </c>
      <c r="E141" s="32" t="s">
        <v>1632</v>
      </c>
      <c r="F141" s="200" t="s">
        <v>1623</v>
      </c>
      <c r="G141" s="200" t="s">
        <v>1181</v>
      </c>
      <c r="H141" s="317">
        <v>43</v>
      </c>
      <c r="I141" s="317">
        <v>30</v>
      </c>
      <c r="J141" s="134">
        <f t="shared" si="22"/>
        <v>69.767441860465112</v>
      </c>
      <c r="K141" s="414">
        <v>2</v>
      </c>
      <c r="L141" s="134">
        <f t="shared" si="23"/>
        <v>6.666666666666667</v>
      </c>
      <c r="M141" s="414">
        <v>0</v>
      </c>
      <c r="N141" s="134">
        <f t="shared" si="24"/>
        <v>0</v>
      </c>
      <c r="O141" s="414">
        <v>0</v>
      </c>
      <c r="P141" s="134">
        <f t="shared" si="25"/>
        <v>0</v>
      </c>
      <c r="Q141" s="317">
        <v>0</v>
      </c>
      <c r="R141" s="134">
        <f t="shared" si="26"/>
        <v>0</v>
      </c>
      <c r="S141" s="317">
        <v>0</v>
      </c>
      <c r="T141" s="134">
        <f t="shared" si="27"/>
        <v>0</v>
      </c>
      <c r="U141" s="414">
        <v>2</v>
      </c>
      <c r="V141" s="134">
        <f t="shared" si="28"/>
        <v>6.666666666666667</v>
      </c>
      <c r="W141" s="414">
        <v>0</v>
      </c>
      <c r="X141" s="134">
        <f t="shared" si="29"/>
        <v>0</v>
      </c>
      <c r="Y141" s="317">
        <v>0</v>
      </c>
      <c r="Z141" s="134">
        <f t="shared" si="30"/>
        <v>0</v>
      </c>
      <c r="AA141" s="317">
        <v>0</v>
      </c>
      <c r="AB141" s="134">
        <f t="shared" si="31"/>
        <v>0</v>
      </c>
      <c r="AC141" s="317">
        <v>0</v>
      </c>
      <c r="AD141" s="134">
        <f t="shared" si="32"/>
        <v>0</v>
      </c>
      <c r="AE141" s="9">
        <v>1</v>
      </c>
      <c r="AF141" s="9">
        <v>1</v>
      </c>
    </row>
    <row r="142" spans="1:32" s="9" customFormat="1" ht="18.75">
      <c r="A142" s="32">
        <v>8</v>
      </c>
      <c r="B142" s="51" t="s">
        <v>1613</v>
      </c>
      <c r="C142" s="288" t="s">
        <v>1620</v>
      </c>
      <c r="D142" s="201">
        <v>2</v>
      </c>
      <c r="E142" s="32" t="s">
        <v>1632</v>
      </c>
      <c r="F142" s="200" t="s">
        <v>1623</v>
      </c>
      <c r="G142" s="200" t="s">
        <v>1181</v>
      </c>
      <c r="H142" s="317">
        <v>127</v>
      </c>
      <c r="I142" s="317">
        <v>112</v>
      </c>
      <c r="J142" s="134">
        <f t="shared" si="22"/>
        <v>88.188976377952756</v>
      </c>
      <c r="K142" s="414">
        <v>0</v>
      </c>
      <c r="L142" s="134">
        <f t="shared" si="23"/>
        <v>0</v>
      </c>
      <c r="M142" s="414">
        <v>0</v>
      </c>
      <c r="N142" s="134">
        <f t="shared" si="24"/>
        <v>0</v>
      </c>
      <c r="O142" s="414">
        <v>0</v>
      </c>
      <c r="P142" s="134">
        <f t="shared" si="25"/>
        <v>0</v>
      </c>
      <c r="Q142" s="317">
        <v>0</v>
      </c>
      <c r="R142" s="134">
        <f t="shared" si="26"/>
        <v>0</v>
      </c>
      <c r="S142" s="317">
        <v>0</v>
      </c>
      <c r="T142" s="134">
        <f t="shared" si="27"/>
        <v>0</v>
      </c>
      <c r="U142" s="414">
        <v>0</v>
      </c>
      <c r="V142" s="134">
        <f t="shared" si="28"/>
        <v>0</v>
      </c>
      <c r="W142" s="414">
        <v>0</v>
      </c>
      <c r="X142" s="134">
        <f t="shared" si="29"/>
        <v>0</v>
      </c>
      <c r="Y142" s="317">
        <v>0</v>
      </c>
      <c r="Z142" s="134">
        <f t="shared" si="30"/>
        <v>0</v>
      </c>
      <c r="AA142" s="317">
        <v>0</v>
      </c>
      <c r="AB142" s="134">
        <f t="shared" si="31"/>
        <v>0</v>
      </c>
      <c r="AC142" s="317">
        <v>0</v>
      </c>
      <c r="AD142" s="134">
        <f t="shared" si="32"/>
        <v>0</v>
      </c>
      <c r="AE142" s="9">
        <v>1</v>
      </c>
      <c r="AF142" s="9">
        <v>1</v>
      </c>
    </row>
    <row r="143" spans="1:32" s="9" customFormat="1" ht="18.75">
      <c r="A143" s="32">
        <v>9</v>
      </c>
      <c r="B143" s="51" t="s">
        <v>1614</v>
      </c>
      <c r="C143" s="288" t="s">
        <v>1621</v>
      </c>
      <c r="D143" s="201">
        <v>2</v>
      </c>
      <c r="E143" s="32" t="s">
        <v>1628</v>
      </c>
      <c r="F143" s="200" t="s">
        <v>1623</v>
      </c>
      <c r="G143" s="200" t="s">
        <v>1181</v>
      </c>
      <c r="H143" s="414">
        <v>109</v>
      </c>
      <c r="I143" s="414">
        <v>109</v>
      </c>
      <c r="J143" s="134">
        <f t="shared" si="22"/>
        <v>100</v>
      </c>
      <c r="K143" s="414">
        <v>10</v>
      </c>
      <c r="L143" s="134">
        <f t="shared" si="23"/>
        <v>9.1743119266055047</v>
      </c>
      <c r="M143" s="414">
        <v>4</v>
      </c>
      <c r="N143" s="134">
        <f t="shared" si="24"/>
        <v>3.669724770642202</v>
      </c>
      <c r="O143" s="414">
        <v>4</v>
      </c>
      <c r="P143" s="134">
        <f t="shared" si="25"/>
        <v>3.669724770642202</v>
      </c>
      <c r="Q143" s="317">
        <v>0</v>
      </c>
      <c r="R143" s="134">
        <f t="shared" si="26"/>
        <v>0</v>
      </c>
      <c r="S143" s="317">
        <v>0</v>
      </c>
      <c r="T143" s="134">
        <f t="shared" si="27"/>
        <v>0</v>
      </c>
      <c r="U143" s="414">
        <v>0</v>
      </c>
      <c r="V143" s="134">
        <f t="shared" si="28"/>
        <v>0</v>
      </c>
      <c r="W143" s="414">
        <v>2</v>
      </c>
      <c r="X143" s="134">
        <f t="shared" si="29"/>
        <v>1.834862385321101</v>
      </c>
      <c r="Y143" s="317">
        <v>0</v>
      </c>
      <c r="Z143" s="134">
        <f t="shared" si="30"/>
        <v>0</v>
      </c>
      <c r="AA143" s="317">
        <v>0</v>
      </c>
      <c r="AB143" s="134">
        <f t="shared" si="31"/>
        <v>0</v>
      </c>
      <c r="AC143" s="317">
        <v>0</v>
      </c>
      <c r="AD143" s="134">
        <f t="shared" si="32"/>
        <v>0</v>
      </c>
      <c r="AE143" s="9">
        <v>1</v>
      </c>
      <c r="AF143" s="9">
        <v>1</v>
      </c>
    </row>
    <row r="144" spans="1:32" s="9" customFormat="1" ht="18.75">
      <c r="A144" s="32">
        <v>10</v>
      </c>
      <c r="B144" s="51" t="s">
        <v>1615</v>
      </c>
      <c r="C144" s="288" t="s">
        <v>1628</v>
      </c>
      <c r="D144" s="201">
        <v>1</v>
      </c>
      <c r="E144" s="32" t="s">
        <v>1628</v>
      </c>
      <c r="F144" s="200" t="s">
        <v>1623</v>
      </c>
      <c r="G144" s="200" t="s">
        <v>1181</v>
      </c>
      <c r="H144" s="414">
        <v>142</v>
      </c>
      <c r="I144" s="414">
        <v>142</v>
      </c>
      <c r="J144" s="134">
        <f t="shared" si="22"/>
        <v>100</v>
      </c>
      <c r="K144" s="414">
        <v>10</v>
      </c>
      <c r="L144" s="134">
        <f t="shared" si="23"/>
        <v>7.042253521126761</v>
      </c>
      <c r="M144" s="414">
        <v>3</v>
      </c>
      <c r="N144" s="134">
        <f t="shared" si="24"/>
        <v>2.112676056338028</v>
      </c>
      <c r="O144" s="414">
        <v>4</v>
      </c>
      <c r="P144" s="134">
        <f t="shared" si="25"/>
        <v>2.8169014084507045</v>
      </c>
      <c r="Q144" s="317">
        <v>0</v>
      </c>
      <c r="R144" s="134">
        <f t="shared" si="26"/>
        <v>0</v>
      </c>
      <c r="S144" s="317">
        <v>0</v>
      </c>
      <c r="T144" s="134">
        <f t="shared" si="27"/>
        <v>0</v>
      </c>
      <c r="U144" s="414">
        <v>0</v>
      </c>
      <c r="V144" s="134">
        <f t="shared" si="28"/>
        <v>0</v>
      </c>
      <c r="W144" s="414">
        <v>3</v>
      </c>
      <c r="X144" s="134">
        <f t="shared" si="29"/>
        <v>2.112676056338028</v>
      </c>
      <c r="Y144" s="317">
        <v>0</v>
      </c>
      <c r="Z144" s="134">
        <f t="shared" si="30"/>
        <v>0</v>
      </c>
      <c r="AA144" s="317">
        <v>0</v>
      </c>
      <c r="AB144" s="134">
        <f t="shared" si="31"/>
        <v>0</v>
      </c>
      <c r="AC144" s="317">
        <v>0</v>
      </c>
      <c r="AD144" s="134">
        <f t="shared" si="32"/>
        <v>0</v>
      </c>
      <c r="AE144" s="9">
        <v>1</v>
      </c>
      <c r="AF144" s="9">
        <v>1</v>
      </c>
    </row>
    <row r="145" spans="1:32" s="9" customFormat="1" ht="18.75">
      <c r="A145" s="32">
        <v>11</v>
      </c>
      <c r="B145" s="51" t="s">
        <v>1616</v>
      </c>
      <c r="C145" s="288" t="s">
        <v>1629</v>
      </c>
      <c r="D145" s="201">
        <v>5</v>
      </c>
      <c r="E145" s="32" t="s">
        <v>1628</v>
      </c>
      <c r="F145" s="200" t="s">
        <v>1623</v>
      </c>
      <c r="G145" s="200" t="s">
        <v>1181</v>
      </c>
      <c r="H145" s="414">
        <v>155</v>
      </c>
      <c r="I145" s="414">
        <v>155</v>
      </c>
      <c r="J145" s="134">
        <f t="shared" si="22"/>
        <v>100</v>
      </c>
      <c r="K145" s="414">
        <v>11</v>
      </c>
      <c r="L145" s="134">
        <f t="shared" si="23"/>
        <v>7.096774193548387</v>
      </c>
      <c r="M145" s="414">
        <v>5</v>
      </c>
      <c r="N145" s="134">
        <f t="shared" si="24"/>
        <v>3.225806451612903</v>
      </c>
      <c r="O145" s="414">
        <v>5</v>
      </c>
      <c r="P145" s="134">
        <f t="shared" si="25"/>
        <v>3.225806451612903</v>
      </c>
      <c r="Q145" s="317">
        <v>0</v>
      </c>
      <c r="R145" s="134">
        <f t="shared" si="26"/>
        <v>0</v>
      </c>
      <c r="S145" s="317">
        <v>0</v>
      </c>
      <c r="T145" s="134">
        <f t="shared" si="27"/>
        <v>0</v>
      </c>
      <c r="U145" s="414">
        <v>0</v>
      </c>
      <c r="V145" s="134">
        <f t="shared" si="28"/>
        <v>0</v>
      </c>
      <c r="W145" s="414">
        <v>1</v>
      </c>
      <c r="X145" s="134">
        <f t="shared" si="29"/>
        <v>0.64516129032258063</v>
      </c>
      <c r="Y145" s="317">
        <v>0</v>
      </c>
      <c r="Z145" s="134">
        <f t="shared" si="30"/>
        <v>0</v>
      </c>
      <c r="AA145" s="317">
        <v>0</v>
      </c>
      <c r="AB145" s="134">
        <f t="shared" si="31"/>
        <v>0</v>
      </c>
      <c r="AC145" s="317">
        <v>0</v>
      </c>
      <c r="AD145" s="134">
        <f t="shared" si="32"/>
        <v>0</v>
      </c>
      <c r="AE145" s="9">
        <v>1</v>
      </c>
      <c r="AF145" s="9">
        <v>1</v>
      </c>
    </row>
    <row r="146" spans="1:32" s="9" customFormat="1" ht="18.75">
      <c r="A146" s="32">
        <v>12</v>
      </c>
      <c r="B146" s="51" t="s">
        <v>1617</v>
      </c>
      <c r="C146" s="288" t="s">
        <v>1630</v>
      </c>
      <c r="D146" s="201">
        <v>3</v>
      </c>
      <c r="E146" s="32" t="s">
        <v>1628</v>
      </c>
      <c r="F146" s="200" t="s">
        <v>1623</v>
      </c>
      <c r="G146" s="200" t="s">
        <v>1181</v>
      </c>
      <c r="H146" s="414">
        <v>97</v>
      </c>
      <c r="I146" s="414">
        <v>97</v>
      </c>
      <c r="J146" s="134">
        <f t="shared" si="22"/>
        <v>100</v>
      </c>
      <c r="K146" s="414">
        <v>9</v>
      </c>
      <c r="L146" s="134">
        <f t="shared" si="23"/>
        <v>9.2783505154639183</v>
      </c>
      <c r="M146" s="414">
        <v>3</v>
      </c>
      <c r="N146" s="134">
        <f t="shared" si="24"/>
        <v>3.0927835051546393</v>
      </c>
      <c r="O146" s="414">
        <v>3</v>
      </c>
      <c r="P146" s="134">
        <f t="shared" si="25"/>
        <v>3.0927835051546393</v>
      </c>
      <c r="Q146" s="317">
        <v>0</v>
      </c>
      <c r="R146" s="134">
        <f t="shared" si="26"/>
        <v>0</v>
      </c>
      <c r="S146" s="317">
        <v>0</v>
      </c>
      <c r="T146" s="134">
        <f t="shared" si="27"/>
        <v>0</v>
      </c>
      <c r="U146" s="414">
        <v>0</v>
      </c>
      <c r="V146" s="134">
        <f t="shared" si="28"/>
        <v>0</v>
      </c>
      <c r="W146" s="414">
        <v>3</v>
      </c>
      <c r="X146" s="134">
        <f t="shared" si="29"/>
        <v>3.0927835051546393</v>
      </c>
      <c r="Y146" s="317">
        <v>0</v>
      </c>
      <c r="Z146" s="134">
        <f t="shared" si="30"/>
        <v>0</v>
      </c>
      <c r="AA146" s="317">
        <v>0</v>
      </c>
      <c r="AB146" s="134">
        <f t="shared" si="31"/>
        <v>0</v>
      </c>
      <c r="AC146" s="317">
        <v>0</v>
      </c>
      <c r="AD146" s="134">
        <f t="shared" si="32"/>
        <v>0</v>
      </c>
      <c r="AE146" s="9">
        <v>1</v>
      </c>
      <c r="AF146" s="9">
        <v>1</v>
      </c>
    </row>
    <row r="147" spans="1:32" s="9" customFormat="1" ht="18.75">
      <c r="A147" s="32">
        <v>13</v>
      </c>
      <c r="B147" s="51" t="s">
        <v>1618</v>
      </c>
      <c r="C147" s="288" t="s">
        <v>1631</v>
      </c>
      <c r="D147" s="201">
        <v>3</v>
      </c>
      <c r="E147" s="32" t="s">
        <v>1631</v>
      </c>
      <c r="F147" s="200" t="s">
        <v>1623</v>
      </c>
      <c r="G147" s="200" t="s">
        <v>1181</v>
      </c>
      <c r="H147" s="179">
        <v>175</v>
      </c>
      <c r="I147" s="179">
        <v>175</v>
      </c>
      <c r="J147" s="134">
        <f t="shared" si="22"/>
        <v>100</v>
      </c>
      <c r="K147" s="414">
        <v>1</v>
      </c>
      <c r="L147" s="134">
        <f t="shared" si="23"/>
        <v>0.5714285714285714</v>
      </c>
      <c r="M147" s="414">
        <v>1</v>
      </c>
      <c r="N147" s="134">
        <f t="shared" si="24"/>
        <v>0.5714285714285714</v>
      </c>
      <c r="O147" s="414">
        <v>0</v>
      </c>
      <c r="P147" s="134">
        <f t="shared" si="25"/>
        <v>0</v>
      </c>
      <c r="Q147" s="317">
        <v>0</v>
      </c>
      <c r="R147" s="134">
        <f t="shared" si="26"/>
        <v>0</v>
      </c>
      <c r="S147" s="317">
        <v>0</v>
      </c>
      <c r="T147" s="134">
        <f t="shared" si="27"/>
        <v>0</v>
      </c>
      <c r="U147" s="414">
        <v>0</v>
      </c>
      <c r="V147" s="134">
        <f t="shared" si="28"/>
        <v>0</v>
      </c>
      <c r="W147" s="414">
        <v>0</v>
      </c>
      <c r="X147" s="134">
        <f t="shared" si="29"/>
        <v>0</v>
      </c>
      <c r="Y147" s="317">
        <v>0</v>
      </c>
      <c r="Z147" s="134">
        <f t="shared" si="30"/>
        <v>0</v>
      </c>
      <c r="AA147" s="317">
        <v>0</v>
      </c>
      <c r="AB147" s="134">
        <f t="shared" si="31"/>
        <v>0</v>
      </c>
      <c r="AC147" s="317">
        <v>0</v>
      </c>
      <c r="AD147" s="134">
        <f t="shared" si="32"/>
        <v>0</v>
      </c>
      <c r="AE147" s="9">
        <v>1</v>
      </c>
      <c r="AF147" s="9">
        <v>1</v>
      </c>
    </row>
    <row r="148" spans="1:32" s="9" customFormat="1" ht="18.75">
      <c r="A148" s="32">
        <v>14</v>
      </c>
      <c r="B148" s="51" t="s">
        <v>1619</v>
      </c>
      <c r="C148" s="51" t="s">
        <v>1210</v>
      </c>
      <c r="D148" s="201">
        <v>1</v>
      </c>
      <c r="E148" s="32" t="s">
        <v>1631</v>
      </c>
      <c r="F148" s="32" t="s">
        <v>1623</v>
      </c>
      <c r="G148" s="32" t="s">
        <v>1181</v>
      </c>
      <c r="H148" s="179">
        <v>110</v>
      </c>
      <c r="I148" s="179">
        <v>110</v>
      </c>
      <c r="J148" s="134">
        <f t="shared" si="22"/>
        <v>100</v>
      </c>
      <c r="K148" s="414">
        <v>1</v>
      </c>
      <c r="L148" s="134">
        <f t="shared" si="23"/>
        <v>0.90909090909090906</v>
      </c>
      <c r="M148" s="414">
        <v>1</v>
      </c>
      <c r="N148" s="134">
        <f t="shared" si="24"/>
        <v>0.90909090909090906</v>
      </c>
      <c r="O148" s="414">
        <v>0</v>
      </c>
      <c r="P148" s="134">
        <f t="shared" si="25"/>
        <v>0</v>
      </c>
      <c r="Q148" s="317">
        <v>0</v>
      </c>
      <c r="R148" s="134">
        <f t="shared" si="26"/>
        <v>0</v>
      </c>
      <c r="S148" s="317">
        <v>0</v>
      </c>
      <c r="T148" s="134">
        <f t="shared" si="27"/>
        <v>0</v>
      </c>
      <c r="U148" s="414">
        <v>0</v>
      </c>
      <c r="V148" s="134">
        <f t="shared" si="28"/>
        <v>0</v>
      </c>
      <c r="W148" s="414">
        <v>0</v>
      </c>
      <c r="X148" s="134">
        <f t="shared" si="29"/>
        <v>0</v>
      </c>
      <c r="Y148" s="317">
        <v>0</v>
      </c>
      <c r="Z148" s="134">
        <f t="shared" si="30"/>
        <v>0</v>
      </c>
      <c r="AA148" s="317">
        <v>0</v>
      </c>
      <c r="AB148" s="134">
        <f t="shared" si="31"/>
        <v>0</v>
      </c>
      <c r="AC148" s="317">
        <v>0</v>
      </c>
      <c r="AD148" s="134">
        <f t="shared" si="32"/>
        <v>0</v>
      </c>
      <c r="AE148" s="9">
        <v>1</v>
      </c>
      <c r="AF148" s="9">
        <v>1</v>
      </c>
    </row>
    <row r="149" spans="1:32" ht="23.25">
      <c r="A149" s="810" t="s">
        <v>2404</v>
      </c>
      <c r="B149" s="810"/>
      <c r="C149" s="810"/>
      <c r="D149" s="810"/>
      <c r="E149" s="810"/>
      <c r="F149" s="810"/>
      <c r="G149" s="810"/>
      <c r="H149" s="810"/>
      <c r="I149" s="810"/>
      <c r="J149" s="810"/>
      <c r="K149" s="810"/>
      <c r="L149" s="810"/>
      <c r="M149" s="810"/>
      <c r="N149" s="810"/>
      <c r="O149" s="810"/>
      <c r="P149" s="810"/>
      <c r="Q149" s="810"/>
      <c r="R149" s="810"/>
      <c r="S149" s="810"/>
      <c r="T149" s="810"/>
      <c r="U149" s="810"/>
      <c r="V149" s="810"/>
      <c r="W149" s="810"/>
      <c r="X149" s="810"/>
      <c r="Y149" s="810"/>
      <c r="Z149" s="810"/>
      <c r="AA149" s="810"/>
      <c r="AB149" s="810"/>
      <c r="AC149" s="810"/>
      <c r="AD149" s="810"/>
    </row>
    <row r="150" spans="1:32" ht="23.25">
      <c r="A150" s="810" t="s">
        <v>124</v>
      </c>
      <c r="B150" s="810"/>
      <c r="C150" s="810"/>
      <c r="D150" s="810"/>
      <c r="E150" s="810"/>
      <c r="F150" s="810"/>
      <c r="G150" s="810"/>
      <c r="H150" s="810"/>
      <c r="I150" s="810"/>
      <c r="J150" s="810"/>
      <c r="K150" s="810"/>
      <c r="L150" s="810"/>
      <c r="M150" s="810"/>
      <c r="N150" s="810"/>
      <c r="O150" s="810"/>
      <c r="P150" s="810"/>
      <c r="Q150" s="810"/>
      <c r="R150" s="810"/>
      <c r="S150" s="810"/>
      <c r="T150" s="810"/>
      <c r="U150" s="810"/>
      <c r="V150" s="810"/>
      <c r="W150" s="810"/>
      <c r="X150" s="810"/>
      <c r="Y150" s="810"/>
      <c r="Z150" s="810"/>
      <c r="AA150" s="810"/>
      <c r="AB150" s="810"/>
      <c r="AC150" s="810"/>
      <c r="AD150" s="810"/>
    </row>
    <row r="151" spans="1:32" ht="21">
      <c r="A151" s="290"/>
      <c r="B151" s="812" t="s">
        <v>968</v>
      </c>
      <c r="C151" s="812"/>
      <c r="D151" s="812"/>
      <c r="E151" s="812"/>
      <c r="F151" s="812"/>
      <c r="G151" s="812"/>
      <c r="H151" s="812"/>
      <c r="I151" s="812"/>
      <c r="J151" s="812"/>
      <c r="K151" s="812"/>
      <c r="L151" s="812"/>
      <c r="M151" s="812"/>
      <c r="N151" s="812"/>
      <c r="O151" s="812"/>
      <c r="P151" s="812"/>
      <c r="Q151" s="812"/>
      <c r="R151" s="812"/>
      <c r="S151" s="812"/>
      <c r="T151" s="812"/>
      <c r="U151" s="812"/>
      <c r="V151" s="812"/>
      <c r="W151" s="812"/>
      <c r="X151" s="812"/>
      <c r="Y151" s="812"/>
      <c r="Z151" s="812"/>
      <c r="AA151" s="812"/>
      <c r="AB151" s="812"/>
      <c r="AC151" s="812"/>
      <c r="AD151" s="812"/>
    </row>
    <row r="152" spans="1:32" ht="21">
      <c r="A152" s="290"/>
      <c r="B152" s="812" t="s">
        <v>2015</v>
      </c>
      <c r="C152" s="812"/>
      <c r="D152" s="812"/>
      <c r="E152" s="812"/>
      <c r="F152" s="812"/>
      <c r="G152" s="812"/>
      <c r="H152" s="291"/>
      <c r="I152" s="291"/>
      <c r="J152" s="297"/>
      <c r="K152" s="291"/>
      <c r="L152" s="297"/>
      <c r="M152" s="291"/>
      <c r="N152" s="297"/>
      <c r="O152" s="291"/>
      <c r="P152" s="297"/>
      <c r="Q152" s="291"/>
      <c r="R152" s="297"/>
      <c r="S152" s="291"/>
      <c r="T152" s="297"/>
      <c r="U152" s="291"/>
      <c r="V152" s="297"/>
      <c r="W152" s="291"/>
      <c r="X152" s="297"/>
      <c r="Y152" s="291"/>
      <c r="Z152" s="297"/>
      <c r="AA152" s="291"/>
      <c r="AB152" s="297"/>
      <c r="AC152" s="291"/>
      <c r="AD152" s="297"/>
    </row>
    <row r="153" spans="1:32" ht="21">
      <c r="A153" s="290"/>
      <c r="B153" s="292"/>
      <c r="C153" s="292"/>
      <c r="D153" s="292"/>
      <c r="E153" s="292"/>
      <c r="F153" s="292"/>
      <c r="G153" s="292"/>
      <c r="H153" s="291"/>
      <c r="I153" s="291"/>
      <c r="J153" s="297"/>
      <c r="K153" s="291"/>
      <c r="L153" s="297"/>
      <c r="M153" s="291"/>
      <c r="N153" s="297"/>
      <c r="O153" s="291"/>
      <c r="P153" s="297"/>
      <c r="Q153" s="291"/>
      <c r="R153" s="297"/>
      <c r="S153" s="291"/>
      <c r="T153" s="297"/>
      <c r="U153" s="291"/>
      <c r="V153" s="297"/>
      <c r="W153" s="291"/>
      <c r="X153" s="297"/>
      <c r="Y153" s="291"/>
      <c r="Z153" s="297"/>
      <c r="AA153" s="291"/>
      <c r="AB153" s="297"/>
      <c r="AC153" s="291"/>
      <c r="AD153" s="297"/>
    </row>
    <row r="154" spans="1:32" ht="23.25">
      <c r="A154" s="290"/>
      <c r="B154" s="293"/>
      <c r="C154" s="293"/>
      <c r="D154" s="294"/>
      <c r="E154" s="293"/>
      <c r="F154" s="293"/>
      <c r="G154" s="293"/>
      <c r="H154" s="295"/>
      <c r="I154" s="295"/>
      <c r="J154" s="376"/>
      <c r="K154" s="295"/>
      <c r="L154" s="376"/>
      <c r="M154" s="295"/>
      <c r="N154" s="376"/>
      <c r="O154" s="295"/>
      <c r="P154" s="376"/>
      <c r="Q154" s="295"/>
      <c r="R154" s="376"/>
      <c r="S154" s="295"/>
      <c r="T154" s="376"/>
      <c r="U154" s="295"/>
      <c r="V154" s="376"/>
      <c r="W154" s="295"/>
      <c r="X154" s="376"/>
      <c r="Y154" s="295"/>
      <c r="Z154" s="376"/>
      <c r="AA154" s="295"/>
      <c r="AB154" s="376"/>
      <c r="AC154" s="295"/>
      <c r="AD154" s="376"/>
    </row>
    <row r="155" spans="1:32" ht="18" customHeight="1">
      <c r="A155" s="740" t="s">
        <v>940</v>
      </c>
      <c r="B155" s="740" t="s">
        <v>122</v>
      </c>
      <c r="C155" s="740" t="s">
        <v>942</v>
      </c>
      <c r="D155" s="813" t="s">
        <v>943</v>
      </c>
      <c r="E155" s="740" t="s">
        <v>944</v>
      </c>
      <c r="F155" s="740" t="s">
        <v>945</v>
      </c>
      <c r="G155" s="740" t="s">
        <v>1139</v>
      </c>
      <c r="H155" s="743" t="s">
        <v>946</v>
      </c>
      <c r="I155" s="743" t="s">
        <v>1853</v>
      </c>
      <c r="J155" s="776" t="s">
        <v>1852</v>
      </c>
      <c r="K155" s="765" t="s">
        <v>928</v>
      </c>
      <c r="L155" s="766"/>
      <c r="M155" s="751" t="s">
        <v>929</v>
      </c>
      <c r="N155" s="764"/>
      <c r="O155" s="764"/>
      <c r="P155" s="764"/>
      <c r="Q155" s="764"/>
      <c r="R155" s="764"/>
      <c r="S155" s="764"/>
      <c r="T155" s="764"/>
      <c r="U155" s="764"/>
      <c r="V155" s="764"/>
      <c r="W155" s="764"/>
      <c r="X155" s="764"/>
      <c r="Y155" s="764"/>
      <c r="Z155" s="764"/>
      <c r="AA155" s="764"/>
      <c r="AB155" s="764"/>
      <c r="AC155" s="764"/>
      <c r="AD155" s="752"/>
    </row>
    <row r="156" spans="1:32" ht="18">
      <c r="A156" s="741"/>
      <c r="B156" s="741"/>
      <c r="C156" s="741"/>
      <c r="D156" s="814"/>
      <c r="E156" s="741"/>
      <c r="F156" s="741"/>
      <c r="G156" s="816"/>
      <c r="H156" s="744"/>
      <c r="I156" s="744"/>
      <c r="J156" s="777"/>
      <c r="K156" s="767"/>
      <c r="L156" s="768"/>
      <c r="M156" s="808" t="s">
        <v>930</v>
      </c>
      <c r="N156" s="809"/>
      <c r="O156" s="808" t="s">
        <v>931</v>
      </c>
      <c r="P156" s="809"/>
      <c r="Q156" s="808" t="s">
        <v>932</v>
      </c>
      <c r="R156" s="809"/>
      <c r="S156" s="808" t="s">
        <v>933</v>
      </c>
      <c r="T156" s="809"/>
      <c r="U156" s="808" t="s">
        <v>934</v>
      </c>
      <c r="V156" s="809"/>
      <c r="W156" s="808" t="s">
        <v>935</v>
      </c>
      <c r="X156" s="809"/>
      <c r="Y156" s="808" t="s">
        <v>936</v>
      </c>
      <c r="Z156" s="809"/>
      <c r="AA156" s="808" t="s">
        <v>950</v>
      </c>
      <c r="AB156" s="809"/>
      <c r="AC156" s="808" t="s">
        <v>951</v>
      </c>
      <c r="AD156" s="809"/>
    </row>
    <row r="157" spans="1:32" ht="36">
      <c r="A157" s="742"/>
      <c r="B157" s="742"/>
      <c r="C157" s="742"/>
      <c r="D157" s="815"/>
      <c r="E157" s="742"/>
      <c r="F157" s="742"/>
      <c r="G157" s="817"/>
      <c r="H157" s="745"/>
      <c r="I157" s="745"/>
      <c r="J157" s="778"/>
      <c r="K157" s="416" t="s">
        <v>937</v>
      </c>
      <c r="L157" s="65" t="s">
        <v>949</v>
      </c>
      <c r="M157" s="416" t="s">
        <v>937</v>
      </c>
      <c r="N157" s="65" t="s">
        <v>949</v>
      </c>
      <c r="O157" s="416" t="s">
        <v>937</v>
      </c>
      <c r="P157" s="65" t="s">
        <v>949</v>
      </c>
      <c r="Q157" s="416" t="s">
        <v>937</v>
      </c>
      <c r="R157" s="65" t="s">
        <v>949</v>
      </c>
      <c r="S157" s="416" t="s">
        <v>937</v>
      </c>
      <c r="T157" s="65" t="s">
        <v>949</v>
      </c>
      <c r="U157" s="416" t="s">
        <v>937</v>
      </c>
      <c r="V157" s="65" t="s">
        <v>949</v>
      </c>
      <c r="W157" s="416" t="s">
        <v>937</v>
      </c>
      <c r="X157" s="65" t="s">
        <v>949</v>
      </c>
      <c r="Y157" s="416" t="s">
        <v>937</v>
      </c>
      <c r="Z157" s="65" t="s">
        <v>949</v>
      </c>
      <c r="AA157" s="416" t="s">
        <v>937</v>
      </c>
      <c r="AB157" s="65" t="s">
        <v>949</v>
      </c>
      <c r="AC157" s="416" t="s">
        <v>937</v>
      </c>
      <c r="AD157" s="65" t="s">
        <v>949</v>
      </c>
    </row>
    <row r="158" spans="1:32" s="9" customFormat="1" ht="18.75">
      <c r="A158" s="32">
        <v>15</v>
      </c>
      <c r="B158" s="51" t="s">
        <v>1633</v>
      </c>
      <c r="C158" s="284" t="s">
        <v>1645</v>
      </c>
      <c r="D158" s="285">
        <v>8</v>
      </c>
      <c r="E158" s="200" t="s">
        <v>1631</v>
      </c>
      <c r="F158" s="200" t="s">
        <v>1623</v>
      </c>
      <c r="G158" s="200" t="s">
        <v>1181</v>
      </c>
      <c r="H158" s="414">
        <v>132</v>
      </c>
      <c r="I158" s="414">
        <v>127</v>
      </c>
      <c r="J158" s="134">
        <f t="shared" ref="J158:J169" si="33">I158/H158*100</f>
        <v>96.212121212121218</v>
      </c>
      <c r="K158" s="414">
        <v>11</v>
      </c>
      <c r="L158" s="134">
        <f t="shared" ref="L158:L169" si="34">K158/I158*100</f>
        <v>8.6614173228346463</v>
      </c>
      <c r="M158" s="414">
        <v>5</v>
      </c>
      <c r="N158" s="134">
        <f>M158/I158*100</f>
        <v>3.9370078740157481</v>
      </c>
      <c r="O158" s="414">
        <v>0</v>
      </c>
      <c r="P158" s="134">
        <f>O158/I158*100</f>
        <v>0</v>
      </c>
      <c r="Q158" s="317">
        <v>0</v>
      </c>
      <c r="R158" s="134">
        <f>Q158/I158*100</f>
        <v>0</v>
      </c>
      <c r="S158" s="317">
        <v>0</v>
      </c>
      <c r="T158" s="134">
        <f>S158/I158*100</f>
        <v>0</v>
      </c>
      <c r="U158" s="414">
        <v>6</v>
      </c>
      <c r="V158" s="134">
        <f>U158/I158*100</f>
        <v>4.7244094488188972</v>
      </c>
      <c r="W158" s="414">
        <v>0</v>
      </c>
      <c r="X158" s="134">
        <f>W158/I158*100</f>
        <v>0</v>
      </c>
      <c r="Y158" s="317">
        <v>0</v>
      </c>
      <c r="Z158" s="134">
        <f>Y158/I158*100</f>
        <v>0</v>
      </c>
      <c r="AA158" s="317">
        <v>0</v>
      </c>
      <c r="AB158" s="134">
        <f>AA158/I158*100</f>
        <v>0</v>
      </c>
      <c r="AC158" s="317">
        <v>0</v>
      </c>
      <c r="AD158" s="134">
        <f>AC158/I158*100</f>
        <v>0</v>
      </c>
      <c r="AE158" s="9">
        <v>1</v>
      </c>
      <c r="AF158" s="9">
        <v>1</v>
      </c>
    </row>
    <row r="159" spans="1:32" s="9" customFormat="1" ht="18.75">
      <c r="A159" s="32">
        <v>16</v>
      </c>
      <c r="B159" s="51" t="s">
        <v>1634</v>
      </c>
      <c r="C159" s="288" t="s">
        <v>1646</v>
      </c>
      <c r="D159" s="201">
        <v>7</v>
      </c>
      <c r="E159" s="32" t="s">
        <v>1631</v>
      </c>
      <c r="F159" s="200" t="s">
        <v>1623</v>
      </c>
      <c r="G159" s="200" t="s">
        <v>1181</v>
      </c>
      <c r="H159" s="179">
        <v>130</v>
      </c>
      <c r="I159" s="179">
        <v>130</v>
      </c>
      <c r="J159" s="134">
        <f t="shared" si="33"/>
        <v>100</v>
      </c>
      <c r="K159" s="414">
        <v>0</v>
      </c>
      <c r="L159" s="134">
        <f t="shared" si="34"/>
        <v>0</v>
      </c>
      <c r="M159" s="414">
        <v>0</v>
      </c>
      <c r="N159" s="134">
        <f>M159/I159*100</f>
        <v>0</v>
      </c>
      <c r="O159" s="414">
        <v>0</v>
      </c>
      <c r="P159" s="134">
        <f>O159/I159*100</f>
        <v>0</v>
      </c>
      <c r="Q159" s="317">
        <v>0</v>
      </c>
      <c r="R159" s="134">
        <f>Q159/I159*100</f>
        <v>0</v>
      </c>
      <c r="S159" s="317">
        <v>0</v>
      </c>
      <c r="T159" s="134">
        <f>S159/I159*100</f>
        <v>0</v>
      </c>
      <c r="U159" s="414">
        <v>0</v>
      </c>
      <c r="V159" s="134">
        <f>U159/I159*100</f>
        <v>0</v>
      </c>
      <c r="W159" s="414">
        <v>0</v>
      </c>
      <c r="X159" s="134">
        <f>W159/I159*100</f>
        <v>0</v>
      </c>
      <c r="Y159" s="317">
        <v>0</v>
      </c>
      <c r="Z159" s="134">
        <f>Y159/I159*100</f>
        <v>0</v>
      </c>
      <c r="AA159" s="317">
        <v>0</v>
      </c>
      <c r="AB159" s="134">
        <f>AA159/I159*100</f>
        <v>0</v>
      </c>
      <c r="AC159" s="317">
        <v>0</v>
      </c>
      <c r="AD159" s="134">
        <f>AC159/I159*100</f>
        <v>0</v>
      </c>
      <c r="AE159" s="9">
        <v>1</v>
      </c>
      <c r="AF159" s="9">
        <v>1</v>
      </c>
    </row>
    <row r="160" spans="1:32" s="9" customFormat="1" ht="18.75">
      <c r="A160" s="32">
        <v>17</v>
      </c>
      <c r="B160" s="51" t="s">
        <v>1635</v>
      </c>
      <c r="C160" s="288" t="s">
        <v>1647</v>
      </c>
      <c r="D160" s="201">
        <v>6</v>
      </c>
      <c r="E160" s="32" t="s">
        <v>1631</v>
      </c>
      <c r="F160" s="200" t="s">
        <v>1623</v>
      </c>
      <c r="G160" s="200" t="s">
        <v>1181</v>
      </c>
      <c r="H160" s="414">
        <v>736</v>
      </c>
      <c r="I160" s="414">
        <v>700</v>
      </c>
      <c r="J160" s="134">
        <f t="shared" si="33"/>
        <v>95.108695652173907</v>
      </c>
      <c r="K160" s="414">
        <v>23</v>
      </c>
      <c r="L160" s="134">
        <f t="shared" si="34"/>
        <v>3.2857142857142856</v>
      </c>
      <c r="M160" s="414">
        <v>16</v>
      </c>
      <c r="N160" s="134">
        <f t="shared" ref="N160:N169" si="35">M160/I160*100</f>
        <v>2.2857142857142856</v>
      </c>
      <c r="O160" s="414">
        <v>0</v>
      </c>
      <c r="P160" s="134">
        <f t="shared" ref="P160:P169" si="36">O160/I160*100</f>
        <v>0</v>
      </c>
      <c r="Q160" s="317">
        <v>0</v>
      </c>
      <c r="R160" s="134">
        <f t="shared" ref="R160:R169" si="37">Q160/I160*100</f>
        <v>0</v>
      </c>
      <c r="S160" s="317">
        <v>0</v>
      </c>
      <c r="T160" s="134">
        <f t="shared" ref="T160:T169" si="38">S160/I160*100</f>
        <v>0</v>
      </c>
      <c r="U160" s="414">
        <v>7</v>
      </c>
      <c r="V160" s="134">
        <f t="shared" ref="V160:V169" si="39">U160/I160*100</f>
        <v>1</v>
      </c>
      <c r="W160" s="414">
        <v>0</v>
      </c>
      <c r="X160" s="134">
        <f t="shared" ref="X160:X169" si="40">W160/I160*100</f>
        <v>0</v>
      </c>
      <c r="Y160" s="317">
        <v>0</v>
      </c>
      <c r="Z160" s="134">
        <f t="shared" ref="Z160:Z169" si="41">Y160/I160*100</f>
        <v>0</v>
      </c>
      <c r="AA160" s="317">
        <v>0</v>
      </c>
      <c r="AB160" s="134">
        <f t="shared" ref="AB160:AB169" si="42">AA160/I160*100</f>
        <v>0</v>
      </c>
      <c r="AC160" s="317">
        <v>0</v>
      </c>
      <c r="AD160" s="134">
        <f t="shared" ref="AD160:AD169" si="43">AC160/I160*100</f>
        <v>0</v>
      </c>
      <c r="AE160" s="9">
        <v>1</v>
      </c>
      <c r="AF160" s="9">
        <v>1</v>
      </c>
    </row>
    <row r="161" spans="1:32" s="9" customFormat="1" ht="18.75">
      <c r="A161" s="32">
        <v>18</v>
      </c>
      <c r="B161" s="51" t="s">
        <v>1657</v>
      </c>
      <c r="C161" s="288" t="s">
        <v>1648</v>
      </c>
      <c r="D161" s="201">
        <v>4</v>
      </c>
      <c r="E161" s="32" t="s">
        <v>1631</v>
      </c>
      <c r="F161" s="200" t="s">
        <v>1623</v>
      </c>
      <c r="G161" s="200" t="s">
        <v>1181</v>
      </c>
      <c r="H161" s="414">
        <v>166</v>
      </c>
      <c r="I161" s="414">
        <v>158</v>
      </c>
      <c r="J161" s="134">
        <f t="shared" si="33"/>
        <v>95.180722891566262</v>
      </c>
      <c r="K161" s="414">
        <v>15</v>
      </c>
      <c r="L161" s="134">
        <f t="shared" si="34"/>
        <v>9.4936708860759502</v>
      </c>
      <c r="M161" s="414">
        <v>9</v>
      </c>
      <c r="N161" s="134">
        <f t="shared" si="35"/>
        <v>5.6962025316455698</v>
      </c>
      <c r="O161" s="414">
        <v>0</v>
      </c>
      <c r="P161" s="134">
        <f t="shared" si="36"/>
        <v>0</v>
      </c>
      <c r="Q161" s="317">
        <v>0</v>
      </c>
      <c r="R161" s="134">
        <f t="shared" si="37"/>
        <v>0</v>
      </c>
      <c r="S161" s="317">
        <v>0</v>
      </c>
      <c r="T161" s="134">
        <f t="shared" si="38"/>
        <v>0</v>
      </c>
      <c r="U161" s="414">
        <v>6</v>
      </c>
      <c r="V161" s="134">
        <f t="shared" si="39"/>
        <v>3.79746835443038</v>
      </c>
      <c r="W161" s="414">
        <v>0</v>
      </c>
      <c r="X161" s="134">
        <f t="shared" si="40"/>
        <v>0</v>
      </c>
      <c r="Y161" s="317">
        <v>0</v>
      </c>
      <c r="Z161" s="134">
        <f t="shared" si="41"/>
        <v>0</v>
      </c>
      <c r="AA161" s="317">
        <v>0</v>
      </c>
      <c r="AB161" s="134">
        <f t="shared" si="42"/>
        <v>0</v>
      </c>
      <c r="AC161" s="317">
        <v>0</v>
      </c>
      <c r="AD161" s="134">
        <f t="shared" si="43"/>
        <v>0</v>
      </c>
      <c r="AE161" s="9">
        <v>1</v>
      </c>
      <c r="AF161" s="9">
        <v>1</v>
      </c>
    </row>
    <row r="162" spans="1:32" s="9" customFormat="1" ht="18.75">
      <c r="A162" s="32">
        <v>19</v>
      </c>
      <c r="B162" s="51" t="s">
        <v>1636</v>
      </c>
      <c r="C162" s="288" t="s">
        <v>1649</v>
      </c>
      <c r="D162" s="201">
        <v>10</v>
      </c>
      <c r="E162" s="32" t="s">
        <v>1631</v>
      </c>
      <c r="F162" s="200" t="s">
        <v>1623</v>
      </c>
      <c r="G162" s="200" t="s">
        <v>1181</v>
      </c>
      <c r="H162" s="179">
        <v>261</v>
      </c>
      <c r="I162" s="179">
        <v>261</v>
      </c>
      <c r="J162" s="134">
        <f t="shared" si="33"/>
        <v>100</v>
      </c>
      <c r="K162" s="414">
        <v>2</v>
      </c>
      <c r="L162" s="134">
        <f t="shared" si="34"/>
        <v>0.76628352490421447</v>
      </c>
      <c r="M162" s="414">
        <v>2</v>
      </c>
      <c r="N162" s="134">
        <f t="shared" si="35"/>
        <v>0.76628352490421447</v>
      </c>
      <c r="O162" s="414">
        <v>0</v>
      </c>
      <c r="P162" s="134">
        <f t="shared" si="36"/>
        <v>0</v>
      </c>
      <c r="Q162" s="317">
        <v>0</v>
      </c>
      <c r="R162" s="134">
        <f t="shared" si="37"/>
        <v>0</v>
      </c>
      <c r="S162" s="317">
        <v>0</v>
      </c>
      <c r="T162" s="134">
        <f t="shared" si="38"/>
        <v>0</v>
      </c>
      <c r="U162" s="414">
        <v>0</v>
      </c>
      <c r="V162" s="134">
        <f t="shared" si="39"/>
        <v>0</v>
      </c>
      <c r="W162" s="414">
        <v>0</v>
      </c>
      <c r="X162" s="134">
        <f t="shared" si="40"/>
        <v>0</v>
      </c>
      <c r="Y162" s="317">
        <v>0</v>
      </c>
      <c r="Z162" s="134">
        <f t="shared" si="41"/>
        <v>0</v>
      </c>
      <c r="AA162" s="317">
        <v>0</v>
      </c>
      <c r="AB162" s="134">
        <f t="shared" si="42"/>
        <v>0</v>
      </c>
      <c r="AC162" s="317">
        <v>0</v>
      </c>
      <c r="AD162" s="134">
        <f t="shared" si="43"/>
        <v>0</v>
      </c>
      <c r="AE162" s="9">
        <v>1</v>
      </c>
      <c r="AF162" s="9">
        <v>1</v>
      </c>
    </row>
    <row r="163" spans="1:32" s="9" customFormat="1" ht="18.75">
      <c r="A163" s="32">
        <v>20</v>
      </c>
      <c r="B163" s="51" t="s">
        <v>1637</v>
      </c>
      <c r="C163" s="288" t="s">
        <v>1650</v>
      </c>
      <c r="D163" s="201">
        <v>13</v>
      </c>
      <c r="E163" s="32" t="s">
        <v>1650</v>
      </c>
      <c r="F163" s="200" t="s">
        <v>1623</v>
      </c>
      <c r="G163" s="200" t="s">
        <v>1181</v>
      </c>
      <c r="H163" s="414">
        <v>97</v>
      </c>
      <c r="I163" s="414">
        <v>97</v>
      </c>
      <c r="J163" s="134">
        <f t="shared" si="33"/>
        <v>100</v>
      </c>
      <c r="K163" s="414">
        <v>3</v>
      </c>
      <c r="L163" s="134">
        <f t="shared" si="34"/>
        <v>3.0927835051546393</v>
      </c>
      <c r="M163" s="414">
        <v>2</v>
      </c>
      <c r="N163" s="134">
        <f t="shared" si="35"/>
        <v>2.0618556701030926</v>
      </c>
      <c r="O163" s="414">
        <v>0</v>
      </c>
      <c r="P163" s="134">
        <f t="shared" si="36"/>
        <v>0</v>
      </c>
      <c r="Q163" s="317">
        <v>1</v>
      </c>
      <c r="R163" s="134">
        <f t="shared" si="37"/>
        <v>1.0309278350515463</v>
      </c>
      <c r="S163" s="317">
        <v>0</v>
      </c>
      <c r="T163" s="134">
        <f t="shared" si="38"/>
        <v>0</v>
      </c>
      <c r="U163" s="414">
        <v>0</v>
      </c>
      <c r="V163" s="134">
        <f t="shared" si="39"/>
        <v>0</v>
      </c>
      <c r="W163" s="414">
        <v>0</v>
      </c>
      <c r="X163" s="134">
        <f t="shared" si="40"/>
        <v>0</v>
      </c>
      <c r="Y163" s="317">
        <v>0</v>
      </c>
      <c r="Z163" s="134">
        <f t="shared" si="41"/>
        <v>0</v>
      </c>
      <c r="AA163" s="317">
        <v>0</v>
      </c>
      <c r="AB163" s="134">
        <f t="shared" si="42"/>
        <v>0</v>
      </c>
      <c r="AC163" s="317">
        <v>0</v>
      </c>
      <c r="AD163" s="134">
        <f t="shared" si="43"/>
        <v>0</v>
      </c>
      <c r="AE163" s="9">
        <v>1</v>
      </c>
      <c r="AF163" s="9">
        <v>1</v>
      </c>
    </row>
    <row r="164" spans="1:32" s="9" customFormat="1" ht="18.75">
      <c r="A164" s="32">
        <v>21</v>
      </c>
      <c r="B164" s="51" t="s">
        <v>1638</v>
      </c>
      <c r="C164" s="288" t="s">
        <v>1651</v>
      </c>
      <c r="D164" s="201">
        <v>3</v>
      </c>
      <c r="E164" s="32" t="s">
        <v>1650</v>
      </c>
      <c r="F164" s="200" t="s">
        <v>1623</v>
      </c>
      <c r="G164" s="200" t="s">
        <v>1181</v>
      </c>
      <c r="H164" s="414">
        <v>66</v>
      </c>
      <c r="I164" s="414">
        <v>64</v>
      </c>
      <c r="J164" s="134">
        <f t="shared" si="33"/>
        <v>96.969696969696969</v>
      </c>
      <c r="K164" s="414">
        <v>3</v>
      </c>
      <c r="L164" s="134">
        <f t="shared" si="34"/>
        <v>4.6875</v>
      </c>
      <c r="M164" s="414">
        <v>2</v>
      </c>
      <c r="N164" s="134">
        <f t="shared" si="35"/>
        <v>3.125</v>
      </c>
      <c r="O164" s="414">
        <v>1</v>
      </c>
      <c r="P164" s="134">
        <f t="shared" si="36"/>
        <v>1.5625</v>
      </c>
      <c r="Q164" s="317">
        <v>0</v>
      </c>
      <c r="R164" s="134">
        <f t="shared" si="37"/>
        <v>0</v>
      </c>
      <c r="S164" s="317">
        <v>0</v>
      </c>
      <c r="T164" s="134">
        <f t="shared" si="38"/>
        <v>0</v>
      </c>
      <c r="U164" s="414">
        <v>0</v>
      </c>
      <c r="V164" s="134">
        <f t="shared" si="39"/>
        <v>0</v>
      </c>
      <c r="W164" s="414">
        <v>0</v>
      </c>
      <c r="X164" s="134">
        <f t="shared" si="40"/>
        <v>0</v>
      </c>
      <c r="Y164" s="317">
        <v>0</v>
      </c>
      <c r="Z164" s="134">
        <f t="shared" si="41"/>
        <v>0</v>
      </c>
      <c r="AA164" s="317">
        <v>0</v>
      </c>
      <c r="AB164" s="134">
        <f t="shared" si="42"/>
        <v>0</v>
      </c>
      <c r="AC164" s="317">
        <v>0</v>
      </c>
      <c r="AD164" s="134">
        <f t="shared" si="43"/>
        <v>0</v>
      </c>
      <c r="AE164" s="9">
        <v>1</v>
      </c>
      <c r="AF164" s="9">
        <v>1</v>
      </c>
    </row>
    <row r="165" spans="1:32" s="9" customFormat="1" ht="18.75">
      <c r="A165" s="32">
        <v>22</v>
      </c>
      <c r="B165" s="51" t="s">
        <v>1639</v>
      </c>
      <c r="C165" s="288" t="s">
        <v>1652</v>
      </c>
      <c r="D165" s="201">
        <v>14</v>
      </c>
      <c r="E165" s="32" t="s">
        <v>1650</v>
      </c>
      <c r="F165" s="200" t="s">
        <v>1623</v>
      </c>
      <c r="G165" s="200" t="s">
        <v>1181</v>
      </c>
      <c r="H165" s="414">
        <v>282</v>
      </c>
      <c r="I165" s="414">
        <v>282</v>
      </c>
      <c r="J165" s="134">
        <f t="shared" si="33"/>
        <v>100</v>
      </c>
      <c r="K165" s="414">
        <v>11</v>
      </c>
      <c r="L165" s="134">
        <f t="shared" si="34"/>
        <v>3.9007092198581561</v>
      </c>
      <c r="M165" s="414">
        <v>5</v>
      </c>
      <c r="N165" s="134">
        <f t="shared" si="35"/>
        <v>1.773049645390071</v>
      </c>
      <c r="O165" s="414">
        <v>2</v>
      </c>
      <c r="P165" s="134">
        <f t="shared" si="36"/>
        <v>0.70921985815602839</v>
      </c>
      <c r="Q165" s="317">
        <v>2</v>
      </c>
      <c r="R165" s="134">
        <f t="shared" si="37"/>
        <v>0.70921985815602839</v>
      </c>
      <c r="S165" s="317">
        <v>0</v>
      </c>
      <c r="T165" s="134">
        <f t="shared" si="38"/>
        <v>0</v>
      </c>
      <c r="U165" s="414">
        <v>1</v>
      </c>
      <c r="V165" s="134">
        <f t="shared" si="39"/>
        <v>0.3546099290780142</v>
      </c>
      <c r="W165" s="414">
        <v>1</v>
      </c>
      <c r="X165" s="134">
        <f t="shared" si="40"/>
        <v>0.3546099290780142</v>
      </c>
      <c r="Y165" s="317">
        <v>0</v>
      </c>
      <c r="Z165" s="134">
        <f t="shared" si="41"/>
        <v>0</v>
      </c>
      <c r="AA165" s="317">
        <v>0</v>
      </c>
      <c r="AB165" s="134">
        <f t="shared" si="42"/>
        <v>0</v>
      </c>
      <c r="AC165" s="317">
        <v>0</v>
      </c>
      <c r="AD165" s="134">
        <f t="shared" si="43"/>
        <v>0</v>
      </c>
      <c r="AE165" s="9">
        <v>1</v>
      </c>
      <c r="AF165" s="9">
        <v>1</v>
      </c>
    </row>
    <row r="166" spans="1:32" s="9" customFormat="1" ht="18.75">
      <c r="A166" s="32">
        <v>23</v>
      </c>
      <c r="B166" s="51" t="s">
        <v>1640</v>
      </c>
      <c r="C166" s="288" t="s">
        <v>1653</v>
      </c>
      <c r="D166" s="201">
        <v>7</v>
      </c>
      <c r="E166" s="32" t="s">
        <v>1650</v>
      </c>
      <c r="F166" s="200" t="s">
        <v>1623</v>
      </c>
      <c r="G166" s="200" t="s">
        <v>1181</v>
      </c>
      <c r="H166" s="414">
        <v>243</v>
      </c>
      <c r="I166" s="414">
        <v>239</v>
      </c>
      <c r="J166" s="134">
        <f t="shared" si="33"/>
        <v>98.353909465020578</v>
      </c>
      <c r="K166" s="414">
        <v>8</v>
      </c>
      <c r="L166" s="134">
        <f t="shared" si="34"/>
        <v>3.3472803347280333</v>
      </c>
      <c r="M166" s="414">
        <v>4</v>
      </c>
      <c r="N166" s="134">
        <f t="shared" si="35"/>
        <v>1.6736401673640167</v>
      </c>
      <c r="O166" s="414">
        <v>3</v>
      </c>
      <c r="P166" s="134">
        <f t="shared" si="36"/>
        <v>1.2552301255230125</v>
      </c>
      <c r="Q166" s="317">
        <v>0</v>
      </c>
      <c r="R166" s="134">
        <f t="shared" si="37"/>
        <v>0</v>
      </c>
      <c r="S166" s="317">
        <v>1</v>
      </c>
      <c r="T166" s="134">
        <f t="shared" si="38"/>
        <v>0.41841004184100417</v>
      </c>
      <c r="U166" s="414">
        <v>0</v>
      </c>
      <c r="V166" s="134">
        <f t="shared" si="39"/>
        <v>0</v>
      </c>
      <c r="W166" s="414">
        <v>0</v>
      </c>
      <c r="X166" s="134">
        <f t="shared" si="40"/>
        <v>0</v>
      </c>
      <c r="Y166" s="317">
        <v>0</v>
      </c>
      <c r="Z166" s="134">
        <f t="shared" si="41"/>
        <v>0</v>
      </c>
      <c r="AA166" s="317">
        <v>0</v>
      </c>
      <c r="AB166" s="134">
        <f t="shared" si="42"/>
        <v>0</v>
      </c>
      <c r="AC166" s="317">
        <v>0</v>
      </c>
      <c r="AD166" s="134">
        <f t="shared" si="43"/>
        <v>0</v>
      </c>
      <c r="AE166" s="9">
        <v>1</v>
      </c>
      <c r="AF166" s="9">
        <v>1</v>
      </c>
    </row>
    <row r="167" spans="1:32" s="9" customFormat="1" ht="18.75">
      <c r="A167" s="32">
        <v>24</v>
      </c>
      <c r="B167" s="51" t="s">
        <v>1641</v>
      </c>
      <c r="C167" s="288" t="s">
        <v>1654</v>
      </c>
      <c r="D167" s="201">
        <v>8</v>
      </c>
      <c r="E167" s="32" t="s">
        <v>1650</v>
      </c>
      <c r="F167" s="200" t="s">
        <v>1623</v>
      </c>
      <c r="G167" s="200" t="s">
        <v>1181</v>
      </c>
      <c r="H167" s="414">
        <v>44</v>
      </c>
      <c r="I167" s="414">
        <v>43</v>
      </c>
      <c r="J167" s="134">
        <f t="shared" si="33"/>
        <v>97.727272727272734</v>
      </c>
      <c r="K167" s="414">
        <v>4</v>
      </c>
      <c r="L167" s="134">
        <f t="shared" si="34"/>
        <v>9.3023255813953494</v>
      </c>
      <c r="M167" s="414">
        <v>2</v>
      </c>
      <c r="N167" s="134">
        <f t="shared" si="35"/>
        <v>4.6511627906976747</v>
      </c>
      <c r="O167" s="414">
        <v>2</v>
      </c>
      <c r="P167" s="134">
        <f t="shared" si="36"/>
        <v>4.6511627906976747</v>
      </c>
      <c r="Q167" s="317">
        <v>0</v>
      </c>
      <c r="R167" s="134">
        <f t="shared" si="37"/>
        <v>0</v>
      </c>
      <c r="S167" s="317">
        <v>0</v>
      </c>
      <c r="T167" s="134">
        <f t="shared" si="38"/>
        <v>0</v>
      </c>
      <c r="U167" s="414">
        <v>0</v>
      </c>
      <c r="V167" s="134">
        <f t="shared" si="39"/>
        <v>0</v>
      </c>
      <c r="W167" s="414">
        <v>0</v>
      </c>
      <c r="X167" s="134">
        <f t="shared" si="40"/>
        <v>0</v>
      </c>
      <c r="Y167" s="317">
        <v>0</v>
      </c>
      <c r="Z167" s="134">
        <f t="shared" si="41"/>
        <v>0</v>
      </c>
      <c r="AA167" s="317">
        <v>0</v>
      </c>
      <c r="AB167" s="134">
        <f t="shared" si="42"/>
        <v>0</v>
      </c>
      <c r="AC167" s="317">
        <v>0</v>
      </c>
      <c r="AD167" s="134">
        <f t="shared" si="43"/>
        <v>0</v>
      </c>
      <c r="AE167" s="9">
        <v>1</v>
      </c>
      <c r="AF167" s="9">
        <v>1</v>
      </c>
    </row>
    <row r="168" spans="1:32" s="9" customFormat="1" ht="18.75">
      <c r="A168" s="32">
        <v>25</v>
      </c>
      <c r="B168" s="51" t="s">
        <v>1642</v>
      </c>
      <c r="C168" s="288" t="s">
        <v>1655</v>
      </c>
      <c r="D168" s="201">
        <v>4</v>
      </c>
      <c r="E168" s="32" t="s">
        <v>1650</v>
      </c>
      <c r="F168" s="200" t="s">
        <v>1623</v>
      </c>
      <c r="G168" s="200" t="s">
        <v>1181</v>
      </c>
      <c r="H168" s="414">
        <v>40</v>
      </c>
      <c r="I168" s="414">
        <v>40</v>
      </c>
      <c r="J168" s="134">
        <f t="shared" si="33"/>
        <v>100</v>
      </c>
      <c r="K168" s="414">
        <v>2</v>
      </c>
      <c r="L168" s="134">
        <f t="shared" si="34"/>
        <v>5</v>
      </c>
      <c r="M168" s="414">
        <v>1</v>
      </c>
      <c r="N168" s="134">
        <f t="shared" si="35"/>
        <v>2.5</v>
      </c>
      <c r="O168" s="414">
        <v>1</v>
      </c>
      <c r="P168" s="134">
        <f t="shared" si="36"/>
        <v>2.5</v>
      </c>
      <c r="Q168" s="317">
        <v>0</v>
      </c>
      <c r="R168" s="134">
        <f t="shared" si="37"/>
        <v>0</v>
      </c>
      <c r="S168" s="317">
        <v>0</v>
      </c>
      <c r="T168" s="134">
        <f t="shared" si="38"/>
        <v>0</v>
      </c>
      <c r="U168" s="414">
        <v>0</v>
      </c>
      <c r="V168" s="134">
        <f t="shared" si="39"/>
        <v>0</v>
      </c>
      <c r="W168" s="414">
        <v>0</v>
      </c>
      <c r="X168" s="134">
        <f t="shared" si="40"/>
        <v>0</v>
      </c>
      <c r="Y168" s="317">
        <v>0</v>
      </c>
      <c r="Z168" s="134">
        <f t="shared" si="41"/>
        <v>0</v>
      </c>
      <c r="AA168" s="317">
        <v>0</v>
      </c>
      <c r="AB168" s="134">
        <f t="shared" si="42"/>
        <v>0</v>
      </c>
      <c r="AC168" s="317">
        <v>0</v>
      </c>
      <c r="AD168" s="134">
        <f t="shared" si="43"/>
        <v>0</v>
      </c>
      <c r="AE168" s="9">
        <v>1</v>
      </c>
      <c r="AF168" s="9">
        <v>1</v>
      </c>
    </row>
    <row r="169" spans="1:32" s="9" customFormat="1" ht="19.5" thickBot="1">
      <c r="A169" s="32">
        <v>26</v>
      </c>
      <c r="B169" s="51" t="s">
        <v>1643</v>
      </c>
      <c r="C169" s="288" t="s">
        <v>1656</v>
      </c>
      <c r="D169" s="201">
        <v>5</v>
      </c>
      <c r="E169" s="32" t="s">
        <v>1650</v>
      </c>
      <c r="F169" s="200" t="s">
        <v>1623</v>
      </c>
      <c r="G169" s="200" t="s">
        <v>1181</v>
      </c>
      <c r="H169" s="414">
        <v>159</v>
      </c>
      <c r="I169" s="414">
        <v>159</v>
      </c>
      <c r="J169" s="134">
        <f t="shared" si="33"/>
        <v>100</v>
      </c>
      <c r="K169" s="414">
        <v>7</v>
      </c>
      <c r="L169" s="134">
        <f t="shared" si="34"/>
        <v>4.4025157232704402</v>
      </c>
      <c r="M169" s="414">
        <v>3</v>
      </c>
      <c r="N169" s="134">
        <f t="shared" si="35"/>
        <v>1.8867924528301887</v>
      </c>
      <c r="O169" s="414">
        <v>0</v>
      </c>
      <c r="P169" s="134">
        <f t="shared" si="36"/>
        <v>0</v>
      </c>
      <c r="Q169" s="317">
        <v>0</v>
      </c>
      <c r="R169" s="134">
        <f t="shared" si="37"/>
        <v>0</v>
      </c>
      <c r="S169" s="317">
        <v>2</v>
      </c>
      <c r="T169" s="134">
        <f t="shared" si="38"/>
        <v>1.257861635220126</v>
      </c>
      <c r="U169" s="414">
        <v>0</v>
      </c>
      <c r="V169" s="134">
        <f t="shared" si="39"/>
        <v>0</v>
      </c>
      <c r="W169" s="414">
        <v>2</v>
      </c>
      <c r="X169" s="134">
        <f t="shared" si="40"/>
        <v>1.257861635220126</v>
      </c>
      <c r="Y169" s="317">
        <v>0</v>
      </c>
      <c r="Z169" s="134">
        <f t="shared" si="41"/>
        <v>0</v>
      </c>
      <c r="AA169" s="317">
        <v>0</v>
      </c>
      <c r="AB169" s="134">
        <f t="shared" si="42"/>
        <v>0</v>
      </c>
      <c r="AC169" s="317">
        <v>0</v>
      </c>
      <c r="AD169" s="134">
        <f t="shared" si="43"/>
        <v>0</v>
      </c>
      <c r="AE169" s="9">
        <v>1</v>
      </c>
      <c r="AF169" s="9">
        <v>1</v>
      </c>
    </row>
    <row r="170" spans="1:32" ht="19.5" thickTop="1" thickBot="1">
      <c r="A170" s="769" t="s">
        <v>123</v>
      </c>
      <c r="B170" s="771"/>
      <c r="C170" s="771"/>
      <c r="D170" s="771"/>
      <c r="E170" s="771"/>
      <c r="F170" s="771"/>
      <c r="G170" s="772"/>
      <c r="H170" s="66">
        <f>SUM(H135:H169)</f>
        <v>5139</v>
      </c>
      <c r="I170" s="66">
        <f>SUM(I135:I169)</f>
        <v>4470</v>
      </c>
      <c r="J170" s="67">
        <f>I170/H170*100</f>
        <v>86.981903093987157</v>
      </c>
      <c r="K170" s="66">
        <f>SUM(K135:K169)</f>
        <v>139</v>
      </c>
      <c r="L170" s="67">
        <f>K170/I170*100</f>
        <v>3.1096196868008947</v>
      </c>
      <c r="M170" s="66">
        <f>SUM(M135:M169)</f>
        <v>70</v>
      </c>
      <c r="N170" s="67">
        <f>M170/I170*100</f>
        <v>1.5659955257270695</v>
      </c>
      <c r="O170" s="66">
        <f>SUM(O135:O169)</f>
        <v>26</v>
      </c>
      <c r="P170" s="67">
        <f>O170/I170*100</f>
        <v>0.58165548098434006</v>
      </c>
      <c r="Q170" s="66">
        <f>SUM(Q135:Q169)</f>
        <v>3</v>
      </c>
      <c r="R170" s="67">
        <f>Q170/I170*100</f>
        <v>6.7114093959731544E-2</v>
      </c>
      <c r="S170" s="66">
        <f>SUM(S135:S169)</f>
        <v>3</v>
      </c>
      <c r="T170" s="67">
        <f>S170/I170*100</f>
        <v>6.7114093959731544E-2</v>
      </c>
      <c r="U170" s="66">
        <f>SUM(U135:U169)</f>
        <v>22</v>
      </c>
      <c r="V170" s="67">
        <f>U170/I170*100</f>
        <v>0.4921700223713647</v>
      </c>
      <c r="W170" s="66">
        <f>SUM(W135:W169)</f>
        <v>15</v>
      </c>
      <c r="X170" s="67">
        <f>W170/I170*100</f>
        <v>0.33557046979865773</v>
      </c>
      <c r="Y170" s="66">
        <f>SUM(Y135:Y169)</f>
        <v>0</v>
      </c>
      <c r="Z170" s="67">
        <f>Y170/I170*100</f>
        <v>0</v>
      </c>
      <c r="AA170" s="66">
        <f>SUM(AA135:AA169)</f>
        <v>0</v>
      </c>
      <c r="AB170" s="67">
        <f>AA170/I170*100</f>
        <v>0</v>
      </c>
      <c r="AC170" s="66">
        <f>SUM(AC135:AC169)</f>
        <v>0</v>
      </c>
      <c r="AD170" s="67">
        <f>AC170/I170*100</f>
        <v>0</v>
      </c>
    </row>
    <row r="171" spans="1:32" ht="24" thickTop="1">
      <c r="A171" s="810" t="s">
        <v>2404</v>
      </c>
      <c r="B171" s="810"/>
      <c r="C171" s="810"/>
      <c r="D171" s="810"/>
      <c r="E171" s="810"/>
      <c r="F171" s="810"/>
      <c r="G171" s="810"/>
      <c r="H171" s="810"/>
      <c r="I171" s="810"/>
      <c r="J171" s="810"/>
      <c r="K171" s="810"/>
      <c r="L171" s="810"/>
      <c r="M171" s="810"/>
      <c r="N171" s="810"/>
      <c r="O171" s="810"/>
      <c r="P171" s="810"/>
      <c r="Q171" s="810"/>
      <c r="R171" s="810"/>
      <c r="S171" s="810"/>
      <c r="T171" s="810"/>
      <c r="U171" s="810"/>
      <c r="V171" s="810"/>
      <c r="W171" s="810"/>
      <c r="X171" s="810"/>
      <c r="Y171" s="810"/>
      <c r="Z171" s="810"/>
      <c r="AA171" s="810"/>
      <c r="AB171" s="810"/>
      <c r="AC171" s="810"/>
      <c r="AD171" s="810"/>
    </row>
    <row r="172" spans="1:32" ht="23.25">
      <c r="A172" s="810" t="s">
        <v>124</v>
      </c>
      <c r="B172" s="810"/>
      <c r="C172" s="810"/>
      <c r="D172" s="810"/>
      <c r="E172" s="810"/>
      <c r="F172" s="810"/>
      <c r="G172" s="810"/>
      <c r="H172" s="810"/>
      <c r="I172" s="810"/>
      <c r="J172" s="810"/>
      <c r="K172" s="810"/>
      <c r="L172" s="810"/>
      <c r="M172" s="810"/>
      <c r="N172" s="810"/>
      <c r="O172" s="810"/>
      <c r="P172" s="810"/>
      <c r="Q172" s="810"/>
      <c r="R172" s="810"/>
      <c r="S172" s="810"/>
      <c r="T172" s="810"/>
      <c r="U172" s="810"/>
      <c r="V172" s="810"/>
      <c r="W172" s="810"/>
      <c r="X172" s="810"/>
      <c r="Y172" s="810"/>
      <c r="Z172" s="810"/>
      <c r="AA172" s="810"/>
      <c r="AB172" s="810"/>
      <c r="AC172" s="810"/>
      <c r="AD172" s="810"/>
    </row>
    <row r="173" spans="1:32" ht="21">
      <c r="A173" s="290"/>
      <c r="B173" s="812" t="s">
        <v>968</v>
      </c>
      <c r="C173" s="812"/>
      <c r="D173" s="812"/>
      <c r="E173" s="812"/>
      <c r="F173" s="812"/>
      <c r="G173" s="812"/>
      <c r="H173" s="812"/>
      <c r="I173" s="812"/>
      <c r="J173" s="812"/>
      <c r="K173" s="812"/>
      <c r="L173" s="812"/>
      <c r="M173" s="812"/>
      <c r="N173" s="812"/>
      <c r="O173" s="812"/>
      <c r="P173" s="812"/>
      <c r="Q173" s="812"/>
      <c r="R173" s="812"/>
      <c r="S173" s="812"/>
      <c r="T173" s="812"/>
      <c r="U173" s="812"/>
      <c r="V173" s="812"/>
      <c r="W173" s="812"/>
      <c r="X173" s="812"/>
      <c r="Y173" s="812"/>
      <c r="Z173" s="812"/>
      <c r="AA173" s="812"/>
      <c r="AB173" s="812"/>
      <c r="AC173" s="812"/>
      <c r="AD173" s="812"/>
    </row>
    <row r="174" spans="1:32" ht="21">
      <c r="A174" s="290"/>
      <c r="B174" s="812" t="s">
        <v>1855</v>
      </c>
      <c r="C174" s="812"/>
      <c r="D174" s="812"/>
      <c r="E174" s="812"/>
      <c r="F174" s="812"/>
      <c r="G174" s="812"/>
      <c r="H174" s="291"/>
      <c r="I174" s="291"/>
      <c r="J174" s="297"/>
      <c r="K174" s="291"/>
      <c r="L174" s="297"/>
      <c r="M174" s="291"/>
      <c r="N174" s="297"/>
      <c r="O174" s="291"/>
      <c r="P174" s="297"/>
      <c r="Q174" s="291"/>
      <c r="R174" s="297"/>
      <c r="S174" s="291"/>
      <c r="T174" s="297"/>
      <c r="U174" s="291"/>
      <c r="V174" s="297"/>
      <c r="W174" s="291"/>
      <c r="X174" s="297"/>
      <c r="Y174" s="291"/>
      <c r="Z174" s="297"/>
      <c r="AA174" s="291"/>
      <c r="AB174" s="297"/>
      <c r="AC174" s="291"/>
      <c r="AD174" s="297"/>
    </row>
    <row r="175" spans="1:32" ht="23.25">
      <c r="A175" s="290"/>
      <c r="B175" s="293"/>
      <c r="C175" s="293"/>
      <c r="D175" s="294"/>
      <c r="E175" s="293"/>
      <c r="F175" s="293"/>
      <c r="G175" s="293"/>
      <c r="H175" s="295"/>
      <c r="I175" s="295"/>
      <c r="J175" s="376"/>
      <c r="K175" s="295"/>
      <c r="L175" s="376"/>
      <c r="M175" s="295"/>
      <c r="N175" s="376"/>
      <c r="O175" s="295"/>
      <c r="P175" s="376"/>
      <c r="Q175" s="295"/>
      <c r="R175" s="376"/>
      <c r="S175" s="295"/>
      <c r="T175" s="376"/>
      <c r="U175" s="295"/>
      <c r="V175" s="376"/>
      <c r="W175" s="295"/>
      <c r="X175" s="376"/>
      <c r="Y175" s="295"/>
      <c r="Z175" s="376"/>
      <c r="AA175" s="295"/>
      <c r="AB175" s="376"/>
      <c r="AC175" s="295"/>
      <c r="AD175" s="376"/>
    </row>
    <row r="176" spans="1:32" ht="23.25">
      <c r="A176" s="290"/>
      <c r="B176" s="293"/>
      <c r="C176" s="293"/>
      <c r="D176" s="294"/>
      <c r="E176" s="293"/>
      <c r="F176" s="293"/>
      <c r="G176" s="293"/>
      <c r="H176" s="295"/>
      <c r="I176" s="295"/>
      <c r="J176" s="376"/>
      <c r="K176" s="295"/>
      <c r="L176" s="376"/>
      <c r="M176" s="295"/>
      <c r="N176" s="376"/>
      <c r="O176" s="295"/>
      <c r="P176" s="376"/>
      <c r="Q176" s="295"/>
      <c r="R176" s="376"/>
      <c r="S176" s="295"/>
      <c r="T176" s="376"/>
      <c r="U176" s="295"/>
      <c r="V176" s="376"/>
      <c r="W176" s="295"/>
      <c r="X176" s="376"/>
      <c r="Y176" s="295"/>
      <c r="Z176" s="376"/>
      <c r="AA176" s="295"/>
      <c r="AB176" s="376"/>
      <c r="AC176" s="295"/>
      <c r="AD176" s="376"/>
    </row>
    <row r="177" spans="1:32" ht="18" customHeight="1">
      <c r="A177" s="740" t="s">
        <v>940</v>
      </c>
      <c r="B177" s="740" t="s">
        <v>122</v>
      </c>
      <c r="C177" s="740" t="s">
        <v>942</v>
      </c>
      <c r="D177" s="813" t="s">
        <v>943</v>
      </c>
      <c r="E177" s="740" t="s">
        <v>944</v>
      </c>
      <c r="F177" s="740" t="s">
        <v>945</v>
      </c>
      <c r="G177" s="740" t="s">
        <v>1139</v>
      </c>
      <c r="H177" s="743" t="s">
        <v>946</v>
      </c>
      <c r="I177" s="743" t="s">
        <v>1853</v>
      </c>
      <c r="J177" s="776" t="s">
        <v>1852</v>
      </c>
      <c r="K177" s="765" t="s">
        <v>928</v>
      </c>
      <c r="L177" s="766"/>
      <c r="M177" s="751" t="s">
        <v>929</v>
      </c>
      <c r="N177" s="764"/>
      <c r="O177" s="764"/>
      <c r="P177" s="764"/>
      <c r="Q177" s="764"/>
      <c r="R177" s="764"/>
      <c r="S177" s="764"/>
      <c r="T177" s="764"/>
      <c r="U177" s="764"/>
      <c r="V177" s="764"/>
      <c r="W177" s="764"/>
      <c r="X177" s="764"/>
      <c r="Y177" s="764"/>
      <c r="Z177" s="764"/>
      <c r="AA177" s="764"/>
      <c r="AB177" s="764"/>
      <c r="AC177" s="764"/>
      <c r="AD177" s="752"/>
    </row>
    <row r="178" spans="1:32" ht="18">
      <c r="A178" s="741"/>
      <c r="B178" s="741"/>
      <c r="C178" s="741"/>
      <c r="D178" s="814"/>
      <c r="E178" s="741"/>
      <c r="F178" s="741"/>
      <c r="G178" s="816"/>
      <c r="H178" s="744"/>
      <c r="I178" s="744"/>
      <c r="J178" s="777"/>
      <c r="K178" s="767"/>
      <c r="L178" s="768"/>
      <c r="M178" s="808" t="s">
        <v>930</v>
      </c>
      <c r="N178" s="809"/>
      <c r="O178" s="808" t="s">
        <v>931</v>
      </c>
      <c r="P178" s="809"/>
      <c r="Q178" s="808" t="s">
        <v>932</v>
      </c>
      <c r="R178" s="809"/>
      <c r="S178" s="808" t="s">
        <v>933</v>
      </c>
      <c r="T178" s="809"/>
      <c r="U178" s="808" t="s">
        <v>934</v>
      </c>
      <c r="V178" s="809"/>
      <c r="W178" s="808" t="s">
        <v>935</v>
      </c>
      <c r="X178" s="809"/>
      <c r="Y178" s="808" t="s">
        <v>936</v>
      </c>
      <c r="Z178" s="809"/>
      <c r="AA178" s="808" t="s">
        <v>950</v>
      </c>
      <c r="AB178" s="809"/>
      <c r="AC178" s="808" t="s">
        <v>951</v>
      </c>
      <c r="AD178" s="809"/>
    </row>
    <row r="179" spans="1:32" ht="36">
      <c r="A179" s="742"/>
      <c r="B179" s="742"/>
      <c r="C179" s="742"/>
      <c r="D179" s="815"/>
      <c r="E179" s="742"/>
      <c r="F179" s="742"/>
      <c r="G179" s="817"/>
      <c r="H179" s="745"/>
      <c r="I179" s="745"/>
      <c r="J179" s="778"/>
      <c r="K179" s="416" t="s">
        <v>937</v>
      </c>
      <c r="L179" s="65" t="s">
        <v>949</v>
      </c>
      <c r="M179" s="416" t="s">
        <v>937</v>
      </c>
      <c r="N179" s="65" t="s">
        <v>949</v>
      </c>
      <c r="O179" s="416" t="s">
        <v>937</v>
      </c>
      <c r="P179" s="65" t="s">
        <v>949</v>
      </c>
      <c r="Q179" s="416" t="s">
        <v>937</v>
      </c>
      <c r="R179" s="65" t="s">
        <v>949</v>
      </c>
      <c r="S179" s="416" t="s">
        <v>937</v>
      </c>
      <c r="T179" s="65" t="s">
        <v>949</v>
      </c>
      <c r="U179" s="416" t="s">
        <v>937</v>
      </c>
      <c r="V179" s="65" t="s">
        <v>949</v>
      </c>
      <c r="W179" s="416" t="s">
        <v>937</v>
      </c>
      <c r="X179" s="65" t="s">
        <v>949</v>
      </c>
      <c r="Y179" s="416" t="s">
        <v>937</v>
      </c>
      <c r="Z179" s="65" t="s">
        <v>949</v>
      </c>
      <c r="AA179" s="416" t="s">
        <v>937</v>
      </c>
      <c r="AB179" s="65" t="s">
        <v>949</v>
      </c>
      <c r="AC179" s="416" t="s">
        <v>937</v>
      </c>
      <c r="AD179" s="65" t="s">
        <v>949</v>
      </c>
    </row>
    <row r="180" spans="1:32" s="9" customFormat="1" ht="18.75">
      <c r="A180" s="32">
        <v>1</v>
      </c>
      <c r="B180" s="51" t="s">
        <v>1660</v>
      </c>
      <c r="C180" s="284" t="s">
        <v>1662</v>
      </c>
      <c r="D180" s="285">
        <v>9</v>
      </c>
      <c r="E180" s="200" t="s">
        <v>1665</v>
      </c>
      <c r="F180" s="200" t="s">
        <v>1667</v>
      </c>
      <c r="G180" s="200" t="s">
        <v>1668</v>
      </c>
      <c r="H180" s="318">
        <v>111</v>
      </c>
      <c r="I180" s="318">
        <v>70</v>
      </c>
      <c r="J180" s="134">
        <f>I180*100/H180</f>
        <v>63.063063063063062</v>
      </c>
      <c r="K180" s="133">
        <v>0</v>
      </c>
      <c r="L180" s="134">
        <f>K180*100/I180</f>
        <v>0</v>
      </c>
      <c r="M180" s="414">
        <v>0</v>
      </c>
      <c r="N180" s="134">
        <v>0</v>
      </c>
      <c r="O180" s="414">
        <v>0</v>
      </c>
      <c r="P180" s="134">
        <v>0</v>
      </c>
      <c r="Q180" s="414">
        <v>0</v>
      </c>
      <c r="R180" s="134">
        <v>0</v>
      </c>
      <c r="S180" s="414">
        <v>0</v>
      </c>
      <c r="T180" s="134">
        <v>0</v>
      </c>
      <c r="U180" s="414">
        <v>1</v>
      </c>
      <c r="V180" s="134">
        <f>U180*100/I180</f>
        <v>1.4285714285714286</v>
      </c>
      <c r="W180" s="414">
        <v>0</v>
      </c>
      <c r="X180" s="134">
        <v>0</v>
      </c>
      <c r="Y180" s="414">
        <v>0</v>
      </c>
      <c r="Z180" s="134">
        <v>0</v>
      </c>
      <c r="AA180" s="414">
        <v>0</v>
      </c>
      <c r="AB180" s="134">
        <v>0</v>
      </c>
      <c r="AC180" s="414">
        <v>0</v>
      </c>
      <c r="AD180" s="134">
        <v>0</v>
      </c>
      <c r="AE180" s="9">
        <v>1</v>
      </c>
      <c r="AF180" s="9">
        <v>1</v>
      </c>
    </row>
    <row r="181" spans="1:32" s="9" customFormat="1" ht="18.75">
      <c r="A181" s="32">
        <v>2</v>
      </c>
      <c r="B181" s="51" t="s">
        <v>1661</v>
      </c>
      <c r="C181" s="288" t="s">
        <v>1663</v>
      </c>
      <c r="D181" s="201">
        <v>5</v>
      </c>
      <c r="E181" s="32" t="s">
        <v>1666</v>
      </c>
      <c r="F181" s="200" t="s">
        <v>1667</v>
      </c>
      <c r="G181" s="200" t="s">
        <v>1668</v>
      </c>
      <c r="H181" s="318">
        <v>113</v>
      </c>
      <c r="I181" s="318">
        <v>80</v>
      </c>
      <c r="J181" s="134">
        <f>I181*100/H181</f>
        <v>70.796460176991147</v>
      </c>
      <c r="K181" s="133">
        <v>1</v>
      </c>
      <c r="L181" s="134">
        <f>K181*100/I181</f>
        <v>1.25</v>
      </c>
      <c r="M181" s="414">
        <v>0</v>
      </c>
      <c r="N181" s="134">
        <v>0</v>
      </c>
      <c r="O181" s="414">
        <v>0</v>
      </c>
      <c r="P181" s="134">
        <v>0</v>
      </c>
      <c r="Q181" s="414">
        <v>0</v>
      </c>
      <c r="R181" s="134">
        <v>0</v>
      </c>
      <c r="S181" s="414">
        <v>0</v>
      </c>
      <c r="T181" s="134">
        <v>0</v>
      </c>
      <c r="U181" s="414">
        <v>1</v>
      </c>
      <c r="V181" s="134">
        <f>U181*100/I181</f>
        <v>1.25</v>
      </c>
      <c r="W181" s="414">
        <v>0</v>
      </c>
      <c r="X181" s="134">
        <v>0</v>
      </c>
      <c r="Y181" s="414">
        <v>0</v>
      </c>
      <c r="Z181" s="134">
        <v>0</v>
      </c>
      <c r="AA181" s="414">
        <v>1</v>
      </c>
      <c r="AB181" s="134">
        <v>1.25</v>
      </c>
      <c r="AC181" s="414">
        <v>0</v>
      </c>
      <c r="AD181" s="134">
        <v>0</v>
      </c>
      <c r="AE181" s="9">
        <v>1</v>
      </c>
      <c r="AF181" s="9">
        <v>1</v>
      </c>
    </row>
    <row r="182" spans="1:32" s="9" customFormat="1" ht="18.75">
      <c r="A182" s="319">
        <v>3</v>
      </c>
      <c r="B182" s="320" t="s">
        <v>2325</v>
      </c>
      <c r="C182" s="321" t="s">
        <v>1664</v>
      </c>
      <c r="D182" s="322">
        <v>6</v>
      </c>
      <c r="E182" s="319" t="s">
        <v>1665</v>
      </c>
      <c r="F182" s="323" t="s">
        <v>1667</v>
      </c>
      <c r="G182" s="323" t="s">
        <v>1668</v>
      </c>
      <c r="H182" s="318">
        <v>113</v>
      </c>
      <c r="I182" s="318">
        <v>78</v>
      </c>
      <c r="J182" s="134">
        <f>I182*100/H182</f>
        <v>69.026548672566378</v>
      </c>
      <c r="K182" s="133">
        <v>0</v>
      </c>
      <c r="L182" s="134">
        <f>K182*100/I182</f>
        <v>0</v>
      </c>
      <c r="M182" s="414">
        <v>0</v>
      </c>
      <c r="N182" s="134">
        <v>0</v>
      </c>
      <c r="O182" s="414">
        <v>0</v>
      </c>
      <c r="P182" s="134">
        <v>0</v>
      </c>
      <c r="Q182" s="414">
        <v>0</v>
      </c>
      <c r="R182" s="134">
        <v>0</v>
      </c>
      <c r="S182" s="414">
        <v>0</v>
      </c>
      <c r="T182" s="134">
        <v>0</v>
      </c>
      <c r="U182" s="414">
        <v>1</v>
      </c>
      <c r="V182" s="134">
        <f>U182*100/I182</f>
        <v>1.2820512820512822</v>
      </c>
      <c r="W182" s="414">
        <v>0</v>
      </c>
      <c r="X182" s="134">
        <v>0</v>
      </c>
      <c r="Y182" s="414">
        <v>0</v>
      </c>
      <c r="Z182" s="134">
        <v>0</v>
      </c>
      <c r="AA182" s="414">
        <v>0</v>
      </c>
      <c r="AB182" s="134">
        <v>0</v>
      </c>
      <c r="AC182" s="414">
        <v>0</v>
      </c>
      <c r="AD182" s="134">
        <v>0</v>
      </c>
      <c r="AE182" s="9">
        <v>1</v>
      </c>
      <c r="AF182" s="9">
        <v>1</v>
      </c>
    </row>
    <row r="183" spans="1:32" ht="18.75" thickBot="1">
      <c r="A183" s="832" t="s">
        <v>123</v>
      </c>
      <c r="B183" s="832"/>
      <c r="C183" s="832"/>
      <c r="D183" s="832"/>
      <c r="E183" s="832"/>
      <c r="F183" s="832"/>
      <c r="G183" s="832"/>
      <c r="H183" s="324">
        <f>SUM(H180:H182)</f>
        <v>337</v>
      </c>
      <c r="I183" s="324">
        <f>SUM(I180:I182)</f>
        <v>228</v>
      </c>
      <c r="J183" s="171">
        <f>I183/H183*100</f>
        <v>67.655786350148375</v>
      </c>
      <c r="K183" s="324">
        <f>SUM(K180:K182)</f>
        <v>1</v>
      </c>
      <c r="L183" s="171">
        <f>K183/I183*100</f>
        <v>0.43859649122807015</v>
      </c>
      <c r="M183" s="324">
        <f>SUM(M180:M182)</f>
        <v>0</v>
      </c>
      <c r="N183" s="171">
        <f>M183/I183*100</f>
        <v>0</v>
      </c>
      <c r="O183" s="324">
        <f>SUM(O180:O182)</f>
        <v>0</v>
      </c>
      <c r="P183" s="171">
        <f>O183/I183*100</f>
        <v>0</v>
      </c>
      <c r="Q183" s="324">
        <f>SUM(Q180:Q182)</f>
        <v>0</v>
      </c>
      <c r="R183" s="171">
        <f>Q183/I183*100</f>
        <v>0</v>
      </c>
      <c r="S183" s="324">
        <f>SUM(S180:S182)</f>
        <v>0</v>
      </c>
      <c r="T183" s="171">
        <f>S183/I183*100</f>
        <v>0</v>
      </c>
      <c r="U183" s="324">
        <f>SUM(U180:U182)</f>
        <v>3</v>
      </c>
      <c r="V183" s="171">
        <f>U183/I183*100</f>
        <v>1.3157894736842104</v>
      </c>
      <c r="W183" s="324">
        <f>SUM(W180:W182)</f>
        <v>0</v>
      </c>
      <c r="X183" s="171">
        <f>W183/I183*100</f>
        <v>0</v>
      </c>
      <c r="Y183" s="324">
        <f>SUM(Y180:Y182)</f>
        <v>0</v>
      </c>
      <c r="Z183" s="171">
        <f>Y183/I183*100</f>
        <v>0</v>
      </c>
      <c r="AA183" s="324">
        <f>SUM(AA180:AA182)</f>
        <v>1</v>
      </c>
      <c r="AB183" s="171">
        <f>AA183/I183*100</f>
        <v>0.43859649122807015</v>
      </c>
      <c r="AC183" s="324">
        <f>SUM(AC180:AC182)</f>
        <v>0</v>
      </c>
      <c r="AD183" s="171">
        <f>AC183/I183*100</f>
        <v>0</v>
      </c>
    </row>
    <row r="184" spans="1:32" ht="18.75" thickTop="1">
      <c r="A184" s="300"/>
      <c r="B184" s="300"/>
      <c r="C184" s="300"/>
      <c r="D184" s="301"/>
      <c r="E184" s="300"/>
      <c r="F184" s="300"/>
      <c r="G184" s="300"/>
      <c r="H184" s="302"/>
      <c r="I184" s="302"/>
      <c r="J184" s="303"/>
      <c r="K184" s="302"/>
      <c r="L184" s="303"/>
      <c r="M184" s="302"/>
      <c r="N184" s="303"/>
      <c r="O184" s="302"/>
      <c r="P184" s="303"/>
      <c r="Q184" s="302"/>
      <c r="R184" s="303"/>
      <c r="S184" s="302"/>
      <c r="T184" s="303"/>
      <c r="U184" s="302"/>
      <c r="V184" s="303"/>
      <c r="W184" s="302"/>
      <c r="X184" s="303"/>
      <c r="Y184" s="302"/>
      <c r="Z184" s="303"/>
      <c r="AA184" s="302"/>
      <c r="AB184" s="303"/>
      <c r="AC184" s="302"/>
      <c r="AD184" s="303"/>
    </row>
    <row r="185" spans="1:32" ht="18">
      <c r="A185" s="300"/>
      <c r="B185" s="300"/>
      <c r="C185" s="300"/>
      <c r="D185" s="301"/>
      <c r="E185" s="300"/>
      <c r="F185" s="300"/>
      <c r="G185" s="300"/>
      <c r="H185" s="302"/>
      <c r="I185" s="302"/>
      <c r="J185" s="303"/>
      <c r="K185" s="302"/>
      <c r="L185" s="303"/>
      <c r="M185" s="302"/>
      <c r="N185" s="303"/>
      <c r="O185" s="302"/>
      <c r="P185" s="303"/>
      <c r="Q185" s="302"/>
      <c r="R185" s="303"/>
      <c r="S185" s="302"/>
      <c r="T185" s="303"/>
      <c r="U185" s="302"/>
      <c r="V185" s="303"/>
      <c r="W185" s="302"/>
      <c r="X185" s="303"/>
      <c r="Y185" s="302"/>
      <c r="Z185" s="303"/>
      <c r="AA185" s="302"/>
      <c r="AB185" s="303"/>
      <c r="AC185" s="302"/>
      <c r="AD185" s="303"/>
    </row>
    <row r="186" spans="1:32" ht="18">
      <c r="A186" s="300"/>
      <c r="B186" s="300"/>
      <c r="C186" s="300"/>
      <c r="D186" s="301"/>
      <c r="E186" s="300"/>
      <c r="F186" s="300"/>
      <c r="G186" s="300"/>
      <c r="H186" s="302"/>
      <c r="I186" s="302"/>
      <c r="J186" s="303"/>
      <c r="K186" s="302"/>
      <c r="L186" s="303"/>
      <c r="M186" s="302"/>
      <c r="N186" s="303"/>
      <c r="O186" s="302"/>
      <c r="P186" s="303"/>
      <c r="Q186" s="302"/>
      <c r="R186" s="303"/>
      <c r="S186" s="302"/>
      <c r="T186" s="303"/>
      <c r="U186" s="302"/>
      <c r="V186" s="303"/>
      <c r="W186" s="302"/>
      <c r="X186" s="303"/>
      <c r="Y186" s="302"/>
      <c r="Z186" s="303"/>
      <c r="AA186" s="302"/>
      <c r="AB186" s="303"/>
      <c r="AC186" s="302"/>
      <c r="AD186" s="303"/>
    </row>
    <row r="187" spans="1:32" ht="18">
      <c r="A187" s="300"/>
      <c r="B187" s="300"/>
      <c r="C187" s="300"/>
      <c r="D187" s="301"/>
      <c r="E187" s="300"/>
      <c r="F187" s="300"/>
      <c r="G187" s="300"/>
      <c r="H187" s="302"/>
      <c r="I187" s="302"/>
      <c r="J187" s="303"/>
      <c r="K187" s="302"/>
      <c r="L187" s="303"/>
      <c r="M187" s="302"/>
      <c r="N187" s="303"/>
      <c r="O187" s="302"/>
      <c r="P187" s="303"/>
      <c r="Q187" s="302"/>
      <c r="R187" s="303"/>
      <c r="S187" s="302"/>
      <c r="T187" s="303"/>
      <c r="U187" s="302"/>
      <c r="V187" s="303"/>
      <c r="W187" s="302"/>
      <c r="X187" s="303"/>
      <c r="Y187" s="302"/>
      <c r="Z187" s="303"/>
      <c r="AA187" s="302"/>
      <c r="AB187" s="303"/>
      <c r="AC187" s="302"/>
      <c r="AD187" s="303"/>
    </row>
    <row r="188" spans="1:32" ht="18">
      <c r="A188" s="300"/>
      <c r="B188" s="300"/>
      <c r="C188" s="300"/>
      <c r="D188" s="301"/>
      <c r="E188" s="300"/>
      <c r="F188" s="300"/>
      <c r="G188" s="300"/>
      <c r="H188" s="302"/>
      <c r="I188" s="302"/>
      <c r="J188" s="303"/>
      <c r="K188" s="302"/>
      <c r="L188" s="303"/>
      <c r="M188" s="302"/>
      <c r="N188" s="303"/>
      <c r="O188" s="302"/>
      <c r="P188" s="303"/>
      <c r="Q188" s="302"/>
      <c r="R188" s="303"/>
      <c r="S188" s="302"/>
      <c r="T188" s="303"/>
      <c r="U188" s="302"/>
      <c r="V188" s="303"/>
      <c r="W188" s="302"/>
      <c r="X188" s="303"/>
      <c r="Y188" s="302"/>
      <c r="Z188" s="303"/>
      <c r="AA188" s="302"/>
      <c r="AB188" s="303"/>
      <c r="AC188" s="302"/>
      <c r="AD188" s="303"/>
    </row>
    <row r="189" spans="1:32" ht="18">
      <c r="A189" s="300"/>
      <c r="B189" s="300"/>
      <c r="C189" s="300"/>
      <c r="D189" s="301"/>
      <c r="E189" s="300"/>
      <c r="F189" s="300"/>
      <c r="G189" s="300"/>
      <c r="H189" s="302"/>
      <c r="I189" s="302"/>
      <c r="J189" s="303"/>
      <c r="K189" s="302"/>
      <c r="L189" s="303"/>
      <c r="M189" s="302"/>
      <c r="N189" s="303"/>
      <c r="O189" s="302"/>
      <c r="P189" s="303"/>
      <c r="Q189" s="302"/>
      <c r="R189" s="303"/>
      <c r="S189" s="302"/>
      <c r="T189" s="303"/>
      <c r="U189" s="302"/>
      <c r="V189" s="303"/>
      <c r="W189" s="302"/>
      <c r="X189" s="303"/>
      <c r="Y189" s="302"/>
      <c r="Z189" s="303"/>
      <c r="AA189" s="302"/>
      <c r="AB189" s="303"/>
      <c r="AC189" s="302"/>
      <c r="AD189" s="303"/>
    </row>
    <row r="190" spans="1:32" ht="18">
      <c r="A190" s="300"/>
      <c r="B190" s="300"/>
      <c r="C190" s="300"/>
      <c r="D190" s="301"/>
      <c r="E190" s="300"/>
      <c r="F190" s="300"/>
      <c r="G190" s="300"/>
      <c r="H190" s="302"/>
      <c r="I190" s="302"/>
      <c r="J190" s="303"/>
      <c r="K190" s="302"/>
      <c r="L190" s="303"/>
      <c r="M190" s="302"/>
      <c r="N190" s="303"/>
      <c r="O190" s="302"/>
      <c r="P190" s="303"/>
      <c r="Q190" s="302"/>
      <c r="R190" s="303"/>
      <c r="S190" s="302"/>
      <c r="T190" s="303"/>
      <c r="U190" s="302"/>
      <c r="V190" s="303"/>
      <c r="W190" s="302"/>
      <c r="X190" s="303"/>
      <c r="Y190" s="302"/>
      <c r="Z190" s="303"/>
      <c r="AA190" s="302"/>
      <c r="AB190" s="303"/>
      <c r="AC190" s="302"/>
      <c r="AD190" s="303"/>
    </row>
    <row r="191" spans="1:32" ht="23.25">
      <c r="A191" s="810" t="s">
        <v>2404</v>
      </c>
      <c r="B191" s="810"/>
      <c r="C191" s="810"/>
      <c r="D191" s="810"/>
      <c r="E191" s="810"/>
      <c r="F191" s="810"/>
      <c r="G191" s="810"/>
      <c r="H191" s="810"/>
      <c r="I191" s="810"/>
      <c r="J191" s="810"/>
      <c r="K191" s="810"/>
      <c r="L191" s="810"/>
      <c r="M191" s="810"/>
      <c r="N191" s="810"/>
      <c r="O191" s="810"/>
      <c r="P191" s="810"/>
      <c r="Q191" s="810"/>
      <c r="R191" s="810"/>
      <c r="S191" s="810"/>
      <c r="T191" s="810"/>
      <c r="U191" s="810"/>
      <c r="V191" s="810"/>
      <c r="W191" s="810"/>
      <c r="X191" s="810"/>
      <c r="Y191" s="810"/>
      <c r="Z191" s="810"/>
      <c r="AA191" s="810"/>
      <c r="AB191" s="810"/>
      <c r="AC191" s="810"/>
      <c r="AD191" s="810"/>
    </row>
    <row r="192" spans="1:32" ht="23.25">
      <c r="A192" s="810" t="s">
        <v>124</v>
      </c>
      <c r="B192" s="810"/>
      <c r="C192" s="810"/>
      <c r="D192" s="810"/>
      <c r="E192" s="810"/>
      <c r="F192" s="810"/>
      <c r="G192" s="810"/>
      <c r="H192" s="810"/>
      <c r="I192" s="810"/>
      <c r="J192" s="810"/>
      <c r="K192" s="810"/>
      <c r="L192" s="810"/>
      <c r="M192" s="810"/>
      <c r="N192" s="810"/>
      <c r="O192" s="810"/>
      <c r="P192" s="810"/>
      <c r="Q192" s="810"/>
      <c r="R192" s="810"/>
      <c r="S192" s="810"/>
      <c r="T192" s="810"/>
      <c r="U192" s="810"/>
      <c r="V192" s="810"/>
      <c r="W192" s="810"/>
      <c r="X192" s="810"/>
      <c r="Y192" s="810"/>
      <c r="Z192" s="810"/>
      <c r="AA192" s="810"/>
      <c r="AB192" s="810"/>
      <c r="AC192" s="810"/>
      <c r="AD192" s="810"/>
    </row>
    <row r="193" spans="1:32" ht="21">
      <c r="A193" s="290"/>
      <c r="B193" s="812" t="s">
        <v>968</v>
      </c>
      <c r="C193" s="812"/>
      <c r="D193" s="812"/>
      <c r="E193" s="812"/>
      <c r="F193" s="812"/>
      <c r="G193" s="812"/>
      <c r="H193" s="812"/>
      <c r="I193" s="812"/>
      <c r="J193" s="812"/>
      <c r="K193" s="812"/>
      <c r="L193" s="812"/>
      <c r="M193" s="812"/>
      <c r="N193" s="812"/>
      <c r="O193" s="812"/>
      <c r="P193" s="812"/>
      <c r="Q193" s="812"/>
      <c r="R193" s="812"/>
      <c r="S193" s="812"/>
      <c r="T193" s="812"/>
      <c r="U193" s="812"/>
      <c r="V193" s="812"/>
      <c r="W193" s="812"/>
      <c r="X193" s="812"/>
      <c r="Y193" s="812"/>
      <c r="Z193" s="812"/>
      <c r="AA193" s="812"/>
      <c r="AB193" s="812"/>
      <c r="AC193" s="812"/>
      <c r="AD193" s="812"/>
    </row>
    <row r="194" spans="1:32" ht="21">
      <c r="A194" s="290"/>
      <c r="B194" s="812" t="s">
        <v>1669</v>
      </c>
      <c r="C194" s="812"/>
      <c r="D194" s="812"/>
      <c r="E194" s="812"/>
      <c r="F194" s="812"/>
      <c r="G194" s="812"/>
      <c r="H194" s="291"/>
      <c r="I194" s="291"/>
      <c r="J194" s="297"/>
      <c r="K194" s="291"/>
      <c r="L194" s="297"/>
      <c r="M194" s="291"/>
      <c r="N194" s="297"/>
      <c r="O194" s="291"/>
      <c r="P194" s="297"/>
      <c r="Q194" s="291"/>
      <c r="R194" s="297"/>
      <c r="S194" s="291"/>
      <c r="T194" s="297"/>
      <c r="U194" s="291"/>
      <c r="V194" s="297"/>
      <c r="W194" s="291"/>
      <c r="X194" s="297"/>
      <c r="Y194" s="291"/>
      <c r="Z194" s="297"/>
      <c r="AA194" s="291"/>
      <c r="AB194" s="297"/>
      <c r="AC194" s="291"/>
      <c r="AD194" s="297"/>
    </row>
    <row r="195" spans="1:32" ht="23.25">
      <c r="A195" s="290"/>
      <c r="B195" s="293"/>
      <c r="C195" s="293"/>
      <c r="D195" s="294"/>
      <c r="E195" s="293"/>
      <c r="F195" s="293"/>
      <c r="G195" s="293"/>
      <c r="H195" s="295"/>
      <c r="I195" s="295"/>
      <c r="J195" s="376"/>
      <c r="K195" s="295"/>
      <c r="L195" s="376"/>
      <c r="M195" s="295"/>
      <c r="N195" s="376"/>
      <c r="O195" s="295"/>
      <c r="P195" s="376"/>
      <c r="Q195" s="295"/>
      <c r="R195" s="376"/>
      <c r="S195" s="295"/>
      <c r="T195" s="376"/>
      <c r="U195" s="295"/>
      <c r="V195" s="376"/>
      <c r="W195" s="295"/>
      <c r="X195" s="376"/>
      <c r="Y195" s="295"/>
      <c r="Z195" s="376"/>
      <c r="AA195" s="295"/>
      <c r="AB195" s="376"/>
      <c r="AC195" s="295"/>
      <c r="AD195" s="376"/>
    </row>
    <row r="196" spans="1:32" ht="23.25">
      <c r="A196" s="290"/>
      <c r="B196" s="293"/>
      <c r="C196" s="293"/>
      <c r="D196" s="294"/>
      <c r="E196" s="293"/>
      <c r="F196" s="293"/>
      <c r="G196" s="293"/>
      <c r="H196" s="295"/>
      <c r="I196" s="295"/>
      <c r="J196" s="376"/>
      <c r="K196" s="295"/>
      <c r="L196" s="376"/>
      <c r="M196" s="295"/>
      <c r="N196" s="376"/>
      <c r="O196" s="295"/>
      <c r="P196" s="376"/>
      <c r="Q196" s="295"/>
      <c r="R196" s="376"/>
      <c r="S196" s="295"/>
      <c r="T196" s="376"/>
      <c r="U196" s="295"/>
      <c r="V196" s="376"/>
      <c r="W196" s="295"/>
      <c r="X196" s="376"/>
      <c r="Y196" s="295"/>
      <c r="Z196" s="376"/>
      <c r="AA196" s="295"/>
      <c r="AB196" s="376"/>
      <c r="AC196" s="295"/>
      <c r="AD196" s="376"/>
    </row>
    <row r="197" spans="1:32" ht="18" customHeight="1">
      <c r="A197" s="740" t="s">
        <v>940</v>
      </c>
      <c r="B197" s="740" t="s">
        <v>122</v>
      </c>
      <c r="C197" s="740" t="s">
        <v>942</v>
      </c>
      <c r="D197" s="813" t="s">
        <v>943</v>
      </c>
      <c r="E197" s="740" t="s">
        <v>944</v>
      </c>
      <c r="F197" s="740" t="s">
        <v>945</v>
      </c>
      <c r="G197" s="740" t="s">
        <v>1139</v>
      </c>
      <c r="H197" s="743" t="s">
        <v>946</v>
      </c>
      <c r="I197" s="743" t="s">
        <v>1853</v>
      </c>
      <c r="J197" s="776" t="s">
        <v>1852</v>
      </c>
      <c r="K197" s="765" t="s">
        <v>928</v>
      </c>
      <c r="L197" s="766"/>
      <c r="M197" s="751" t="s">
        <v>929</v>
      </c>
      <c r="N197" s="764"/>
      <c r="O197" s="764"/>
      <c r="P197" s="764"/>
      <c r="Q197" s="764"/>
      <c r="R197" s="764"/>
      <c r="S197" s="764"/>
      <c r="T197" s="764"/>
      <c r="U197" s="764"/>
      <c r="V197" s="764"/>
      <c r="W197" s="764"/>
      <c r="X197" s="764"/>
      <c r="Y197" s="764"/>
      <c r="Z197" s="764"/>
      <c r="AA197" s="764"/>
      <c r="AB197" s="764"/>
      <c r="AC197" s="764"/>
      <c r="AD197" s="752"/>
    </row>
    <row r="198" spans="1:32" ht="18">
      <c r="A198" s="741"/>
      <c r="B198" s="741"/>
      <c r="C198" s="741"/>
      <c r="D198" s="814"/>
      <c r="E198" s="741"/>
      <c r="F198" s="741"/>
      <c r="G198" s="816"/>
      <c r="H198" s="744"/>
      <c r="I198" s="744"/>
      <c r="J198" s="777"/>
      <c r="K198" s="767"/>
      <c r="L198" s="768"/>
      <c r="M198" s="808" t="s">
        <v>930</v>
      </c>
      <c r="N198" s="809"/>
      <c r="O198" s="808" t="s">
        <v>931</v>
      </c>
      <c r="P198" s="809"/>
      <c r="Q198" s="808" t="s">
        <v>932</v>
      </c>
      <c r="R198" s="809"/>
      <c r="S198" s="808" t="s">
        <v>933</v>
      </c>
      <c r="T198" s="809"/>
      <c r="U198" s="808" t="s">
        <v>934</v>
      </c>
      <c r="V198" s="809"/>
      <c r="W198" s="808" t="s">
        <v>935</v>
      </c>
      <c r="X198" s="809"/>
      <c r="Y198" s="808" t="s">
        <v>936</v>
      </c>
      <c r="Z198" s="809"/>
      <c r="AA198" s="808" t="s">
        <v>950</v>
      </c>
      <c r="AB198" s="809"/>
      <c r="AC198" s="808" t="s">
        <v>951</v>
      </c>
      <c r="AD198" s="809"/>
    </row>
    <row r="199" spans="1:32" ht="36">
      <c r="A199" s="742"/>
      <c r="B199" s="742"/>
      <c r="C199" s="742"/>
      <c r="D199" s="815"/>
      <c r="E199" s="742"/>
      <c r="F199" s="742"/>
      <c r="G199" s="817"/>
      <c r="H199" s="745"/>
      <c r="I199" s="745"/>
      <c r="J199" s="778"/>
      <c r="K199" s="416" t="s">
        <v>937</v>
      </c>
      <c r="L199" s="65" t="s">
        <v>949</v>
      </c>
      <c r="M199" s="416" t="s">
        <v>937</v>
      </c>
      <c r="N199" s="65" t="s">
        <v>949</v>
      </c>
      <c r="O199" s="416" t="s">
        <v>937</v>
      </c>
      <c r="P199" s="65" t="s">
        <v>949</v>
      </c>
      <c r="Q199" s="416" t="s">
        <v>937</v>
      </c>
      <c r="R199" s="65" t="s">
        <v>949</v>
      </c>
      <c r="S199" s="416" t="s">
        <v>937</v>
      </c>
      <c r="T199" s="65" t="s">
        <v>949</v>
      </c>
      <c r="U199" s="416" t="s">
        <v>937</v>
      </c>
      <c r="V199" s="65" t="s">
        <v>949</v>
      </c>
      <c r="W199" s="416" t="s">
        <v>937</v>
      </c>
      <c r="X199" s="65" t="s">
        <v>949</v>
      </c>
      <c r="Y199" s="416" t="s">
        <v>937</v>
      </c>
      <c r="Z199" s="65" t="s">
        <v>949</v>
      </c>
      <c r="AA199" s="416" t="s">
        <v>937</v>
      </c>
      <c r="AB199" s="65" t="s">
        <v>949</v>
      </c>
      <c r="AC199" s="416" t="s">
        <v>937</v>
      </c>
      <c r="AD199" s="65" t="s">
        <v>949</v>
      </c>
    </row>
    <row r="200" spans="1:32" s="103" customFormat="1" ht="19.5" thickBot="1">
      <c r="A200" s="32">
        <v>1</v>
      </c>
      <c r="B200" s="51" t="s">
        <v>1670</v>
      </c>
      <c r="C200" s="284" t="s">
        <v>1671</v>
      </c>
      <c r="D200" s="285">
        <v>3</v>
      </c>
      <c r="E200" s="200" t="s">
        <v>1672</v>
      </c>
      <c r="F200" s="200" t="s">
        <v>1673</v>
      </c>
      <c r="G200" s="200" t="s">
        <v>1674</v>
      </c>
      <c r="H200" s="133">
        <v>187</v>
      </c>
      <c r="I200" s="133">
        <v>154</v>
      </c>
      <c r="J200" s="134">
        <f>I200*100/H200</f>
        <v>82.352941176470594</v>
      </c>
      <c r="K200" s="133">
        <v>1</v>
      </c>
      <c r="L200" s="134">
        <f>K200*100/I200</f>
        <v>0.64935064935064934</v>
      </c>
      <c r="M200" s="414">
        <v>0</v>
      </c>
      <c r="N200" s="134">
        <v>0</v>
      </c>
      <c r="O200" s="414">
        <v>0</v>
      </c>
      <c r="P200" s="134">
        <v>0</v>
      </c>
      <c r="Q200" s="414">
        <v>0</v>
      </c>
      <c r="R200" s="134">
        <v>0</v>
      </c>
      <c r="S200" s="414">
        <v>0</v>
      </c>
      <c r="T200" s="134">
        <v>0</v>
      </c>
      <c r="U200" s="414">
        <v>1</v>
      </c>
      <c r="V200" s="134">
        <f>U200*100/I200</f>
        <v>0.64935064935064934</v>
      </c>
      <c r="W200" s="414">
        <v>0</v>
      </c>
      <c r="X200" s="134">
        <v>0</v>
      </c>
      <c r="Y200" s="414">
        <v>0</v>
      </c>
      <c r="Z200" s="134">
        <v>0</v>
      </c>
      <c r="AA200" s="414">
        <v>0</v>
      </c>
      <c r="AB200" s="134">
        <v>0</v>
      </c>
      <c r="AC200" s="414">
        <v>0</v>
      </c>
      <c r="AD200" s="134">
        <v>0</v>
      </c>
      <c r="AE200" s="103">
        <v>1</v>
      </c>
      <c r="AF200" s="103">
        <v>1</v>
      </c>
    </row>
    <row r="201" spans="1:32" ht="18" customHeight="1" thickTop="1" thickBot="1">
      <c r="A201" s="769" t="s">
        <v>123</v>
      </c>
      <c r="B201" s="771"/>
      <c r="C201" s="771"/>
      <c r="D201" s="771"/>
      <c r="E201" s="771"/>
      <c r="F201" s="771"/>
      <c r="G201" s="772"/>
      <c r="H201" s="82">
        <f>SUM(H200)</f>
        <v>187</v>
      </c>
      <c r="I201" s="82">
        <f>SUM(I200)</f>
        <v>154</v>
      </c>
      <c r="J201" s="83">
        <f>I201/H201*100</f>
        <v>82.35294117647058</v>
      </c>
      <c r="K201" s="82">
        <f>SUM(K200)</f>
        <v>1</v>
      </c>
      <c r="L201" s="83">
        <f>K201/I201*100</f>
        <v>0.64935064935064934</v>
      </c>
      <c r="M201" s="82">
        <f>SUM(M200)</f>
        <v>0</v>
      </c>
      <c r="N201" s="83">
        <f>M201/I201*100</f>
        <v>0</v>
      </c>
      <c r="O201" s="82">
        <f>SUM(O200)</f>
        <v>0</v>
      </c>
      <c r="P201" s="83">
        <f>O201/I201*100</f>
        <v>0</v>
      </c>
      <c r="Q201" s="82">
        <f>SUM(Q200)</f>
        <v>0</v>
      </c>
      <c r="R201" s="83">
        <f>Q201/I201*100</f>
        <v>0</v>
      </c>
      <c r="S201" s="82">
        <f>SUM(S200)</f>
        <v>0</v>
      </c>
      <c r="T201" s="83">
        <f>S201/I201*100</f>
        <v>0</v>
      </c>
      <c r="U201" s="82">
        <f>SUM(U200)</f>
        <v>1</v>
      </c>
      <c r="V201" s="83">
        <f>U201/I201*100</f>
        <v>0.64935064935064934</v>
      </c>
      <c r="W201" s="82">
        <f>SUM(W200)</f>
        <v>0</v>
      </c>
      <c r="X201" s="83">
        <f>W201/I201*100</f>
        <v>0</v>
      </c>
      <c r="Y201" s="82">
        <f>SUM(Y200)</f>
        <v>0</v>
      </c>
      <c r="Z201" s="83">
        <f>Y201/I201*100</f>
        <v>0</v>
      </c>
      <c r="AA201" s="82">
        <f>SUM(AA200)</f>
        <v>0</v>
      </c>
      <c r="AB201" s="83">
        <f>AA201/I201*100</f>
        <v>0</v>
      </c>
      <c r="AC201" s="82">
        <f>SUM(AC200)</f>
        <v>0</v>
      </c>
      <c r="AD201" s="83">
        <f>AC201/I201*100</f>
        <v>0</v>
      </c>
    </row>
    <row r="202" spans="1:32" ht="18" customHeight="1" thickTop="1">
      <c r="A202" s="300"/>
      <c r="B202" s="300"/>
      <c r="C202" s="300"/>
      <c r="D202" s="301"/>
      <c r="E202" s="300"/>
      <c r="F202" s="300"/>
      <c r="G202" s="300"/>
      <c r="H202" s="302"/>
      <c r="I202" s="302"/>
      <c r="J202" s="303"/>
      <c r="K202" s="302"/>
      <c r="L202" s="303"/>
      <c r="M202" s="302"/>
      <c r="N202" s="303"/>
      <c r="O202" s="302"/>
      <c r="P202" s="303"/>
      <c r="Q202" s="302"/>
      <c r="R202" s="303"/>
      <c r="S202" s="302"/>
      <c r="T202" s="303"/>
      <c r="U202" s="302"/>
      <c r="V202" s="303"/>
      <c r="W202" s="302"/>
      <c r="X202" s="303"/>
      <c r="Y202" s="302"/>
      <c r="Z202" s="303"/>
      <c r="AA202" s="302"/>
      <c r="AB202" s="303"/>
      <c r="AC202" s="302"/>
      <c r="AD202" s="303"/>
    </row>
    <row r="203" spans="1:32" ht="18" customHeight="1">
      <c r="A203" s="300"/>
      <c r="B203" s="300"/>
      <c r="C203" s="300"/>
      <c r="D203" s="301"/>
      <c r="E203" s="300"/>
      <c r="F203" s="300"/>
      <c r="G203" s="300"/>
      <c r="H203" s="302"/>
      <c r="I203" s="302"/>
      <c r="J203" s="303"/>
      <c r="K203" s="302"/>
      <c r="L203" s="303"/>
      <c r="M203" s="302"/>
      <c r="N203" s="303"/>
      <c r="O203" s="302"/>
      <c r="P203" s="303"/>
      <c r="Q203" s="302"/>
      <c r="R203" s="303"/>
      <c r="S203" s="302"/>
      <c r="T203" s="303"/>
      <c r="U203" s="302"/>
      <c r="V203" s="303"/>
      <c r="W203" s="302"/>
      <c r="X203" s="303"/>
      <c r="Y203" s="302"/>
      <c r="Z203" s="303"/>
      <c r="AA203" s="302"/>
      <c r="AB203" s="303"/>
      <c r="AC203" s="302"/>
      <c r="AD203" s="303"/>
    </row>
    <row r="204" spans="1:32" ht="18" customHeight="1">
      <c r="A204" s="300"/>
      <c r="B204" s="300"/>
      <c r="C204" s="300"/>
      <c r="D204" s="301"/>
      <c r="E204" s="300"/>
      <c r="F204" s="300"/>
      <c r="G204" s="300"/>
      <c r="H204" s="302"/>
      <c r="I204" s="302"/>
      <c r="J204" s="303"/>
      <c r="K204" s="302"/>
      <c r="L204" s="303"/>
      <c r="M204" s="302"/>
      <c r="N204" s="303"/>
      <c r="O204" s="302"/>
      <c r="P204" s="303"/>
      <c r="Q204" s="302"/>
      <c r="R204" s="303"/>
      <c r="S204" s="302"/>
      <c r="T204" s="303"/>
      <c r="U204" s="302"/>
      <c r="V204" s="303"/>
      <c r="W204" s="302"/>
      <c r="X204" s="303"/>
      <c r="Y204" s="302"/>
      <c r="Z204" s="303"/>
      <c r="AA204" s="302"/>
      <c r="AB204" s="303"/>
      <c r="AC204" s="302"/>
      <c r="AD204" s="303"/>
    </row>
    <row r="205" spans="1:32" ht="18" customHeight="1">
      <c r="A205" s="300"/>
      <c r="B205" s="300"/>
      <c r="C205" s="300"/>
      <c r="D205" s="301"/>
      <c r="E205" s="300"/>
      <c r="F205" s="300"/>
      <c r="G205" s="300"/>
      <c r="H205" s="302"/>
      <c r="I205" s="302"/>
      <c r="J205" s="303"/>
      <c r="K205" s="302"/>
      <c r="L205" s="303"/>
      <c r="M205" s="302"/>
      <c r="N205" s="303"/>
      <c r="O205" s="302"/>
      <c r="P205" s="303"/>
      <c r="Q205" s="302"/>
      <c r="R205" s="303"/>
      <c r="S205" s="302"/>
      <c r="T205" s="303"/>
      <c r="U205" s="302"/>
      <c r="V205" s="303"/>
      <c r="W205" s="302"/>
      <c r="X205" s="303"/>
      <c r="Y205" s="302"/>
      <c r="Z205" s="303"/>
      <c r="AA205" s="302"/>
      <c r="AB205" s="303"/>
      <c r="AC205" s="302"/>
      <c r="AD205" s="303"/>
    </row>
    <row r="206" spans="1:32" ht="18" customHeight="1">
      <c r="A206" s="300"/>
      <c r="B206" s="300"/>
      <c r="C206" s="300"/>
      <c r="D206" s="301"/>
      <c r="E206" s="300"/>
      <c r="F206" s="300"/>
      <c r="G206" s="300"/>
      <c r="H206" s="302"/>
      <c r="I206" s="302"/>
      <c r="J206" s="303"/>
      <c r="K206" s="302"/>
      <c r="L206" s="303"/>
      <c r="M206" s="302"/>
      <c r="N206" s="303"/>
      <c r="O206" s="302"/>
      <c r="P206" s="303"/>
      <c r="Q206" s="302"/>
      <c r="R206" s="303"/>
      <c r="S206" s="302"/>
      <c r="T206" s="303"/>
      <c r="U206" s="302"/>
      <c r="V206" s="303"/>
      <c r="W206" s="302"/>
      <c r="X206" s="303"/>
      <c r="Y206" s="302"/>
      <c r="Z206" s="303"/>
      <c r="AA206" s="302"/>
      <c r="AB206" s="303"/>
      <c r="AC206" s="302"/>
      <c r="AD206" s="303"/>
    </row>
    <row r="207" spans="1:32" ht="18" customHeight="1">
      <c r="A207" s="300"/>
      <c r="B207" s="300"/>
      <c r="C207" s="300"/>
      <c r="D207" s="301"/>
      <c r="E207" s="300"/>
      <c r="F207" s="300"/>
      <c r="G207" s="300"/>
      <c r="H207" s="302"/>
      <c r="I207" s="302"/>
      <c r="J207" s="303"/>
      <c r="K207" s="302"/>
      <c r="L207" s="303"/>
      <c r="M207" s="302"/>
      <c r="N207" s="303"/>
      <c r="O207" s="302"/>
      <c r="P207" s="303"/>
      <c r="Q207" s="302"/>
      <c r="R207" s="303"/>
      <c r="S207" s="302"/>
      <c r="T207" s="303"/>
      <c r="U207" s="302"/>
      <c r="V207" s="303"/>
      <c r="W207" s="302"/>
      <c r="X207" s="303"/>
      <c r="Y207" s="302"/>
      <c r="Z207" s="303"/>
      <c r="AA207" s="302"/>
      <c r="AB207" s="303"/>
      <c r="AC207" s="302"/>
      <c r="AD207" s="303"/>
    </row>
    <row r="208" spans="1:32" ht="18" customHeight="1">
      <c r="A208" s="300"/>
      <c r="B208" s="300"/>
      <c r="C208" s="300"/>
      <c r="D208" s="301"/>
      <c r="E208" s="300"/>
      <c r="F208" s="300"/>
      <c r="G208" s="300"/>
      <c r="H208" s="302"/>
      <c r="I208" s="302"/>
      <c r="J208" s="303"/>
      <c r="K208" s="302"/>
      <c r="L208" s="303"/>
      <c r="M208" s="302"/>
      <c r="N208" s="303"/>
      <c r="O208" s="302"/>
      <c r="P208" s="303"/>
      <c r="Q208" s="302"/>
      <c r="R208" s="303"/>
      <c r="S208" s="302"/>
      <c r="T208" s="303"/>
      <c r="U208" s="302"/>
      <c r="V208" s="303"/>
      <c r="W208" s="302"/>
      <c r="X208" s="303"/>
      <c r="Y208" s="302"/>
      <c r="Z208" s="303"/>
      <c r="AA208" s="302"/>
      <c r="AB208" s="303"/>
      <c r="AC208" s="302"/>
      <c r="AD208" s="303"/>
    </row>
    <row r="209" spans="1:32" ht="18" customHeight="1">
      <c r="A209" s="300"/>
      <c r="B209" s="300"/>
      <c r="C209" s="300"/>
      <c r="D209" s="301"/>
      <c r="E209" s="300"/>
      <c r="F209" s="300"/>
      <c r="G209" s="300"/>
      <c r="H209" s="302"/>
      <c r="I209" s="302"/>
      <c r="J209" s="303"/>
      <c r="K209" s="302"/>
      <c r="L209" s="303"/>
      <c r="M209" s="302"/>
      <c r="N209" s="303"/>
      <c r="O209" s="302"/>
      <c r="P209" s="303"/>
      <c r="Q209" s="302"/>
      <c r="R209" s="303"/>
      <c r="S209" s="302"/>
      <c r="T209" s="303"/>
      <c r="U209" s="302"/>
      <c r="V209" s="303"/>
      <c r="W209" s="302"/>
      <c r="X209" s="303"/>
      <c r="Y209" s="302"/>
      <c r="Z209" s="303"/>
      <c r="AA209" s="302"/>
      <c r="AB209" s="303"/>
      <c r="AC209" s="302"/>
      <c r="AD209" s="303"/>
    </row>
    <row r="210" spans="1:32" ht="18" customHeight="1">
      <c r="A210" s="300"/>
      <c r="B210" s="300"/>
      <c r="C210" s="300"/>
      <c r="D210" s="301"/>
      <c r="E210" s="300"/>
      <c r="F210" s="300"/>
      <c r="G210" s="300"/>
      <c r="H210" s="302"/>
      <c r="I210" s="302"/>
      <c r="J210" s="303"/>
      <c r="K210" s="302"/>
      <c r="L210" s="303"/>
      <c r="M210" s="302"/>
      <c r="N210" s="303"/>
      <c r="O210" s="302"/>
      <c r="P210" s="303"/>
      <c r="Q210" s="302"/>
      <c r="R210" s="303"/>
      <c r="S210" s="302"/>
      <c r="T210" s="303"/>
      <c r="U210" s="302"/>
      <c r="V210" s="303"/>
      <c r="W210" s="302"/>
      <c r="X210" s="303"/>
      <c r="Y210" s="302"/>
      <c r="Z210" s="303"/>
      <c r="AA210" s="302"/>
      <c r="AB210" s="303"/>
      <c r="AC210" s="302"/>
      <c r="AD210" s="303"/>
    </row>
    <row r="211" spans="1:32" ht="18" customHeight="1">
      <c r="A211" s="300"/>
      <c r="B211" s="300"/>
      <c r="C211" s="300"/>
      <c r="D211" s="301" t="s">
        <v>719</v>
      </c>
      <c r="E211" s="300"/>
      <c r="F211" s="300"/>
      <c r="G211" s="300"/>
      <c r="H211" s="302"/>
      <c r="I211" s="302"/>
      <c r="J211" s="303"/>
      <c r="K211" s="302"/>
      <c r="L211" s="303"/>
      <c r="M211" s="302"/>
      <c r="N211" s="303"/>
      <c r="O211" s="302"/>
      <c r="P211" s="303"/>
      <c r="Q211" s="302"/>
      <c r="R211" s="303"/>
      <c r="S211" s="302"/>
      <c r="T211" s="303"/>
      <c r="U211" s="302"/>
      <c r="V211" s="303"/>
      <c r="W211" s="302"/>
      <c r="X211" s="303"/>
      <c r="Y211" s="302"/>
      <c r="Z211" s="303"/>
      <c r="AA211" s="302"/>
      <c r="AB211" s="303"/>
      <c r="AC211" s="302"/>
      <c r="AD211" s="303"/>
    </row>
    <row r="212" spans="1:32" ht="18" customHeight="1">
      <c r="A212" s="300"/>
      <c r="B212" s="300"/>
      <c r="C212" s="300"/>
      <c r="D212" s="301"/>
      <c r="E212" s="300"/>
      <c r="F212" s="300"/>
      <c r="G212" s="300"/>
      <c r="H212" s="302"/>
      <c r="I212" s="302"/>
      <c r="J212" s="303"/>
      <c r="K212" s="302"/>
      <c r="L212" s="303"/>
      <c r="M212" s="302"/>
      <c r="N212" s="303"/>
      <c r="O212" s="302"/>
      <c r="P212" s="303"/>
      <c r="Q212" s="302"/>
      <c r="R212" s="303"/>
      <c r="S212" s="302"/>
      <c r="T212" s="303"/>
      <c r="U212" s="302"/>
      <c r="V212" s="303"/>
      <c r="W212" s="302"/>
      <c r="X212" s="303"/>
      <c r="Y212" s="302"/>
      <c r="Z212" s="303"/>
      <c r="AA212" s="302"/>
      <c r="AB212" s="303"/>
      <c r="AC212" s="302"/>
      <c r="AD212" s="303"/>
    </row>
    <row r="213" spans="1:32" ht="23.25">
      <c r="A213" s="810" t="s">
        <v>2404</v>
      </c>
      <c r="B213" s="810"/>
      <c r="C213" s="810"/>
      <c r="D213" s="810"/>
      <c r="E213" s="810"/>
      <c r="F213" s="810"/>
      <c r="G213" s="810"/>
      <c r="H213" s="810"/>
      <c r="I213" s="810"/>
      <c r="J213" s="810"/>
      <c r="K213" s="810"/>
      <c r="L213" s="810"/>
      <c r="M213" s="810"/>
      <c r="N213" s="810"/>
      <c r="O213" s="810"/>
      <c r="P213" s="810"/>
      <c r="Q213" s="810"/>
      <c r="R213" s="810"/>
      <c r="S213" s="810"/>
      <c r="T213" s="810"/>
      <c r="U213" s="810"/>
      <c r="V213" s="810"/>
      <c r="W213" s="810"/>
      <c r="X213" s="810"/>
      <c r="Y213" s="810"/>
      <c r="Z213" s="810"/>
      <c r="AA213" s="810"/>
      <c r="AB213" s="810"/>
      <c r="AC213" s="810"/>
      <c r="AD213" s="810"/>
    </row>
    <row r="214" spans="1:32" ht="23.25">
      <c r="A214" s="810" t="s">
        <v>124</v>
      </c>
      <c r="B214" s="810"/>
      <c r="C214" s="810"/>
      <c r="D214" s="810"/>
      <c r="E214" s="810"/>
      <c r="F214" s="810"/>
      <c r="G214" s="810"/>
      <c r="H214" s="810"/>
      <c r="I214" s="810"/>
      <c r="J214" s="810"/>
      <c r="K214" s="810"/>
      <c r="L214" s="810"/>
      <c r="M214" s="810"/>
      <c r="N214" s="810"/>
      <c r="O214" s="810"/>
      <c r="P214" s="810"/>
      <c r="Q214" s="810"/>
      <c r="R214" s="810"/>
      <c r="S214" s="810"/>
      <c r="T214" s="810"/>
      <c r="U214" s="810"/>
      <c r="V214" s="810"/>
      <c r="W214" s="810"/>
      <c r="X214" s="810"/>
      <c r="Y214" s="810"/>
      <c r="Z214" s="810"/>
      <c r="AA214" s="810"/>
      <c r="AB214" s="810"/>
      <c r="AC214" s="810"/>
      <c r="AD214" s="810"/>
    </row>
    <row r="215" spans="1:32" ht="21">
      <c r="A215" s="290"/>
      <c r="B215" s="812" t="s">
        <v>968</v>
      </c>
      <c r="C215" s="812"/>
      <c r="D215" s="812"/>
      <c r="E215" s="812"/>
      <c r="F215" s="812"/>
      <c r="G215" s="812"/>
      <c r="H215" s="812"/>
      <c r="I215" s="812"/>
      <c r="J215" s="812"/>
      <c r="K215" s="812"/>
      <c r="L215" s="812"/>
      <c r="M215" s="812"/>
      <c r="N215" s="812"/>
      <c r="O215" s="812"/>
      <c r="P215" s="812"/>
      <c r="Q215" s="812"/>
      <c r="R215" s="812"/>
      <c r="S215" s="812"/>
      <c r="T215" s="812"/>
      <c r="U215" s="812"/>
      <c r="V215" s="812"/>
      <c r="W215" s="812"/>
      <c r="X215" s="812"/>
      <c r="Y215" s="812"/>
      <c r="Z215" s="812"/>
      <c r="AA215" s="812"/>
      <c r="AB215" s="812"/>
      <c r="AC215" s="812"/>
      <c r="AD215" s="812"/>
    </row>
    <row r="216" spans="1:32" ht="21">
      <c r="A216" s="290"/>
      <c r="B216" s="292" t="s">
        <v>1675</v>
      </c>
      <c r="C216" s="292"/>
      <c r="D216" s="325"/>
      <c r="E216" s="297"/>
      <c r="F216" s="297"/>
      <c r="G216" s="297"/>
      <c r="H216" s="291"/>
      <c r="I216" s="291"/>
      <c r="J216" s="297"/>
      <c r="K216" s="291"/>
      <c r="L216" s="297"/>
      <c r="M216" s="291"/>
      <c r="N216" s="297"/>
      <c r="O216" s="291"/>
      <c r="P216" s="297"/>
      <c r="Q216" s="291"/>
      <c r="R216" s="297"/>
      <c r="S216" s="291"/>
      <c r="T216" s="297"/>
      <c r="U216" s="291"/>
      <c r="V216" s="297"/>
      <c r="W216" s="291"/>
      <c r="X216" s="297"/>
      <c r="Y216" s="291"/>
      <c r="Z216" s="297"/>
      <c r="AA216" s="291"/>
      <c r="AB216" s="297"/>
      <c r="AC216" s="291"/>
      <c r="AD216" s="297"/>
    </row>
    <row r="217" spans="1:32" ht="23.25">
      <c r="A217" s="290"/>
      <c r="B217" s="293"/>
      <c r="C217" s="293"/>
      <c r="D217" s="294"/>
      <c r="E217" s="293"/>
      <c r="F217" s="293"/>
      <c r="G217" s="293"/>
      <c r="H217" s="295"/>
      <c r="I217" s="295"/>
      <c r="J217" s="376"/>
      <c r="K217" s="295"/>
      <c r="L217" s="376"/>
      <c r="M217" s="295"/>
      <c r="N217" s="376"/>
      <c r="O217" s="295"/>
      <c r="P217" s="376"/>
      <c r="Q217" s="295"/>
      <c r="R217" s="376"/>
      <c r="S217" s="295"/>
      <c r="T217" s="376"/>
      <c r="U217" s="295"/>
      <c r="V217" s="376"/>
      <c r="W217" s="295"/>
      <c r="X217" s="376"/>
      <c r="Y217" s="295"/>
      <c r="Z217" s="376"/>
      <c r="AA217" s="295"/>
      <c r="AB217" s="376"/>
      <c r="AC217" s="295"/>
      <c r="AD217" s="376"/>
    </row>
    <row r="218" spans="1:32" ht="23.25">
      <c r="A218" s="290"/>
      <c r="B218" s="293"/>
      <c r="C218" s="293"/>
      <c r="D218" s="294"/>
      <c r="E218" s="293"/>
      <c r="F218" s="293"/>
      <c r="G218" s="293"/>
      <c r="H218" s="295"/>
      <c r="I218" s="295"/>
      <c r="J218" s="376"/>
      <c r="K218" s="295"/>
      <c r="L218" s="376"/>
      <c r="M218" s="295"/>
      <c r="N218" s="376"/>
      <c r="O218" s="295"/>
      <c r="P218" s="376"/>
      <c r="Q218" s="295"/>
      <c r="R218" s="376"/>
      <c r="S218" s="295"/>
      <c r="T218" s="376"/>
      <c r="U218" s="295"/>
      <c r="V218" s="376"/>
      <c r="W218" s="295"/>
      <c r="X218" s="376"/>
      <c r="Y218" s="295"/>
      <c r="Z218" s="376"/>
      <c r="AA218" s="295"/>
      <c r="AB218" s="376"/>
      <c r="AC218" s="295"/>
      <c r="AD218" s="376"/>
    </row>
    <row r="219" spans="1:32" ht="18" customHeight="1">
      <c r="A219" s="740" t="s">
        <v>940</v>
      </c>
      <c r="B219" s="740" t="s">
        <v>122</v>
      </c>
      <c r="C219" s="740" t="s">
        <v>942</v>
      </c>
      <c r="D219" s="813" t="s">
        <v>943</v>
      </c>
      <c r="E219" s="740" t="s">
        <v>944</v>
      </c>
      <c r="F219" s="740" t="s">
        <v>945</v>
      </c>
      <c r="G219" s="740" t="s">
        <v>1139</v>
      </c>
      <c r="H219" s="743" t="s">
        <v>946</v>
      </c>
      <c r="I219" s="743" t="s">
        <v>1853</v>
      </c>
      <c r="J219" s="776" t="s">
        <v>1852</v>
      </c>
      <c r="K219" s="765" t="s">
        <v>928</v>
      </c>
      <c r="L219" s="766"/>
      <c r="M219" s="751" t="s">
        <v>929</v>
      </c>
      <c r="N219" s="764"/>
      <c r="O219" s="764"/>
      <c r="P219" s="764"/>
      <c r="Q219" s="764"/>
      <c r="R219" s="764"/>
      <c r="S219" s="764"/>
      <c r="T219" s="764"/>
      <c r="U219" s="764"/>
      <c r="V219" s="764"/>
      <c r="W219" s="764"/>
      <c r="X219" s="764"/>
      <c r="Y219" s="764"/>
      <c r="Z219" s="764"/>
      <c r="AA219" s="764"/>
      <c r="AB219" s="764"/>
      <c r="AC219" s="764"/>
      <c r="AD219" s="752"/>
    </row>
    <row r="220" spans="1:32" ht="18">
      <c r="A220" s="741"/>
      <c r="B220" s="741"/>
      <c r="C220" s="741"/>
      <c r="D220" s="814"/>
      <c r="E220" s="741"/>
      <c r="F220" s="741"/>
      <c r="G220" s="816"/>
      <c r="H220" s="744"/>
      <c r="I220" s="744"/>
      <c r="J220" s="777"/>
      <c r="K220" s="767"/>
      <c r="L220" s="768"/>
      <c r="M220" s="808" t="s">
        <v>930</v>
      </c>
      <c r="N220" s="809"/>
      <c r="O220" s="808" t="s">
        <v>931</v>
      </c>
      <c r="P220" s="809"/>
      <c r="Q220" s="808" t="s">
        <v>932</v>
      </c>
      <c r="R220" s="809"/>
      <c r="S220" s="808" t="s">
        <v>933</v>
      </c>
      <c r="T220" s="809"/>
      <c r="U220" s="808" t="s">
        <v>934</v>
      </c>
      <c r="V220" s="809"/>
      <c r="W220" s="808" t="s">
        <v>935</v>
      </c>
      <c r="X220" s="809"/>
      <c r="Y220" s="808" t="s">
        <v>936</v>
      </c>
      <c r="Z220" s="809"/>
      <c r="AA220" s="808" t="s">
        <v>950</v>
      </c>
      <c r="AB220" s="809"/>
      <c r="AC220" s="808" t="s">
        <v>951</v>
      </c>
      <c r="AD220" s="809"/>
    </row>
    <row r="221" spans="1:32" ht="36">
      <c r="A221" s="742"/>
      <c r="B221" s="742"/>
      <c r="C221" s="742"/>
      <c r="D221" s="815"/>
      <c r="E221" s="742"/>
      <c r="F221" s="742"/>
      <c r="G221" s="817"/>
      <c r="H221" s="745"/>
      <c r="I221" s="745"/>
      <c r="J221" s="778"/>
      <c r="K221" s="416" t="s">
        <v>937</v>
      </c>
      <c r="L221" s="65" t="s">
        <v>949</v>
      </c>
      <c r="M221" s="416" t="s">
        <v>937</v>
      </c>
      <c r="N221" s="65" t="s">
        <v>949</v>
      </c>
      <c r="O221" s="416" t="s">
        <v>937</v>
      </c>
      <c r="P221" s="65" t="s">
        <v>949</v>
      </c>
      <c r="Q221" s="416" t="s">
        <v>937</v>
      </c>
      <c r="R221" s="65" t="s">
        <v>949</v>
      </c>
      <c r="S221" s="416" t="s">
        <v>937</v>
      </c>
      <c r="T221" s="65" t="s">
        <v>949</v>
      </c>
      <c r="U221" s="416" t="s">
        <v>937</v>
      </c>
      <c r="V221" s="65" t="s">
        <v>949</v>
      </c>
      <c r="W221" s="416" t="s">
        <v>937</v>
      </c>
      <c r="X221" s="65" t="s">
        <v>949</v>
      </c>
      <c r="Y221" s="416" t="s">
        <v>937</v>
      </c>
      <c r="Z221" s="65" t="s">
        <v>949</v>
      </c>
      <c r="AA221" s="416" t="s">
        <v>937</v>
      </c>
      <c r="AB221" s="65" t="s">
        <v>949</v>
      </c>
      <c r="AC221" s="416" t="s">
        <v>937</v>
      </c>
      <c r="AD221" s="65" t="s">
        <v>949</v>
      </c>
    </row>
    <row r="222" spans="1:32" s="103" customFormat="1" ht="18.75">
      <c r="A222" s="32">
        <v>1</v>
      </c>
      <c r="B222" s="51" t="s">
        <v>1676</v>
      </c>
      <c r="C222" s="284" t="s">
        <v>1678</v>
      </c>
      <c r="D222" s="285">
        <v>12</v>
      </c>
      <c r="E222" s="200" t="s">
        <v>1680</v>
      </c>
      <c r="F222" s="200" t="s">
        <v>1628</v>
      </c>
      <c r="G222" s="200" t="s">
        <v>1674</v>
      </c>
      <c r="H222" s="133">
        <v>50</v>
      </c>
      <c r="I222" s="133">
        <v>50</v>
      </c>
      <c r="J222" s="134">
        <v>100</v>
      </c>
      <c r="K222" s="133">
        <v>0</v>
      </c>
      <c r="L222" s="134">
        <v>0</v>
      </c>
      <c r="M222" s="414">
        <v>0</v>
      </c>
      <c r="N222" s="134">
        <v>0</v>
      </c>
      <c r="O222" s="414">
        <v>0</v>
      </c>
      <c r="P222" s="134">
        <v>0</v>
      </c>
      <c r="Q222" s="414">
        <v>0</v>
      </c>
      <c r="R222" s="134">
        <v>0</v>
      </c>
      <c r="S222" s="414">
        <v>0</v>
      </c>
      <c r="T222" s="134">
        <v>0</v>
      </c>
      <c r="U222" s="414">
        <v>0</v>
      </c>
      <c r="V222" s="134">
        <v>0</v>
      </c>
      <c r="W222" s="414">
        <v>0</v>
      </c>
      <c r="X222" s="134">
        <v>0</v>
      </c>
      <c r="Y222" s="414">
        <v>0</v>
      </c>
      <c r="Z222" s="134">
        <v>0</v>
      </c>
      <c r="AA222" s="414">
        <v>0</v>
      </c>
      <c r="AB222" s="134">
        <v>0</v>
      </c>
      <c r="AC222" s="414">
        <v>0</v>
      </c>
      <c r="AD222" s="134">
        <v>0</v>
      </c>
      <c r="AE222" s="103">
        <v>1</v>
      </c>
      <c r="AF222" s="103">
        <v>1</v>
      </c>
    </row>
    <row r="223" spans="1:32" s="103" customFormat="1" ht="19.5" thickBot="1">
      <c r="A223" s="32">
        <v>2</v>
      </c>
      <c r="B223" s="51" t="s">
        <v>1677</v>
      </c>
      <c r="C223" s="288" t="s">
        <v>1679</v>
      </c>
      <c r="D223" s="201">
        <v>11</v>
      </c>
      <c r="E223" s="32" t="s">
        <v>1681</v>
      </c>
      <c r="F223" s="200" t="s">
        <v>1628</v>
      </c>
      <c r="G223" s="200" t="s">
        <v>1674</v>
      </c>
      <c r="H223" s="133">
        <v>281</v>
      </c>
      <c r="I223" s="133">
        <v>281</v>
      </c>
      <c r="J223" s="134">
        <v>100</v>
      </c>
      <c r="K223" s="133">
        <v>0</v>
      </c>
      <c r="L223" s="134">
        <v>0</v>
      </c>
      <c r="M223" s="414">
        <v>0</v>
      </c>
      <c r="N223" s="134">
        <v>0</v>
      </c>
      <c r="O223" s="414">
        <v>0</v>
      </c>
      <c r="P223" s="134">
        <v>0</v>
      </c>
      <c r="Q223" s="414">
        <v>0</v>
      </c>
      <c r="R223" s="134">
        <v>0</v>
      </c>
      <c r="S223" s="414">
        <v>0</v>
      </c>
      <c r="T223" s="134">
        <v>0</v>
      </c>
      <c r="U223" s="414">
        <v>0</v>
      </c>
      <c r="V223" s="134">
        <v>0</v>
      </c>
      <c r="W223" s="414">
        <v>0</v>
      </c>
      <c r="X223" s="134">
        <v>0</v>
      </c>
      <c r="Y223" s="414">
        <v>0</v>
      </c>
      <c r="Z223" s="134">
        <v>0</v>
      </c>
      <c r="AA223" s="414">
        <v>0</v>
      </c>
      <c r="AB223" s="134">
        <v>0</v>
      </c>
      <c r="AC223" s="414">
        <v>0</v>
      </c>
      <c r="AD223" s="134">
        <v>0</v>
      </c>
      <c r="AE223" s="103">
        <v>1</v>
      </c>
      <c r="AF223" s="103">
        <v>1</v>
      </c>
    </row>
    <row r="224" spans="1:32" ht="17.45" customHeight="1" thickTop="1" thickBot="1">
      <c r="A224" s="769" t="s">
        <v>123</v>
      </c>
      <c r="B224" s="771"/>
      <c r="C224" s="771"/>
      <c r="D224" s="771"/>
      <c r="E224" s="771"/>
      <c r="F224" s="771"/>
      <c r="G224" s="772"/>
      <c r="H224" s="82">
        <f>SUM(H222:H223)</f>
        <v>331</v>
      </c>
      <c r="I224" s="82">
        <f>SUM(I222:I223)</f>
        <v>331</v>
      </c>
      <c r="J224" s="83">
        <f>I224/H224*100</f>
        <v>100</v>
      </c>
      <c r="K224" s="82">
        <f>SUM(K214:K223)</f>
        <v>0</v>
      </c>
      <c r="L224" s="83">
        <f>K224/I224*100</f>
        <v>0</v>
      </c>
      <c r="M224" s="82">
        <f>SUM(M222:M223)</f>
        <v>0</v>
      </c>
      <c r="N224" s="83">
        <f>M224/I224*100</f>
        <v>0</v>
      </c>
      <c r="O224" s="82">
        <f>SUM(O222:O223)</f>
        <v>0</v>
      </c>
      <c r="P224" s="83">
        <f>O224/I224*100</f>
        <v>0</v>
      </c>
      <c r="Q224" s="82">
        <f>SUM(Q222:Q223)</f>
        <v>0</v>
      </c>
      <c r="R224" s="83">
        <f>Q224/I224*100</f>
        <v>0</v>
      </c>
      <c r="S224" s="82">
        <f>SUM(S222:S223)</f>
        <v>0</v>
      </c>
      <c r="T224" s="83">
        <f>S224/I224*100</f>
        <v>0</v>
      </c>
      <c r="U224" s="82">
        <f>SUM(U222:U223)</f>
        <v>0</v>
      </c>
      <c r="V224" s="83">
        <f>U224/I224*100</f>
        <v>0</v>
      </c>
      <c r="W224" s="82">
        <f>SUM(W222:W223)</f>
        <v>0</v>
      </c>
      <c r="X224" s="83">
        <f>W224/I224*100</f>
        <v>0</v>
      </c>
      <c r="Y224" s="82">
        <f>SUM(Y222:Y223)</f>
        <v>0</v>
      </c>
      <c r="Z224" s="83">
        <f>Y224/I224*100</f>
        <v>0</v>
      </c>
      <c r="AA224" s="82">
        <f>SUM(AA222:AA223)</f>
        <v>0</v>
      </c>
      <c r="AB224" s="83">
        <f>AA224/I224*100</f>
        <v>0</v>
      </c>
      <c r="AC224" s="82">
        <f>SUM(AC222:AC223)</f>
        <v>0</v>
      </c>
      <c r="AD224" s="83">
        <f>AC224/I224*100</f>
        <v>0</v>
      </c>
    </row>
    <row r="225" spans="1:30" ht="17.45" customHeight="1" thickTop="1">
      <c r="A225" s="300"/>
      <c r="B225" s="300"/>
      <c r="C225" s="300"/>
      <c r="D225" s="300"/>
      <c r="E225" s="300"/>
      <c r="F225" s="300"/>
      <c r="G225" s="300"/>
      <c r="H225" s="87"/>
      <c r="I225" s="87"/>
      <c r="J225" s="89"/>
      <c r="K225" s="87"/>
      <c r="L225" s="89"/>
      <c r="M225" s="87"/>
      <c r="N225" s="89"/>
      <c r="O225" s="87"/>
      <c r="P225" s="89"/>
      <c r="Q225" s="87"/>
      <c r="R225" s="89"/>
      <c r="S225" s="87"/>
      <c r="T225" s="89"/>
      <c r="U225" s="87"/>
      <c r="V225" s="89"/>
      <c r="W225" s="87"/>
      <c r="X225" s="89"/>
      <c r="Y225" s="87"/>
      <c r="Z225" s="89"/>
      <c r="AA225" s="87"/>
      <c r="AB225" s="89"/>
      <c r="AC225" s="87"/>
      <c r="AD225" s="89"/>
    </row>
    <row r="226" spans="1:30" ht="17.45" customHeight="1">
      <c r="A226" s="300"/>
      <c r="B226" s="300"/>
      <c r="C226" s="300"/>
      <c r="D226" s="300"/>
      <c r="E226" s="300"/>
      <c r="F226" s="300"/>
      <c r="G226" s="300"/>
      <c r="H226" s="87"/>
      <c r="I226" s="87"/>
      <c r="J226" s="89"/>
      <c r="K226" s="87"/>
      <c r="L226" s="89"/>
      <c r="M226" s="87"/>
      <c r="N226" s="89"/>
      <c r="O226" s="87"/>
      <c r="P226" s="89"/>
      <c r="Q226" s="87"/>
      <c r="R226" s="89"/>
      <c r="S226" s="87"/>
      <c r="T226" s="89"/>
      <c r="U226" s="87"/>
      <c r="V226" s="89"/>
      <c r="W226" s="87"/>
      <c r="X226" s="89"/>
      <c r="Y226" s="87"/>
      <c r="Z226" s="89"/>
      <c r="AA226" s="87"/>
      <c r="AB226" s="89"/>
      <c r="AC226" s="87"/>
      <c r="AD226" s="89"/>
    </row>
    <row r="227" spans="1:30" ht="17.45" customHeight="1">
      <c r="A227" s="300"/>
      <c r="B227" s="300"/>
      <c r="C227" s="300"/>
      <c r="D227" s="300"/>
      <c r="E227" s="300"/>
      <c r="F227" s="300"/>
      <c r="G227" s="300"/>
      <c r="H227" s="87"/>
      <c r="I227" s="87"/>
      <c r="J227" s="89"/>
      <c r="K227" s="87"/>
      <c r="L227" s="89"/>
      <c r="M227" s="87"/>
      <c r="N227" s="89"/>
      <c r="O227" s="87"/>
      <c r="P227" s="89"/>
      <c r="Q227" s="87"/>
      <c r="R227" s="89"/>
      <c r="S227" s="87"/>
      <c r="T227" s="89"/>
      <c r="U227" s="87"/>
      <c r="V227" s="89"/>
      <c r="W227" s="87"/>
      <c r="X227" s="89"/>
      <c r="Y227" s="87"/>
      <c r="Z227" s="89"/>
      <c r="AA227" s="87"/>
      <c r="AB227" s="89"/>
      <c r="AC227" s="87"/>
      <c r="AD227" s="89"/>
    </row>
    <row r="228" spans="1:30" ht="17.45" customHeight="1">
      <c r="A228" s="300"/>
      <c r="B228" s="300"/>
      <c r="C228" s="300"/>
      <c r="D228" s="301"/>
      <c r="E228" s="300"/>
      <c r="F228" s="300"/>
      <c r="G228" s="300"/>
      <c r="H228" s="302"/>
      <c r="I228" s="302"/>
      <c r="J228" s="303"/>
      <c r="K228" s="302"/>
      <c r="L228" s="303"/>
      <c r="M228" s="302"/>
      <c r="N228" s="303"/>
      <c r="O228" s="302"/>
      <c r="P228" s="303"/>
      <c r="Q228" s="302"/>
      <c r="R228" s="303"/>
      <c r="S228" s="302"/>
      <c r="T228" s="303"/>
      <c r="U228" s="302"/>
      <c r="V228" s="303"/>
      <c r="W228" s="302"/>
      <c r="X228" s="303"/>
      <c r="Y228" s="302"/>
      <c r="Z228" s="303"/>
      <c r="AA228" s="302"/>
      <c r="AB228" s="303"/>
      <c r="AC228" s="302"/>
      <c r="AD228" s="303"/>
    </row>
    <row r="229" spans="1:30" ht="17.45" customHeight="1">
      <c r="A229" s="300"/>
      <c r="B229" s="300"/>
      <c r="C229" s="300"/>
      <c r="D229" s="301"/>
      <c r="E229" s="300"/>
      <c r="F229" s="300"/>
      <c r="G229" s="300"/>
      <c r="H229" s="302"/>
      <c r="I229" s="302"/>
      <c r="J229" s="303"/>
      <c r="K229" s="302"/>
      <c r="L229" s="303"/>
      <c r="M229" s="302"/>
      <c r="N229" s="303"/>
      <c r="O229" s="302"/>
      <c r="P229" s="303"/>
      <c r="Q229" s="302"/>
      <c r="R229" s="303"/>
      <c r="S229" s="302"/>
      <c r="T229" s="303"/>
      <c r="U229" s="302"/>
      <c r="V229" s="303"/>
      <c r="W229" s="302"/>
      <c r="X229" s="303"/>
      <c r="Y229" s="302"/>
      <c r="Z229" s="303"/>
      <c r="AA229" s="302"/>
      <c r="AB229" s="303"/>
      <c r="AC229" s="302"/>
      <c r="AD229" s="303"/>
    </row>
    <row r="230" spans="1:30" ht="17.45" customHeight="1">
      <c r="A230" s="300"/>
      <c r="B230" s="300"/>
      <c r="C230" s="300"/>
      <c r="D230" s="301"/>
      <c r="E230" s="300"/>
      <c r="F230" s="300"/>
      <c r="G230" s="300"/>
      <c r="H230" s="302"/>
      <c r="I230" s="302"/>
      <c r="J230" s="303"/>
      <c r="K230" s="302"/>
      <c r="L230" s="303"/>
      <c r="M230" s="302"/>
      <c r="N230" s="303"/>
      <c r="O230" s="302"/>
      <c r="P230" s="303"/>
      <c r="Q230" s="302"/>
      <c r="R230" s="303"/>
      <c r="S230" s="302"/>
      <c r="T230" s="303"/>
      <c r="U230" s="302"/>
      <c r="V230" s="303"/>
      <c r="W230" s="302"/>
      <c r="X230" s="303"/>
      <c r="Y230" s="302"/>
      <c r="Z230" s="303"/>
      <c r="AA230" s="302"/>
      <c r="AB230" s="303"/>
      <c r="AC230" s="302"/>
      <c r="AD230" s="303"/>
    </row>
    <row r="231" spans="1:30" ht="17.45" customHeight="1">
      <c r="A231" s="300"/>
      <c r="B231" s="300"/>
      <c r="C231" s="300"/>
      <c r="D231" s="301"/>
      <c r="E231" s="300"/>
      <c r="F231" s="300"/>
      <c r="G231" s="300"/>
      <c r="H231" s="302"/>
      <c r="I231" s="302"/>
      <c r="J231" s="303"/>
      <c r="K231" s="302"/>
      <c r="L231" s="303"/>
      <c r="M231" s="302"/>
      <c r="N231" s="303"/>
      <c r="O231" s="302"/>
      <c r="P231" s="303"/>
      <c r="Q231" s="302"/>
      <c r="R231" s="303"/>
      <c r="S231" s="302"/>
      <c r="T231" s="303"/>
      <c r="U231" s="302"/>
      <c r="V231" s="303"/>
      <c r="W231" s="302"/>
      <c r="X231" s="303"/>
      <c r="Y231" s="302"/>
      <c r="Z231" s="303"/>
      <c r="AA231" s="302"/>
      <c r="AB231" s="303"/>
      <c r="AC231" s="302"/>
      <c r="AD231" s="303"/>
    </row>
    <row r="232" spans="1:30" ht="17.45" customHeight="1">
      <c r="A232" s="300"/>
      <c r="B232" s="300"/>
      <c r="C232" s="300"/>
      <c r="D232" s="301"/>
      <c r="E232" s="300"/>
      <c r="F232" s="300"/>
      <c r="G232" s="300"/>
      <c r="H232" s="302"/>
      <c r="I232" s="302"/>
      <c r="J232" s="303"/>
      <c r="K232" s="302"/>
      <c r="L232" s="303"/>
      <c r="M232" s="302"/>
      <c r="N232" s="303"/>
      <c r="O232" s="302"/>
      <c r="P232" s="303"/>
      <c r="Q232" s="302"/>
      <c r="R232" s="303"/>
      <c r="S232" s="302"/>
      <c r="T232" s="303"/>
      <c r="U232" s="302"/>
      <c r="V232" s="303"/>
      <c r="W232" s="302"/>
      <c r="X232" s="303"/>
      <c r="Y232" s="302"/>
      <c r="Z232" s="303"/>
      <c r="AA232" s="302"/>
      <c r="AB232" s="303"/>
      <c r="AC232" s="302"/>
      <c r="AD232" s="303"/>
    </row>
    <row r="233" spans="1:30" ht="17.45" customHeight="1">
      <c r="A233" s="300"/>
      <c r="B233" s="300"/>
      <c r="C233" s="300"/>
      <c r="D233" s="301"/>
      <c r="E233" s="300"/>
      <c r="F233" s="300"/>
      <c r="G233" s="300"/>
      <c r="H233" s="302"/>
      <c r="I233" s="302"/>
      <c r="J233" s="303"/>
      <c r="K233" s="302"/>
      <c r="L233" s="303"/>
      <c r="M233" s="302"/>
      <c r="N233" s="303"/>
      <c r="O233" s="302"/>
      <c r="P233" s="303"/>
      <c r="Q233" s="302"/>
      <c r="R233" s="303"/>
      <c r="S233" s="302"/>
      <c r="T233" s="303"/>
      <c r="U233" s="302"/>
      <c r="V233" s="303"/>
      <c r="W233" s="302"/>
      <c r="X233" s="303"/>
      <c r="Y233" s="302"/>
      <c r="Z233" s="303"/>
      <c r="AA233" s="302"/>
      <c r="AB233" s="303"/>
      <c r="AC233" s="302"/>
      <c r="AD233" s="303"/>
    </row>
    <row r="234" spans="1:30" ht="17.45" customHeight="1">
      <c r="A234" s="300"/>
      <c r="B234" s="300"/>
      <c r="C234" s="300"/>
      <c r="D234" s="301"/>
      <c r="E234" s="300"/>
      <c r="F234" s="300"/>
      <c r="G234" s="300"/>
      <c r="H234" s="302"/>
      <c r="I234" s="302"/>
      <c r="J234" s="303"/>
      <c r="K234" s="302"/>
      <c r="L234" s="303"/>
      <c r="M234" s="302"/>
      <c r="N234" s="303"/>
      <c r="O234" s="302"/>
      <c r="P234" s="303"/>
      <c r="Q234" s="302"/>
      <c r="R234" s="303"/>
      <c r="S234" s="302"/>
      <c r="T234" s="303"/>
      <c r="U234" s="302"/>
      <c r="V234" s="303"/>
      <c r="W234" s="302"/>
      <c r="X234" s="303"/>
      <c r="Y234" s="302"/>
      <c r="Z234" s="303"/>
      <c r="AA234" s="302"/>
      <c r="AB234" s="303"/>
      <c r="AC234" s="302"/>
      <c r="AD234" s="303"/>
    </row>
    <row r="235" spans="1:30" ht="23.25">
      <c r="A235" s="810" t="s">
        <v>2404</v>
      </c>
      <c r="B235" s="810"/>
      <c r="C235" s="810"/>
      <c r="D235" s="810"/>
      <c r="E235" s="810"/>
      <c r="F235" s="810"/>
      <c r="G235" s="810"/>
      <c r="H235" s="810"/>
      <c r="I235" s="810"/>
      <c r="J235" s="810"/>
      <c r="K235" s="810"/>
      <c r="L235" s="810"/>
      <c r="M235" s="810"/>
      <c r="N235" s="810"/>
      <c r="O235" s="810"/>
      <c r="P235" s="810"/>
      <c r="Q235" s="810"/>
      <c r="R235" s="810"/>
      <c r="S235" s="810"/>
      <c r="T235" s="810"/>
      <c r="U235" s="810"/>
      <c r="V235" s="810"/>
      <c r="W235" s="810"/>
      <c r="X235" s="810"/>
      <c r="Y235" s="810"/>
      <c r="Z235" s="810"/>
      <c r="AA235" s="810"/>
      <c r="AB235" s="810"/>
      <c r="AC235" s="810"/>
      <c r="AD235" s="810"/>
    </row>
    <row r="236" spans="1:30" ht="23.25">
      <c r="A236" s="810" t="s">
        <v>124</v>
      </c>
      <c r="B236" s="810"/>
      <c r="C236" s="810"/>
      <c r="D236" s="810"/>
      <c r="E236" s="810"/>
      <c r="F236" s="810"/>
      <c r="G236" s="810"/>
      <c r="H236" s="810"/>
      <c r="I236" s="810"/>
      <c r="J236" s="810"/>
      <c r="K236" s="810"/>
      <c r="L236" s="810"/>
      <c r="M236" s="810"/>
      <c r="N236" s="810"/>
      <c r="O236" s="810"/>
      <c r="P236" s="810"/>
      <c r="Q236" s="810"/>
      <c r="R236" s="810"/>
      <c r="S236" s="810"/>
      <c r="T236" s="810"/>
      <c r="U236" s="810"/>
      <c r="V236" s="810"/>
      <c r="W236" s="810"/>
      <c r="X236" s="810"/>
      <c r="Y236" s="810"/>
      <c r="Z236" s="810"/>
      <c r="AA236" s="810"/>
      <c r="AB236" s="810"/>
      <c r="AC236" s="810"/>
      <c r="AD236" s="810"/>
    </row>
    <row r="237" spans="1:30" ht="21">
      <c r="A237" s="290"/>
      <c r="B237" s="812" t="s">
        <v>968</v>
      </c>
      <c r="C237" s="812"/>
      <c r="D237" s="812"/>
      <c r="E237" s="812"/>
      <c r="F237" s="812"/>
      <c r="G237" s="812"/>
      <c r="H237" s="812"/>
      <c r="I237" s="812"/>
      <c r="J237" s="812"/>
      <c r="K237" s="812"/>
      <c r="L237" s="812"/>
      <c r="M237" s="812"/>
      <c r="N237" s="812"/>
      <c r="O237" s="812"/>
      <c r="P237" s="812"/>
      <c r="Q237" s="812"/>
      <c r="R237" s="812"/>
      <c r="S237" s="812"/>
      <c r="T237" s="812"/>
      <c r="U237" s="812"/>
      <c r="V237" s="812"/>
      <c r="W237" s="812"/>
      <c r="X237" s="812"/>
      <c r="Y237" s="812"/>
      <c r="Z237" s="812"/>
      <c r="AA237" s="812"/>
      <c r="AB237" s="812"/>
      <c r="AC237" s="812"/>
      <c r="AD237" s="812"/>
    </row>
    <row r="238" spans="1:30" ht="21">
      <c r="A238" s="290"/>
      <c r="B238" s="812" t="s">
        <v>1682</v>
      </c>
      <c r="C238" s="812"/>
      <c r="D238" s="812"/>
      <c r="E238" s="812"/>
      <c r="F238" s="812"/>
      <c r="G238" s="812"/>
      <c r="H238" s="291"/>
      <c r="I238" s="291"/>
      <c r="J238" s="297"/>
      <c r="K238" s="291"/>
      <c r="L238" s="297"/>
      <c r="M238" s="291"/>
      <c r="N238" s="297"/>
      <c r="O238" s="291"/>
      <c r="P238" s="297"/>
      <c r="Q238" s="291"/>
      <c r="R238" s="297"/>
      <c r="S238" s="291"/>
      <c r="T238" s="297"/>
      <c r="U238" s="291"/>
      <c r="V238" s="297"/>
      <c r="W238" s="291"/>
      <c r="X238" s="297"/>
      <c r="Y238" s="291"/>
      <c r="Z238" s="297"/>
      <c r="AA238" s="291"/>
      <c r="AB238" s="297"/>
      <c r="AC238" s="291"/>
      <c r="AD238" s="297"/>
    </row>
    <row r="239" spans="1:30" ht="23.25">
      <c r="A239" s="290"/>
      <c r="B239" s="293"/>
      <c r="C239" s="293"/>
      <c r="D239" s="294"/>
      <c r="E239" s="293"/>
      <c r="F239" s="293"/>
      <c r="G239" s="293"/>
      <c r="H239" s="295"/>
      <c r="I239" s="295"/>
      <c r="J239" s="376"/>
      <c r="K239" s="295"/>
      <c r="L239" s="376"/>
      <c r="M239" s="295"/>
      <c r="N239" s="376"/>
      <c r="O239" s="295"/>
      <c r="P239" s="376"/>
      <c r="Q239" s="295"/>
      <c r="R239" s="376"/>
      <c r="S239" s="295"/>
      <c r="T239" s="376"/>
      <c r="U239" s="295"/>
      <c r="V239" s="376"/>
      <c r="W239" s="295"/>
      <c r="X239" s="376"/>
      <c r="Y239" s="295"/>
      <c r="Z239" s="376"/>
      <c r="AA239" s="295"/>
      <c r="AB239" s="376"/>
      <c r="AC239" s="295"/>
      <c r="AD239" s="376"/>
    </row>
    <row r="240" spans="1:30" ht="23.25">
      <c r="A240" s="290"/>
      <c r="B240" s="293"/>
      <c r="C240" s="293"/>
      <c r="D240" s="294"/>
      <c r="E240" s="293"/>
      <c r="F240" s="293"/>
      <c r="G240" s="293"/>
      <c r="H240" s="295"/>
      <c r="I240" s="295"/>
      <c r="J240" s="376"/>
      <c r="K240" s="295"/>
      <c r="L240" s="376"/>
      <c r="M240" s="295"/>
      <c r="N240" s="376"/>
      <c r="O240" s="295"/>
      <c r="P240" s="376"/>
      <c r="Q240" s="295"/>
      <c r="R240" s="376"/>
      <c r="S240" s="295"/>
      <c r="T240" s="376"/>
      <c r="U240" s="295"/>
      <c r="V240" s="376"/>
      <c r="W240" s="295"/>
      <c r="X240" s="376"/>
      <c r="Y240" s="295"/>
      <c r="Z240" s="376"/>
      <c r="AA240" s="295"/>
      <c r="AB240" s="376"/>
      <c r="AC240" s="295"/>
      <c r="AD240" s="376"/>
    </row>
    <row r="241" spans="1:33" ht="18" customHeight="1">
      <c r="A241" s="740" t="s">
        <v>940</v>
      </c>
      <c r="B241" s="740" t="s">
        <v>122</v>
      </c>
      <c r="C241" s="740" t="s">
        <v>942</v>
      </c>
      <c r="D241" s="813" t="s">
        <v>943</v>
      </c>
      <c r="E241" s="740" t="s">
        <v>944</v>
      </c>
      <c r="F241" s="740" t="s">
        <v>945</v>
      </c>
      <c r="G241" s="740" t="s">
        <v>1139</v>
      </c>
      <c r="H241" s="743" t="s">
        <v>946</v>
      </c>
      <c r="I241" s="743" t="s">
        <v>1853</v>
      </c>
      <c r="J241" s="776" t="s">
        <v>1852</v>
      </c>
      <c r="K241" s="765" t="s">
        <v>928</v>
      </c>
      <c r="L241" s="766"/>
      <c r="M241" s="751" t="s">
        <v>929</v>
      </c>
      <c r="N241" s="764"/>
      <c r="O241" s="764"/>
      <c r="P241" s="764"/>
      <c r="Q241" s="764"/>
      <c r="R241" s="764"/>
      <c r="S241" s="764"/>
      <c r="T241" s="764"/>
      <c r="U241" s="764"/>
      <c r="V241" s="764"/>
      <c r="W241" s="764"/>
      <c r="X241" s="764"/>
      <c r="Y241" s="764"/>
      <c r="Z241" s="764"/>
      <c r="AA241" s="764"/>
      <c r="AB241" s="764"/>
      <c r="AC241" s="764"/>
      <c r="AD241" s="752"/>
    </row>
    <row r="242" spans="1:33" ht="18">
      <c r="A242" s="741"/>
      <c r="B242" s="741"/>
      <c r="C242" s="741"/>
      <c r="D242" s="814"/>
      <c r="E242" s="741"/>
      <c r="F242" s="741"/>
      <c r="G242" s="816"/>
      <c r="H242" s="744"/>
      <c r="I242" s="744"/>
      <c r="J242" s="777"/>
      <c r="K242" s="767"/>
      <c r="L242" s="768"/>
      <c r="M242" s="808" t="s">
        <v>930</v>
      </c>
      <c r="N242" s="809"/>
      <c r="O242" s="808" t="s">
        <v>931</v>
      </c>
      <c r="P242" s="809"/>
      <c r="Q242" s="808" t="s">
        <v>932</v>
      </c>
      <c r="R242" s="809"/>
      <c r="S242" s="808" t="s">
        <v>933</v>
      </c>
      <c r="T242" s="809"/>
      <c r="U242" s="808" t="s">
        <v>934</v>
      </c>
      <c r="V242" s="809"/>
      <c r="W242" s="808" t="s">
        <v>935</v>
      </c>
      <c r="X242" s="809"/>
      <c r="Y242" s="808" t="s">
        <v>936</v>
      </c>
      <c r="Z242" s="809"/>
      <c r="AA242" s="808" t="s">
        <v>950</v>
      </c>
      <c r="AB242" s="809"/>
      <c r="AC242" s="808" t="s">
        <v>951</v>
      </c>
      <c r="AD242" s="809"/>
    </row>
    <row r="243" spans="1:33" ht="36">
      <c r="A243" s="742"/>
      <c r="B243" s="742"/>
      <c r="C243" s="742"/>
      <c r="D243" s="815"/>
      <c r="E243" s="742"/>
      <c r="F243" s="742"/>
      <c r="G243" s="817"/>
      <c r="H243" s="745"/>
      <c r="I243" s="745"/>
      <c r="J243" s="778"/>
      <c r="K243" s="416" t="s">
        <v>937</v>
      </c>
      <c r="L243" s="65" t="s">
        <v>949</v>
      </c>
      <c r="M243" s="416" t="s">
        <v>937</v>
      </c>
      <c r="N243" s="65" t="s">
        <v>949</v>
      </c>
      <c r="O243" s="416" t="s">
        <v>937</v>
      </c>
      <c r="P243" s="65" t="s">
        <v>949</v>
      </c>
      <c r="Q243" s="416" t="s">
        <v>937</v>
      </c>
      <c r="R243" s="65" t="s">
        <v>949</v>
      </c>
      <c r="S243" s="416" t="s">
        <v>937</v>
      </c>
      <c r="T243" s="65" t="s">
        <v>949</v>
      </c>
      <c r="U243" s="416" t="s">
        <v>937</v>
      </c>
      <c r="V243" s="65" t="s">
        <v>949</v>
      </c>
      <c r="W243" s="416" t="s">
        <v>937</v>
      </c>
      <c r="X243" s="65" t="s">
        <v>949</v>
      </c>
      <c r="Y243" s="416" t="s">
        <v>937</v>
      </c>
      <c r="Z243" s="65" t="s">
        <v>949</v>
      </c>
      <c r="AA243" s="416" t="s">
        <v>937</v>
      </c>
      <c r="AB243" s="65" t="s">
        <v>949</v>
      </c>
      <c r="AC243" s="416" t="s">
        <v>937</v>
      </c>
      <c r="AD243" s="65" t="s">
        <v>949</v>
      </c>
    </row>
    <row r="244" spans="1:33" s="9" customFormat="1" ht="18.75">
      <c r="A244" s="32">
        <v>1</v>
      </c>
      <c r="B244" s="51" t="s">
        <v>1683</v>
      </c>
      <c r="C244" s="284" t="s">
        <v>1685</v>
      </c>
      <c r="D244" s="285">
        <v>3</v>
      </c>
      <c r="E244" s="200" t="s">
        <v>1244</v>
      </c>
      <c r="F244" s="200" t="s">
        <v>1688</v>
      </c>
      <c r="G244" s="200" t="s">
        <v>1221</v>
      </c>
      <c r="H244" s="203">
        <v>77</v>
      </c>
      <c r="I244" s="203">
        <v>77</v>
      </c>
      <c r="J244" s="326">
        <f>I244/H244*100</f>
        <v>100</v>
      </c>
      <c r="K244" s="317">
        <v>3</v>
      </c>
      <c r="L244" s="134">
        <f>K244/I244*100</f>
        <v>3.8961038961038961</v>
      </c>
      <c r="M244" s="414">
        <v>0</v>
      </c>
      <c r="N244" s="134">
        <f>M244/I244*100</f>
        <v>0</v>
      </c>
      <c r="O244" s="414">
        <v>1</v>
      </c>
      <c r="P244" s="134">
        <f>O244/I244*100</f>
        <v>1.2987012987012987</v>
      </c>
      <c r="Q244" s="317">
        <v>0</v>
      </c>
      <c r="R244" s="134">
        <f>Q244/I244*100</f>
        <v>0</v>
      </c>
      <c r="S244" s="317">
        <v>0</v>
      </c>
      <c r="T244" s="134">
        <f>S244/I244*100</f>
        <v>0</v>
      </c>
      <c r="U244" s="414">
        <v>0</v>
      </c>
      <c r="V244" s="134">
        <f>U244/I244*100</f>
        <v>0</v>
      </c>
      <c r="W244" s="414">
        <v>2</v>
      </c>
      <c r="X244" s="134">
        <f>W244/I244*100</f>
        <v>2.5974025974025974</v>
      </c>
      <c r="Y244" s="317">
        <v>0</v>
      </c>
      <c r="Z244" s="134">
        <f>Y244/I244*100</f>
        <v>0</v>
      </c>
      <c r="AA244" s="317">
        <v>0</v>
      </c>
      <c r="AB244" s="134">
        <f>AA244/I244*100</f>
        <v>0</v>
      </c>
      <c r="AC244" s="317">
        <v>0</v>
      </c>
      <c r="AD244" s="134">
        <f>AC244/I244*100</f>
        <v>0</v>
      </c>
      <c r="AE244" s="8">
        <v>1</v>
      </c>
      <c r="AF244" s="9">
        <v>1</v>
      </c>
    </row>
    <row r="245" spans="1:33" s="9" customFormat="1" ht="19.5" thickBot="1">
      <c r="A245" s="32">
        <v>2</v>
      </c>
      <c r="B245" s="51" t="s">
        <v>1684</v>
      </c>
      <c r="C245" s="288" t="s">
        <v>1686</v>
      </c>
      <c r="D245" s="201">
        <v>3</v>
      </c>
      <c r="E245" s="32" t="s">
        <v>1687</v>
      </c>
      <c r="F245" s="200" t="s">
        <v>1688</v>
      </c>
      <c r="G245" s="200" t="s">
        <v>1221</v>
      </c>
      <c r="H245" s="203">
        <v>131</v>
      </c>
      <c r="I245" s="203">
        <v>131</v>
      </c>
      <c r="J245" s="326">
        <f>I245/H245*100</f>
        <v>100</v>
      </c>
      <c r="K245" s="317">
        <v>11</v>
      </c>
      <c r="L245" s="134">
        <f>K245/I245*100</f>
        <v>8.3969465648854964</v>
      </c>
      <c r="M245" s="414">
        <v>0</v>
      </c>
      <c r="N245" s="134">
        <f>M245/I245*100</f>
        <v>0</v>
      </c>
      <c r="O245" s="414">
        <v>0</v>
      </c>
      <c r="P245" s="134">
        <f>O245/I245*100</f>
        <v>0</v>
      </c>
      <c r="Q245" s="317">
        <v>0</v>
      </c>
      <c r="R245" s="134">
        <f>Q245/I245*100</f>
        <v>0</v>
      </c>
      <c r="S245" s="317">
        <v>0</v>
      </c>
      <c r="T245" s="134">
        <f>S245/I245*100</f>
        <v>0</v>
      </c>
      <c r="U245" s="414">
        <v>0</v>
      </c>
      <c r="V245" s="134">
        <f>U245/I245*100</f>
        <v>0</v>
      </c>
      <c r="W245" s="414">
        <v>10</v>
      </c>
      <c r="X245" s="134">
        <f>W245/I245*100</f>
        <v>7.6335877862595423</v>
      </c>
      <c r="Y245" s="317">
        <v>1</v>
      </c>
      <c r="Z245" s="134">
        <f>Y245/I245*100</f>
        <v>0.76335877862595414</v>
      </c>
      <c r="AA245" s="317">
        <v>0</v>
      </c>
      <c r="AB245" s="134">
        <f>AA245/I245*100</f>
        <v>0</v>
      </c>
      <c r="AC245" s="317">
        <v>0</v>
      </c>
      <c r="AD245" s="134">
        <f>AC245/I245*100</f>
        <v>0</v>
      </c>
      <c r="AE245" s="9">
        <v>1</v>
      </c>
      <c r="AF245" s="142">
        <v>1</v>
      </c>
      <c r="AG245" s="142" t="s">
        <v>2415</v>
      </c>
    </row>
    <row r="246" spans="1:33" ht="20.25" thickTop="1" thickBot="1">
      <c r="A246" s="769" t="s">
        <v>123</v>
      </c>
      <c r="B246" s="771"/>
      <c r="C246" s="771"/>
      <c r="D246" s="771"/>
      <c r="E246" s="771"/>
      <c r="F246" s="771"/>
      <c r="G246" s="772"/>
      <c r="H246" s="298">
        <f>SUM(H244:H245)</f>
        <v>208</v>
      </c>
      <c r="I246" s="298">
        <f>SUM(I244:I245)</f>
        <v>208</v>
      </c>
      <c r="J246" s="326">
        <f>I246/H246*100</f>
        <v>100</v>
      </c>
      <c r="K246" s="298">
        <f>SUM(K244:K245)</f>
        <v>14</v>
      </c>
      <c r="L246" s="134">
        <f>K246/I246*100</f>
        <v>6.7307692307692308</v>
      </c>
      <c r="M246" s="298">
        <f>SUM(M244:M245)</f>
        <v>0</v>
      </c>
      <c r="N246" s="327">
        <v>0</v>
      </c>
      <c r="O246" s="298">
        <f>SUM(O244:O245)</f>
        <v>1</v>
      </c>
      <c r="P246" s="134">
        <f>O246/I246*100</f>
        <v>0.48076923076923078</v>
      </c>
      <c r="Q246" s="298">
        <f>SUM(Q244:Q245)</f>
        <v>0</v>
      </c>
      <c r="R246" s="134">
        <f>Q246/I246*100</f>
        <v>0</v>
      </c>
      <c r="S246" s="298">
        <f>SUM(S244:S245)</f>
        <v>0</v>
      </c>
      <c r="T246" s="134">
        <f>S246/I246*100</f>
        <v>0</v>
      </c>
      <c r="U246" s="298">
        <f>SUM(U244:U245)</f>
        <v>0</v>
      </c>
      <c r="V246" s="134">
        <f>U246/I246*100</f>
        <v>0</v>
      </c>
      <c r="W246" s="298">
        <f>SUM(W244:W245)</f>
        <v>12</v>
      </c>
      <c r="X246" s="134">
        <f>W246/I246*100</f>
        <v>5.7692307692307692</v>
      </c>
      <c r="Y246" s="298">
        <f>SUM(Y244:Y245)</f>
        <v>1</v>
      </c>
      <c r="Z246" s="134">
        <f>Y246/I246*100</f>
        <v>0.48076923076923078</v>
      </c>
      <c r="AA246" s="298">
        <f>SUM(AA244:AA245)</f>
        <v>0</v>
      </c>
      <c r="AB246" s="134">
        <f>AA246/I246*100</f>
        <v>0</v>
      </c>
      <c r="AC246" s="298">
        <f>SUM(AC244:AC245)</f>
        <v>0</v>
      </c>
      <c r="AD246" s="134">
        <f>AC246/I246*100</f>
        <v>0</v>
      </c>
      <c r="AE246" s="8"/>
    </row>
    <row r="247" spans="1:33" ht="18.75" thickTop="1">
      <c r="A247" s="300"/>
      <c r="B247" s="300"/>
      <c r="C247" s="300"/>
      <c r="D247" s="301"/>
      <c r="E247" s="300"/>
      <c r="F247" s="300"/>
      <c r="G247" s="300"/>
      <c r="H247" s="302"/>
      <c r="I247" s="302"/>
      <c r="J247" s="303"/>
      <c r="K247" s="302"/>
      <c r="L247" s="303"/>
      <c r="M247" s="302"/>
      <c r="N247" s="303"/>
      <c r="O247" s="302"/>
      <c r="P247" s="303"/>
      <c r="Q247" s="302"/>
      <c r="R247" s="303"/>
      <c r="S247" s="302"/>
      <c r="T247" s="303"/>
      <c r="U247" s="302"/>
      <c r="V247" s="303"/>
      <c r="W247" s="302"/>
      <c r="X247" s="303"/>
      <c r="Y247" s="302"/>
      <c r="Z247" s="303"/>
      <c r="AA247" s="302"/>
      <c r="AB247" s="303"/>
      <c r="AC247" s="302"/>
      <c r="AD247" s="303"/>
    </row>
    <row r="248" spans="1:33" ht="18">
      <c r="A248" s="300"/>
      <c r="B248" s="300"/>
      <c r="C248" s="300"/>
      <c r="D248" s="301"/>
      <c r="E248" s="300"/>
      <c r="F248" s="300"/>
      <c r="G248" s="300"/>
      <c r="H248" s="302"/>
      <c r="I248" s="302"/>
      <c r="J248" s="303"/>
      <c r="K248" s="302"/>
      <c r="L248" s="303"/>
      <c r="M248" s="302"/>
      <c r="N248" s="303"/>
      <c r="O248" s="302"/>
      <c r="P248" s="303"/>
      <c r="Q248" s="302"/>
      <c r="R248" s="303"/>
      <c r="S248" s="302"/>
      <c r="T248" s="303"/>
      <c r="U248" s="302"/>
      <c r="V248" s="303"/>
      <c r="W248" s="302"/>
      <c r="X248" s="303"/>
      <c r="Y248" s="302"/>
      <c r="Z248" s="303"/>
      <c r="AA248" s="302"/>
      <c r="AB248" s="303"/>
      <c r="AC248" s="302"/>
      <c r="AD248" s="303"/>
    </row>
    <row r="249" spans="1:33" ht="18">
      <c r="A249" s="300"/>
      <c r="B249" s="300"/>
      <c r="C249" s="300"/>
      <c r="D249" s="301"/>
      <c r="E249" s="300"/>
      <c r="F249" s="300"/>
      <c r="G249" s="300"/>
      <c r="H249" s="302"/>
      <c r="I249" s="302"/>
      <c r="J249" s="303"/>
      <c r="K249" s="302"/>
      <c r="L249" s="303"/>
      <c r="M249" s="302"/>
      <c r="N249" s="303"/>
      <c r="O249" s="302"/>
      <c r="P249" s="303"/>
      <c r="Q249" s="302"/>
      <c r="R249" s="303"/>
      <c r="S249" s="302"/>
      <c r="T249" s="303"/>
      <c r="U249" s="302"/>
      <c r="V249" s="303"/>
      <c r="W249" s="302"/>
      <c r="X249" s="303"/>
      <c r="Y249" s="302"/>
      <c r="Z249" s="303"/>
      <c r="AA249" s="302"/>
      <c r="AB249" s="303"/>
      <c r="AC249" s="302"/>
      <c r="AD249" s="303"/>
    </row>
    <row r="250" spans="1:33" ht="18">
      <c r="A250" s="300"/>
      <c r="B250" s="300"/>
      <c r="C250" s="300"/>
      <c r="D250" s="301"/>
      <c r="E250" s="300"/>
      <c r="F250" s="300"/>
      <c r="G250" s="300"/>
      <c r="H250" s="302"/>
      <c r="I250" s="302"/>
      <c r="J250" s="303"/>
      <c r="K250" s="302"/>
      <c r="L250" s="303"/>
      <c r="M250" s="302"/>
      <c r="N250" s="303"/>
      <c r="O250" s="302"/>
      <c r="P250" s="303"/>
      <c r="Q250" s="302"/>
      <c r="R250" s="303"/>
      <c r="S250" s="302"/>
      <c r="T250" s="303"/>
      <c r="U250" s="302"/>
      <c r="V250" s="303"/>
      <c r="W250" s="302"/>
      <c r="X250" s="303"/>
      <c r="Y250" s="302"/>
      <c r="Z250" s="303"/>
      <c r="AA250" s="302"/>
      <c r="AB250" s="303"/>
      <c r="AC250" s="302"/>
      <c r="AD250" s="303"/>
    </row>
    <row r="251" spans="1:33" ht="18">
      <c r="A251" s="300"/>
      <c r="B251" s="300"/>
      <c r="C251" s="300"/>
      <c r="D251" s="301"/>
      <c r="E251" s="300"/>
      <c r="F251" s="300"/>
      <c r="G251" s="300"/>
      <c r="H251" s="302"/>
      <c r="I251" s="302"/>
      <c r="J251" s="303"/>
      <c r="K251" s="302"/>
      <c r="L251" s="303"/>
      <c r="M251" s="302"/>
      <c r="N251" s="303"/>
      <c r="O251" s="302"/>
      <c r="P251" s="303"/>
      <c r="Q251" s="302"/>
      <c r="R251" s="303"/>
      <c r="S251" s="302"/>
      <c r="T251" s="303"/>
      <c r="U251" s="302"/>
      <c r="V251" s="303"/>
      <c r="W251" s="302"/>
      <c r="X251" s="303"/>
      <c r="Y251" s="302"/>
      <c r="Z251" s="303"/>
      <c r="AA251" s="302"/>
      <c r="AB251" s="303"/>
      <c r="AC251" s="302"/>
      <c r="AD251" s="303"/>
    </row>
    <row r="252" spans="1:33" ht="18">
      <c r="A252" s="300"/>
      <c r="B252" s="300"/>
      <c r="C252" s="300"/>
      <c r="D252" s="301"/>
      <c r="E252" s="300"/>
      <c r="F252" s="300"/>
      <c r="G252" s="300"/>
      <c r="H252" s="302"/>
      <c r="I252" s="302"/>
      <c r="J252" s="303"/>
      <c r="K252" s="302"/>
      <c r="L252" s="303"/>
      <c r="M252" s="302"/>
      <c r="N252" s="303"/>
      <c r="O252" s="302"/>
      <c r="P252" s="303"/>
      <c r="Q252" s="302"/>
      <c r="R252" s="303"/>
      <c r="S252" s="302"/>
      <c r="T252" s="303"/>
      <c r="U252" s="302"/>
      <c r="V252" s="303"/>
      <c r="W252" s="302"/>
      <c r="X252" s="303"/>
      <c r="Y252" s="302"/>
      <c r="Z252" s="303"/>
      <c r="AA252" s="302"/>
      <c r="AB252" s="303"/>
      <c r="AC252" s="302"/>
      <c r="AD252" s="303"/>
    </row>
    <row r="253" spans="1:33" ht="18">
      <c r="A253" s="300"/>
      <c r="B253" s="300"/>
      <c r="C253" s="300"/>
      <c r="D253" s="301"/>
      <c r="E253" s="300"/>
      <c r="F253" s="300"/>
      <c r="G253" s="300"/>
      <c r="H253" s="302"/>
      <c r="I253" s="302"/>
      <c r="J253" s="303"/>
      <c r="K253" s="302"/>
      <c r="L253" s="303"/>
      <c r="M253" s="302"/>
      <c r="N253" s="303"/>
      <c r="O253" s="302"/>
      <c r="P253" s="303"/>
      <c r="Q253" s="302"/>
      <c r="R253" s="303"/>
      <c r="S253" s="302"/>
      <c r="T253" s="303"/>
      <c r="U253" s="302"/>
      <c r="V253" s="303"/>
      <c r="W253" s="302"/>
      <c r="X253" s="303"/>
      <c r="Y253" s="302"/>
      <c r="Z253" s="303"/>
      <c r="AA253" s="302"/>
      <c r="AB253" s="303"/>
      <c r="AC253" s="302"/>
      <c r="AD253" s="303"/>
    </row>
    <row r="254" spans="1:33" ht="18">
      <c r="A254" s="300"/>
      <c r="B254" s="300"/>
      <c r="C254" s="300"/>
      <c r="D254" s="301"/>
      <c r="E254" s="300"/>
      <c r="F254" s="300"/>
      <c r="G254" s="300"/>
      <c r="H254" s="302"/>
      <c r="I254" s="302"/>
      <c r="J254" s="303"/>
      <c r="K254" s="302"/>
      <c r="L254" s="303"/>
      <c r="M254" s="302"/>
      <c r="N254" s="303"/>
      <c r="O254" s="302"/>
      <c r="P254" s="303"/>
      <c r="Q254" s="302"/>
      <c r="R254" s="303"/>
      <c r="S254" s="302"/>
      <c r="T254" s="303"/>
      <c r="U254" s="302"/>
      <c r="V254" s="303"/>
      <c r="W254" s="302"/>
      <c r="X254" s="303"/>
      <c r="Y254" s="302"/>
      <c r="Z254" s="303"/>
      <c r="AA254" s="302"/>
      <c r="AB254" s="303"/>
      <c r="AC254" s="302"/>
      <c r="AD254" s="303"/>
    </row>
    <row r="255" spans="1:33" ht="18">
      <c r="A255" s="300"/>
      <c r="B255" s="300"/>
      <c r="C255" s="300"/>
      <c r="D255" s="301"/>
      <c r="E255" s="300"/>
      <c r="F255" s="300"/>
      <c r="G255" s="300"/>
      <c r="H255" s="302"/>
      <c r="I255" s="302"/>
      <c r="J255" s="303"/>
      <c r="K255" s="302"/>
      <c r="L255" s="303"/>
      <c r="M255" s="302"/>
      <c r="N255" s="303"/>
      <c r="O255" s="302"/>
      <c r="P255" s="303"/>
      <c r="Q255" s="302"/>
      <c r="R255" s="303"/>
      <c r="S255" s="302"/>
      <c r="T255" s="303"/>
      <c r="U255" s="302"/>
      <c r="V255" s="303"/>
      <c r="W255" s="302"/>
      <c r="X255" s="303"/>
      <c r="Y255" s="302"/>
      <c r="Z255" s="303"/>
      <c r="AA255" s="302"/>
      <c r="AB255" s="303"/>
      <c r="AC255" s="302"/>
      <c r="AD255" s="303"/>
    </row>
    <row r="256" spans="1:33" ht="18">
      <c r="A256" s="300"/>
      <c r="B256" s="300"/>
      <c r="C256" s="300"/>
      <c r="D256" s="301"/>
      <c r="E256" s="300"/>
      <c r="F256" s="300"/>
      <c r="G256" s="300"/>
      <c r="H256" s="302"/>
      <c r="I256" s="302"/>
      <c r="J256" s="303"/>
      <c r="K256" s="302"/>
      <c r="L256" s="303"/>
      <c r="M256" s="302"/>
      <c r="N256" s="303"/>
      <c r="O256" s="302"/>
      <c r="P256" s="303"/>
      <c r="Q256" s="302"/>
      <c r="R256" s="303"/>
      <c r="S256" s="302"/>
      <c r="T256" s="303"/>
      <c r="U256" s="302"/>
      <c r="V256" s="303"/>
      <c r="W256" s="302"/>
      <c r="X256" s="303"/>
      <c r="Y256" s="302"/>
      <c r="Z256" s="303"/>
      <c r="AA256" s="302"/>
      <c r="AB256" s="303"/>
      <c r="AC256" s="302"/>
      <c r="AD256" s="303"/>
    </row>
    <row r="257" spans="1:32" ht="23.25">
      <c r="A257" s="810" t="s">
        <v>2404</v>
      </c>
      <c r="B257" s="810"/>
      <c r="C257" s="810"/>
      <c r="D257" s="810"/>
      <c r="E257" s="810"/>
      <c r="F257" s="810"/>
      <c r="G257" s="810"/>
      <c r="H257" s="810"/>
      <c r="I257" s="810"/>
      <c r="J257" s="810"/>
      <c r="K257" s="810"/>
      <c r="L257" s="810"/>
      <c r="M257" s="810"/>
      <c r="N257" s="810"/>
      <c r="O257" s="810"/>
      <c r="P257" s="810"/>
      <c r="Q257" s="810"/>
      <c r="R257" s="810"/>
      <c r="S257" s="810"/>
      <c r="T257" s="810"/>
      <c r="U257" s="810"/>
      <c r="V257" s="810"/>
      <c r="W257" s="810"/>
      <c r="X257" s="810"/>
      <c r="Y257" s="810"/>
      <c r="Z257" s="810"/>
      <c r="AA257" s="810"/>
      <c r="AB257" s="810"/>
      <c r="AC257" s="810"/>
      <c r="AD257" s="810"/>
    </row>
    <row r="258" spans="1:32" ht="23.25">
      <c r="A258" s="810" t="s">
        <v>124</v>
      </c>
      <c r="B258" s="810"/>
      <c r="C258" s="810"/>
      <c r="D258" s="810"/>
      <c r="E258" s="810"/>
      <c r="F258" s="810"/>
      <c r="G258" s="810"/>
      <c r="H258" s="810"/>
      <c r="I258" s="810"/>
      <c r="J258" s="810"/>
      <c r="K258" s="810"/>
      <c r="L258" s="810"/>
      <c r="M258" s="810"/>
      <c r="N258" s="810"/>
      <c r="O258" s="810"/>
      <c r="P258" s="810"/>
      <c r="Q258" s="810"/>
      <c r="R258" s="810"/>
      <c r="S258" s="810"/>
      <c r="T258" s="810"/>
      <c r="U258" s="810"/>
      <c r="V258" s="810"/>
      <c r="W258" s="810"/>
      <c r="X258" s="810"/>
      <c r="Y258" s="810"/>
      <c r="Z258" s="810"/>
      <c r="AA258" s="810"/>
      <c r="AB258" s="810"/>
      <c r="AC258" s="810"/>
      <c r="AD258" s="810"/>
    </row>
    <row r="259" spans="1:32" ht="21">
      <c r="A259" s="290"/>
      <c r="B259" s="812" t="s">
        <v>968</v>
      </c>
      <c r="C259" s="812"/>
      <c r="D259" s="812"/>
      <c r="E259" s="812"/>
      <c r="F259" s="812"/>
      <c r="G259" s="812"/>
      <c r="H259" s="812"/>
      <c r="I259" s="812"/>
      <c r="J259" s="812"/>
      <c r="K259" s="812"/>
      <c r="L259" s="812"/>
      <c r="M259" s="812"/>
      <c r="N259" s="812"/>
      <c r="O259" s="812"/>
      <c r="P259" s="812"/>
      <c r="Q259" s="812"/>
      <c r="R259" s="812"/>
      <c r="S259" s="812"/>
      <c r="T259" s="812"/>
      <c r="U259" s="812"/>
      <c r="V259" s="812"/>
      <c r="W259" s="812"/>
      <c r="X259" s="812"/>
      <c r="Y259" s="812"/>
      <c r="Z259" s="812"/>
      <c r="AA259" s="812"/>
      <c r="AB259" s="812"/>
      <c r="AC259" s="812"/>
      <c r="AD259" s="812"/>
    </row>
    <row r="260" spans="1:32" ht="21">
      <c r="A260" s="290"/>
      <c r="B260" s="292" t="s">
        <v>1689</v>
      </c>
      <c r="C260" s="292"/>
      <c r="D260" s="325"/>
      <c r="E260" s="297"/>
      <c r="F260" s="297"/>
      <c r="G260" s="297"/>
      <c r="H260" s="291"/>
      <c r="I260" s="291"/>
      <c r="J260" s="297"/>
      <c r="K260" s="291"/>
      <c r="L260" s="297"/>
      <c r="M260" s="291"/>
      <c r="N260" s="297"/>
      <c r="O260" s="291"/>
      <c r="P260" s="297"/>
      <c r="Q260" s="291"/>
      <c r="R260" s="297"/>
      <c r="S260" s="291"/>
      <c r="T260" s="297"/>
      <c r="U260" s="291"/>
      <c r="V260" s="297"/>
      <c r="W260" s="291"/>
      <c r="X260" s="297"/>
      <c r="Y260" s="291"/>
      <c r="Z260" s="297"/>
      <c r="AA260" s="291"/>
      <c r="AB260" s="297"/>
      <c r="AC260" s="291"/>
      <c r="AD260" s="297"/>
    </row>
    <row r="261" spans="1:32" ht="23.25">
      <c r="A261" s="290"/>
      <c r="B261" s="293"/>
      <c r="C261" s="293"/>
      <c r="D261" s="294"/>
      <c r="E261" s="293"/>
      <c r="F261" s="293"/>
      <c r="G261" s="293"/>
      <c r="H261" s="295"/>
      <c r="I261" s="295"/>
      <c r="J261" s="376"/>
      <c r="K261" s="295"/>
      <c r="L261" s="376"/>
      <c r="M261" s="295"/>
      <c r="N261" s="376"/>
      <c r="O261" s="295"/>
      <c r="P261" s="376"/>
      <c r="Q261" s="295"/>
      <c r="R261" s="376"/>
      <c r="S261" s="295"/>
      <c r="T261" s="376"/>
      <c r="U261" s="295"/>
      <c r="V261" s="376"/>
      <c r="W261" s="295"/>
      <c r="X261" s="376"/>
      <c r="Y261" s="295"/>
      <c r="Z261" s="376"/>
      <c r="AA261" s="295"/>
      <c r="AB261" s="376"/>
      <c r="AC261" s="295"/>
      <c r="AD261" s="376"/>
    </row>
    <row r="262" spans="1:32" ht="23.25">
      <c r="A262" s="290"/>
      <c r="B262" s="293"/>
      <c r="C262" s="293"/>
      <c r="D262" s="294"/>
      <c r="E262" s="293"/>
      <c r="F262" s="293"/>
      <c r="G262" s="293"/>
      <c r="H262" s="295"/>
      <c r="I262" s="295"/>
      <c r="J262" s="376"/>
      <c r="K262" s="295"/>
      <c r="L262" s="376"/>
      <c r="M262" s="295"/>
      <c r="N262" s="376"/>
      <c r="O262" s="295"/>
      <c r="P262" s="376"/>
      <c r="Q262" s="295"/>
      <c r="R262" s="376"/>
      <c r="S262" s="295"/>
      <c r="T262" s="376"/>
      <c r="U262" s="295"/>
      <c r="V262" s="376"/>
      <c r="W262" s="295"/>
      <c r="X262" s="376"/>
      <c r="Y262" s="295"/>
      <c r="Z262" s="376"/>
      <c r="AA262" s="295"/>
      <c r="AB262" s="376"/>
      <c r="AC262" s="295"/>
      <c r="AD262" s="376"/>
    </row>
    <row r="263" spans="1:32" ht="18" customHeight="1">
      <c r="A263" s="740" t="s">
        <v>940</v>
      </c>
      <c r="B263" s="740" t="s">
        <v>122</v>
      </c>
      <c r="C263" s="740" t="s">
        <v>942</v>
      </c>
      <c r="D263" s="813" t="s">
        <v>943</v>
      </c>
      <c r="E263" s="740" t="s">
        <v>944</v>
      </c>
      <c r="F263" s="740" t="s">
        <v>945</v>
      </c>
      <c r="G263" s="740" t="s">
        <v>1139</v>
      </c>
      <c r="H263" s="743" t="s">
        <v>946</v>
      </c>
      <c r="I263" s="743" t="s">
        <v>1853</v>
      </c>
      <c r="J263" s="776" t="s">
        <v>1852</v>
      </c>
      <c r="K263" s="765" t="s">
        <v>928</v>
      </c>
      <c r="L263" s="766"/>
      <c r="M263" s="751" t="s">
        <v>929</v>
      </c>
      <c r="N263" s="764"/>
      <c r="O263" s="764"/>
      <c r="P263" s="764"/>
      <c r="Q263" s="764"/>
      <c r="R263" s="764"/>
      <c r="S263" s="764"/>
      <c r="T263" s="764"/>
      <c r="U263" s="764"/>
      <c r="V263" s="764"/>
      <c r="W263" s="764"/>
      <c r="X263" s="764"/>
      <c r="Y263" s="764"/>
      <c r="Z263" s="764"/>
      <c r="AA263" s="764"/>
      <c r="AB263" s="764"/>
      <c r="AC263" s="764"/>
      <c r="AD263" s="752"/>
    </row>
    <row r="264" spans="1:32" ht="18">
      <c r="A264" s="741"/>
      <c r="B264" s="741"/>
      <c r="C264" s="741"/>
      <c r="D264" s="814"/>
      <c r="E264" s="741"/>
      <c r="F264" s="741"/>
      <c r="G264" s="816"/>
      <c r="H264" s="744"/>
      <c r="I264" s="744"/>
      <c r="J264" s="777"/>
      <c r="K264" s="767"/>
      <c r="L264" s="768"/>
      <c r="M264" s="808" t="s">
        <v>930</v>
      </c>
      <c r="N264" s="809"/>
      <c r="O264" s="808" t="s">
        <v>931</v>
      </c>
      <c r="P264" s="809"/>
      <c r="Q264" s="808" t="s">
        <v>932</v>
      </c>
      <c r="R264" s="809"/>
      <c r="S264" s="808" t="s">
        <v>933</v>
      </c>
      <c r="T264" s="809"/>
      <c r="U264" s="808" t="s">
        <v>934</v>
      </c>
      <c r="V264" s="809"/>
      <c r="W264" s="808" t="s">
        <v>935</v>
      </c>
      <c r="X264" s="809"/>
      <c r="Y264" s="808" t="s">
        <v>936</v>
      </c>
      <c r="Z264" s="809"/>
      <c r="AA264" s="808" t="s">
        <v>950</v>
      </c>
      <c r="AB264" s="809"/>
      <c r="AC264" s="808" t="s">
        <v>951</v>
      </c>
      <c r="AD264" s="809"/>
    </row>
    <row r="265" spans="1:32" ht="36">
      <c r="A265" s="742"/>
      <c r="B265" s="742"/>
      <c r="C265" s="742"/>
      <c r="D265" s="815"/>
      <c r="E265" s="742"/>
      <c r="F265" s="742"/>
      <c r="G265" s="817"/>
      <c r="H265" s="745"/>
      <c r="I265" s="745"/>
      <c r="J265" s="778"/>
      <c r="K265" s="416" t="s">
        <v>937</v>
      </c>
      <c r="L265" s="65" t="s">
        <v>949</v>
      </c>
      <c r="M265" s="416" t="s">
        <v>937</v>
      </c>
      <c r="N265" s="65" t="s">
        <v>949</v>
      </c>
      <c r="O265" s="416" t="s">
        <v>937</v>
      </c>
      <c r="P265" s="65" t="s">
        <v>949</v>
      </c>
      <c r="Q265" s="416" t="s">
        <v>937</v>
      </c>
      <c r="R265" s="65" t="s">
        <v>949</v>
      </c>
      <c r="S265" s="416" t="s">
        <v>937</v>
      </c>
      <c r="T265" s="65" t="s">
        <v>949</v>
      </c>
      <c r="U265" s="416" t="s">
        <v>937</v>
      </c>
      <c r="V265" s="65" t="s">
        <v>949</v>
      </c>
      <c r="W265" s="416" t="s">
        <v>937</v>
      </c>
      <c r="X265" s="65" t="s">
        <v>949</v>
      </c>
      <c r="Y265" s="416" t="s">
        <v>937</v>
      </c>
      <c r="Z265" s="65" t="s">
        <v>949</v>
      </c>
      <c r="AA265" s="416" t="s">
        <v>937</v>
      </c>
      <c r="AB265" s="65" t="s">
        <v>949</v>
      </c>
      <c r="AC265" s="416" t="s">
        <v>937</v>
      </c>
      <c r="AD265" s="65" t="s">
        <v>949</v>
      </c>
    </row>
    <row r="266" spans="1:32" s="9" customFormat="1" ht="18.75">
      <c r="A266" s="32">
        <v>1</v>
      </c>
      <c r="B266" s="51" t="s">
        <v>1690</v>
      </c>
      <c r="C266" s="284" t="s">
        <v>1692</v>
      </c>
      <c r="D266" s="285">
        <v>4</v>
      </c>
      <c r="E266" s="200" t="s">
        <v>1694</v>
      </c>
      <c r="F266" s="200" t="s">
        <v>1696</v>
      </c>
      <c r="G266" s="200" t="s">
        <v>1221</v>
      </c>
      <c r="H266" s="203">
        <v>199</v>
      </c>
      <c r="I266" s="203">
        <v>199</v>
      </c>
      <c r="J266" s="326">
        <f>I266/H266*100</f>
        <v>100</v>
      </c>
      <c r="K266" s="317">
        <v>2</v>
      </c>
      <c r="L266" s="134">
        <f>K266/I266*100</f>
        <v>1.0050251256281406</v>
      </c>
      <c r="M266" s="414">
        <v>0</v>
      </c>
      <c r="N266" s="134">
        <f>M266/I266*100</f>
        <v>0</v>
      </c>
      <c r="O266" s="414">
        <v>0</v>
      </c>
      <c r="P266" s="134">
        <f>O266/I266*100</f>
        <v>0</v>
      </c>
      <c r="Q266" s="317">
        <v>0</v>
      </c>
      <c r="R266" s="134">
        <f>Q266/I266*100</f>
        <v>0</v>
      </c>
      <c r="S266" s="317">
        <v>0</v>
      </c>
      <c r="T266" s="134">
        <f>S266/I266*100</f>
        <v>0</v>
      </c>
      <c r="U266" s="414">
        <v>0</v>
      </c>
      <c r="V266" s="134">
        <f>U266/I266*100</f>
        <v>0</v>
      </c>
      <c r="W266" s="414">
        <v>2</v>
      </c>
      <c r="X266" s="134">
        <f>W266/I266*100</f>
        <v>1.0050251256281406</v>
      </c>
      <c r="Y266" s="317">
        <v>0</v>
      </c>
      <c r="Z266" s="134">
        <f>Y266/I266*100</f>
        <v>0</v>
      </c>
      <c r="AA266" s="317">
        <v>0</v>
      </c>
      <c r="AB266" s="134">
        <f>AA266/I266*100</f>
        <v>0</v>
      </c>
      <c r="AC266" s="317">
        <v>0</v>
      </c>
      <c r="AD266" s="134">
        <f>AC266/I266*100</f>
        <v>0</v>
      </c>
      <c r="AE266" s="9">
        <v>1</v>
      </c>
      <c r="AF266" s="9">
        <v>1</v>
      </c>
    </row>
    <row r="267" spans="1:32" s="9" customFormat="1" ht="19.5" thickBot="1">
      <c r="A267" s="32">
        <v>2</v>
      </c>
      <c r="B267" s="51" t="s">
        <v>1691</v>
      </c>
      <c r="C267" s="288" t="s">
        <v>1693</v>
      </c>
      <c r="D267" s="201">
        <v>1</v>
      </c>
      <c r="E267" s="32" t="s">
        <v>1695</v>
      </c>
      <c r="F267" s="200" t="s">
        <v>1697</v>
      </c>
      <c r="G267" s="200" t="s">
        <v>1221</v>
      </c>
      <c r="H267" s="203">
        <v>341</v>
      </c>
      <c r="I267" s="203">
        <v>276</v>
      </c>
      <c r="J267" s="134">
        <f>I267/H267*100</f>
        <v>80.938416422287389</v>
      </c>
      <c r="K267" s="317">
        <v>3</v>
      </c>
      <c r="L267" s="134">
        <f>K267/I267*100</f>
        <v>1.0869565217391304</v>
      </c>
      <c r="M267" s="414">
        <v>0</v>
      </c>
      <c r="N267" s="134">
        <f>M267/I267*100</f>
        <v>0</v>
      </c>
      <c r="O267" s="414">
        <v>0</v>
      </c>
      <c r="P267" s="134">
        <f>O267/I267*100</f>
        <v>0</v>
      </c>
      <c r="Q267" s="317">
        <v>0</v>
      </c>
      <c r="R267" s="134">
        <f>Q267/I267*100</f>
        <v>0</v>
      </c>
      <c r="S267" s="317">
        <v>0</v>
      </c>
      <c r="T267" s="134">
        <f>S267/I267*100</f>
        <v>0</v>
      </c>
      <c r="U267" s="414">
        <v>0</v>
      </c>
      <c r="V267" s="134">
        <f>U267/I267*100</f>
        <v>0</v>
      </c>
      <c r="W267" s="414">
        <v>0</v>
      </c>
      <c r="X267" s="134">
        <f>W267/I267*100</f>
        <v>0</v>
      </c>
      <c r="Y267" s="317">
        <v>0</v>
      </c>
      <c r="Z267" s="134">
        <f>Y267/I267*100</f>
        <v>0</v>
      </c>
      <c r="AA267" s="317">
        <v>0</v>
      </c>
      <c r="AB267" s="134">
        <f>AA267/I267*100</f>
        <v>0</v>
      </c>
      <c r="AC267" s="317">
        <v>0</v>
      </c>
      <c r="AD267" s="134">
        <f>AC267/I267*100</f>
        <v>0</v>
      </c>
      <c r="AE267" s="9">
        <v>1</v>
      </c>
      <c r="AF267" s="9">
        <v>1</v>
      </c>
    </row>
    <row r="268" spans="1:32" ht="18" customHeight="1" thickTop="1" thickBot="1">
      <c r="A268" s="769" t="s">
        <v>123</v>
      </c>
      <c r="B268" s="771"/>
      <c r="C268" s="771"/>
      <c r="D268" s="771"/>
      <c r="E268" s="771"/>
      <c r="F268" s="771"/>
      <c r="G268" s="772"/>
      <c r="H268" s="298">
        <f>SUM(H266:H267)</f>
        <v>540</v>
      </c>
      <c r="I268" s="298">
        <f>SUM(I266:I267)</f>
        <v>475</v>
      </c>
      <c r="J268" s="299">
        <f>I268/H268*100</f>
        <v>87.962962962962962</v>
      </c>
      <c r="K268" s="298">
        <f>SUM(K266:K267)</f>
        <v>5</v>
      </c>
      <c r="L268" s="33">
        <f>K268/I268*100</f>
        <v>1.0526315789473684</v>
      </c>
      <c r="M268" s="298">
        <f>SUM(M266:M267)</f>
        <v>0</v>
      </c>
      <c r="N268" s="134">
        <f>M268/I268*100</f>
        <v>0</v>
      </c>
      <c r="O268" s="298">
        <f>SUM(O266:O267)</f>
        <v>0</v>
      </c>
      <c r="P268" s="134">
        <f>O268/I268*100</f>
        <v>0</v>
      </c>
      <c r="Q268" s="298">
        <f>SUM(Q266:Q267)</f>
        <v>0</v>
      </c>
      <c r="R268" s="134">
        <f>Q268/I268*100</f>
        <v>0</v>
      </c>
      <c r="S268" s="298">
        <f>SUM(S266:S267)</f>
        <v>0</v>
      </c>
      <c r="T268" s="134">
        <f>S268/I268*100</f>
        <v>0</v>
      </c>
      <c r="U268" s="298">
        <f>SUM(U266:U267)</f>
        <v>0</v>
      </c>
      <c r="V268" s="134">
        <f>U268/I268*100</f>
        <v>0</v>
      </c>
      <c r="W268" s="298">
        <f>SUM(W266:W267)</f>
        <v>2</v>
      </c>
      <c r="X268" s="134">
        <f>W268/I268*100</f>
        <v>0.42105263157894735</v>
      </c>
      <c r="Y268" s="298">
        <f>SUM(Y266:Y267)</f>
        <v>0</v>
      </c>
      <c r="Z268" s="134">
        <f>Y268/I268*100</f>
        <v>0</v>
      </c>
      <c r="AA268" s="298">
        <f>SUM(AA266:AA267)</f>
        <v>0</v>
      </c>
      <c r="AB268" s="134">
        <f>AA268/I268*100</f>
        <v>0</v>
      </c>
      <c r="AC268" s="298">
        <f>SUM(AC266:AC267)</f>
        <v>0</v>
      </c>
      <c r="AD268" s="134">
        <f>AC268/I268*100</f>
        <v>0</v>
      </c>
    </row>
    <row r="269" spans="1:32" ht="18" customHeight="1" thickTop="1">
      <c r="A269" s="300"/>
      <c r="B269" s="300"/>
      <c r="C269" s="300"/>
      <c r="D269" s="301"/>
      <c r="E269" s="300"/>
      <c r="F269" s="300"/>
      <c r="G269" s="300"/>
      <c r="H269" s="302"/>
      <c r="I269" s="302"/>
      <c r="J269" s="303"/>
      <c r="K269" s="302"/>
      <c r="L269" s="303"/>
      <c r="M269" s="302"/>
      <c r="N269" s="303"/>
      <c r="O269" s="302"/>
      <c r="P269" s="303"/>
      <c r="Q269" s="302"/>
      <c r="R269" s="303"/>
      <c r="S269" s="302"/>
      <c r="T269" s="303"/>
      <c r="U269" s="302"/>
      <c r="V269" s="303"/>
      <c r="W269" s="302"/>
      <c r="X269" s="303"/>
      <c r="Y269" s="302"/>
      <c r="Z269" s="303"/>
      <c r="AA269" s="302"/>
      <c r="AB269" s="303"/>
      <c r="AC269" s="302"/>
      <c r="AD269" s="303"/>
    </row>
    <row r="270" spans="1:32" ht="18" customHeight="1">
      <c r="A270" s="300"/>
      <c r="B270" s="300"/>
      <c r="C270" s="300"/>
      <c r="D270" s="301"/>
      <c r="E270" s="300"/>
      <c r="F270" s="300"/>
      <c r="G270" s="300"/>
      <c r="H270" s="302"/>
      <c r="I270" s="302"/>
      <c r="J270" s="303"/>
      <c r="K270" s="302"/>
      <c r="L270" s="303"/>
      <c r="M270" s="302"/>
      <c r="N270" s="303"/>
      <c r="O270" s="302"/>
      <c r="P270" s="303"/>
      <c r="Q270" s="302"/>
      <c r="R270" s="303"/>
      <c r="S270" s="302"/>
      <c r="T270" s="303"/>
      <c r="U270" s="302"/>
      <c r="V270" s="303"/>
      <c r="W270" s="302"/>
      <c r="X270" s="303"/>
      <c r="Y270" s="302"/>
      <c r="Z270" s="303"/>
      <c r="AA270" s="302"/>
      <c r="AB270" s="303"/>
      <c r="AC270" s="302"/>
      <c r="AD270" s="303"/>
    </row>
    <row r="271" spans="1:32" ht="18" customHeight="1">
      <c r="A271" s="300"/>
      <c r="B271" s="300"/>
      <c r="C271" s="300"/>
      <c r="D271" s="301"/>
      <c r="E271" s="300"/>
      <c r="F271" s="300"/>
      <c r="G271" s="300"/>
      <c r="H271" s="302"/>
      <c r="I271" s="302"/>
      <c r="J271" s="303"/>
      <c r="K271" s="302"/>
      <c r="L271" s="303"/>
      <c r="M271" s="302"/>
      <c r="N271" s="303"/>
      <c r="O271" s="302"/>
      <c r="P271" s="303"/>
      <c r="Q271" s="302"/>
      <c r="R271" s="303"/>
      <c r="S271" s="302"/>
      <c r="T271" s="303"/>
      <c r="U271" s="302"/>
      <c r="V271" s="303"/>
      <c r="W271" s="302"/>
      <c r="X271" s="303"/>
      <c r="Y271" s="302"/>
      <c r="Z271" s="303"/>
      <c r="AA271" s="302"/>
      <c r="AB271" s="303"/>
      <c r="AC271" s="302"/>
      <c r="AD271" s="303"/>
    </row>
    <row r="272" spans="1:32" ht="18" customHeight="1">
      <c r="A272" s="300"/>
      <c r="B272" s="300"/>
      <c r="C272" s="300"/>
      <c r="D272" s="301"/>
      <c r="E272" s="300"/>
      <c r="F272" s="300"/>
      <c r="G272" s="300"/>
      <c r="H272" s="302"/>
      <c r="I272" s="302"/>
      <c r="J272" s="303"/>
      <c r="K272" s="302"/>
      <c r="L272" s="303"/>
      <c r="M272" s="302"/>
      <c r="N272" s="303"/>
      <c r="O272" s="302"/>
      <c r="P272" s="303"/>
      <c r="Q272" s="302"/>
      <c r="R272" s="303"/>
      <c r="S272" s="302"/>
      <c r="T272" s="303"/>
      <c r="U272" s="302"/>
      <c r="V272" s="303"/>
      <c r="W272" s="302"/>
      <c r="X272" s="303"/>
      <c r="Y272" s="302"/>
      <c r="Z272" s="303"/>
      <c r="AA272" s="302"/>
      <c r="AB272" s="303"/>
      <c r="AC272" s="302"/>
      <c r="AD272" s="303"/>
    </row>
    <row r="273" spans="1:32" ht="18" customHeight="1">
      <c r="A273" s="300"/>
      <c r="B273" s="300"/>
      <c r="C273" s="300"/>
      <c r="D273" s="301"/>
      <c r="E273" s="300"/>
      <c r="F273" s="300"/>
      <c r="G273" s="300"/>
      <c r="H273" s="302"/>
      <c r="I273" s="302"/>
      <c r="J273" s="303"/>
      <c r="K273" s="302"/>
      <c r="L273" s="303"/>
      <c r="M273" s="302"/>
      <c r="N273" s="303"/>
      <c r="O273" s="302"/>
      <c r="P273" s="303"/>
      <c r="Q273" s="302"/>
      <c r="R273" s="303"/>
      <c r="S273" s="302"/>
      <c r="T273" s="303"/>
      <c r="U273" s="302"/>
      <c r="V273" s="303"/>
      <c r="W273" s="302"/>
      <c r="X273" s="303"/>
      <c r="Y273" s="302"/>
      <c r="Z273" s="303"/>
      <c r="AA273" s="302"/>
      <c r="AB273" s="303"/>
      <c r="AC273" s="302"/>
      <c r="AD273" s="303"/>
    </row>
    <row r="274" spans="1:32" ht="18" customHeight="1">
      <c r="A274" s="300"/>
      <c r="B274" s="300"/>
      <c r="C274" s="300"/>
      <c r="D274" s="301"/>
      <c r="E274" s="300"/>
      <c r="F274" s="300"/>
      <c r="G274" s="300"/>
      <c r="H274" s="302"/>
      <c r="I274" s="302"/>
      <c r="J274" s="303"/>
      <c r="K274" s="302"/>
      <c r="L274" s="303"/>
      <c r="M274" s="302"/>
      <c r="N274" s="303"/>
      <c r="O274" s="302"/>
      <c r="P274" s="303"/>
      <c r="Q274" s="302"/>
      <c r="R274" s="303"/>
      <c r="S274" s="302"/>
      <c r="T274" s="303"/>
      <c r="U274" s="302"/>
      <c r="V274" s="303"/>
      <c r="W274" s="302"/>
      <c r="X274" s="303"/>
      <c r="Y274" s="302"/>
      <c r="Z274" s="303"/>
      <c r="AA274" s="302"/>
      <c r="AB274" s="303"/>
      <c r="AC274" s="302"/>
      <c r="AD274" s="303"/>
    </row>
    <row r="275" spans="1:32" ht="18" customHeight="1">
      <c r="A275" s="300"/>
      <c r="B275" s="300"/>
      <c r="C275" s="300"/>
      <c r="D275" s="301"/>
      <c r="E275" s="300"/>
      <c r="F275" s="300"/>
      <c r="G275" s="300"/>
      <c r="H275" s="302"/>
      <c r="I275" s="302"/>
      <c r="J275" s="303"/>
      <c r="K275" s="302"/>
      <c r="L275" s="303"/>
      <c r="M275" s="302"/>
      <c r="N275" s="303"/>
      <c r="O275" s="302"/>
      <c r="P275" s="303"/>
      <c r="Q275" s="302"/>
      <c r="R275" s="303"/>
      <c r="S275" s="302"/>
      <c r="T275" s="303"/>
      <c r="U275" s="302"/>
      <c r="V275" s="303"/>
      <c r="W275" s="302"/>
      <c r="X275" s="303"/>
      <c r="Y275" s="302"/>
      <c r="Z275" s="303"/>
      <c r="AA275" s="302"/>
      <c r="AB275" s="303"/>
      <c r="AC275" s="302"/>
      <c r="AD275" s="303"/>
    </row>
    <row r="276" spans="1:32" ht="18" customHeight="1">
      <c r="A276" s="300"/>
      <c r="B276" s="300"/>
      <c r="C276" s="300"/>
      <c r="D276" s="301"/>
      <c r="E276" s="300"/>
      <c r="F276" s="300"/>
      <c r="G276" s="300"/>
      <c r="H276" s="302"/>
      <c r="I276" s="302"/>
      <c r="J276" s="303"/>
      <c r="K276" s="302"/>
      <c r="L276" s="303"/>
      <c r="M276" s="302"/>
      <c r="N276" s="303"/>
      <c r="O276" s="302"/>
      <c r="P276" s="303"/>
      <c r="Q276" s="302"/>
      <c r="R276" s="303"/>
      <c r="S276" s="302"/>
      <c r="T276" s="303"/>
      <c r="U276" s="302"/>
      <c r="V276" s="303"/>
      <c r="W276" s="302"/>
      <c r="X276" s="303"/>
      <c r="Y276" s="302"/>
      <c r="Z276" s="303"/>
      <c r="AA276" s="302"/>
      <c r="AB276" s="303"/>
      <c r="AC276" s="302"/>
      <c r="AD276" s="303"/>
    </row>
    <row r="277" spans="1:32" ht="18" customHeight="1">
      <c r="A277" s="300"/>
      <c r="B277" s="300"/>
      <c r="C277" s="300"/>
      <c r="D277" s="301"/>
      <c r="E277" s="300"/>
      <c r="F277" s="300"/>
      <c r="G277" s="300"/>
      <c r="H277" s="302"/>
      <c r="I277" s="302"/>
      <c r="J277" s="303"/>
      <c r="K277" s="302"/>
      <c r="L277" s="303"/>
      <c r="M277" s="302"/>
      <c r="N277" s="303"/>
      <c r="O277" s="302"/>
      <c r="P277" s="303"/>
      <c r="Q277" s="302"/>
      <c r="R277" s="303"/>
      <c r="S277" s="302"/>
      <c r="T277" s="303"/>
      <c r="U277" s="302"/>
      <c r="V277" s="303"/>
      <c r="W277" s="302"/>
      <c r="X277" s="303"/>
      <c r="Y277" s="302"/>
      <c r="Z277" s="303"/>
      <c r="AA277" s="302"/>
      <c r="AB277" s="303"/>
      <c r="AC277" s="302"/>
      <c r="AD277" s="303"/>
    </row>
    <row r="278" spans="1:32" ht="18" customHeight="1">
      <c r="A278" s="300"/>
      <c r="B278" s="300"/>
      <c r="C278" s="300"/>
      <c r="D278" s="301"/>
      <c r="E278" s="300"/>
      <c r="F278" s="300"/>
      <c r="G278" s="300"/>
      <c r="H278" s="302"/>
      <c r="I278" s="302"/>
      <c r="J278" s="303"/>
      <c r="K278" s="302"/>
      <c r="L278" s="303"/>
      <c r="M278" s="302"/>
      <c r="N278" s="303"/>
      <c r="O278" s="302"/>
      <c r="P278" s="303"/>
      <c r="Q278" s="302"/>
      <c r="R278" s="303"/>
      <c r="S278" s="302"/>
      <c r="T278" s="303"/>
      <c r="U278" s="302"/>
      <c r="V278" s="303"/>
      <c r="W278" s="302"/>
      <c r="X278" s="303"/>
      <c r="Y278" s="302"/>
      <c r="Z278" s="303"/>
      <c r="AA278" s="302"/>
      <c r="AB278" s="303"/>
      <c r="AC278" s="302"/>
      <c r="AD278" s="303"/>
    </row>
    <row r="279" spans="1:32" ht="23.25">
      <c r="A279" s="810" t="s">
        <v>2404</v>
      </c>
      <c r="B279" s="810"/>
      <c r="C279" s="810"/>
      <c r="D279" s="810"/>
      <c r="E279" s="810"/>
      <c r="F279" s="810"/>
      <c r="G279" s="810"/>
      <c r="H279" s="810"/>
      <c r="I279" s="810"/>
      <c r="J279" s="810"/>
      <c r="K279" s="810"/>
      <c r="L279" s="810"/>
      <c r="M279" s="810"/>
      <c r="N279" s="810"/>
      <c r="O279" s="810"/>
      <c r="P279" s="810"/>
      <c r="Q279" s="810"/>
      <c r="R279" s="810"/>
      <c r="S279" s="810"/>
      <c r="T279" s="810"/>
      <c r="U279" s="810"/>
      <c r="V279" s="810"/>
      <c r="W279" s="810"/>
      <c r="X279" s="810"/>
      <c r="Y279" s="810"/>
      <c r="Z279" s="810"/>
      <c r="AA279" s="810"/>
      <c r="AB279" s="810"/>
      <c r="AC279" s="810"/>
      <c r="AD279" s="810"/>
    </row>
    <row r="280" spans="1:32" ht="23.25">
      <c r="A280" s="810" t="s">
        <v>124</v>
      </c>
      <c r="B280" s="810"/>
      <c r="C280" s="810"/>
      <c r="D280" s="810"/>
      <c r="E280" s="810"/>
      <c r="F280" s="810"/>
      <c r="G280" s="810"/>
      <c r="H280" s="810"/>
      <c r="I280" s="810"/>
      <c r="J280" s="810"/>
      <c r="K280" s="810"/>
      <c r="L280" s="810"/>
      <c r="M280" s="810"/>
      <c r="N280" s="810"/>
      <c r="O280" s="810"/>
      <c r="P280" s="810"/>
      <c r="Q280" s="810"/>
      <c r="R280" s="810"/>
      <c r="S280" s="810"/>
      <c r="T280" s="810"/>
      <c r="U280" s="810"/>
      <c r="V280" s="810"/>
      <c r="W280" s="810"/>
      <c r="X280" s="810"/>
      <c r="Y280" s="810"/>
      <c r="Z280" s="810"/>
      <c r="AA280" s="810"/>
      <c r="AB280" s="810"/>
      <c r="AC280" s="810"/>
      <c r="AD280" s="810"/>
    </row>
    <row r="281" spans="1:32" ht="21">
      <c r="A281" s="290"/>
      <c r="B281" s="812" t="s">
        <v>968</v>
      </c>
      <c r="C281" s="812"/>
      <c r="D281" s="812"/>
      <c r="E281" s="812"/>
      <c r="F281" s="812"/>
      <c r="G281" s="812"/>
      <c r="H281" s="812"/>
      <c r="I281" s="812"/>
      <c r="J281" s="812"/>
      <c r="K281" s="812"/>
      <c r="L281" s="812"/>
      <c r="M281" s="812"/>
      <c r="N281" s="812"/>
      <c r="O281" s="812"/>
      <c r="P281" s="812"/>
      <c r="Q281" s="812"/>
      <c r="R281" s="812"/>
      <c r="S281" s="812"/>
      <c r="T281" s="812"/>
      <c r="U281" s="812"/>
      <c r="V281" s="812"/>
      <c r="W281" s="812"/>
      <c r="X281" s="812"/>
      <c r="Y281" s="812"/>
      <c r="Z281" s="812"/>
      <c r="AA281" s="812"/>
      <c r="AB281" s="812"/>
      <c r="AC281" s="812"/>
      <c r="AD281" s="812"/>
    </row>
    <row r="282" spans="1:32" ht="21">
      <c r="A282" s="290"/>
      <c r="B282" s="812" t="s">
        <v>1698</v>
      </c>
      <c r="C282" s="812"/>
      <c r="D282" s="812"/>
      <c r="E282" s="812"/>
      <c r="F282" s="812"/>
      <c r="G282" s="297"/>
      <c r="H282" s="291"/>
      <c r="I282" s="291"/>
      <c r="J282" s="297"/>
      <c r="K282" s="291"/>
      <c r="L282" s="297"/>
      <c r="M282" s="291"/>
      <c r="N282" s="297"/>
      <c r="O282" s="291"/>
      <c r="P282" s="297"/>
      <c r="Q282" s="291"/>
      <c r="R282" s="297"/>
      <c r="S282" s="291"/>
      <c r="T282" s="297"/>
      <c r="U282" s="291"/>
      <c r="V282" s="297"/>
      <c r="W282" s="291"/>
      <c r="X282" s="297"/>
      <c r="Y282" s="291"/>
      <c r="Z282" s="297"/>
      <c r="AA282" s="291"/>
      <c r="AB282" s="297"/>
      <c r="AC282" s="291"/>
      <c r="AD282" s="297"/>
    </row>
    <row r="283" spans="1:32" ht="23.25">
      <c r="A283" s="290"/>
      <c r="B283" s="293"/>
      <c r="C283" s="293"/>
      <c r="D283" s="294"/>
      <c r="E283" s="293"/>
      <c r="F283" s="293"/>
      <c r="G283" s="293"/>
      <c r="H283" s="295"/>
      <c r="I283" s="295"/>
      <c r="J283" s="376"/>
      <c r="K283" s="295"/>
      <c r="L283" s="376"/>
      <c r="M283" s="295"/>
      <c r="N283" s="376"/>
      <c r="O283" s="295"/>
      <c r="P283" s="376"/>
      <c r="Q283" s="295"/>
      <c r="R283" s="376"/>
      <c r="S283" s="295"/>
      <c r="T283" s="376"/>
      <c r="U283" s="295"/>
      <c r="V283" s="376"/>
      <c r="W283" s="295"/>
      <c r="X283" s="376"/>
      <c r="Y283" s="295"/>
      <c r="Z283" s="376"/>
      <c r="AA283" s="295"/>
      <c r="AB283" s="376"/>
      <c r="AC283" s="295"/>
      <c r="AD283" s="376"/>
    </row>
    <row r="284" spans="1:32" ht="23.25">
      <c r="A284" s="290"/>
      <c r="B284" s="293"/>
      <c r="C284" s="293"/>
      <c r="D284" s="294"/>
      <c r="E284" s="293"/>
      <c r="F284" s="293"/>
      <c r="G284" s="293"/>
      <c r="H284" s="295"/>
      <c r="I284" s="295"/>
      <c r="J284" s="376"/>
      <c r="K284" s="295"/>
      <c r="L284" s="376"/>
      <c r="M284" s="295"/>
      <c r="N284" s="376"/>
      <c r="O284" s="295"/>
      <c r="P284" s="376"/>
      <c r="Q284" s="295"/>
      <c r="R284" s="376"/>
      <c r="S284" s="295"/>
      <c r="T284" s="376"/>
      <c r="U284" s="295"/>
      <c r="V284" s="376"/>
      <c r="W284" s="295"/>
      <c r="X284" s="376"/>
      <c r="Y284" s="295"/>
      <c r="Z284" s="376"/>
      <c r="AA284" s="295"/>
      <c r="AB284" s="376"/>
      <c r="AC284" s="295"/>
      <c r="AD284" s="376"/>
    </row>
    <row r="285" spans="1:32" ht="18" customHeight="1">
      <c r="A285" s="740" t="s">
        <v>940</v>
      </c>
      <c r="B285" s="740" t="s">
        <v>122</v>
      </c>
      <c r="C285" s="740" t="s">
        <v>942</v>
      </c>
      <c r="D285" s="813" t="s">
        <v>943</v>
      </c>
      <c r="E285" s="740" t="s">
        <v>944</v>
      </c>
      <c r="F285" s="740" t="s">
        <v>945</v>
      </c>
      <c r="G285" s="740" t="s">
        <v>1139</v>
      </c>
      <c r="H285" s="743" t="s">
        <v>946</v>
      </c>
      <c r="I285" s="743" t="s">
        <v>1853</v>
      </c>
      <c r="J285" s="776" t="s">
        <v>1852</v>
      </c>
      <c r="K285" s="765" t="s">
        <v>928</v>
      </c>
      <c r="L285" s="766"/>
      <c r="M285" s="751" t="s">
        <v>929</v>
      </c>
      <c r="N285" s="764"/>
      <c r="O285" s="764"/>
      <c r="P285" s="764"/>
      <c r="Q285" s="764"/>
      <c r="R285" s="764"/>
      <c r="S285" s="764"/>
      <c r="T285" s="764"/>
      <c r="U285" s="764"/>
      <c r="V285" s="764"/>
      <c r="W285" s="764"/>
      <c r="X285" s="764"/>
      <c r="Y285" s="764"/>
      <c r="Z285" s="764"/>
      <c r="AA285" s="764"/>
      <c r="AB285" s="764"/>
      <c r="AC285" s="764"/>
      <c r="AD285" s="752"/>
    </row>
    <row r="286" spans="1:32" ht="18">
      <c r="A286" s="741"/>
      <c r="B286" s="741"/>
      <c r="C286" s="741"/>
      <c r="D286" s="814"/>
      <c r="E286" s="741"/>
      <c r="F286" s="741"/>
      <c r="G286" s="816"/>
      <c r="H286" s="744"/>
      <c r="I286" s="744"/>
      <c r="J286" s="777"/>
      <c r="K286" s="767"/>
      <c r="L286" s="768"/>
      <c r="M286" s="808" t="s">
        <v>930</v>
      </c>
      <c r="N286" s="809"/>
      <c r="O286" s="808" t="s">
        <v>931</v>
      </c>
      <c r="P286" s="809"/>
      <c r="Q286" s="808" t="s">
        <v>932</v>
      </c>
      <c r="R286" s="809"/>
      <c r="S286" s="808" t="s">
        <v>933</v>
      </c>
      <c r="T286" s="809"/>
      <c r="U286" s="808" t="s">
        <v>934</v>
      </c>
      <c r="V286" s="809"/>
      <c r="W286" s="808" t="s">
        <v>935</v>
      </c>
      <c r="X286" s="809"/>
      <c r="Y286" s="808" t="s">
        <v>936</v>
      </c>
      <c r="Z286" s="809"/>
      <c r="AA286" s="808" t="s">
        <v>950</v>
      </c>
      <c r="AB286" s="809"/>
      <c r="AC286" s="808" t="s">
        <v>951</v>
      </c>
      <c r="AD286" s="809"/>
    </row>
    <row r="287" spans="1:32" ht="36">
      <c r="A287" s="742"/>
      <c r="B287" s="742"/>
      <c r="C287" s="742"/>
      <c r="D287" s="815"/>
      <c r="E287" s="742"/>
      <c r="F287" s="742"/>
      <c r="G287" s="817"/>
      <c r="H287" s="745"/>
      <c r="I287" s="745"/>
      <c r="J287" s="778"/>
      <c r="K287" s="416" t="s">
        <v>937</v>
      </c>
      <c r="L287" s="65" t="s">
        <v>949</v>
      </c>
      <c r="M287" s="416" t="s">
        <v>937</v>
      </c>
      <c r="N287" s="65" t="s">
        <v>949</v>
      </c>
      <c r="O287" s="416" t="s">
        <v>937</v>
      </c>
      <c r="P287" s="65" t="s">
        <v>949</v>
      </c>
      <c r="Q287" s="416" t="s">
        <v>937</v>
      </c>
      <c r="R287" s="65" t="s">
        <v>949</v>
      </c>
      <c r="S287" s="416" t="s">
        <v>937</v>
      </c>
      <c r="T287" s="65" t="s">
        <v>949</v>
      </c>
      <c r="U287" s="416" t="s">
        <v>937</v>
      </c>
      <c r="V287" s="65" t="s">
        <v>949</v>
      </c>
      <c r="W287" s="416" t="s">
        <v>937</v>
      </c>
      <c r="X287" s="65" t="s">
        <v>949</v>
      </c>
      <c r="Y287" s="416" t="s">
        <v>937</v>
      </c>
      <c r="Z287" s="65" t="s">
        <v>949</v>
      </c>
      <c r="AA287" s="416" t="s">
        <v>937</v>
      </c>
      <c r="AB287" s="65" t="s">
        <v>949</v>
      </c>
      <c r="AC287" s="416" t="s">
        <v>937</v>
      </c>
      <c r="AD287" s="65" t="s">
        <v>949</v>
      </c>
    </row>
    <row r="288" spans="1:32" s="9" customFormat="1" ht="19.5" thickBot="1">
      <c r="A288" s="32">
        <v>1</v>
      </c>
      <c r="B288" s="51" t="s">
        <v>1699</v>
      </c>
      <c r="C288" s="284" t="s">
        <v>1700</v>
      </c>
      <c r="D288" s="285">
        <v>2</v>
      </c>
      <c r="E288" s="200" t="s">
        <v>1701</v>
      </c>
      <c r="F288" s="200" t="s">
        <v>1702</v>
      </c>
      <c r="G288" s="200" t="s">
        <v>1221</v>
      </c>
      <c r="H288" s="203">
        <v>76</v>
      </c>
      <c r="I288" s="203">
        <v>76</v>
      </c>
      <c r="J288" s="326">
        <f>I288/H288*100</f>
        <v>100</v>
      </c>
      <c r="K288" s="317">
        <v>4</v>
      </c>
      <c r="L288" s="134">
        <f>K288/I288*100</f>
        <v>5.2631578947368416</v>
      </c>
      <c r="M288" s="414">
        <v>0</v>
      </c>
      <c r="N288" s="134">
        <f>M288/I288*100</f>
        <v>0</v>
      </c>
      <c r="O288" s="414">
        <v>0</v>
      </c>
      <c r="P288" s="134">
        <f>O288/I288*100</f>
        <v>0</v>
      </c>
      <c r="Q288" s="317">
        <v>0</v>
      </c>
      <c r="R288" s="134">
        <f>Q288/I288*100</f>
        <v>0</v>
      </c>
      <c r="S288" s="317">
        <v>0</v>
      </c>
      <c r="T288" s="134">
        <f>S288/I288*100</f>
        <v>0</v>
      </c>
      <c r="U288" s="414">
        <v>0</v>
      </c>
      <c r="V288" s="134">
        <f>U288/I288*100</f>
        <v>0</v>
      </c>
      <c r="W288" s="414">
        <v>4</v>
      </c>
      <c r="X288" s="134">
        <f>W288/I288*100</f>
        <v>5.2631578947368416</v>
      </c>
      <c r="Y288" s="317">
        <v>0</v>
      </c>
      <c r="Z288" s="134">
        <f>Y288/I288*100</f>
        <v>0</v>
      </c>
      <c r="AA288" s="317">
        <v>0</v>
      </c>
      <c r="AB288" s="134">
        <f>AA288/I288*100</f>
        <v>0</v>
      </c>
      <c r="AC288" s="317">
        <v>0</v>
      </c>
      <c r="AD288" s="134">
        <f>AC288/I288*100</f>
        <v>0</v>
      </c>
      <c r="AE288" s="9">
        <v>1</v>
      </c>
      <c r="AF288" s="9">
        <v>1</v>
      </c>
    </row>
    <row r="289" spans="1:30" ht="18" customHeight="1" thickTop="1" thickBot="1">
      <c r="A289" s="769" t="s">
        <v>123</v>
      </c>
      <c r="B289" s="771"/>
      <c r="C289" s="771"/>
      <c r="D289" s="771"/>
      <c r="E289" s="771"/>
      <c r="F289" s="771"/>
      <c r="G289" s="772"/>
      <c r="H289" s="158">
        <f>SUM(H288)</f>
        <v>76</v>
      </c>
      <c r="I289" s="158">
        <f>SUM(I288)</f>
        <v>76</v>
      </c>
      <c r="J289" s="326">
        <f>I289/H289*100</f>
        <v>100</v>
      </c>
      <c r="K289" s="158">
        <f>SUM(K288)</f>
        <v>4</v>
      </c>
      <c r="L289" s="134">
        <f>K289/I289*100</f>
        <v>5.2631578947368416</v>
      </c>
      <c r="M289" s="158">
        <f>SUM(M288)</f>
        <v>0</v>
      </c>
      <c r="N289" s="134">
        <f>M289/I289*100</f>
        <v>0</v>
      </c>
      <c r="O289" s="158">
        <f>SUM(O288)</f>
        <v>0</v>
      </c>
      <c r="P289" s="134">
        <f>O289/I289*100</f>
        <v>0</v>
      </c>
      <c r="Q289" s="158">
        <f>SUM(Q288)</f>
        <v>0</v>
      </c>
      <c r="R289" s="134">
        <f>Q289/I289*100</f>
        <v>0</v>
      </c>
      <c r="S289" s="158">
        <f>SUM(S288)</f>
        <v>0</v>
      </c>
      <c r="T289" s="134">
        <f>S289/I289*100</f>
        <v>0</v>
      </c>
      <c r="U289" s="158">
        <f>SUM(U288)</f>
        <v>0</v>
      </c>
      <c r="V289" s="134">
        <f>U289/I289*100</f>
        <v>0</v>
      </c>
      <c r="W289" s="158">
        <f>SUM(W288)</f>
        <v>4</v>
      </c>
      <c r="X289" s="134">
        <f>W289/I289*100</f>
        <v>5.2631578947368416</v>
      </c>
      <c r="Y289" s="158">
        <f>SUM(Y288)</f>
        <v>0</v>
      </c>
      <c r="Z289" s="134">
        <f>Y289/I289*100</f>
        <v>0</v>
      </c>
      <c r="AA289" s="158">
        <f>SUM(AA288)</f>
        <v>0</v>
      </c>
      <c r="AB289" s="134">
        <f>AA289/I289*100</f>
        <v>0</v>
      </c>
      <c r="AC289" s="158">
        <f>SUM(AC288)</f>
        <v>0</v>
      </c>
      <c r="AD289" s="134">
        <f>AC289/I289*100</f>
        <v>0</v>
      </c>
    </row>
    <row r="290" spans="1:30" ht="18" customHeight="1" thickTop="1">
      <c r="A290" s="300"/>
      <c r="B290" s="300"/>
      <c r="C290" s="300"/>
      <c r="D290" s="301"/>
      <c r="E290" s="300"/>
      <c r="F290" s="300"/>
      <c r="G290" s="300"/>
      <c r="H290" s="302"/>
      <c r="I290" s="302"/>
      <c r="J290" s="303"/>
      <c r="K290" s="302"/>
      <c r="L290" s="303"/>
      <c r="M290" s="302"/>
      <c r="N290" s="303"/>
      <c r="O290" s="302"/>
      <c r="P290" s="303"/>
      <c r="Q290" s="302"/>
      <c r="R290" s="303"/>
      <c r="S290" s="302"/>
      <c r="T290" s="303"/>
      <c r="U290" s="302"/>
      <c r="V290" s="303"/>
      <c r="W290" s="302"/>
      <c r="X290" s="303"/>
      <c r="Y290" s="302"/>
      <c r="Z290" s="303"/>
      <c r="AA290" s="302"/>
      <c r="AB290" s="303"/>
      <c r="AC290" s="302"/>
      <c r="AD290" s="303"/>
    </row>
    <row r="291" spans="1:30" ht="18" customHeight="1">
      <c r="A291" s="300"/>
      <c r="B291" s="300"/>
      <c r="C291" s="300"/>
      <c r="D291" s="301"/>
      <c r="E291" s="300"/>
      <c r="F291" s="300"/>
      <c r="G291" s="300"/>
      <c r="H291" s="302"/>
      <c r="I291" s="302"/>
      <c r="J291" s="303"/>
      <c r="K291" s="302"/>
      <c r="L291" s="303"/>
      <c r="M291" s="302"/>
      <c r="N291" s="303"/>
      <c r="O291" s="302"/>
      <c r="P291" s="303"/>
      <c r="Q291" s="302"/>
      <c r="R291" s="303"/>
      <c r="S291" s="302"/>
      <c r="T291" s="303"/>
      <c r="U291" s="302"/>
      <c r="V291" s="303"/>
      <c r="W291" s="302"/>
      <c r="X291" s="303"/>
      <c r="Y291" s="302"/>
      <c r="Z291" s="303"/>
      <c r="AA291" s="302"/>
      <c r="AB291" s="303"/>
      <c r="AC291" s="302"/>
      <c r="AD291" s="303"/>
    </row>
    <row r="292" spans="1:30" ht="18" customHeight="1">
      <c r="A292" s="300"/>
      <c r="B292" s="300"/>
      <c r="C292" s="300"/>
      <c r="D292" s="301"/>
      <c r="E292" s="300"/>
      <c r="F292" s="300"/>
      <c r="G292" s="300"/>
      <c r="H292" s="302"/>
      <c r="I292" s="302"/>
      <c r="J292" s="303"/>
      <c r="K292" s="302"/>
      <c r="L292" s="303"/>
      <c r="M292" s="302"/>
      <c r="N292" s="303"/>
      <c r="O292" s="302"/>
      <c r="P292" s="303"/>
      <c r="Q292" s="302"/>
      <c r="R292" s="303"/>
      <c r="S292" s="302"/>
      <c r="T292" s="303"/>
      <c r="U292" s="302"/>
      <c r="V292" s="303"/>
      <c r="W292" s="302"/>
      <c r="X292" s="303"/>
      <c r="Y292" s="302"/>
      <c r="Z292" s="303"/>
      <c r="AA292" s="302"/>
      <c r="AB292" s="303"/>
      <c r="AC292" s="302"/>
      <c r="AD292" s="303"/>
    </row>
    <row r="293" spans="1:30" ht="18" customHeight="1">
      <c r="A293" s="300"/>
      <c r="B293" s="300"/>
      <c r="C293" s="300"/>
      <c r="D293" s="301"/>
      <c r="E293" s="300"/>
      <c r="F293" s="300"/>
      <c r="G293" s="300"/>
      <c r="H293" s="302"/>
      <c r="I293" s="302"/>
      <c r="J293" s="303"/>
      <c r="K293" s="302"/>
      <c r="L293" s="303"/>
      <c r="M293" s="302"/>
      <c r="N293" s="303"/>
      <c r="O293" s="302"/>
      <c r="P293" s="303"/>
      <c r="Q293" s="302"/>
      <c r="R293" s="303"/>
      <c r="S293" s="302"/>
      <c r="T293" s="303"/>
      <c r="U293" s="302"/>
      <c r="V293" s="303"/>
      <c r="W293" s="302"/>
      <c r="X293" s="303"/>
      <c r="Y293" s="302"/>
      <c r="Z293" s="303"/>
      <c r="AA293" s="302"/>
      <c r="AB293" s="303"/>
      <c r="AC293" s="302"/>
      <c r="AD293" s="303"/>
    </row>
    <row r="294" spans="1:30" ht="18" customHeight="1">
      <c r="A294" s="300"/>
      <c r="B294" s="300"/>
      <c r="C294" s="300"/>
      <c r="D294" s="301"/>
      <c r="E294" s="300"/>
      <c r="F294" s="300"/>
      <c r="G294" s="300"/>
      <c r="H294" s="302"/>
      <c r="I294" s="302"/>
      <c r="J294" s="303"/>
      <c r="K294" s="302"/>
      <c r="L294" s="303"/>
      <c r="M294" s="302"/>
      <c r="N294" s="303"/>
      <c r="O294" s="302"/>
      <c r="P294" s="303"/>
      <c r="Q294" s="302"/>
      <c r="R294" s="303"/>
      <c r="S294" s="302"/>
      <c r="T294" s="303"/>
      <c r="U294" s="302"/>
      <c r="V294" s="303"/>
      <c r="W294" s="302"/>
      <c r="X294" s="303"/>
      <c r="Y294" s="302"/>
      <c r="Z294" s="303"/>
      <c r="AA294" s="302"/>
      <c r="AB294" s="303"/>
      <c r="AC294" s="302"/>
      <c r="AD294" s="303"/>
    </row>
    <row r="295" spans="1:30" ht="18" customHeight="1">
      <c r="A295" s="300"/>
      <c r="B295" s="300"/>
      <c r="C295" s="300"/>
      <c r="D295" s="301"/>
      <c r="E295" s="300"/>
      <c r="F295" s="300"/>
      <c r="G295" s="300"/>
      <c r="H295" s="302"/>
      <c r="I295" s="302"/>
      <c r="J295" s="303"/>
      <c r="K295" s="302"/>
      <c r="L295" s="303"/>
      <c r="M295" s="302"/>
      <c r="N295" s="303"/>
      <c r="O295" s="302"/>
      <c r="P295" s="303"/>
      <c r="Q295" s="302"/>
      <c r="R295" s="303"/>
      <c r="S295" s="302"/>
      <c r="T295" s="303"/>
      <c r="U295" s="302"/>
      <c r="V295" s="303"/>
      <c r="W295" s="302"/>
      <c r="X295" s="303"/>
      <c r="Y295" s="302"/>
      <c r="Z295" s="303"/>
      <c r="AA295" s="302"/>
      <c r="AB295" s="303"/>
      <c r="AC295" s="302"/>
      <c r="AD295" s="303"/>
    </row>
    <row r="296" spans="1:30" ht="18" customHeight="1">
      <c r="A296" s="300"/>
      <c r="B296" s="300"/>
      <c r="C296" s="300"/>
      <c r="D296" s="301"/>
      <c r="E296" s="300"/>
      <c r="F296" s="300"/>
      <c r="G296" s="300"/>
      <c r="H296" s="302"/>
      <c r="I296" s="302"/>
      <c r="J296" s="303"/>
      <c r="K296" s="302"/>
      <c r="L296" s="303"/>
      <c r="M296" s="302"/>
      <c r="N296" s="303"/>
      <c r="O296" s="302"/>
      <c r="P296" s="303"/>
      <c r="Q296" s="302"/>
      <c r="R296" s="303"/>
      <c r="S296" s="302"/>
      <c r="T296" s="303"/>
      <c r="U296" s="302"/>
      <c r="V296" s="303"/>
      <c r="W296" s="302"/>
      <c r="X296" s="303"/>
      <c r="Y296" s="302"/>
      <c r="Z296" s="303"/>
      <c r="AA296" s="302"/>
      <c r="AB296" s="303"/>
      <c r="AC296" s="302"/>
      <c r="AD296" s="303"/>
    </row>
    <row r="297" spans="1:30" ht="18" customHeight="1">
      <c r="A297" s="300"/>
      <c r="B297" s="300"/>
      <c r="C297" s="300"/>
      <c r="D297" s="301"/>
      <c r="E297" s="300"/>
      <c r="F297" s="300"/>
      <c r="G297" s="300"/>
      <c r="H297" s="302"/>
      <c r="I297" s="302"/>
      <c r="J297" s="303"/>
      <c r="K297" s="302"/>
      <c r="L297" s="303"/>
      <c r="M297" s="302"/>
      <c r="N297" s="303"/>
      <c r="O297" s="302"/>
      <c r="P297" s="303"/>
      <c r="Q297" s="302"/>
      <c r="R297" s="303"/>
      <c r="S297" s="302"/>
      <c r="T297" s="303"/>
      <c r="U297" s="302"/>
      <c r="V297" s="303"/>
      <c r="W297" s="302"/>
      <c r="X297" s="303"/>
      <c r="Y297" s="302"/>
      <c r="Z297" s="303"/>
      <c r="AA297" s="302"/>
      <c r="AB297" s="303"/>
      <c r="AC297" s="302"/>
      <c r="AD297" s="303"/>
    </row>
    <row r="298" spans="1:30" ht="18" customHeight="1">
      <c r="A298" s="300"/>
      <c r="B298" s="300"/>
      <c r="C298" s="300"/>
      <c r="D298" s="301"/>
      <c r="E298" s="300"/>
      <c r="F298" s="300"/>
      <c r="G298" s="300"/>
      <c r="H298" s="302"/>
      <c r="I298" s="302"/>
      <c r="J298" s="303"/>
      <c r="K298" s="302"/>
      <c r="L298" s="303"/>
      <c r="M298" s="302"/>
      <c r="N298" s="303"/>
      <c r="O298" s="302"/>
      <c r="P298" s="303"/>
      <c r="Q298" s="302"/>
      <c r="R298" s="303"/>
      <c r="S298" s="302"/>
      <c r="T298" s="303"/>
      <c r="U298" s="302"/>
      <c r="V298" s="303"/>
      <c r="W298" s="302"/>
      <c r="X298" s="303"/>
      <c r="Y298" s="302"/>
      <c r="Z298" s="303"/>
      <c r="AA298" s="302"/>
      <c r="AB298" s="303"/>
      <c r="AC298" s="302"/>
      <c r="AD298" s="303"/>
    </row>
    <row r="299" spans="1:30" ht="18" customHeight="1">
      <c r="A299" s="300"/>
      <c r="B299" s="300"/>
      <c r="C299" s="300"/>
      <c r="D299" s="301"/>
      <c r="E299" s="300"/>
      <c r="F299" s="300"/>
      <c r="G299" s="300"/>
      <c r="H299" s="302"/>
      <c r="I299" s="302"/>
      <c r="J299" s="303"/>
      <c r="K299" s="302"/>
      <c r="L299" s="303"/>
      <c r="M299" s="302"/>
      <c r="N299" s="303"/>
      <c r="O299" s="302"/>
      <c r="P299" s="303"/>
      <c r="Q299" s="302"/>
      <c r="R299" s="303"/>
      <c r="S299" s="302"/>
      <c r="T299" s="303"/>
      <c r="U299" s="302"/>
      <c r="V299" s="303"/>
      <c r="W299" s="302"/>
      <c r="X299" s="303"/>
      <c r="Y299" s="302"/>
      <c r="Z299" s="303"/>
      <c r="AA299" s="302"/>
      <c r="AB299" s="303"/>
      <c r="AC299" s="302"/>
      <c r="AD299" s="303"/>
    </row>
    <row r="300" spans="1:30" ht="18" customHeight="1">
      <c r="A300" s="300"/>
      <c r="B300" s="300"/>
      <c r="C300" s="300"/>
      <c r="D300" s="301"/>
      <c r="E300" s="300"/>
      <c r="F300" s="300"/>
      <c r="G300" s="300"/>
      <c r="H300" s="302"/>
      <c r="I300" s="302"/>
      <c r="J300" s="303"/>
      <c r="K300" s="302"/>
      <c r="L300" s="303"/>
      <c r="M300" s="302"/>
      <c r="N300" s="303"/>
      <c r="O300" s="302"/>
      <c r="P300" s="303"/>
      <c r="Q300" s="302"/>
      <c r="R300" s="303"/>
      <c r="S300" s="302"/>
      <c r="T300" s="303"/>
      <c r="U300" s="302"/>
      <c r="V300" s="303"/>
      <c r="W300" s="302"/>
      <c r="X300" s="303"/>
      <c r="Y300" s="302"/>
      <c r="Z300" s="303"/>
      <c r="AA300" s="302"/>
      <c r="AB300" s="303"/>
      <c r="AC300" s="302"/>
      <c r="AD300" s="303"/>
    </row>
    <row r="301" spans="1:30" ht="23.25">
      <c r="A301" s="810" t="s">
        <v>2404</v>
      </c>
      <c r="B301" s="810"/>
      <c r="C301" s="810"/>
      <c r="D301" s="810"/>
      <c r="E301" s="810"/>
      <c r="F301" s="810"/>
      <c r="G301" s="810"/>
      <c r="H301" s="810"/>
      <c r="I301" s="810"/>
      <c r="J301" s="810"/>
      <c r="K301" s="810"/>
      <c r="L301" s="810"/>
      <c r="M301" s="810"/>
      <c r="N301" s="810"/>
      <c r="O301" s="810"/>
      <c r="P301" s="810"/>
      <c r="Q301" s="810"/>
      <c r="R301" s="810"/>
      <c r="S301" s="810"/>
      <c r="T301" s="810"/>
      <c r="U301" s="810"/>
      <c r="V301" s="810"/>
      <c r="W301" s="810"/>
      <c r="X301" s="810"/>
      <c r="Y301" s="810"/>
      <c r="Z301" s="810"/>
      <c r="AA301" s="810"/>
      <c r="AB301" s="810"/>
      <c r="AC301" s="810"/>
      <c r="AD301" s="810"/>
    </row>
    <row r="302" spans="1:30" ht="23.25">
      <c r="A302" s="810" t="s">
        <v>124</v>
      </c>
      <c r="B302" s="810"/>
      <c r="C302" s="810"/>
      <c r="D302" s="810"/>
      <c r="E302" s="810"/>
      <c r="F302" s="810"/>
      <c r="G302" s="810"/>
      <c r="H302" s="810"/>
      <c r="I302" s="810"/>
      <c r="J302" s="810"/>
      <c r="K302" s="810"/>
      <c r="L302" s="810"/>
      <c r="M302" s="810"/>
      <c r="N302" s="810"/>
      <c r="O302" s="810"/>
      <c r="P302" s="810"/>
      <c r="Q302" s="810"/>
      <c r="R302" s="810"/>
      <c r="S302" s="810"/>
      <c r="T302" s="810"/>
      <c r="U302" s="810"/>
      <c r="V302" s="810"/>
      <c r="W302" s="810"/>
      <c r="X302" s="810"/>
      <c r="Y302" s="810"/>
      <c r="Z302" s="810"/>
      <c r="AA302" s="810"/>
      <c r="AB302" s="810"/>
      <c r="AC302" s="810"/>
      <c r="AD302" s="810"/>
    </row>
    <row r="303" spans="1:30" ht="21">
      <c r="A303" s="290"/>
      <c r="B303" s="812" t="s">
        <v>968</v>
      </c>
      <c r="C303" s="812"/>
      <c r="D303" s="812"/>
      <c r="E303" s="812"/>
      <c r="F303" s="812"/>
      <c r="G303" s="812"/>
      <c r="H303" s="812"/>
      <c r="I303" s="812"/>
      <c r="J303" s="812"/>
      <c r="K303" s="812"/>
      <c r="L303" s="812"/>
      <c r="M303" s="812"/>
      <c r="N303" s="812"/>
      <c r="O303" s="812"/>
      <c r="P303" s="812"/>
      <c r="Q303" s="812"/>
      <c r="R303" s="812"/>
      <c r="S303" s="812"/>
      <c r="T303" s="812"/>
      <c r="U303" s="812"/>
      <c r="V303" s="812"/>
      <c r="W303" s="812"/>
      <c r="X303" s="812"/>
      <c r="Y303" s="812"/>
      <c r="Z303" s="812"/>
      <c r="AA303" s="812"/>
      <c r="AB303" s="812"/>
      <c r="AC303" s="812"/>
      <c r="AD303" s="812"/>
    </row>
    <row r="304" spans="1:30" ht="21">
      <c r="A304" s="290"/>
      <c r="B304" s="292" t="s">
        <v>1709</v>
      </c>
      <c r="C304" s="292"/>
      <c r="D304" s="325"/>
      <c r="E304" s="297"/>
      <c r="F304" s="297"/>
      <c r="G304" s="297"/>
      <c r="H304" s="291"/>
      <c r="I304" s="291"/>
      <c r="J304" s="297"/>
      <c r="K304" s="291"/>
      <c r="L304" s="297"/>
      <c r="M304" s="291"/>
      <c r="N304" s="297"/>
      <c r="O304" s="291"/>
      <c r="P304" s="297"/>
      <c r="Q304" s="291"/>
      <c r="R304" s="297"/>
      <c r="S304" s="291"/>
      <c r="T304" s="297"/>
      <c r="U304" s="291"/>
      <c r="V304" s="297"/>
      <c r="W304" s="291"/>
      <c r="X304" s="297"/>
      <c r="Y304" s="291"/>
      <c r="Z304" s="297"/>
      <c r="AA304" s="291"/>
      <c r="AB304" s="297"/>
      <c r="AC304" s="291"/>
      <c r="AD304" s="297"/>
    </row>
    <row r="305" spans="1:32" ht="23.25">
      <c r="A305" s="290"/>
      <c r="B305" s="293"/>
      <c r="C305" s="293"/>
      <c r="D305" s="294"/>
      <c r="E305" s="293"/>
      <c r="F305" s="293"/>
      <c r="G305" s="293"/>
      <c r="H305" s="295"/>
      <c r="I305" s="295"/>
      <c r="J305" s="376"/>
      <c r="K305" s="295"/>
      <c r="L305" s="376"/>
      <c r="M305" s="295"/>
      <c r="N305" s="376"/>
      <c r="O305" s="295"/>
      <c r="P305" s="376"/>
      <c r="Q305" s="295"/>
      <c r="R305" s="376"/>
      <c r="S305" s="295"/>
      <c r="T305" s="376"/>
      <c r="U305" s="295"/>
      <c r="V305" s="376"/>
      <c r="W305" s="295"/>
      <c r="X305" s="376"/>
      <c r="Y305" s="295"/>
      <c r="Z305" s="376"/>
      <c r="AA305" s="295"/>
      <c r="AB305" s="376"/>
      <c r="AC305" s="295"/>
      <c r="AD305" s="376"/>
    </row>
    <row r="306" spans="1:32" ht="23.25">
      <c r="A306" s="290"/>
      <c r="B306" s="293"/>
      <c r="C306" s="293"/>
      <c r="D306" s="294"/>
      <c r="E306" s="293"/>
      <c r="F306" s="293"/>
      <c r="G306" s="293"/>
      <c r="H306" s="295"/>
      <c r="I306" s="295"/>
      <c r="J306" s="376"/>
      <c r="K306" s="295"/>
      <c r="L306" s="376"/>
      <c r="M306" s="295"/>
      <c r="N306" s="376"/>
      <c r="O306" s="295"/>
      <c r="P306" s="376"/>
      <c r="Q306" s="295"/>
      <c r="R306" s="376"/>
      <c r="S306" s="295"/>
      <c r="T306" s="376"/>
      <c r="U306" s="295"/>
      <c r="V306" s="376"/>
      <c r="W306" s="295"/>
      <c r="X306" s="376"/>
      <c r="Y306" s="295"/>
      <c r="Z306" s="376"/>
      <c r="AA306" s="295"/>
      <c r="AB306" s="376"/>
      <c r="AC306" s="295"/>
      <c r="AD306" s="376"/>
    </row>
    <row r="307" spans="1:32" ht="18" customHeight="1">
      <c r="A307" s="740" t="s">
        <v>940</v>
      </c>
      <c r="B307" s="740" t="s">
        <v>122</v>
      </c>
      <c r="C307" s="740" t="s">
        <v>942</v>
      </c>
      <c r="D307" s="813" t="s">
        <v>943</v>
      </c>
      <c r="E307" s="740" t="s">
        <v>944</v>
      </c>
      <c r="F307" s="740" t="s">
        <v>945</v>
      </c>
      <c r="G307" s="740" t="s">
        <v>1139</v>
      </c>
      <c r="H307" s="743" t="s">
        <v>946</v>
      </c>
      <c r="I307" s="743" t="s">
        <v>1853</v>
      </c>
      <c r="J307" s="776" t="s">
        <v>1852</v>
      </c>
      <c r="K307" s="765" t="s">
        <v>928</v>
      </c>
      <c r="L307" s="766"/>
      <c r="M307" s="751" t="s">
        <v>929</v>
      </c>
      <c r="N307" s="764"/>
      <c r="O307" s="764"/>
      <c r="P307" s="764"/>
      <c r="Q307" s="764"/>
      <c r="R307" s="764"/>
      <c r="S307" s="764"/>
      <c r="T307" s="764"/>
      <c r="U307" s="764"/>
      <c r="V307" s="764"/>
      <c r="W307" s="764"/>
      <c r="X307" s="764"/>
      <c r="Y307" s="764"/>
      <c r="Z307" s="764"/>
      <c r="AA307" s="764"/>
      <c r="AB307" s="764"/>
      <c r="AC307" s="764"/>
      <c r="AD307" s="752"/>
    </row>
    <row r="308" spans="1:32" ht="18">
      <c r="A308" s="741"/>
      <c r="B308" s="741"/>
      <c r="C308" s="741"/>
      <c r="D308" s="814"/>
      <c r="E308" s="741"/>
      <c r="F308" s="741"/>
      <c r="G308" s="816"/>
      <c r="H308" s="744"/>
      <c r="I308" s="744"/>
      <c r="J308" s="777"/>
      <c r="K308" s="767"/>
      <c r="L308" s="768"/>
      <c r="M308" s="808" t="s">
        <v>930</v>
      </c>
      <c r="N308" s="809"/>
      <c r="O308" s="808" t="s">
        <v>931</v>
      </c>
      <c r="P308" s="809"/>
      <c r="Q308" s="808" t="s">
        <v>932</v>
      </c>
      <c r="R308" s="809"/>
      <c r="S308" s="808" t="s">
        <v>933</v>
      </c>
      <c r="T308" s="809"/>
      <c r="U308" s="808" t="s">
        <v>934</v>
      </c>
      <c r="V308" s="809"/>
      <c r="W308" s="808" t="s">
        <v>935</v>
      </c>
      <c r="X308" s="809"/>
      <c r="Y308" s="808" t="s">
        <v>936</v>
      </c>
      <c r="Z308" s="809"/>
      <c r="AA308" s="808" t="s">
        <v>950</v>
      </c>
      <c r="AB308" s="809"/>
      <c r="AC308" s="808" t="s">
        <v>951</v>
      </c>
      <c r="AD308" s="809"/>
    </row>
    <row r="309" spans="1:32" ht="36">
      <c r="A309" s="742"/>
      <c r="B309" s="742"/>
      <c r="C309" s="742"/>
      <c r="D309" s="815"/>
      <c r="E309" s="742"/>
      <c r="F309" s="742"/>
      <c r="G309" s="817"/>
      <c r="H309" s="745"/>
      <c r="I309" s="745"/>
      <c r="J309" s="778"/>
      <c r="K309" s="416" t="s">
        <v>937</v>
      </c>
      <c r="L309" s="65" t="s">
        <v>949</v>
      </c>
      <c r="M309" s="416" t="s">
        <v>937</v>
      </c>
      <c r="N309" s="65" t="s">
        <v>949</v>
      </c>
      <c r="O309" s="416" t="s">
        <v>937</v>
      </c>
      <c r="P309" s="65" t="s">
        <v>949</v>
      </c>
      <c r="Q309" s="416" t="s">
        <v>937</v>
      </c>
      <c r="R309" s="65" t="s">
        <v>949</v>
      </c>
      <c r="S309" s="416" t="s">
        <v>937</v>
      </c>
      <c r="T309" s="65" t="s">
        <v>949</v>
      </c>
      <c r="U309" s="416" t="s">
        <v>937</v>
      </c>
      <c r="V309" s="65" t="s">
        <v>949</v>
      </c>
      <c r="W309" s="416" t="s">
        <v>937</v>
      </c>
      <c r="X309" s="65" t="s">
        <v>949</v>
      </c>
      <c r="Y309" s="416" t="s">
        <v>937</v>
      </c>
      <c r="Z309" s="65" t="s">
        <v>949</v>
      </c>
      <c r="AA309" s="416" t="s">
        <v>937</v>
      </c>
      <c r="AB309" s="65" t="s">
        <v>949</v>
      </c>
      <c r="AC309" s="416" t="s">
        <v>937</v>
      </c>
      <c r="AD309" s="65" t="s">
        <v>949</v>
      </c>
    </row>
    <row r="310" spans="1:32" s="15" customFormat="1" ht="19.5" thickBot="1">
      <c r="A310" s="32">
        <v>1</v>
      </c>
      <c r="B310" s="51" t="s">
        <v>1703</v>
      </c>
      <c r="C310" s="284" t="s">
        <v>1704</v>
      </c>
      <c r="D310" s="285">
        <v>8</v>
      </c>
      <c r="E310" s="200" t="s">
        <v>1207</v>
      </c>
      <c r="F310" s="200" t="s">
        <v>1206</v>
      </c>
      <c r="G310" s="200" t="s">
        <v>1221</v>
      </c>
      <c r="H310" s="203">
        <v>110</v>
      </c>
      <c r="I310" s="203">
        <v>110</v>
      </c>
      <c r="J310" s="326">
        <f>I310/H310*100</f>
        <v>100</v>
      </c>
      <c r="K310" s="317">
        <v>0</v>
      </c>
      <c r="L310" s="134">
        <f>K310/I310*100</f>
        <v>0</v>
      </c>
      <c r="M310" s="414">
        <v>0</v>
      </c>
      <c r="N310" s="134">
        <f>M310/I310*100</f>
        <v>0</v>
      </c>
      <c r="O310" s="414">
        <v>0</v>
      </c>
      <c r="P310" s="134">
        <f>O310/I310*100</f>
        <v>0</v>
      </c>
      <c r="Q310" s="317">
        <v>0</v>
      </c>
      <c r="R310" s="134">
        <f>Q310/I310*100</f>
        <v>0</v>
      </c>
      <c r="S310" s="317">
        <v>0</v>
      </c>
      <c r="T310" s="134">
        <f>S310/I310*100</f>
        <v>0</v>
      </c>
      <c r="U310" s="414">
        <v>0</v>
      </c>
      <c r="V310" s="134">
        <f>U310/I310*100</f>
        <v>0</v>
      </c>
      <c r="W310" s="414">
        <v>0</v>
      </c>
      <c r="X310" s="134">
        <f>W310/I310*100</f>
        <v>0</v>
      </c>
      <c r="Y310" s="317">
        <v>0</v>
      </c>
      <c r="Z310" s="134">
        <f>Y310/I310*100</f>
        <v>0</v>
      </c>
      <c r="AA310" s="317">
        <v>0</v>
      </c>
      <c r="AB310" s="134">
        <f>AA310/I310*100</f>
        <v>0</v>
      </c>
      <c r="AC310" s="317">
        <v>0</v>
      </c>
      <c r="AD310" s="134">
        <f>AC310/I310*100</f>
        <v>0</v>
      </c>
      <c r="AE310" s="15">
        <v>1</v>
      </c>
      <c r="AF310" s="15">
        <v>1</v>
      </c>
    </row>
    <row r="311" spans="1:32" ht="20.25" thickTop="1" thickBot="1">
      <c r="A311" s="769" t="s">
        <v>123</v>
      </c>
      <c r="B311" s="771"/>
      <c r="C311" s="771"/>
      <c r="D311" s="771"/>
      <c r="E311" s="771"/>
      <c r="F311" s="771"/>
      <c r="G311" s="772"/>
      <c r="H311" s="158">
        <f>SUM(H310)</f>
        <v>110</v>
      </c>
      <c r="I311" s="158">
        <f>SUM(I310)</f>
        <v>110</v>
      </c>
      <c r="J311" s="326">
        <f>I311/H311*100</f>
        <v>100</v>
      </c>
      <c r="K311" s="158">
        <f>SUM(K310)</f>
        <v>0</v>
      </c>
      <c r="L311" s="134">
        <f>K311/I311*100</f>
        <v>0</v>
      </c>
      <c r="M311" s="158">
        <f>SUM(M310)</f>
        <v>0</v>
      </c>
      <c r="N311" s="134">
        <f>M311/I311*100</f>
        <v>0</v>
      </c>
      <c r="O311" s="158">
        <f>SUM(O310)</f>
        <v>0</v>
      </c>
      <c r="P311" s="134">
        <f>O311/I311*100</f>
        <v>0</v>
      </c>
      <c r="Q311" s="158">
        <f>SUM(Q310)</f>
        <v>0</v>
      </c>
      <c r="R311" s="134">
        <f>Q311/I311*100</f>
        <v>0</v>
      </c>
      <c r="S311" s="158">
        <f>SUM(S310)</f>
        <v>0</v>
      </c>
      <c r="T311" s="134">
        <f>S311/I311*100</f>
        <v>0</v>
      </c>
      <c r="U311" s="158">
        <f>SUM(U310)</f>
        <v>0</v>
      </c>
      <c r="V311" s="134">
        <f>U311/I311*100</f>
        <v>0</v>
      </c>
      <c r="W311" s="158">
        <f>SUM(W310)</f>
        <v>0</v>
      </c>
      <c r="X311" s="134">
        <f>W311/I311*100</f>
        <v>0</v>
      </c>
      <c r="Y311" s="158">
        <f>SUM(Y310)</f>
        <v>0</v>
      </c>
      <c r="Z311" s="134">
        <f>Y311/I311*100</f>
        <v>0</v>
      </c>
      <c r="AA311" s="158">
        <f>SUM(AA310)</f>
        <v>0</v>
      </c>
      <c r="AB311" s="134">
        <f>AA311/I311*100</f>
        <v>0</v>
      </c>
      <c r="AC311" s="158">
        <f>SUM(AC310)</f>
        <v>0</v>
      </c>
      <c r="AD311" s="134">
        <f>AC311/I311*100</f>
        <v>0</v>
      </c>
    </row>
    <row r="312" spans="1:32" ht="18.75" thickTop="1">
      <c r="A312" s="300"/>
      <c r="B312" s="300"/>
      <c r="C312" s="300"/>
      <c r="D312" s="301"/>
      <c r="E312" s="300"/>
      <c r="F312" s="300"/>
      <c r="G312" s="300"/>
      <c r="H312" s="302"/>
      <c r="I312" s="302"/>
      <c r="J312" s="303"/>
      <c r="K312" s="302"/>
      <c r="L312" s="303"/>
      <c r="M312" s="302"/>
      <c r="N312" s="303"/>
      <c r="O312" s="302"/>
      <c r="P312" s="303"/>
      <c r="Q312" s="302"/>
      <c r="R312" s="303"/>
      <c r="S312" s="302"/>
      <c r="T312" s="303"/>
      <c r="U312" s="302"/>
      <c r="V312" s="303"/>
      <c r="W312" s="302"/>
      <c r="X312" s="303"/>
      <c r="Y312" s="302"/>
      <c r="Z312" s="303"/>
      <c r="AA312" s="302"/>
      <c r="AB312" s="303"/>
      <c r="AC312" s="302"/>
      <c r="AD312" s="303"/>
    </row>
    <row r="313" spans="1:32" ht="18">
      <c r="A313" s="300"/>
      <c r="B313" s="300"/>
      <c r="C313" s="300"/>
      <c r="D313" s="301"/>
      <c r="E313" s="300"/>
      <c r="F313" s="300"/>
      <c r="G313" s="300"/>
      <c r="H313" s="302"/>
      <c r="I313" s="302"/>
      <c r="J313" s="303"/>
      <c r="K313" s="302"/>
      <c r="L313" s="303"/>
      <c r="M313" s="302"/>
      <c r="N313" s="303"/>
      <c r="O313" s="302"/>
      <c r="P313" s="303"/>
      <c r="Q313" s="302"/>
      <c r="R313" s="303"/>
      <c r="S313" s="302"/>
      <c r="T313" s="303"/>
      <c r="U313" s="302"/>
      <c r="V313" s="303"/>
      <c r="W313" s="302"/>
      <c r="X313" s="303"/>
      <c r="Y313" s="302"/>
      <c r="Z313" s="303"/>
      <c r="AA313" s="302"/>
      <c r="AB313" s="303"/>
      <c r="AC313" s="302"/>
      <c r="AD313" s="303"/>
    </row>
    <row r="314" spans="1:32" ht="18">
      <c r="A314" s="300"/>
      <c r="B314" s="300"/>
      <c r="C314" s="300"/>
      <c r="D314" s="301"/>
      <c r="E314" s="300"/>
      <c r="F314" s="300"/>
      <c r="G314" s="300"/>
      <c r="H314" s="302"/>
      <c r="I314" s="302"/>
      <c r="J314" s="303"/>
      <c r="K314" s="302"/>
      <c r="L314" s="303"/>
      <c r="M314" s="302"/>
      <c r="N314" s="303"/>
      <c r="O314" s="302"/>
      <c r="P314" s="303"/>
      <c r="Q314" s="302"/>
      <c r="R314" s="303"/>
      <c r="S314" s="302"/>
      <c r="T314" s="303"/>
      <c r="U314" s="302"/>
      <c r="V314" s="303"/>
      <c r="W314" s="302"/>
      <c r="X314" s="303"/>
      <c r="Y314" s="302"/>
      <c r="Z314" s="303"/>
      <c r="AA314" s="302"/>
      <c r="AB314" s="303"/>
      <c r="AC314" s="302"/>
      <c r="AD314" s="303"/>
    </row>
    <row r="315" spans="1:32" ht="18">
      <c r="A315" s="300"/>
      <c r="B315" s="300"/>
      <c r="C315" s="300"/>
      <c r="D315" s="301"/>
      <c r="E315" s="300"/>
      <c r="F315" s="300"/>
      <c r="G315" s="300"/>
      <c r="H315" s="92"/>
      <c r="I315" s="92"/>
      <c r="J315" s="94"/>
      <c r="K315" s="92"/>
      <c r="L315" s="94"/>
      <c r="M315" s="92"/>
      <c r="N315" s="94"/>
      <c r="O315" s="92"/>
      <c r="P315" s="94"/>
      <c r="Q315" s="92"/>
      <c r="R315" s="94"/>
      <c r="S315" s="92"/>
      <c r="T315" s="94"/>
      <c r="U315" s="92"/>
      <c r="V315" s="94"/>
      <c r="W315" s="92"/>
      <c r="X315" s="94"/>
      <c r="Y315" s="92"/>
      <c r="Z315" s="94"/>
      <c r="AA315" s="92"/>
      <c r="AB315" s="94"/>
      <c r="AC315" s="92"/>
      <c r="AD315" s="94"/>
    </row>
    <row r="316" spans="1:32" ht="18">
      <c r="A316" s="300"/>
      <c r="B316" s="300"/>
      <c r="C316" s="300"/>
      <c r="D316" s="301"/>
      <c r="E316" s="300"/>
      <c r="F316" s="300"/>
      <c r="G316" s="300"/>
      <c r="H316" s="92"/>
      <c r="I316" s="92"/>
      <c r="J316" s="94"/>
      <c r="K316" s="92"/>
      <c r="L316" s="94"/>
      <c r="M316" s="92"/>
      <c r="N316" s="94"/>
      <c r="O316" s="92"/>
      <c r="P316" s="94"/>
      <c r="Q316" s="92"/>
      <c r="R316" s="94"/>
      <c r="S316" s="92"/>
      <c r="T316" s="94"/>
      <c r="U316" s="92"/>
      <c r="V316" s="94"/>
      <c r="W316" s="92"/>
      <c r="X316" s="94"/>
      <c r="Y316" s="92"/>
      <c r="Z316" s="94"/>
      <c r="AA316" s="92"/>
      <c r="AB316" s="94"/>
      <c r="AC316" s="92"/>
      <c r="AD316" s="94"/>
    </row>
    <row r="317" spans="1:32" ht="18">
      <c r="A317" s="300"/>
      <c r="B317" s="300"/>
      <c r="C317" s="300"/>
      <c r="D317" s="301"/>
      <c r="E317" s="300"/>
      <c r="F317" s="300"/>
      <c r="G317" s="300"/>
      <c r="H317" s="92"/>
      <c r="I317" s="92"/>
      <c r="J317" s="94"/>
      <c r="K317" s="92"/>
      <c r="L317" s="94"/>
      <c r="M317" s="92"/>
      <c r="N317" s="94"/>
      <c r="O317" s="92"/>
      <c r="P317" s="94"/>
      <c r="Q317" s="92"/>
      <c r="R317" s="94"/>
      <c r="S317" s="92"/>
      <c r="T317" s="94"/>
      <c r="U317" s="92"/>
      <c r="V317" s="94"/>
      <c r="W317" s="92"/>
      <c r="X317" s="94"/>
      <c r="Y317" s="92"/>
      <c r="Z317" s="94"/>
      <c r="AA317" s="92"/>
      <c r="AB317" s="94"/>
      <c r="AC317" s="92"/>
      <c r="AD317" s="94"/>
    </row>
    <row r="318" spans="1:32" ht="18">
      <c r="A318" s="300"/>
      <c r="B318" s="300"/>
      <c r="C318" s="300"/>
      <c r="D318" s="301"/>
      <c r="E318" s="300"/>
      <c r="F318" s="300"/>
      <c r="G318" s="300"/>
      <c r="H318" s="92"/>
      <c r="I318" s="92"/>
      <c r="J318" s="94"/>
      <c r="K318" s="92"/>
      <c r="L318" s="94"/>
      <c r="M318" s="92"/>
      <c r="N318" s="94"/>
      <c r="O318" s="92"/>
      <c r="P318" s="94"/>
      <c r="Q318" s="92"/>
      <c r="R318" s="94"/>
      <c r="S318" s="92"/>
      <c r="T318" s="94"/>
      <c r="U318" s="92"/>
      <c r="V318" s="94"/>
      <c r="W318" s="92"/>
      <c r="X318" s="94"/>
      <c r="Y318" s="92"/>
      <c r="Z318" s="94"/>
      <c r="AA318" s="92"/>
      <c r="AB318" s="94"/>
      <c r="AC318" s="92"/>
      <c r="AD318" s="94"/>
    </row>
    <row r="319" spans="1:32" ht="18">
      <c r="A319" s="300"/>
      <c r="B319" s="300"/>
      <c r="C319" s="300"/>
      <c r="D319" s="301"/>
      <c r="E319" s="300"/>
      <c r="F319" s="300"/>
      <c r="G319" s="300"/>
      <c r="H319" s="302"/>
      <c r="I319" s="302"/>
      <c r="J319" s="303"/>
      <c r="K319" s="302"/>
      <c r="L319" s="303"/>
      <c r="M319" s="302"/>
      <c r="N319" s="303"/>
      <c r="O319" s="302"/>
      <c r="P319" s="303"/>
      <c r="Q319" s="302"/>
      <c r="R319" s="303"/>
      <c r="S319" s="302"/>
      <c r="T319" s="303"/>
      <c r="U319" s="302"/>
      <c r="V319" s="303"/>
      <c r="W319" s="302"/>
      <c r="X319" s="303"/>
      <c r="Y319" s="302"/>
      <c r="Z319" s="303"/>
      <c r="AA319" s="302"/>
      <c r="AB319" s="303"/>
      <c r="AC319" s="302"/>
      <c r="AD319" s="303"/>
    </row>
    <row r="320" spans="1:32" ht="18">
      <c r="A320" s="300"/>
      <c r="B320" s="300"/>
      <c r="C320" s="300"/>
      <c r="D320" s="301"/>
      <c r="E320" s="300"/>
      <c r="F320" s="300"/>
      <c r="G320" s="300"/>
      <c r="H320" s="302"/>
      <c r="I320" s="302"/>
      <c r="J320" s="303"/>
      <c r="K320" s="302"/>
      <c r="L320" s="303"/>
      <c r="M320" s="302"/>
      <c r="N320" s="303"/>
      <c r="O320" s="302"/>
      <c r="P320" s="303"/>
      <c r="Q320" s="302"/>
      <c r="R320" s="303"/>
      <c r="S320" s="302"/>
      <c r="T320" s="303"/>
      <c r="U320" s="302"/>
      <c r="V320" s="303"/>
      <c r="W320" s="302"/>
      <c r="X320" s="303"/>
      <c r="Y320" s="302"/>
      <c r="Z320" s="303"/>
      <c r="AA320" s="302"/>
      <c r="AB320" s="303"/>
      <c r="AC320" s="302"/>
      <c r="AD320" s="303"/>
    </row>
    <row r="321" spans="1:32" ht="18">
      <c r="A321" s="300"/>
      <c r="B321" s="300"/>
      <c r="C321" s="300"/>
      <c r="D321" s="301"/>
      <c r="E321" s="300"/>
      <c r="F321" s="300"/>
      <c r="G321" s="300"/>
      <c r="H321" s="302"/>
      <c r="I321" s="302"/>
      <c r="J321" s="303"/>
      <c r="K321" s="302"/>
      <c r="L321" s="303"/>
      <c r="M321" s="302"/>
      <c r="N321" s="303"/>
      <c r="O321" s="302"/>
      <c r="P321" s="303"/>
      <c r="Q321" s="302"/>
      <c r="R321" s="303"/>
      <c r="S321" s="302"/>
      <c r="T321" s="303"/>
      <c r="U321" s="302"/>
      <c r="V321" s="303"/>
      <c r="W321" s="302"/>
      <c r="X321" s="303"/>
      <c r="Y321" s="302"/>
      <c r="Z321" s="303"/>
      <c r="AA321" s="302"/>
      <c r="AB321" s="303"/>
      <c r="AC321" s="302"/>
      <c r="AD321" s="303"/>
    </row>
    <row r="322" spans="1:32" ht="18">
      <c r="A322" s="300"/>
      <c r="B322" s="300"/>
      <c r="C322" s="300"/>
      <c r="D322" s="301"/>
      <c r="E322" s="300"/>
      <c r="F322" s="300"/>
      <c r="G322" s="300"/>
      <c r="H322" s="302"/>
      <c r="I322" s="302"/>
      <c r="J322" s="303"/>
      <c r="K322" s="302"/>
      <c r="L322" s="303"/>
      <c r="M322" s="302"/>
      <c r="N322" s="303"/>
      <c r="O322" s="302"/>
      <c r="P322" s="303"/>
      <c r="Q322" s="302"/>
      <c r="R322" s="303"/>
      <c r="S322" s="302"/>
      <c r="T322" s="303"/>
      <c r="U322" s="302"/>
      <c r="V322" s="303"/>
      <c r="W322" s="302"/>
      <c r="X322" s="303"/>
      <c r="Y322" s="302"/>
      <c r="Z322" s="303"/>
      <c r="AA322" s="302"/>
      <c r="AB322" s="303"/>
      <c r="AC322" s="302"/>
      <c r="AD322" s="303"/>
    </row>
    <row r="323" spans="1:32" ht="23.25">
      <c r="A323" s="810" t="s">
        <v>2404</v>
      </c>
      <c r="B323" s="810"/>
      <c r="C323" s="810"/>
      <c r="D323" s="810"/>
      <c r="E323" s="810"/>
      <c r="F323" s="810"/>
      <c r="G323" s="810"/>
      <c r="H323" s="810"/>
      <c r="I323" s="810"/>
      <c r="J323" s="810"/>
      <c r="K323" s="810"/>
      <c r="L323" s="810"/>
      <c r="M323" s="810"/>
      <c r="N323" s="810"/>
      <c r="O323" s="810"/>
      <c r="P323" s="810"/>
      <c r="Q323" s="810"/>
      <c r="R323" s="810"/>
      <c r="S323" s="810"/>
      <c r="T323" s="810"/>
      <c r="U323" s="810"/>
      <c r="V323" s="810"/>
      <c r="W323" s="810"/>
      <c r="X323" s="810"/>
      <c r="Y323" s="810"/>
      <c r="Z323" s="810"/>
      <c r="AA323" s="810"/>
      <c r="AB323" s="810"/>
      <c r="AC323" s="810"/>
      <c r="AD323" s="810"/>
    </row>
    <row r="324" spans="1:32" ht="23.25">
      <c r="A324" s="810" t="s">
        <v>124</v>
      </c>
      <c r="B324" s="810"/>
      <c r="C324" s="810"/>
      <c r="D324" s="810"/>
      <c r="E324" s="810"/>
      <c r="F324" s="810"/>
      <c r="G324" s="810"/>
      <c r="H324" s="810"/>
      <c r="I324" s="810"/>
      <c r="J324" s="810"/>
      <c r="K324" s="810"/>
      <c r="L324" s="810"/>
      <c r="M324" s="810"/>
      <c r="N324" s="810"/>
      <c r="O324" s="810"/>
      <c r="P324" s="810"/>
      <c r="Q324" s="810"/>
      <c r="R324" s="810"/>
      <c r="S324" s="810"/>
      <c r="T324" s="810"/>
      <c r="U324" s="810"/>
      <c r="V324" s="810"/>
      <c r="W324" s="810"/>
      <c r="X324" s="810"/>
      <c r="Y324" s="810"/>
      <c r="Z324" s="810"/>
      <c r="AA324" s="810"/>
      <c r="AB324" s="810"/>
      <c r="AC324" s="810"/>
      <c r="AD324" s="810"/>
    </row>
    <row r="325" spans="1:32" ht="21">
      <c r="A325" s="290"/>
      <c r="B325" s="812" t="s">
        <v>968</v>
      </c>
      <c r="C325" s="812"/>
      <c r="D325" s="812"/>
      <c r="E325" s="812"/>
      <c r="F325" s="812"/>
      <c r="G325" s="812"/>
      <c r="H325" s="812"/>
      <c r="I325" s="812"/>
      <c r="J325" s="812"/>
      <c r="K325" s="812"/>
      <c r="L325" s="812"/>
      <c r="M325" s="812"/>
      <c r="N325" s="812"/>
      <c r="O325" s="812"/>
      <c r="P325" s="812"/>
      <c r="Q325" s="812"/>
      <c r="R325" s="812"/>
      <c r="S325" s="812"/>
      <c r="T325" s="812"/>
      <c r="U325" s="812"/>
      <c r="V325" s="812"/>
      <c r="W325" s="812"/>
      <c r="X325" s="812"/>
      <c r="Y325" s="812"/>
      <c r="Z325" s="812"/>
      <c r="AA325" s="812"/>
      <c r="AB325" s="812"/>
      <c r="AC325" s="812"/>
      <c r="AD325" s="812"/>
    </row>
    <row r="326" spans="1:32" ht="21">
      <c r="A326" s="290"/>
      <c r="B326" s="812" t="s">
        <v>1705</v>
      </c>
      <c r="C326" s="812"/>
      <c r="D326" s="812"/>
      <c r="E326" s="812"/>
      <c r="F326" s="812"/>
      <c r="G326" s="812"/>
      <c r="H326" s="291"/>
      <c r="I326" s="291"/>
      <c r="J326" s="297"/>
      <c r="K326" s="291"/>
      <c r="L326" s="297"/>
      <c r="M326" s="291"/>
      <c r="N326" s="297"/>
      <c r="O326" s="291"/>
      <c r="P326" s="297"/>
      <c r="Q326" s="291"/>
      <c r="R326" s="297"/>
      <c r="S326" s="291"/>
      <c r="T326" s="297"/>
      <c r="U326" s="291"/>
      <c r="V326" s="297"/>
      <c r="W326" s="291"/>
      <c r="X326" s="297"/>
      <c r="Y326" s="291"/>
      <c r="Z326" s="297"/>
      <c r="AA326" s="291"/>
      <c r="AB326" s="297"/>
      <c r="AC326" s="291"/>
      <c r="AD326" s="297"/>
    </row>
    <row r="327" spans="1:32" ht="23.25">
      <c r="A327" s="290"/>
      <c r="B327" s="293"/>
      <c r="C327" s="293"/>
      <c r="D327" s="294"/>
      <c r="E327" s="293"/>
      <c r="F327" s="293"/>
      <c r="G327" s="293"/>
      <c r="H327" s="295"/>
      <c r="I327" s="295"/>
      <c r="J327" s="376"/>
      <c r="K327" s="295"/>
      <c r="L327" s="376"/>
      <c r="M327" s="295"/>
      <c r="N327" s="376"/>
      <c r="O327" s="295"/>
      <c r="P327" s="376"/>
      <c r="Q327" s="295"/>
      <c r="R327" s="376"/>
      <c r="S327" s="295"/>
      <c r="T327" s="376"/>
      <c r="U327" s="295"/>
      <c r="V327" s="376"/>
      <c r="W327" s="295"/>
      <c r="X327" s="376"/>
      <c r="Y327" s="295"/>
      <c r="Z327" s="376"/>
      <c r="AA327" s="295"/>
      <c r="AB327" s="376"/>
      <c r="AC327" s="295"/>
      <c r="AD327" s="376"/>
    </row>
    <row r="328" spans="1:32" ht="23.25">
      <c r="A328" s="290"/>
      <c r="B328" s="293"/>
      <c r="C328" s="293"/>
      <c r="D328" s="294"/>
      <c r="E328" s="293"/>
      <c r="F328" s="293"/>
      <c r="G328" s="293"/>
      <c r="H328" s="295"/>
      <c r="I328" s="295"/>
      <c r="J328" s="376"/>
      <c r="K328" s="295"/>
      <c r="L328" s="376"/>
      <c r="M328" s="295"/>
      <c r="N328" s="376"/>
      <c r="O328" s="295"/>
      <c r="P328" s="376"/>
      <c r="Q328" s="295"/>
      <c r="R328" s="376"/>
      <c r="S328" s="295"/>
      <c r="T328" s="376"/>
      <c r="U328" s="295"/>
      <c r="V328" s="376"/>
      <c r="W328" s="295"/>
      <c r="X328" s="376"/>
      <c r="Y328" s="295"/>
      <c r="Z328" s="376"/>
      <c r="AA328" s="295"/>
      <c r="AB328" s="376"/>
      <c r="AC328" s="295"/>
      <c r="AD328" s="376"/>
    </row>
    <row r="329" spans="1:32" ht="18" customHeight="1">
      <c r="A329" s="740" t="s">
        <v>940</v>
      </c>
      <c r="B329" s="740" t="s">
        <v>122</v>
      </c>
      <c r="C329" s="740" t="s">
        <v>942</v>
      </c>
      <c r="D329" s="813" t="s">
        <v>943</v>
      </c>
      <c r="E329" s="740" t="s">
        <v>944</v>
      </c>
      <c r="F329" s="740" t="s">
        <v>945</v>
      </c>
      <c r="G329" s="740" t="s">
        <v>1139</v>
      </c>
      <c r="H329" s="743" t="s">
        <v>946</v>
      </c>
      <c r="I329" s="743" t="s">
        <v>1853</v>
      </c>
      <c r="J329" s="776" t="s">
        <v>1852</v>
      </c>
      <c r="K329" s="765" t="s">
        <v>928</v>
      </c>
      <c r="L329" s="766"/>
      <c r="M329" s="751" t="s">
        <v>929</v>
      </c>
      <c r="N329" s="764"/>
      <c r="O329" s="764"/>
      <c r="P329" s="764"/>
      <c r="Q329" s="764"/>
      <c r="R329" s="764"/>
      <c r="S329" s="764"/>
      <c r="T329" s="764"/>
      <c r="U329" s="764"/>
      <c r="V329" s="764"/>
      <c r="W329" s="764"/>
      <c r="X329" s="764"/>
      <c r="Y329" s="764"/>
      <c r="Z329" s="764"/>
      <c r="AA329" s="764"/>
      <c r="AB329" s="764"/>
      <c r="AC329" s="764"/>
      <c r="AD329" s="752"/>
    </row>
    <row r="330" spans="1:32" ht="18">
      <c r="A330" s="741"/>
      <c r="B330" s="741"/>
      <c r="C330" s="741"/>
      <c r="D330" s="814"/>
      <c r="E330" s="741"/>
      <c r="F330" s="741"/>
      <c r="G330" s="816"/>
      <c r="H330" s="744"/>
      <c r="I330" s="744"/>
      <c r="J330" s="777"/>
      <c r="K330" s="767"/>
      <c r="L330" s="768"/>
      <c r="M330" s="808" t="s">
        <v>930</v>
      </c>
      <c r="N330" s="809"/>
      <c r="O330" s="808" t="s">
        <v>931</v>
      </c>
      <c r="P330" s="809"/>
      <c r="Q330" s="808" t="s">
        <v>932</v>
      </c>
      <c r="R330" s="809"/>
      <c r="S330" s="808" t="s">
        <v>933</v>
      </c>
      <c r="T330" s="809"/>
      <c r="U330" s="808" t="s">
        <v>934</v>
      </c>
      <c r="V330" s="809"/>
      <c r="W330" s="808" t="s">
        <v>935</v>
      </c>
      <c r="X330" s="809"/>
      <c r="Y330" s="808" t="s">
        <v>936</v>
      </c>
      <c r="Z330" s="809"/>
      <c r="AA330" s="808" t="s">
        <v>950</v>
      </c>
      <c r="AB330" s="809"/>
      <c r="AC330" s="808" t="s">
        <v>951</v>
      </c>
      <c r="AD330" s="809"/>
    </row>
    <row r="331" spans="1:32" ht="36">
      <c r="A331" s="742"/>
      <c r="B331" s="742"/>
      <c r="C331" s="742"/>
      <c r="D331" s="815"/>
      <c r="E331" s="742"/>
      <c r="F331" s="742"/>
      <c r="G331" s="817"/>
      <c r="H331" s="745"/>
      <c r="I331" s="745"/>
      <c r="J331" s="778"/>
      <c r="K331" s="416" t="s">
        <v>937</v>
      </c>
      <c r="L331" s="65" t="s">
        <v>949</v>
      </c>
      <c r="M331" s="416" t="s">
        <v>937</v>
      </c>
      <c r="N331" s="65" t="s">
        <v>949</v>
      </c>
      <c r="O331" s="416" t="s">
        <v>937</v>
      </c>
      <c r="P331" s="65" t="s">
        <v>949</v>
      </c>
      <c r="Q331" s="416" t="s">
        <v>937</v>
      </c>
      <c r="R331" s="65" t="s">
        <v>949</v>
      </c>
      <c r="S331" s="416" t="s">
        <v>937</v>
      </c>
      <c r="T331" s="65" t="s">
        <v>949</v>
      </c>
      <c r="U331" s="416" t="s">
        <v>937</v>
      </c>
      <c r="V331" s="65" t="s">
        <v>949</v>
      </c>
      <c r="W331" s="416" t="s">
        <v>937</v>
      </c>
      <c r="X331" s="65" t="s">
        <v>949</v>
      </c>
      <c r="Y331" s="416" t="s">
        <v>937</v>
      </c>
      <c r="Z331" s="65" t="s">
        <v>949</v>
      </c>
      <c r="AA331" s="416" t="s">
        <v>937</v>
      </c>
      <c r="AB331" s="65" t="s">
        <v>949</v>
      </c>
      <c r="AC331" s="416" t="s">
        <v>937</v>
      </c>
      <c r="AD331" s="65" t="s">
        <v>949</v>
      </c>
    </row>
    <row r="332" spans="1:32" s="9" customFormat="1" ht="18.75" thickBot="1">
      <c r="A332" s="32">
        <v>1</v>
      </c>
      <c r="B332" s="51" t="s">
        <v>1706</v>
      </c>
      <c r="C332" s="284" t="s">
        <v>1707</v>
      </c>
      <c r="D332" s="285">
        <v>1</v>
      </c>
      <c r="E332" s="200" t="s">
        <v>1707</v>
      </c>
      <c r="F332" s="200" t="s">
        <v>1708</v>
      </c>
      <c r="G332" s="200" t="s">
        <v>1222</v>
      </c>
      <c r="H332" s="203">
        <v>240</v>
      </c>
      <c r="I332" s="203">
        <v>238</v>
      </c>
      <c r="J332" s="33">
        <f>I332/H332*100</f>
        <v>99.166666666666671</v>
      </c>
      <c r="K332" s="203">
        <v>11</v>
      </c>
      <c r="L332" s="33">
        <f>K332/I332*100</f>
        <v>4.6218487394957988</v>
      </c>
      <c r="M332" s="296">
        <v>0</v>
      </c>
      <c r="N332" s="33">
        <f>M332/I332*100</f>
        <v>0</v>
      </c>
      <c r="O332" s="296">
        <v>0</v>
      </c>
      <c r="P332" s="33">
        <f>O332/I332*100</f>
        <v>0</v>
      </c>
      <c r="Q332" s="296">
        <v>0</v>
      </c>
      <c r="R332" s="33">
        <f>Q332/I332*100</f>
        <v>0</v>
      </c>
      <c r="S332" s="296">
        <v>0</v>
      </c>
      <c r="T332" s="33">
        <f>S332/I332*100</f>
        <v>0</v>
      </c>
      <c r="U332" s="296">
        <v>0</v>
      </c>
      <c r="V332" s="33">
        <f>U332/I332*100</f>
        <v>0</v>
      </c>
      <c r="W332" s="296">
        <v>9</v>
      </c>
      <c r="X332" s="33">
        <f>W332/I332*100</f>
        <v>3.7815126050420167</v>
      </c>
      <c r="Y332" s="296">
        <v>0</v>
      </c>
      <c r="Z332" s="33">
        <f>Y332/I332*100</f>
        <v>0</v>
      </c>
      <c r="AA332" s="296">
        <v>2</v>
      </c>
      <c r="AB332" s="33">
        <f>AA332/I332*100</f>
        <v>0.84033613445378152</v>
      </c>
      <c r="AC332" s="296">
        <v>0</v>
      </c>
      <c r="AD332" s="33">
        <f>AC332/I332*100</f>
        <v>0</v>
      </c>
      <c r="AE332" s="9">
        <v>1</v>
      </c>
      <c r="AF332" s="9">
        <v>1</v>
      </c>
    </row>
    <row r="333" spans="1:32" ht="19.5" thickTop="1" thickBot="1">
      <c r="A333" s="328"/>
      <c r="B333" s="329"/>
      <c r="C333" s="329"/>
      <c r="D333" s="330"/>
      <c r="E333" s="331"/>
      <c r="F333" s="331"/>
      <c r="G333" s="332" t="s">
        <v>123</v>
      </c>
      <c r="H333" s="66">
        <f>SUM(H332)</f>
        <v>240</v>
      </c>
      <c r="I333" s="66">
        <f>SUM(I332)</f>
        <v>238</v>
      </c>
      <c r="J333" s="33">
        <f>I333/H333*100</f>
        <v>99.166666666666671</v>
      </c>
      <c r="K333" s="66">
        <f>SUM(K332)</f>
        <v>11</v>
      </c>
      <c r="L333" s="33">
        <f>K333/I333*100</f>
        <v>4.6218487394957988</v>
      </c>
      <c r="M333" s="66">
        <f>SUM(M332)</f>
        <v>0</v>
      </c>
      <c r="N333" s="33">
        <f>M333/I333*100</f>
        <v>0</v>
      </c>
      <c r="O333" s="66">
        <f>SUM(O332)</f>
        <v>0</v>
      </c>
      <c r="P333" s="33">
        <f>O333/I333*100</f>
        <v>0</v>
      </c>
      <c r="Q333" s="66">
        <f>SUM(Q332)</f>
        <v>0</v>
      </c>
      <c r="R333" s="33">
        <f>Q333/I333*100</f>
        <v>0</v>
      </c>
      <c r="S333" s="66">
        <f>SUM(S332)</f>
        <v>0</v>
      </c>
      <c r="T333" s="33">
        <f>S333/I333*100</f>
        <v>0</v>
      </c>
      <c r="U333" s="66">
        <f>SUM(U332)</f>
        <v>0</v>
      </c>
      <c r="V333" s="33">
        <f>U333/I333*100</f>
        <v>0</v>
      </c>
      <c r="W333" s="66">
        <f>SUM(W332)</f>
        <v>9</v>
      </c>
      <c r="X333" s="33">
        <f>W333/I333*100</f>
        <v>3.7815126050420167</v>
      </c>
      <c r="Y333" s="66">
        <f>SUM(Y332)</f>
        <v>0</v>
      </c>
      <c r="Z333" s="33">
        <f>Y333/I333*100</f>
        <v>0</v>
      </c>
      <c r="AA333" s="66">
        <f>SUM(AA332)</f>
        <v>2</v>
      </c>
      <c r="AB333" s="33">
        <f>AA333/I333*100</f>
        <v>0.84033613445378152</v>
      </c>
      <c r="AC333" s="66">
        <f>SUM(AC332)</f>
        <v>0</v>
      </c>
      <c r="AD333" s="33">
        <f>AC333/I333*100</f>
        <v>0</v>
      </c>
    </row>
    <row r="334" spans="1:32" ht="18.75" thickTop="1">
      <c r="A334" s="333"/>
      <c r="B334" s="334"/>
      <c r="C334" s="334"/>
      <c r="D334" s="335"/>
      <c r="E334" s="333"/>
      <c r="F334" s="333"/>
      <c r="G334" s="336"/>
      <c r="H334" s="302"/>
      <c r="I334" s="302"/>
      <c r="J334" s="303"/>
      <c r="K334" s="302"/>
      <c r="L334" s="303"/>
      <c r="M334" s="302"/>
      <c r="N334" s="303"/>
      <c r="O334" s="302"/>
      <c r="P334" s="303"/>
      <c r="Q334" s="302"/>
      <c r="R334" s="303"/>
      <c r="S334" s="302"/>
      <c r="T334" s="303"/>
      <c r="U334" s="302"/>
      <c r="V334" s="303"/>
      <c r="W334" s="302"/>
      <c r="X334" s="303"/>
      <c r="Y334" s="302"/>
      <c r="Z334" s="303"/>
      <c r="AA334" s="302"/>
      <c r="AB334" s="303"/>
      <c r="AC334" s="302"/>
      <c r="AD334" s="303"/>
    </row>
    <row r="335" spans="1:32" ht="18">
      <c r="A335" s="333"/>
      <c r="B335" s="334"/>
      <c r="C335" s="334"/>
      <c r="D335" s="335"/>
      <c r="E335" s="333"/>
      <c r="F335" s="333"/>
      <c r="G335" s="336"/>
      <c r="H335" s="302"/>
      <c r="I335" s="302"/>
      <c r="J335" s="303"/>
      <c r="K335" s="302"/>
      <c r="L335" s="303"/>
      <c r="M335" s="302"/>
      <c r="N335" s="303"/>
      <c r="O335" s="302"/>
      <c r="P335" s="303"/>
      <c r="Q335" s="302"/>
      <c r="R335" s="303"/>
      <c r="S335" s="302"/>
      <c r="T335" s="303"/>
      <c r="U335" s="302"/>
      <c r="V335" s="303"/>
      <c r="W335" s="302"/>
      <c r="X335" s="303"/>
      <c r="Y335" s="302"/>
      <c r="Z335" s="303"/>
      <c r="AA335" s="302"/>
      <c r="AB335" s="303"/>
      <c r="AC335" s="302"/>
      <c r="AD335" s="303"/>
    </row>
    <row r="336" spans="1:32" ht="18">
      <c r="A336" s="333"/>
      <c r="B336" s="334"/>
      <c r="C336" s="334"/>
      <c r="D336" s="335"/>
      <c r="E336" s="333"/>
      <c r="F336" s="333"/>
      <c r="G336" s="336"/>
      <c r="H336" s="302"/>
      <c r="I336" s="302"/>
      <c r="J336" s="303"/>
      <c r="K336" s="302"/>
      <c r="L336" s="303"/>
      <c r="M336" s="302"/>
      <c r="N336" s="303"/>
      <c r="O336" s="302"/>
      <c r="P336" s="303"/>
      <c r="Q336" s="302"/>
      <c r="R336" s="303"/>
      <c r="S336" s="302"/>
      <c r="T336" s="303"/>
      <c r="U336" s="302"/>
      <c r="V336" s="303"/>
      <c r="W336" s="302"/>
      <c r="X336" s="303"/>
      <c r="Y336" s="302"/>
      <c r="Z336" s="303"/>
      <c r="AA336" s="302"/>
      <c r="AB336" s="303"/>
      <c r="AC336" s="302"/>
      <c r="AD336" s="303"/>
    </row>
    <row r="337" spans="1:30" ht="18">
      <c r="A337" s="333"/>
      <c r="B337" s="334"/>
      <c r="C337" s="334"/>
      <c r="D337" s="335"/>
      <c r="E337" s="333"/>
      <c r="F337" s="333"/>
      <c r="G337" s="336"/>
      <c r="H337" s="302"/>
      <c r="I337" s="302"/>
      <c r="J337" s="303"/>
      <c r="K337" s="302"/>
      <c r="L337" s="303"/>
      <c r="M337" s="302"/>
      <c r="N337" s="303"/>
      <c r="O337" s="302"/>
      <c r="P337" s="303"/>
      <c r="Q337" s="302"/>
      <c r="R337" s="303"/>
      <c r="S337" s="302"/>
      <c r="T337" s="303"/>
      <c r="U337" s="302"/>
      <c r="V337" s="303"/>
      <c r="W337" s="302"/>
      <c r="X337" s="303"/>
      <c r="Y337" s="302"/>
      <c r="Z337" s="303"/>
      <c r="AA337" s="302"/>
      <c r="AB337" s="303"/>
      <c r="AC337" s="302"/>
      <c r="AD337" s="303"/>
    </row>
    <row r="338" spans="1:30" ht="18">
      <c r="A338" s="333"/>
      <c r="B338" s="334"/>
      <c r="C338" s="334"/>
      <c r="D338" s="335"/>
      <c r="E338" s="333"/>
      <c r="F338" s="333"/>
      <c r="G338" s="336"/>
      <c r="H338" s="302"/>
      <c r="I338" s="302"/>
      <c r="J338" s="303"/>
      <c r="K338" s="302"/>
      <c r="L338" s="303"/>
      <c r="M338" s="302"/>
      <c r="N338" s="303"/>
      <c r="O338" s="302"/>
      <c r="P338" s="303"/>
      <c r="Q338" s="302"/>
      <c r="R338" s="303"/>
      <c r="S338" s="302"/>
      <c r="T338" s="303"/>
      <c r="U338" s="302"/>
      <c r="V338" s="303"/>
      <c r="W338" s="302"/>
      <c r="X338" s="303"/>
      <c r="Y338" s="302"/>
      <c r="Z338" s="303"/>
      <c r="AA338" s="302"/>
      <c r="AB338" s="303"/>
      <c r="AC338" s="302"/>
      <c r="AD338" s="303"/>
    </row>
    <row r="339" spans="1:30" ht="18">
      <c r="A339" s="333"/>
      <c r="B339" s="334"/>
      <c r="C339" s="334"/>
      <c r="D339" s="335"/>
      <c r="E339" s="333"/>
      <c r="F339" s="333"/>
      <c r="G339" s="336"/>
      <c r="H339" s="302"/>
      <c r="I339" s="302"/>
      <c r="J339" s="303"/>
      <c r="K339" s="302"/>
      <c r="L339" s="303"/>
      <c r="M339" s="302"/>
      <c r="N339" s="303"/>
      <c r="O339" s="302"/>
      <c r="P339" s="303"/>
      <c r="Q339" s="302"/>
      <c r="R339" s="303"/>
      <c r="S339" s="302"/>
      <c r="T339" s="303"/>
      <c r="U339" s="302"/>
      <c r="V339" s="303"/>
      <c r="W339" s="302"/>
      <c r="X339" s="303"/>
      <c r="Y339" s="302"/>
      <c r="Z339" s="303"/>
      <c r="AA339" s="302"/>
      <c r="AB339" s="303"/>
      <c r="AC339" s="302"/>
      <c r="AD339" s="303"/>
    </row>
    <row r="340" spans="1:30" ht="18">
      <c r="A340" s="333"/>
      <c r="B340" s="334"/>
      <c r="C340" s="334"/>
      <c r="D340" s="335"/>
      <c r="E340" s="333"/>
      <c r="F340" s="333"/>
      <c r="G340" s="336"/>
      <c r="H340" s="302"/>
      <c r="I340" s="302"/>
      <c r="J340" s="303"/>
      <c r="K340" s="302"/>
      <c r="L340" s="303"/>
      <c r="M340" s="302"/>
      <c r="N340" s="303"/>
      <c r="O340" s="302"/>
      <c r="P340" s="303"/>
      <c r="Q340" s="302"/>
      <c r="R340" s="303"/>
      <c r="S340" s="302"/>
      <c r="T340" s="303"/>
      <c r="U340" s="302"/>
      <c r="V340" s="303"/>
      <c r="W340" s="302"/>
      <c r="X340" s="303"/>
      <c r="Y340" s="302"/>
      <c r="Z340" s="303"/>
      <c r="AA340" s="302"/>
      <c r="AB340" s="303"/>
      <c r="AC340" s="302"/>
      <c r="AD340" s="303"/>
    </row>
    <row r="341" spans="1:30" ht="18">
      <c r="A341" s="333"/>
      <c r="B341" s="334"/>
      <c r="C341" s="334"/>
      <c r="D341" s="335"/>
      <c r="E341" s="333"/>
      <c r="F341" s="333"/>
      <c r="G341" s="336"/>
      <c r="H341" s="302"/>
      <c r="I341" s="302"/>
      <c r="J341" s="303"/>
      <c r="K341" s="302"/>
      <c r="L341" s="303"/>
      <c r="M341" s="302"/>
      <c r="N341" s="303"/>
      <c r="O341" s="302"/>
      <c r="P341" s="303"/>
      <c r="Q341" s="302"/>
      <c r="R341" s="303"/>
      <c r="S341" s="302"/>
      <c r="T341" s="303"/>
      <c r="U341" s="302"/>
      <c r="V341" s="303"/>
      <c r="W341" s="302"/>
      <c r="X341" s="303"/>
      <c r="Y341" s="302"/>
      <c r="Z341" s="303"/>
      <c r="AA341" s="302"/>
      <c r="AB341" s="303"/>
      <c r="AC341" s="302"/>
      <c r="AD341" s="303"/>
    </row>
    <row r="342" spans="1:30" ht="18">
      <c r="A342" s="333"/>
      <c r="B342" s="334"/>
      <c r="C342" s="334"/>
      <c r="D342" s="335"/>
      <c r="E342" s="333"/>
      <c r="F342" s="333"/>
      <c r="G342" s="336"/>
      <c r="H342" s="302"/>
      <c r="I342" s="302"/>
      <c r="J342" s="303"/>
      <c r="K342" s="302"/>
      <c r="L342" s="303"/>
      <c r="M342" s="302"/>
      <c r="N342" s="303"/>
      <c r="O342" s="302"/>
      <c r="P342" s="303"/>
      <c r="Q342" s="302"/>
      <c r="R342" s="303"/>
      <c r="S342" s="302"/>
      <c r="T342" s="303"/>
      <c r="U342" s="302"/>
      <c r="V342" s="303"/>
      <c r="W342" s="302"/>
      <c r="X342" s="303"/>
      <c r="Y342" s="302"/>
      <c r="Z342" s="303"/>
      <c r="AA342" s="302"/>
      <c r="AB342" s="303"/>
      <c r="AC342" s="302"/>
      <c r="AD342" s="303"/>
    </row>
    <row r="343" spans="1:30" ht="18">
      <c r="A343" s="333"/>
      <c r="B343" s="334"/>
      <c r="C343" s="334"/>
      <c r="D343" s="335"/>
      <c r="E343" s="333"/>
      <c r="F343" s="333"/>
      <c r="G343" s="336"/>
      <c r="H343" s="302"/>
      <c r="I343" s="302"/>
      <c r="J343" s="303"/>
      <c r="K343" s="302"/>
      <c r="L343" s="303"/>
      <c r="M343" s="302"/>
      <c r="N343" s="303"/>
      <c r="O343" s="302"/>
      <c r="P343" s="303"/>
      <c r="Q343" s="302"/>
      <c r="R343" s="303"/>
      <c r="S343" s="302"/>
      <c r="T343" s="303"/>
      <c r="U343" s="302"/>
      <c r="V343" s="303"/>
      <c r="W343" s="302"/>
      <c r="X343" s="303"/>
      <c r="Y343" s="302"/>
      <c r="Z343" s="303"/>
      <c r="AA343" s="302"/>
      <c r="AB343" s="303"/>
      <c r="AC343" s="302"/>
      <c r="AD343" s="303"/>
    </row>
    <row r="344" spans="1:30" ht="18">
      <c r="A344" s="333"/>
      <c r="B344" s="334"/>
      <c r="C344" s="334"/>
      <c r="D344" s="335"/>
      <c r="E344" s="333"/>
      <c r="F344" s="333"/>
      <c r="G344" s="336"/>
      <c r="H344" s="302"/>
      <c r="I344" s="302"/>
      <c r="J344" s="303"/>
      <c r="K344" s="302"/>
      <c r="L344" s="303"/>
      <c r="M344" s="302"/>
      <c r="N344" s="303"/>
      <c r="O344" s="302"/>
      <c r="P344" s="303"/>
      <c r="Q344" s="302"/>
      <c r="R344" s="303"/>
      <c r="S344" s="302"/>
      <c r="T344" s="303"/>
      <c r="U344" s="302"/>
      <c r="V344" s="303"/>
      <c r="W344" s="302"/>
      <c r="X344" s="303"/>
      <c r="Y344" s="302"/>
      <c r="Z344" s="303"/>
      <c r="AA344" s="302"/>
      <c r="AB344" s="303"/>
      <c r="AC344" s="302"/>
      <c r="AD344" s="303"/>
    </row>
    <row r="345" spans="1:30" ht="23.25">
      <c r="A345" s="810" t="s">
        <v>2404</v>
      </c>
      <c r="B345" s="810"/>
      <c r="C345" s="810"/>
      <c r="D345" s="810"/>
      <c r="E345" s="810"/>
      <c r="F345" s="810"/>
      <c r="G345" s="810"/>
      <c r="H345" s="810"/>
      <c r="I345" s="810"/>
      <c r="J345" s="810"/>
      <c r="K345" s="810"/>
      <c r="L345" s="810"/>
      <c r="M345" s="810"/>
      <c r="N345" s="810"/>
      <c r="O345" s="810"/>
      <c r="P345" s="810"/>
      <c r="Q345" s="810"/>
      <c r="R345" s="810"/>
      <c r="S345" s="810"/>
      <c r="T345" s="810"/>
      <c r="U345" s="810"/>
      <c r="V345" s="810"/>
      <c r="W345" s="810"/>
      <c r="X345" s="810"/>
      <c r="Y345" s="810"/>
      <c r="Z345" s="810"/>
      <c r="AA345" s="810"/>
      <c r="AB345" s="810"/>
      <c r="AC345" s="810"/>
      <c r="AD345" s="810"/>
    </row>
    <row r="346" spans="1:30" ht="23.25">
      <c r="A346" s="810" t="s">
        <v>124</v>
      </c>
      <c r="B346" s="810"/>
      <c r="C346" s="810"/>
      <c r="D346" s="810"/>
      <c r="E346" s="810"/>
      <c r="F346" s="810"/>
      <c r="G346" s="810"/>
      <c r="H346" s="810"/>
      <c r="I346" s="810"/>
      <c r="J346" s="810"/>
      <c r="K346" s="810"/>
      <c r="L346" s="810"/>
      <c r="M346" s="810"/>
      <c r="N346" s="810"/>
      <c r="O346" s="810"/>
      <c r="P346" s="810"/>
      <c r="Q346" s="810"/>
      <c r="R346" s="810"/>
      <c r="S346" s="810"/>
      <c r="T346" s="810"/>
      <c r="U346" s="810"/>
      <c r="V346" s="810"/>
      <c r="W346" s="810"/>
      <c r="X346" s="810"/>
      <c r="Y346" s="810"/>
      <c r="Z346" s="810"/>
      <c r="AA346" s="810"/>
      <c r="AB346" s="810"/>
      <c r="AC346" s="810"/>
      <c r="AD346" s="810"/>
    </row>
    <row r="347" spans="1:30" ht="21">
      <c r="A347" s="290"/>
      <c r="B347" s="812" t="s">
        <v>968</v>
      </c>
      <c r="C347" s="812"/>
      <c r="D347" s="812"/>
      <c r="E347" s="812"/>
      <c r="F347" s="812"/>
      <c r="G347" s="812"/>
      <c r="H347" s="812"/>
      <c r="I347" s="812"/>
      <c r="J347" s="812"/>
      <c r="K347" s="812"/>
      <c r="L347" s="812"/>
      <c r="M347" s="812"/>
      <c r="N347" s="812"/>
      <c r="O347" s="812"/>
      <c r="P347" s="812"/>
      <c r="Q347" s="812"/>
      <c r="R347" s="812"/>
      <c r="S347" s="812"/>
      <c r="T347" s="812"/>
      <c r="U347" s="812"/>
      <c r="V347" s="812"/>
      <c r="W347" s="812"/>
      <c r="X347" s="812"/>
      <c r="Y347" s="812"/>
      <c r="Z347" s="812"/>
      <c r="AA347" s="812"/>
      <c r="AB347" s="812"/>
      <c r="AC347" s="812"/>
      <c r="AD347" s="812"/>
    </row>
    <row r="348" spans="1:30" ht="21">
      <c r="A348" s="290"/>
      <c r="B348" s="812" t="s">
        <v>2143</v>
      </c>
      <c r="C348" s="812"/>
      <c r="D348" s="812"/>
      <c r="E348" s="812"/>
      <c r="F348" s="812"/>
      <c r="G348" s="812"/>
      <c r="H348" s="291"/>
      <c r="I348" s="291"/>
      <c r="J348" s="297"/>
      <c r="K348" s="291"/>
      <c r="L348" s="297"/>
      <c r="M348" s="291"/>
      <c r="N348" s="297"/>
      <c r="O348" s="291"/>
      <c r="P348" s="297"/>
      <c r="Q348" s="291"/>
      <c r="R348" s="297"/>
      <c r="S348" s="291"/>
      <c r="T348" s="297"/>
      <c r="U348" s="291"/>
      <c r="V348" s="297"/>
      <c r="W348" s="291"/>
      <c r="X348" s="297"/>
      <c r="Y348" s="291"/>
      <c r="Z348" s="297"/>
      <c r="AA348" s="291"/>
      <c r="AB348" s="297"/>
      <c r="AC348" s="291"/>
      <c r="AD348" s="297"/>
    </row>
    <row r="349" spans="1:30" ht="23.25">
      <c r="A349" s="290"/>
      <c r="B349" s="293"/>
      <c r="C349" s="293"/>
      <c r="D349" s="294"/>
      <c r="E349" s="293"/>
      <c r="F349" s="293"/>
      <c r="G349" s="293"/>
      <c r="H349" s="295"/>
      <c r="I349" s="295"/>
      <c r="J349" s="376"/>
      <c r="K349" s="295"/>
      <c r="L349" s="376"/>
      <c r="M349" s="295"/>
      <c r="N349" s="376"/>
      <c r="O349" s="295"/>
      <c r="P349" s="376"/>
      <c r="Q349" s="295"/>
      <c r="R349" s="376"/>
      <c r="S349" s="295"/>
      <c r="T349" s="376"/>
      <c r="U349" s="295"/>
      <c r="V349" s="376"/>
      <c r="W349" s="295"/>
      <c r="X349" s="376"/>
      <c r="Y349" s="295"/>
      <c r="Z349" s="376"/>
      <c r="AA349" s="295"/>
      <c r="AB349" s="376"/>
      <c r="AC349" s="295"/>
      <c r="AD349" s="376"/>
    </row>
    <row r="350" spans="1:30" ht="23.25">
      <c r="A350" s="290"/>
      <c r="B350" s="293"/>
      <c r="C350" s="293"/>
      <c r="D350" s="294"/>
      <c r="E350" s="293"/>
      <c r="F350" s="293"/>
      <c r="G350" s="293"/>
      <c r="H350" s="295"/>
      <c r="I350" s="295"/>
      <c r="J350" s="376"/>
      <c r="K350" s="295"/>
      <c r="L350" s="376"/>
      <c r="M350" s="295"/>
      <c r="N350" s="376"/>
      <c r="O350" s="295"/>
      <c r="P350" s="376"/>
      <c r="Q350" s="295"/>
      <c r="R350" s="376"/>
      <c r="S350" s="295"/>
      <c r="T350" s="376"/>
      <c r="U350" s="295"/>
      <c r="V350" s="376"/>
      <c r="W350" s="295"/>
      <c r="X350" s="376"/>
      <c r="Y350" s="295"/>
      <c r="Z350" s="376"/>
      <c r="AA350" s="295"/>
      <c r="AB350" s="376"/>
      <c r="AC350" s="295"/>
      <c r="AD350" s="376"/>
    </row>
    <row r="351" spans="1:30" ht="18" customHeight="1">
      <c r="A351" s="740" t="s">
        <v>940</v>
      </c>
      <c r="B351" s="740" t="s">
        <v>122</v>
      </c>
      <c r="C351" s="740" t="s">
        <v>942</v>
      </c>
      <c r="D351" s="813" t="s">
        <v>943</v>
      </c>
      <c r="E351" s="740" t="s">
        <v>944</v>
      </c>
      <c r="F351" s="740" t="s">
        <v>945</v>
      </c>
      <c r="G351" s="740" t="s">
        <v>1139</v>
      </c>
      <c r="H351" s="743" t="s">
        <v>946</v>
      </c>
      <c r="I351" s="743" t="s">
        <v>1853</v>
      </c>
      <c r="J351" s="776" t="s">
        <v>1852</v>
      </c>
      <c r="K351" s="765" t="s">
        <v>928</v>
      </c>
      <c r="L351" s="766"/>
      <c r="M351" s="751" t="s">
        <v>929</v>
      </c>
      <c r="N351" s="764"/>
      <c r="O351" s="764"/>
      <c r="P351" s="764"/>
      <c r="Q351" s="764"/>
      <c r="R351" s="764"/>
      <c r="S351" s="764"/>
      <c r="T351" s="764"/>
      <c r="U351" s="764"/>
      <c r="V351" s="764"/>
      <c r="W351" s="764"/>
      <c r="X351" s="764"/>
      <c r="Y351" s="764"/>
      <c r="Z351" s="764"/>
      <c r="AA351" s="764"/>
      <c r="AB351" s="764"/>
      <c r="AC351" s="764"/>
      <c r="AD351" s="752"/>
    </row>
    <row r="352" spans="1:30" ht="18">
      <c r="A352" s="741"/>
      <c r="B352" s="741"/>
      <c r="C352" s="741"/>
      <c r="D352" s="814"/>
      <c r="E352" s="741"/>
      <c r="F352" s="741"/>
      <c r="G352" s="816"/>
      <c r="H352" s="744"/>
      <c r="I352" s="744"/>
      <c r="J352" s="777"/>
      <c r="K352" s="767"/>
      <c r="L352" s="768"/>
      <c r="M352" s="808" t="s">
        <v>930</v>
      </c>
      <c r="N352" s="809"/>
      <c r="O352" s="808" t="s">
        <v>931</v>
      </c>
      <c r="P352" s="809"/>
      <c r="Q352" s="808" t="s">
        <v>932</v>
      </c>
      <c r="R352" s="809"/>
      <c r="S352" s="808" t="s">
        <v>933</v>
      </c>
      <c r="T352" s="809"/>
      <c r="U352" s="808" t="s">
        <v>934</v>
      </c>
      <c r="V352" s="809"/>
      <c r="W352" s="808" t="s">
        <v>935</v>
      </c>
      <c r="X352" s="809"/>
      <c r="Y352" s="808" t="s">
        <v>936</v>
      </c>
      <c r="Z352" s="809"/>
      <c r="AA352" s="808" t="s">
        <v>950</v>
      </c>
      <c r="AB352" s="809"/>
      <c r="AC352" s="808" t="s">
        <v>951</v>
      </c>
      <c r="AD352" s="809"/>
    </row>
    <row r="353" spans="1:32" ht="36">
      <c r="A353" s="742"/>
      <c r="B353" s="742"/>
      <c r="C353" s="742"/>
      <c r="D353" s="815"/>
      <c r="E353" s="742"/>
      <c r="F353" s="742"/>
      <c r="G353" s="817"/>
      <c r="H353" s="745"/>
      <c r="I353" s="745"/>
      <c r="J353" s="778"/>
      <c r="K353" s="416" t="s">
        <v>937</v>
      </c>
      <c r="L353" s="65" t="s">
        <v>949</v>
      </c>
      <c r="M353" s="416" t="s">
        <v>937</v>
      </c>
      <c r="N353" s="65" t="s">
        <v>949</v>
      </c>
      <c r="O353" s="416" t="s">
        <v>937</v>
      </c>
      <c r="P353" s="65" t="s">
        <v>949</v>
      </c>
      <c r="Q353" s="416" t="s">
        <v>937</v>
      </c>
      <c r="R353" s="65" t="s">
        <v>949</v>
      </c>
      <c r="S353" s="416" t="s">
        <v>937</v>
      </c>
      <c r="T353" s="65" t="s">
        <v>949</v>
      </c>
      <c r="U353" s="416" t="s">
        <v>937</v>
      </c>
      <c r="V353" s="65" t="s">
        <v>949</v>
      </c>
      <c r="W353" s="416" t="s">
        <v>937</v>
      </c>
      <c r="X353" s="65" t="s">
        <v>949</v>
      </c>
      <c r="Y353" s="416" t="s">
        <v>937</v>
      </c>
      <c r="Z353" s="65" t="s">
        <v>949</v>
      </c>
      <c r="AA353" s="416" t="s">
        <v>937</v>
      </c>
      <c r="AB353" s="65" t="s">
        <v>949</v>
      </c>
      <c r="AC353" s="416" t="s">
        <v>937</v>
      </c>
      <c r="AD353" s="65" t="s">
        <v>949</v>
      </c>
    </row>
    <row r="354" spans="1:32" ht="18.75">
      <c r="A354" s="50">
        <v>1</v>
      </c>
      <c r="B354" s="311" t="s">
        <v>1710</v>
      </c>
      <c r="C354" s="312" t="s">
        <v>1711</v>
      </c>
      <c r="D354" s="313">
        <v>4</v>
      </c>
      <c r="E354" s="314" t="s">
        <v>1712</v>
      </c>
      <c r="F354" s="314" t="s">
        <v>1713</v>
      </c>
      <c r="G354" s="314" t="s">
        <v>1217</v>
      </c>
      <c r="H354" s="289">
        <v>298</v>
      </c>
      <c r="I354" s="289">
        <v>298</v>
      </c>
      <c r="J354" s="143">
        <f>I354*100/H354</f>
        <v>100</v>
      </c>
      <c r="K354" s="390">
        <v>10</v>
      </c>
      <c r="L354" s="143">
        <f>K354*100/I354</f>
        <v>3.3557046979865772</v>
      </c>
      <c r="M354" s="422">
        <v>5</v>
      </c>
      <c r="N354" s="143">
        <f>M354*100/I354</f>
        <v>1.6778523489932886</v>
      </c>
      <c r="O354" s="422">
        <v>0</v>
      </c>
      <c r="P354" s="143">
        <f>O354*100/I354</f>
        <v>0</v>
      </c>
      <c r="Q354" s="422">
        <v>0</v>
      </c>
      <c r="R354" s="143">
        <f>Q354*100/I354</f>
        <v>0</v>
      </c>
      <c r="S354" s="422">
        <v>0</v>
      </c>
      <c r="T354" s="143">
        <f>S354*100/I354</f>
        <v>0</v>
      </c>
      <c r="U354" s="422">
        <v>3</v>
      </c>
      <c r="V354" s="143">
        <f>U354*100/I354</f>
        <v>1.0067114093959733</v>
      </c>
      <c r="W354" s="422">
        <v>2</v>
      </c>
      <c r="X354" s="143">
        <f>W354*100/I354</f>
        <v>0.67114093959731547</v>
      </c>
      <c r="Y354" s="422">
        <v>0</v>
      </c>
      <c r="Z354" s="143">
        <f>Y354*100/I354</f>
        <v>0</v>
      </c>
      <c r="AA354" s="422">
        <v>0</v>
      </c>
      <c r="AB354" s="146">
        <f>AA354*100/I354</f>
        <v>0</v>
      </c>
      <c r="AC354" s="422">
        <v>0</v>
      </c>
      <c r="AD354" s="146">
        <f>AC354*100/I354</f>
        <v>0</v>
      </c>
      <c r="AE354">
        <v>1</v>
      </c>
      <c r="AF354">
        <v>1</v>
      </c>
    </row>
    <row r="355" spans="1:32" ht="18.75">
      <c r="A355" s="50">
        <v>2</v>
      </c>
      <c r="B355" s="311" t="s">
        <v>1715</v>
      </c>
      <c r="C355" s="312" t="s">
        <v>1716</v>
      </c>
      <c r="D355" s="313">
        <v>3</v>
      </c>
      <c r="E355" s="314" t="s">
        <v>1718</v>
      </c>
      <c r="F355" s="314" t="s">
        <v>1719</v>
      </c>
      <c r="G355" s="314" t="s">
        <v>1217</v>
      </c>
      <c r="H355" s="289">
        <v>249</v>
      </c>
      <c r="I355" s="289">
        <v>249</v>
      </c>
      <c r="J355" s="143">
        <f>I355*100/H355</f>
        <v>100</v>
      </c>
      <c r="K355" s="390">
        <v>5</v>
      </c>
      <c r="L355" s="143">
        <f>K355*100/I355</f>
        <v>2.0080321285140563</v>
      </c>
      <c r="M355" s="422">
        <v>0</v>
      </c>
      <c r="N355" s="143">
        <f>M355*100/I355</f>
        <v>0</v>
      </c>
      <c r="O355" s="422">
        <v>2</v>
      </c>
      <c r="P355" s="143">
        <f>O355*100/I355</f>
        <v>0.80321285140562249</v>
      </c>
      <c r="Q355" s="422">
        <v>0</v>
      </c>
      <c r="R355" s="143">
        <f>Q355*100/I355</f>
        <v>0</v>
      </c>
      <c r="S355" s="422">
        <v>0</v>
      </c>
      <c r="T355" s="143">
        <f>S355*100/I355</f>
        <v>0</v>
      </c>
      <c r="U355" s="422">
        <v>0</v>
      </c>
      <c r="V355" s="143">
        <f>U355*100/I355</f>
        <v>0</v>
      </c>
      <c r="W355" s="422">
        <v>3</v>
      </c>
      <c r="X355" s="143">
        <f>W355*100/I355</f>
        <v>1.2048192771084338</v>
      </c>
      <c r="Y355" s="422">
        <v>0</v>
      </c>
      <c r="Z355" s="143">
        <f>Y355*100/I355</f>
        <v>0</v>
      </c>
      <c r="AA355" s="422">
        <v>0</v>
      </c>
      <c r="AB355" s="146">
        <f>AA355*100/I355</f>
        <v>0</v>
      </c>
      <c r="AC355" s="422">
        <v>0</v>
      </c>
      <c r="AD355" s="146">
        <f>AC355*100/I355</f>
        <v>0</v>
      </c>
      <c r="AE355">
        <v>1</v>
      </c>
      <c r="AF355">
        <v>1</v>
      </c>
    </row>
    <row r="356" spans="1:32" s="6" customFormat="1" ht="19.5" thickBot="1">
      <c r="A356" s="310">
        <v>3</v>
      </c>
      <c r="B356" s="311" t="s">
        <v>1714</v>
      </c>
      <c r="C356" s="337" t="s">
        <v>1717</v>
      </c>
      <c r="D356" s="338">
        <v>1</v>
      </c>
      <c r="E356" s="310" t="s">
        <v>1717</v>
      </c>
      <c r="F356" s="314" t="s">
        <v>1720</v>
      </c>
      <c r="G356" s="314" t="s">
        <v>1217</v>
      </c>
      <c r="H356" s="339">
        <v>483</v>
      </c>
      <c r="I356" s="339">
        <v>94</v>
      </c>
      <c r="J356" s="143">
        <f>I356*100/H356</f>
        <v>19.461697722567287</v>
      </c>
      <c r="K356" s="390">
        <v>0</v>
      </c>
      <c r="L356" s="143">
        <f>K356*100/I356</f>
        <v>0</v>
      </c>
      <c r="M356" s="422">
        <v>0</v>
      </c>
      <c r="N356" s="143">
        <f>M356*100/I356</f>
        <v>0</v>
      </c>
      <c r="O356" s="422">
        <v>0</v>
      </c>
      <c r="P356" s="143">
        <f>O356*100/I356</f>
        <v>0</v>
      </c>
      <c r="Q356" s="422">
        <v>0</v>
      </c>
      <c r="R356" s="143">
        <f>Q356*100/I356</f>
        <v>0</v>
      </c>
      <c r="S356" s="422">
        <v>0</v>
      </c>
      <c r="T356" s="143">
        <f>S356*100/I356</f>
        <v>0</v>
      </c>
      <c r="U356" s="422">
        <v>0</v>
      </c>
      <c r="V356" s="143">
        <f>U356*100/I356</f>
        <v>0</v>
      </c>
      <c r="W356" s="422">
        <v>0</v>
      </c>
      <c r="X356" s="143">
        <f>W356*100/I356</f>
        <v>0</v>
      </c>
      <c r="Y356" s="422">
        <v>0</v>
      </c>
      <c r="Z356" s="143">
        <f>Y356*100/I356</f>
        <v>0</v>
      </c>
      <c r="AA356" s="422">
        <v>0</v>
      </c>
      <c r="AB356" s="146">
        <f>AA356*100/I356</f>
        <v>0</v>
      </c>
      <c r="AC356" s="422">
        <v>0</v>
      </c>
      <c r="AD356" s="146">
        <f>AC356*100/I356</f>
        <v>0</v>
      </c>
      <c r="AE356" s="6">
        <v>1</v>
      </c>
      <c r="AF356" s="6">
        <v>1</v>
      </c>
    </row>
    <row r="357" spans="1:32" s="159" customFormat="1" ht="18" customHeight="1" thickTop="1" thickBot="1">
      <c r="A357" s="833" t="s">
        <v>123</v>
      </c>
      <c r="B357" s="834"/>
      <c r="C357" s="834"/>
      <c r="D357" s="834"/>
      <c r="E357" s="834"/>
      <c r="F357" s="834"/>
      <c r="G357" s="835"/>
      <c r="H357" s="66">
        <f>SUM(H354:H356)</f>
        <v>1030</v>
      </c>
      <c r="I357" s="66">
        <f>SUM(I354:I356)</f>
        <v>641</v>
      </c>
      <c r="J357" s="67">
        <f>I357/H357*100</f>
        <v>62.23300970873786</v>
      </c>
      <c r="K357" s="66">
        <f>SUM(K354:K356)</f>
        <v>15</v>
      </c>
      <c r="L357" s="143">
        <f>K357*100/I357</f>
        <v>2.3400936037441498</v>
      </c>
      <c r="M357" s="66">
        <f>SUM(M354:M356)</f>
        <v>5</v>
      </c>
      <c r="N357" s="143">
        <f>M357*100/I357</f>
        <v>0.78003120124804992</v>
      </c>
      <c r="O357" s="66">
        <f>SUM(O354:O356)</f>
        <v>2</v>
      </c>
      <c r="P357" s="143">
        <f>O357*100/I357</f>
        <v>0.31201248049921998</v>
      </c>
      <c r="Q357" s="66">
        <f>SUM(Q354:Q356)</f>
        <v>0</v>
      </c>
      <c r="R357" s="143">
        <f>Q357*100/I357</f>
        <v>0</v>
      </c>
      <c r="S357" s="66">
        <f>SUM(S354:S356)</f>
        <v>0</v>
      </c>
      <c r="T357" s="143">
        <f>S357*100/I357</f>
        <v>0</v>
      </c>
      <c r="U357" s="66">
        <f>SUM(U354:U356)</f>
        <v>3</v>
      </c>
      <c r="V357" s="143">
        <f>U357*100/I357</f>
        <v>0.46801872074882994</v>
      </c>
      <c r="W357" s="66">
        <f>SUM(W354:W356)</f>
        <v>5</v>
      </c>
      <c r="X357" s="143">
        <f>W357*100/I357</f>
        <v>0.78003120124804992</v>
      </c>
      <c r="Y357" s="66">
        <f>SUM(Y354:Y356)</f>
        <v>0</v>
      </c>
      <c r="Z357" s="143">
        <f>Y357*100/I357</f>
        <v>0</v>
      </c>
      <c r="AA357" s="66">
        <f>SUM(AA354:AA356)</f>
        <v>0</v>
      </c>
      <c r="AB357" s="146">
        <f>AA357*100/I357</f>
        <v>0</v>
      </c>
      <c r="AC357" s="66">
        <f>SUM(AC354:AC356)</f>
        <v>0</v>
      </c>
      <c r="AD357" s="146">
        <f>AC357*100/I357</f>
        <v>0</v>
      </c>
    </row>
    <row r="358" spans="1:32" ht="18" customHeight="1" thickTop="1">
      <c r="A358" s="300"/>
      <c r="B358" s="300"/>
      <c r="C358" s="300"/>
      <c r="D358" s="301"/>
      <c r="E358" s="300"/>
      <c r="F358" s="300"/>
      <c r="G358" s="300"/>
      <c r="H358" s="302"/>
      <c r="I358" s="302"/>
      <c r="J358" s="303"/>
      <c r="K358" s="302"/>
      <c r="L358" s="303"/>
      <c r="M358" s="302"/>
      <c r="N358" s="303"/>
      <c r="O358" s="302"/>
      <c r="P358" s="303"/>
      <c r="Q358" s="302"/>
      <c r="R358" s="303"/>
      <c r="S358" s="302"/>
      <c r="T358" s="303"/>
      <c r="U358" s="302"/>
      <c r="V358" s="303"/>
      <c r="W358" s="302"/>
      <c r="X358" s="303"/>
      <c r="Y358" s="302"/>
      <c r="Z358" s="303"/>
      <c r="AA358" s="302"/>
      <c r="AB358" s="303"/>
      <c r="AC358" s="302"/>
      <c r="AD358" s="303"/>
    </row>
    <row r="359" spans="1:32" ht="18" customHeight="1">
      <c r="A359" s="300"/>
      <c r="B359" s="300"/>
      <c r="C359" s="300"/>
      <c r="D359" s="301"/>
      <c r="E359" s="300"/>
      <c r="F359" s="300"/>
      <c r="G359" s="300"/>
      <c r="H359" s="302"/>
      <c r="I359" s="302"/>
      <c r="J359" s="303"/>
      <c r="K359" s="302"/>
      <c r="L359" s="303"/>
      <c r="M359" s="302"/>
      <c r="N359" s="303"/>
      <c r="O359" s="302"/>
      <c r="P359" s="303"/>
      <c r="Q359" s="302"/>
      <c r="R359" s="303"/>
      <c r="S359" s="302"/>
      <c r="T359" s="303"/>
      <c r="U359" s="302"/>
      <c r="V359" s="303"/>
      <c r="W359" s="302"/>
      <c r="X359" s="303"/>
      <c r="Y359" s="302"/>
      <c r="Z359" s="303"/>
      <c r="AA359" s="302"/>
      <c r="AB359" s="303"/>
      <c r="AC359" s="302"/>
      <c r="AD359" s="303"/>
    </row>
    <row r="360" spans="1:32" ht="18" customHeight="1">
      <c r="A360" s="300"/>
      <c r="B360" s="300"/>
      <c r="C360" s="300"/>
      <c r="D360" s="301"/>
      <c r="E360" s="300"/>
      <c r="F360" s="300"/>
      <c r="G360" s="300"/>
      <c r="H360" s="302"/>
      <c r="I360" s="302"/>
      <c r="J360" s="303"/>
      <c r="K360" s="302"/>
      <c r="L360" s="303"/>
      <c r="M360" s="302"/>
      <c r="N360" s="303"/>
      <c r="O360" s="302"/>
      <c r="P360" s="303"/>
      <c r="Q360" s="302"/>
      <c r="R360" s="303"/>
      <c r="S360" s="302"/>
      <c r="T360" s="303"/>
      <c r="U360" s="302"/>
      <c r="V360" s="303"/>
      <c r="W360" s="302"/>
      <c r="X360" s="303"/>
      <c r="Y360" s="302"/>
      <c r="Z360" s="303"/>
      <c r="AA360" s="302"/>
      <c r="AB360" s="303"/>
      <c r="AC360" s="302"/>
      <c r="AD360" s="303"/>
    </row>
    <row r="361" spans="1:32" ht="18" customHeight="1">
      <c r="A361" s="300"/>
      <c r="B361" s="300"/>
      <c r="C361" s="300"/>
      <c r="D361" s="301"/>
      <c r="E361" s="300"/>
      <c r="F361" s="300"/>
      <c r="G361" s="300"/>
      <c r="H361" s="302"/>
      <c r="I361" s="302"/>
      <c r="J361" s="303"/>
      <c r="K361" s="302"/>
      <c r="L361" s="303"/>
      <c r="M361" s="302"/>
      <c r="N361" s="303"/>
      <c r="O361" s="302"/>
      <c r="P361" s="303"/>
      <c r="Q361" s="302"/>
      <c r="R361" s="303"/>
      <c r="S361" s="302"/>
      <c r="T361" s="303"/>
      <c r="U361" s="302"/>
      <c r="V361" s="303"/>
      <c r="W361" s="302"/>
      <c r="X361" s="303"/>
      <c r="Y361" s="302"/>
      <c r="Z361" s="303"/>
      <c r="AA361" s="302"/>
      <c r="AB361" s="303"/>
      <c r="AC361" s="302"/>
      <c r="AD361" s="303"/>
    </row>
    <row r="362" spans="1:32" ht="18" customHeight="1">
      <c r="A362" s="300"/>
      <c r="B362" s="300"/>
      <c r="C362" s="300"/>
      <c r="D362" s="301"/>
      <c r="E362" s="300"/>
      <c r="F362" s="300"/>
      <c r="G362" s="300"/>
      <c r="H362" s="302"/>
      <c r="I362" s="302"/>
      <c r="J362" s="303"/>
      <c r="K362" s="302"/>
      <c r="L362" s="303"/>
      <c r="M362" s="302"/>
      <c r="N362" s="303"/>
      <c r="O362" s="302"/>
      <c r="P362" s="303"/>
      <c r="Q362" s="302"/>
      <c r="R362" s="303"/>
      <c r="S362" s="302"/>
      <c r="T362" s="303"/>
      <c r="U362" s="302"/>
      <c r="V362" s="303"/>
      <c r="W362" s="302"/>
      <c r="X362" s="303"/>
      <c r="Y362" s="302"/>
      <c r="Z362" s="303"/>
      <c r="AA362" s="302"/>
      <c r="AB362" s="303"/>
      <c r="AC362" s="302"/>
      <c r="AD362" s="303"/>
    </row>
    <row r="363" spans="1:32" ht="18" customHeight="1">
      <c r="A363" s="300"/>
      <c r="B363" s="300"/>
      <c r="C363" s="300"/>
      <c r="D363" s="301"/>
      <c r="E363" s="300"/>
      <c r="F363" s="300"/>
      <c r="G363" s="300"/>
      <c r="H363" s="302"/>
      <c r="I363" s="302"/>
      <c r="J363" s="303"/>
      <c r="K363" s="302"/>
      <c r="L363" s="303"/>
      <c r="M363" s="302"/>
      <c r="N363" s="303"/>
      <c r="O363" s="302"/>
      <c r="P363" s="303"/>
      <c r="Q363" s="302"/>
      <c r="R363" s="303"/>
      <c r="S363" s="302"/>
      <c r="T363" s="303"/>
      <c r="U363" s="302"/>
      <c r="V363" s="303"/>
      <c r="W363" s="302"/>
      <c r="X363" s="303"/>
      <c r="Y363" s="302"/>
      <c r="Z363" s="303"/>
      <c r="AA363" s="302"/>
      <c r="AB363" s="303"/>
      <c r="AC363" s="302"/>
      <c r="AD363" s="303"/>
    </row>
    <row r="364" spans="1:32" ht="18" customHeight="1">
      <c r="A364" s="300"/>
      <c r="B364" s="300"/>
      <c r="C364" s="300"/>
      <c r="D364" s="301"/>
      <c r="E364" s="300"/>
      <c r="F364" s="300"/>
      <c r="G364" s="300"/>
      <c r="H364" s="302"/>
      <c r="I364" s="302"/>
      <c r="J364" s="303"/>
      <c r="K364" s="302"/>
      <c r="L364" s="303"/>
      <c r="M364" s="302"/>
      <c r="N364" s="303"/>
      <c r="O364" s="302"/>
      <c r="P364" s="303"/>
      <c r="Q364" s="302"/>
      <c r="R364" s="303"/>
      <c r="S364" s="302"/>
      <c r="T364" s="303"/>
      <c r="U364" s="302"/>
      <c r="V364" s="303"/>
      <c r="W364" s="302"/>
      <c r="X364" s="303"/>
      <c r="Y364" s="302"/>
      <c r="Z364" s="303"/>
      <c r="AA364" s="302"/>
      <c r="AB364" s="303"/>
      <c r="AC364" s="302"/>
      <c r="AD364" s="303"/>
    </row>
    <row r="365" spans="1:32" ht="18" customHeight="1">
      <c r="A365" s="300"/>
      <c r="B365" s="300"/>
      <c r="C365" s="300"/>
      <c r="D365" s="301"/>
      <c r="E365" s="300"/>
      <c r="F365" s="300"/>
      <c r="G365" s="300"/>
      <c r="H365" s="302"/>
      <c r="I365" s="302"/>
      <c r="J365" s="303"/>
      <c r="K365" s="302"/>
      <c r="L365" s="303"/>
      <c r="M365" s="302"/>
      <c r="N365" s="303"/>
      <c r="O365" s="302"/>
      <c r="P365" s="303"/>
      <c r="Q365" s="302"/>
      <c r="R365" s="303"/>
      <c r="S365" s="302"/>
      <c r="T365" s="303"/>
      <c r="U365" s="302"/>
      <c r="V365" s="303"/>
      <c r="W365" s="302"/>
      <c r="X365" s="303"/>
      <c r="Y365" s="302"/>
      <c r="Z365" s="303"/>
      <c r="AA365" s="302"/>
      <c r="AB365" s="303"/>
      <c r="AC365" s="302"/>
      <c r="AD365" s="303"/>
    </row>
    <row r="366" spans="1:32" ht="18" customHeight="1">
      <c r="A366" s="300"/>
      <c r="B366" s="300"/>
      <c r="C366" s="300"/>
      <c r="D366" s="301"/>
      <c r="E366" s="300"/>
      <c r="F366" s="300"/>
      <c r="G366" s="300"/>
      <c r="H366" s="302"/>
      <c r="I366" s="302"/>
      <c r="J366" s="303"/>
      <c r="K366" s="302"/>
      <c r="L366" s="303"/>
      <c r="M366" s="302"/>
      <c r="N366" s="303"/>
      <c r="O366" s="302"/>
      <c r="P366" s="303"/>
      <c r="Q366" s="302"/>
      <c r="R366" s="303"/>
      <c r="S366" s="302"/>
      <c r="T366" s="303"/>
      <c r="U366" s="302"/>
      <c r="V366" s="303"/>
      <c r="W366" s="302"/>
      <c r="X366" s="303"/>
      <c r="Y366" s="302"/>
      <c r="Z366" s="303"/>
      <c r="AA366" s="302"/>
      <c r="AB366" s="303"/>
      <c r="AC366" s="302"/>
      <c r="AD366" s="303"/>
    </row>
    <row r="367" spans="1:32" ht="18" customHeight="1">
      <c r="A367" s="300"/>
      <c r="B367" s="300"/>
      <c r="C367" s="300"/>
      <c r="D367" s="301"/>
      <c r="E367" s="300"/>
      <c r="F367" s="300"/>
      <c r="G367" s="300"/>
      <c r="H367" s="302"/>
      <c r="I367" s="302"/>
      <c r="J367" s="303"/>
      <c r="K367" s="302"/>
      <c r="L367" s="303"/>
      <c r="M367" s="302"/>
      <c r="N367" s="303"/>
      <c r="O367" s="302"/>
      <c r="P367" s="303"/>
      <c r="Q367" s="302"/>
      <c r="R367" s="303"/>
      <c r="S367" s="302"/>
      <c r="T367" s="303"/>
      <c r="U367" s="302"/>
      <c r="V367" s="303"/>
      <c r="W367" s="302"/>
      <c r="X367" s="303"/>
      <c r="Y367" s="302"/>
      <c r="Z367" s="303"/>
      <c r="AA367" s="302"/>
      <c r="AB367" s="303"/>
      <c r="AC367" s="302"/>
      <c r="AD367" s="303"/>
    </row>
    <row r="368" spans="1:32" ht="18" customHeight="1">
      <c r="A368" s="300"/>
      <c r="B368" s="300"/>
      <c r="C368" s="300"/>
      <c r="D368" s="301"/>
      <c r="E368" s="300"/>
      <c r="F368" s="300"/>
      <c r="G368" s="300"/>
      <c r="H368" s="302"/>
      <c r="I368" s="302"/>
      <c r="J368" s="303"/>
      <c r="K368" s="302"/>
      <c r="L368" s="303"/>
      <c r="M368" s="302"/>
      <c r="N368" s="303"/>
      <c r="O368" s="302"/>
      <c r="P368" s="303"/>
      <c r="Q368" s="302"/>
      <c r="R368" s="303"/>
      <c r="S368" s="302"/>
      <c r="T368" s="303"/>
      <c r="U368" s="302"/>
      <c r="V368" s="303"/>
      <c r="W368" s="302"/>
      <c r="X368" s="303"/>
      <c r="Y368" s="302"/>
      <c r="Z368" s="303"/>
      <c r="AA368" s="302"/>
      <c r="AB368" s="303"/>
      <c r="AC368" s="302"/>
      <c r="AD368" s="303"/>
    </row>
    <row r="369" spans="1:32" ht="23.25">
      <c r="A369" s="810" t="s">
        <v>2404</v>
      </c>
      <c r="B369" s="810"/>
      <c r="C369" s="810"/>
      <c r="D369" s="810"/>
      <c r="E369" s="810"/>
      <c r="F369" s="810"/>
      <c r="G369" s="810"/>
      <c r="H369" s="810"/>
      <c r="I369" s="810"/>
      <c r="J369" s="810"/>
      <c r="K369" s="810"/>
      <c r="L369" s="810"/>
      <c r="M369" s="810"/>
      <c r="N369" s="810"/>
      <c r="O369" s="810"/>
      <c r="P369" s="810"/>
      <c r="Q369" s="810"/>
      <c r="R369" s="810"/>
      <c r="S369" s="810"/>
      <c r="T369" s="810"/>
      <c r="U369" s="810"/>
      <c r="V369" s="810"/>
      <c r="W369" s="810"/>
      <c r="X369" s="810"/>
      <c r="Y369" s="810"/>
      <c r="Z369" s="810"/>
      <c r="AA369" s="810"/>
      <c r="AB369" s="810"/>
      <c r="AC369" s="810"/>
      <c r="AD369" s="810"/>
    </row>
    <row r="370" spans="1:32" ht="23.25">
      <c r="A370" s="810" t="s">
        <v>124</v>
      </c>
      <c r="B370" s="810"/>
      <c r="C370" s="810"/>
      <c r="D370" s="810"/>
      <c r="E370" s="810"/>
      <c r="F370" s="810"/>
      <c r="G370" s="810"/>
      <c r="H370" s="810"/>
      <c r="I370" s="810"/>
      <c r="J370" s="810"/>
      <c r="K370" s="810"/>
      <c r="L370" s="810"/>
      <c r="M370" s="810"/>
      <c r="N370" s="810"/>
      <c r="O370" s="810"/>
      <c r="P370" s="810"/>
      <c r="Q370" s="810"/>
      <c r="R370" s="810"/>
      <c r="S370" s="810"/>
      <c r="T370" s="810"/>
      <c r="U370" s="810"/>
      <c r="V370" s="810"/>
      <c r="W370" s="810"/>
      <c r="X370" s="810"/>
      <c r="Y370" s="810"/>
      <c r="Z370" s="810"/>
      <c r="AA370" s="810"/>
      <c r="AB370" s="810"/>
      <c r="AC370" s="810"/>
      <c r="AD370" s="810"/>
    </row>
    <row r="371" spans="1:32" ht="21">
      <c r="A371" s="290"/>
      <c r="B371" s="812" t="s">
        <v>968</v>
      </c>
      <c r="C371" s="812"/>
      <c r="D371" s="812"/>
      <c r="E371" s="812"/>
      <c r="F371" s="812"/>
      <c r="G371" s="812"/>
      <c r="H371" s="812"/>
      <c r="I371" s="812"/>
      <c r="J371" s="812"/>
      <c r="K371" s="812"/>
      <c r="L371" s="812"/>
      <c r="M371" s="812"/>
      <c r="N371" s="812"/>
      <c r="O371" s="812"/>
      <c r="P371" s="812"/>
      <c r="Q371" s="812"/>
      <c r="R371" s="812"/>
      <c r="S371" s="812"/>
      <c r="T371" s="812"/>
      <c r="U371" s="812"/>
      <c r="V371" s="812"/>
      <c r="W371" s="812"/>
      <c r="X371" s="812"/>
      <c r="Y371" s="812"/>
      <c r="Z371" s="812"/>
      <c r="AA371" s="812"/>
      <c r="AB371" s="812"/>
      <c r="AC371" s="812"/>
      <c r="AD371" s="812"/>
    </row>
    <row r="372" spans="1:32" ht="21">
      <c r="A372" s="290"/>
      <c r="B372" s="812" t="s">
        <v>1721</v>
      </c>
      <c r="C372" s="812"/>
      <c r="D372" s="812"/>
      <c r="E372" s="812"/>
      <c r="F372" s="812"/>
      <c r="G372" s="812"/>
      <c r="H372" s="812"/>
      <c r="I372" s="291"/>
      <c r="J372" s="297"/>
      <c r="K372" s="291"/>
      <c r="L372" s="297"/>
      <c r="M372" s="291"/>
      <c r="N372" s="297"/>
      <c r="O372" s="291"/>
      <c r="P372" s="297"/>
      <c r="Q372" s="291"/>
      <c r="R372" s="297"/>
      <c r="S372" s="291"/>
      <c r="T372" s="297"/>
      <c r="U372" s="291"/>
      <c r="V372" s="297"/>
      <c r="W372" s="291"/>
      <c r="X372" s="297"/>
      <c r="Y372" s="291"/>
      <c r="Z372" s="297"/>
      <c r="AA372" s="291"/>
      <c r="AB372" s="297"/>
      <c r="AC372" s="291"/>
      <c r="AD372" s="297"/>
    </row>
    <row r="373" spans="1:32" ht="23.25">
      <c r="A373" s="290"/>
      <c r="B373" s="293"/>
      <c r="C373" s="293"/>
      <c r="D373" s="294"/>
      <c r="E373" s="293"/>
      <c r="F373" s="293"/>
      <c r="G373" s="293"/>
      <c r="H373" s="295"/>
      <c r="I373" s="295"/>
      <c r="J373" s="376"/>
      <c r="K373" s="295"/>
      <c r="L373" s="376"/>
      <c r="M373" s="295"/>
      <c r="N373" s="376"/>
      <c r="O373" s="295"/>
      <c r="P373" s="376"/>
      <c r="Q373" s="295"/>
      <c r="R373" s="376"/>
      <c r="S373" s="295"/>
      <c r="T373" s="376"/>
      <c r="U373" s="295"/>
      <c r="V373" s="376"/>
      <c r="W373" s="295"/>
      <c r="X373" s="376"/>
      <c r="Y373" s="295"/>
      <c r="Z373" s="376"/>
      <c r="AA373" s="295"/>
      <c r="AB373" s="376"/>
      <c r="AC373" s="295"/>
      <c r="AD373" s="376"/>
    </row>
    <row r="374" spans="1:32" ht="23.25">
      <c r="A374" s="290"/>
      <c r="B374" s="293"/>
      <c r="C374" s="293"/>
      <c r="D374" s="294"/>
      <c r="E374" s="293"/>
      <c r="F374" s="293"/>
      <c r="G374" s="293"/>
      <c r="H374" s="295"/>
      <c r="I374" s="295"/>
      <c r="J374" s="376"/>
      <c r="K374" s="295"/>
      <c r="L374" s="376"/>
      <c r="M374" s="295"/>
      <c r="N374" s="376"/>
      <c r="O374" s="295"/>
      <c r="P374" s="376"/>
      <c r="Q374" s="295"/>
      <c r="R374" s="376"/>
      <c r="S374" s="295"/>
      <c r="T374" s="376"/>
      <c r="U374" s="295"/>
      <c r="V374" s="376"/>
      <c r="W374" s="295"/>
      <c r="X374" s="376"/>
      <c r="Y374" s="295"/>
      <c r="Z374" s="376"/>
      <c r="AA374" s="295"/>
      <c r="AB374" s="376"/>
      <c r="AC374" s="295"/>
      <c r="AD374" s="376"/>
    </row>
    <row r="375" spans="1:32" ht="18" customHeight="1">
      <c r="A375" s="740" t="s">
        <v>940</v>
      </c>
      <c r="B375" s="740" t="s">
        <v>122</v>
      </c>
      <c r="C375" s="740" t="s">
        <v>942</v>
      </c>
      <c r="D375" s="813" t="s">
        <v>943</v>
      </c>
      <c r="E375" s="740" t="s">
        <v>944</v>
      </c>
      <c r="F375" s="740" t="s">
        <v>945</v>
      </c>
      <c r="G375" s="740" t="s">
        <v>1139</v>
      </c>
      <c r="H375" s="743" t="s">
        <v>946</v>
      </c>
      <c r="I375" s="743" t="s">
        <v>1853</v>
      </c>
      <c r="J375" s="776" t="s">
        <v>1852</v>
      </c>
      <c r="K375" s="765" t="s">
        <v>928</v>
      </c>
      <c r="L375" s="766"/>
      <c r="M375" s="751" t="s">
        <v>929</v>
      </c>
      <c r="N375" s="764"/>
      <c r="O375" s="764"/>
      <c r="P375" s="764"/>
      <c r="Q375" s="764"/>
      <c r="R375" s="764"/>
      <c r="S375" s="764"/>
      <c r="T375" s="764"/>
      <c r="U375" s="764"/>
      <c r="V375" s="764"/>
      <c r="W375" s="764"/>
      <c r="X375" s="764"/>
      <c r="Y375" s="764"/>
      <c r="Z375" s="764"/>
      <c r="AA375" s="764"/>
      <c r="AB375" s="764"/>
      <c r="AC375" s="764"/>
      <c r="AD375" s="752"/>
    </row>
    <row r="376" spans="1:32" ht="18">
      <c r="A376" s="741"/>
      <c r="B376" s="741"/>
      <c r="C376" s="741"/>
      <c r="D376" s="814"/>
      <c r="E376" s="741"/>
      <c r="F376" s="741"/>
      <c r="G376" s="816"/>
      <c r="H376" s="744"/>
      <c r="I376" s="744"/>
      <c r="J376" s="777"/>
      <c r="K376" s="767"/>
      <c r="L376" s="768"/>
      <c r="M376" s="808" t="s">
        <v>930</v>
      </c>
      <c r="N376" s="809"/>
      <c r="O376" s="808" t="s">
        <v>931</v>
      </c>
      <c r="P376" s="809"/>
      <c r="Q376" s="808" t="s">
        <v>932</v>
      </c>
      <c r="R376" s="809"/>
      <c r="S376" s="808" t="s">
        <v>933</v>
      </c>
      <c r="T376" s="809"/>
      <c r="U376" s="808" t="s">
        <v>934</v>
      </c>
      <c r="V376" s="809"/>
      <c r="W376" s="808" t="s">
        <v>935</v>
      </c>
      <c r="X376" s="809"/>
      <c r="Y376" s="808" t="s">
        <v>936</v>
      </c>
      <c r="Z376" s="809"/>
      <c r="AA376" s="808" t="s">
        <v>950</v>
      </c>
      <c r="AB376" s="809"/>
      <c r="AC376" s="808" t="s">
        <v>951</v>
      </c>
      <c r="AD376" s="809"/>
    </row>
    <row r="377" spans="1:32" ht="36">
      <c r="A377" s="742"/>
      <c r="B377" s="742"/>
      <c r="C377" s="742"/>
      <c r="D377" s="815"/>
      <c r="E377" s="742"/>
      <c r="F377" s="742"/>
      <c r="G377" s="817"/>
      <c r="H377" s="745"/>
      <c r="I377" s="745"/>
      <c r="J377" s="778"/>
      <c r="K377" s="416" t="s">
        <v>937</v>
      </c>
      <c r="L377" s="65" t="s">
        <v>949</v>
      </c>
      <c r="M377" s="416" t="s">
        <v>937</v>
      </c>
      <c r="N377" s="65" t="s">
        <v>949</v>
      </c>
      <c r="O377" s="416" t="s">
        <v>937</v>
      </c>
      <c r="P377" s="65" t="s">
        <v>949</v>
      </c>
      <c r="Q377" s="416" t="s">
        <v>937</v>
      </c>
      <c r="R377" s="65" t="s">
        <v>949</v>
      </c>
      <c r="S377" s="416" t="s">
        <v>937</v>
      </c>
      <c r="T377" s="65" t="s">
        <v>949</v>
      </c>
      <c r="U377" s="416" t="s">
        <v>937</v>
      </c>
      <c r="V377" s="65" t="s">
        <v>949</v>
      </c>
      <c r="W377" s="416" t="s">
        <v>937</v>
      </c>
      <c r="X377" s="65" t="s">
        <v>949</v>
      </c>
      <c r="Y377" s="416" t="s">
        <v>937</v>
      </c>
      <c r="Z377" s="65" t="s">
        <v>949</v>
      </c>
      <c r="AA377" s="416" t="s">
        <v>937</v>
      </c>
      <c r="AB377" s="65" t="s">
        <v>949</v>
      </c>
      <c r="AC377" s="416" t="s">
        <v>937</v>
      </c>
      <c r="AD377" s="65" t="s">
        <v>949</v>
      </c>
    </row>
    <row r="378" spans="1:32" s="8" customFormat="1" ht="18">
      <c r="A378" s="32">
        <v>1</v>
      </c>
      <c r="B378" s="51" t="s">
        <v>1722</v>
      </c>
      <c r="C378" s="284" t="s">
        <v>1723</v>
      </c>
      <c r="D378" s="285">
        <v>2</v>
      </c>
      <c r="E378" s="200" t="s">
        <v>1725</v>
      </c>
      <c r="F378" s="200" t="s">
        <v>1727</v>
      </c>
      <c r="G378" s="200" t="s">
        <v>1729</v>
      </c>
      <c r="H378" s="203">
        <v>197</v>
      </c>
      <c r="I378" s="203">
        <v>197</v>
      </c>
      <c r="J378" s="33">
        <f>I378/H378*100</f>
        <v>100</v>
      </c>
      <c r="K378" s="203">
        <v>1</v>
      </c>
      <c r="L378" s="33">
        <f>K378/I378*100</f>
        <v>0.50761421319796951</v>
      </c>
      <c r="M378" s="296">
        <v>0</v>
      </c>
      <c r="N378" s="33">
        <f>M378/I378*100</f>
        <v>0</v>
      </c>
      <c r="O378" s="296">
        <v>0</v>
      </c>
      <c r="P378" s="33">
        <f>O378/I378*100</f>
        <v>0</v>
      </c>
      <c r="Q378" s="296">
        <v>0</v>
      </c>
      <c r="R378" s="33">
        <f>Q378/I378*100</f>
        <v>0</v>
      </c>
      <c r="S378" s="296">
        <v>1</v>
      </c>
      <c r="T378" s="33">
        <f>S378/I378*100</f>
        <v>0.50761421319796951</v>
      </c>
      <c r="U378" s="296">
        <v>0</v>
      </c>
      <c r="V378" s="33">
        <f>U378/I378*100</f>
        <v>0</v>
      </c>
      <c r="W378" s="296">
        <v>0</v>
      </c>
      <c r="X378" s="33">
        <f>W378/I378*100</f>
        <v>0</v>
      </c>
      <c r="Y378" s="296">
        <v>0</v>
      </c>
      <c r="Z378" s="33">
        <f>Y378/I378*100</f>
        <v>0</v>
      </c>
      <c r="AA378" s="296">
        <v>0</v>
      </c>
      <c r="AB378" s="33">
        <f>AA378/I378*100</f>
        <v>0</v>
      </c>
      <c r="AC378" s="296">
        <v>0</v>
      </c>
      <c r="AD378" s="33">
        <f>AC378/I378*100</f>
        <v>0</v>
      </c>
      <c r="AE378" s="8">
        <v>1</v>
      </c>
      <c r="AF378" s="8">
        <v>1</v>
      </c>
    </row>
    <row r="379" spans="1:32" s="8" customFormat="1" ht="18.75" thickBot="1">
      <c r="A379" s="32">
        <v>2</v>
      </c>
      <c r="B379" s="51" t="s">
        <v>1521</v>
      </c>
      <c r="C379" s="288" t="s">
        <v>1724</v>
      </c>
      <c r="D379" s="201">
        <v>4</v>
      </c>
      <c r="E379" s="32" t="s">
        <v>1726</v>
      </c>
      <c r="F379" s="200" t="s">
        <v>1728</v>
      </c>
      <c r="G379" s="200" t="s">
        <v>1729</v>
      </c>
      <c r="H379" s="203">
        <v>145</v>
      </c>
      <c r="I379" s="203">
        <v>86</v>
      </c>
      <c r="J379" s="33">
        <f>I379/H379*100</f>
        <v>59.310344827586206</v>
      </c>
      <c r="K379" s="203">
        <v>3</v>
      </c>
      <c r="L379" s="33">
        <f>K379/I379*100</f>
        <v>3.4883720930232558</v>
      </c>
      <c r="M379" s="296">
        <v>0</v>
      </c>
      <c r="N379" s="33">
        <f>M379/I379*100</f>
        <v>0</v>
      </c>
      <c r="O379" s="296">
        <v>1</v>
      </c>
      <c r="P379" s="33">
        <f>O379/I379*100</f>
        <v>1.1627906976744187</v>
      </c>
      <c r="Q379" s="296">
        <v>1</v>
      </c>
      <c r="R379" s="33">
        <f>Q379/I379*100</f>
        <v>1.1627906976744187</v>
      </c>
      <c r="S379" s="296">
        <v>2</v>
      </c>
      <c r="T379" s="33">
        <f>S379/I379*100</f>
        <v>2.3255813953488373</v>
      </c>
      <c r="U379" s="296">
        <v>1</v>
      </c>
      <c r="V379" s="33">
        <f>U379/I379*100</f>
        <v>1.1627906976744187</v>
      </c>
      <c r="W379" s="296">
        <v>1</v>
      </c>
      <c r="X379" s="33">
        <f>W379/I379*100</f>
        <v>1.1627906976744187</v>
      </c>
      <c r="Y379" s="296">
        <v>1</v>
      </c>
      <c r="Z379" s="33">
        <f>Y379/I379*100</f>
        <v>1.1627906976744187</v>
      </c>
      <c r="AA379" s="296">
        <v>1</v>
      </c>
      <c r="AB379" s="33">
        <f>AA379/I379*100</f>
        <v>1.1627906976744187</v>
      </c>
      <c r="AC379" s="296">
        <v>1</v>
      </c>
      <c r="AD379" s="33">
        <f>AC379/I379*100</f>
        <v>1.1627906976744187</v>
      </c>
      <c r="AE379" s="8">
        <v>1</v>
      </c>
      <c r="AF379" s="8">
        <v>1</v>
      </c>
    </row>
    <row r="380" spans="1:32" ht="18" customHeight="1" thickTop="1" thickBot="1">
      <c r="A380" s="769" t="s">
        <v>123</v>
      </c>
      <c r="B380" s="771"/>
      <c r="C380" s="771"/>
      <c r="D380" s="771"/>
      <c r="E380" s="771"/>
      <c r="F380" s="771"/>
      <c r="G380" s="772"/>
      <c r="H380" s="82">
        <f>SUM(H378:H379)</f>
        <v>342</v>
      </c>
      <c r="I380" s="82">
        <f>SUM(I378:I379)</f>
        <v>283</v>
      </c>
      <c r="J380" s="33">
        <f>I380/H380*100</f>
        <v>82.748538011695899</v>
      </c>
      <c r="K380" s="82">
        <f>SUM(K378:K379)</f>
        <v>4</v>
      </c>
      <c r="L380" s="33">
        <f>K380/I380*100</f>
        <v>1.4134275618374559</v>
      </c>
      <c r="M380" s="82">
        <f>SUM(M378:M379)</f>
        <v>0</v>
      </c>
      <c r="N380" s="33">
        <f>M380/I380*100</f>
        <v>0</v>
      </c>
      <c r="O380" s="82">
        <f>SUM(O378:O379)</f>
        <v>1</v>
      </c>
      <c r="P380" s="83">
        <f>O380/I380*100</f>
        <v>0.35335689045936397</v>
      </c>
      <c r="Q380" s="82">
        <f>SUM(Q378:Q379)</f>
        <v>1</v>
      </c>
      <c r="R380" s="83">
        <f>Q380/I380*100</f>
        <v>0.35335689045936397</v>
      </c>
      <c r="S380" s="82">
        <f>SUM(S378:S379)</f>
        <v>3</v>
      </c>
      <c r="T380" s="83">
        <f>S380/I380*100</f>
        <v>1.0600706713780919</v>
      </c>
      <c r="U380" s="82">
        <f>SUM(U378:U379)</f>
        <v>1</v>
      </c>
      <c r="V380" s="83">
        <f>U380/I380*100</f>
        <v>0.35335689045936397</v>
      </c>
      <c r="W380" s="82">
        <f>SUM(W378:W379)</f>
        <v>1</v>
      </c>
      <c r="X380" s="83">
        <f>W380/I380*100</f>
        <v>0.35335689045936397</v>
      </c>
      <c r="Y380" s="82">
        <f>SUM(Y378:Y379)</f>
        <v>1</v>
      </c>
      <c r="Z380" s="83">
        <f>Y380/I380*100</f>
        <v>0.35335689045936397</v>
      </c>
      <c r="AA380" s="82">
        <f>SUM(AA378:AA379)</f>
        <v>1</v>
      </c>
      <c r="AB380" s="83">
        <f>AA380/I380*100</f>
        <v>0.35335689045936397</v>
      </c>
      <c r="AC380" s="82">
        <f>SUM(AC378:AC379)</f>
        <v>1</v>
      </c>
      <c r="AD380" s="83">
        <f>AC380/I380*100</f>
        <v>0.35335689045936397</v>
      </c>
    </row>
    <row r="381" spans="1:32" ht="18" customHeight="1" thickTop="1">
      <c r="A381" s="300"/>
      <c r="B381" s="300"/>
      <c r="C381" s="300"/>
      <c r="D381" s="301"/>
      <c r="E381" s="300"/>
      <c r="F381" s="300"/>
      <c r="G381" s="300"/>
      <c r="H381" s="302"/>
      <c r="I381" s="302"/>
      <c r="J381" s="303"/>
      <c r="K381" s="302"/>
      <c r="L381" s="303"/>
      <c r="M381" s="302"/>
      <c r="N381" s="303"/>
      <c r="O381" s="302"/>
      <c r="P381" s="303"/>
      <c r="Q381" s="302"/>
      <c r="R381" s="303"/>
      <c r="S381" s="302"/>
      <c r="T381" s="303"/>
      <c r="U381" s="302"/>
      <c r="V381" s="303"/>
      <c r="W381" s="302"/>
      <c r="X381" s="303"/>
      <c r="Y381" s="302"/>
      <c r="Z381" s="303"/>
      <c r="AA381" s="302"/>
      <c r="AB381" s="303"/>
      <c r="AC381" s="302"/>
      <c r="AD381" s="303"/>
    </row>
    <row r="382" spans="1:32" ht="18" customHeight="1">
      <c r="A382" s="300"/>
      <c r="B382" s="300"/>
      <c r="C382" s="300"/>
      <c r="D382" s="301"/>
      <c r="E382" s="300"/>
      <c r="F382" s="300"/>
      <c r="G382" s="300"/>
      <c r="H382" s="302"/>
      <c r="I382" s="302"/>
      <c r="J382" s="303"/>
      <c r="K382" s="302"/>
      <c r="L382" s="303"/>
      <c r="M382" s="302"/>
      <c r="N382" s="303"/>
      <c r="O382" s="302"/>
      <c r="P382" s="303"/>
      <c r="Q382" s="302"/>
      <c r="R382" s="303"/>
      <c r="S382" s="302"/>
      <c r="T382" s="303"/>
      <c r="U382" s="302"/>
      <c r="V382" s="303"/>
      <c r="W382" s="302"/>
      <c r="X382" s="303"/>
      <c r="Y382" s="302"/>
      <c r="Z382" s="303"/>
      <c r="AA382" s="302"/>
      <c r="AB382" s="303"/>
      <c r="AC382" s="302"/>
      <c r="AD382" s="303"/>
    </row>
    <row r="383" spans="1:32" ht="18" customHeight="1">
      <c r="A383" s="300"/>
      <c r="B383" s="300"/>
      <c r="C383" s="300"/>
      <c r="D383" s="301"/>
      <c r="E383" s="300"/>
      <c r="F383" s="300"/>
      <c r="G383" s="300"/>
      <c r="H383" s="87"/>
      <c r="I383" s="87"/>
      <c r="J383" s="89"/>
      <c r="K383" s="87"/>
      <c r="L383" s="89"/>
      <c r="M383" s="87"/>
      <c r="N383" s="89"/>
      <c r="O383" s="87"/>
      <c r="P383" s="89"/>
      <c r="Q383" s="87"/>
      <c r="R383" s="89"/>
      <c r="S383" s="87"/>
      <c r="T383" s="89"/>
      <c r="U383" s="87"/>
      <c r="V383" s="89"/>
      <c r="W383" s="87"/>
      <c r="X383" s="89"/>
      <c r="Y383" s="87"/>
      <c r="Z383" s="89"/>
      <c r="AA383" s="87"/>
      <c r="AB383" s="89"/>
      <c r="AC383" s="87"/>
      <c r="AD383" s="89"/>
    </row>
    <row r="384" spans="1:32" ht="18" customHeight="1">
      <c r="A384" s="300"/>
      <c r="B384" s="300"/>
      <c r="C384" s="300"/>
      <c r="D384" s="301"/>
      <c r="E384" s="300"/>
      <c r="F384" s="300"/>
      <c r="G384" s="300"/>
      <c r="H384" s="87"/>
      <c r="I384" s="87"/>
      <c r="J384" s="89"/>
      <c r="K384" s="87"/>
      <c r="L384" s="89"/>
      <c r="M384" s="87"/>
      <c r="N384" s="89"/>
      <c r="O384" s="87"/>
      <c r="P384" s="89"/>
      <c r="Q384" s="87"/>
      <c r="R384" s="89"/>
      <c r="S384" s="87"/>
      <c r="T384" s="89"/>
      <c r="U384" s="87"/>
      <c r="V384" s="89"/>
      <c r="W384" s="87"/>
      <c r="X384" s="89"/>
      <c r="Y384" s="87"/>
      <c r="Z384" s="89"/>
      <c r="AA384" s="87"/>
      <c r="AB384" s="89"/>
      <c r="AC384" s="87"/>
      <c r="AD384" s="89"/>
    </row>
    <row r="385" spans="1:30" ht="18" customHeight="1">
      <c r="A385" s="300"/>
      <c r="B385" s="300"/>
      <c r="C385" s="300"/>
      <c r="D385" s="301"/>
      <c r="E385" s="300"/>
      <c r="F385" s="300"/>
      <c r="G385" s="300"/>
      <c r="H385" s="87"/>
      <c r="I385" s="87"/>
      <c r="J385" s="89"/>
      <c r="K385" s="87"/>
      <c r="L385" s="89"/>
      <c r="M385" s="87"/>
      <c r="N385" s="89"/>
      <c r="O385" s="87"/>
      <c r="P385" s="89"/>
      <c r="Q385" s="87"/>
      <c r="R385" s="89"/>
      <c r="S385" s="87"/>
      <c r="T385" s="89"/>
      <c r="U385" s="87"/>
      <c r="V385" s="89"/>
      <c r="W385" s="87"/>
      <c r="X385" s="89"/>
      <c r="Y385" s="87"/>
      <c r="Z385" s="89"/>
      <c r="AA385" s="87"/>
      <c r="AB385" s="89"/>
      <c r="AC385" s="87"/>
      <c r="AD385" s="89"/>
    </row>
    <row r="386" spans="1:30" ht="18" customHeight="1">
      <c r="A386" s="300"/>
      <c r="B386" s="300"/>
      <c r="C386" s="300"/>
      <c r="D386" s="301"/>
      <c r="E386" s="300"/>
      <c r="F386" s="300"/>
      <c r="G386" s="300"/>
      <c r="H386" s="302"/>
      <c r="I386" s="302"/>
      <c r="J386" s="303"/>
      <c r="K386" s="302"/>
      <c r="L386" s="303"/>
      <c r="M386" s="302"/>
      <c r="N386" s="303"/>
      <c r="O386" s="302"/>
      <c r="P386" s="303"/>
      <c r="Q386" s="302"/>
      <c r="R386" s="303"/>
      <c r="S386" s="302"/>
      <c r="T386" s="303"/>
      <c r="U386" s="302"/>
      <c r="V386" s="303"/>
      <c r="W386" s="302"/>
      <c r="X386" s="303"/>
      <c r="Y386" s="302"/>
      <c r="Z386" s="303"/>
      <c r="AA386" s="302"/>
      <c r="AB386" s="303"/>
      <c r="AC386" s="302"/>
      <c r="AD386" s="303"/>
    </row>
    <row r="387" spans="1:30" ht="18" customHeight="1">
      <c r="A387" s="300"/>
      <c r="B387" s="300"/>
      <c r="C387" s="300"/>
      <c r="D387" s="301"/>
      <c r="E387" s="300"/>
      <c r="F387" s="300"/>
      <c r="G387" s="300"/>
      <c r="H387" s="302"/>
      <c r="I387" s="302"/>
      <c r="J387" s="303"/>
      <c r="K387" s="302"/>
      <c r="L387" s="303"/>
      <c r="M387" s="302"/>
      <c r="N387" s="303"/>
      <c r="O387" s="302"/>
      <c r="P387" s="303"/>
      <c r="Q387" s="302"/>
      <c r="R387" s="303"/>
      <c r="S387" s="302"/>
      <c r="T387" s="303"/>
      <c r="U387" s="302"/>
      <c r="V387" s="303"/>
      <c r="W387" s="302"/>
      <c r="X387" s="303"/>
      <c r="Y387" s="302"/>
      <c r="Z387" s="303"/>
      <c r="AA387" s="302"/>
      <c r="AB387" s="303"/>
      <c r="AC387" s="302"/>
      <c r="AD387" s="303"/>
    </row>
    <row r="388" spans="1:30" ht="18" customHeight="1">
      <c r="A388" s="300"/>
      <c r="B388" s="300"/>
      <c r="C388" s="300"/>
      <c r="D388" s="301"/>
      <c r="E388" s="300"/>
      <c r="F388" s="300"/>
      <c r="G388" s="300"/>
      <c r="H388" s="302"/>
      <c r="I388" s="302"/>
      <c r="J388" s="303"/>
      <c r="K388" s="302"/>
      <c r="L388" s="303"/>
      <c r="M388" s="302"/>
      <c r="N388" s="303"/>
      <c r="O388" s="302"/>
      <c r="P388" s="303"/>
      <c r="Q388" s="302"/>
      <c r="R388" s="303"/>
      <c r="S388" s="302"/>
      <c r="T388" s="303"/>
      <c r="U388" s="302"/>
      <c r="V388" s="303"/>
      <c r="W388" s="302"/>
      <c r="X388" s="303"/>
      <c r="Y388" s="302"/>
      <c r="Z388" s="303"/>
      <c r="AA388" s="302"/>
      <c r="AB388" s="303"/>
      <c r="AC388" s="302"/>
      <c r="AD388" s="303"/>
    </row>
    <row r="389" spans="1:30" ht="18" customHeight="1">
      <c r="A389" s="300"/>
      <c r="B389" s="300"/>
      <c r="C389" s="300"/>
      <c r="D389" s="301"/>
      <c r="E389" s="300"/>
      <c r="F389" s="300"/>
      <c r="G389" s="300"/>
      <c r="H389" s="302"/>
      <c r="I389" s="302"/>
      <c r="J389" s="303"/>
      <c r="K389" s="302"/>
      <c r="L389" s="303"/>
      <c r="M389" s="302"/>
      <c r="N389" s="303"/>
      <c r="O389" s="302"/>
      <c r="P389" s="303"/>
      <c r="Q389" s="302"/>
      <c r="R389" s="303"/>
      <c r="S389" s="302"/>
      <c r="T389" s="303"/>
      <c r="U389" s="302"/>
      <c r="V389" s="303"/>
      <c r="W389" s="302"/>
      <c r="X389" s="303"/>
      <c r="Y389" s="302"/>
      <c r="Z389" s="303"/>
      <c r="AA389" s="302"/>
      <c r="AB389" s="303"/>
      <c r="AC389" s="302"/>
      <c r="AD389" s="303"/>
    </row>
    <row r="390" spans="1:30" ht="18" customHeight="1">
      <c r="A390" s="300"/>
      <c r="B390" s="300"/>
      <c r="C390" s="300"/>
      <c r="D390" s="301"/>
      <c r="E390" s="300"/>
      <c r="F390" s="300"/>
      <c r="G390" s="300"/>
      <c r="H390" s="302"/>
      <c r="I390" s="302"/>
      <c r="J390" s="303"/>
      <c r="K390" s="302"/>
      <c r="L390" s="303"/>
      <c r="M390" s="302"/>
      <c r="N390" s="303"/>
      <c r="O390" s="302"/>
      <c r="P390" s="303"/>
      <c r="Q390" s="302"/>
      <c r="R390" s="303"/>
      <c r="S390" s="302"/>
      <c r="T390" s="303"/>
      <c r="U390" s="302"/>
      <c r="V390" s="303"/>
      <c r="W390" s="302"/>
      <c r="X390" s="303"/>
      <c r="Y390" s="302"/>
      <c r="Z390" s="303"/>
      <c r="AA390" s="302"/>
      <c r="AB390" s="303"/>
      <c r="AC390" s="302"/>
      <c r="AD390" s="303"/>
    </row>
    <row r="391" spans="1:30" ht="18" customHeight="1">
      <c r="A391" s="300"/>
      <c r="B391" s="300"/>
      <c r="C391" s="300"/>
      <c r="D391" s="301"/>
      <c r="E391" s="300"/>
      <c r="F391" s="300"/>
      <c r="G391" s="300"/>
      <c r="H391" s="302"/>
      <c r="I391" s="302"/>
      <c r="J391" s="303"/>
      <c r="K391" s="302"/>
      <c r="L391" s="303"/>
      <c r="M391" s="302"/>
      <c r="N391" s="303"/>
      <c r="O391" s="302"/>
      <c r="P391" s="303"/>
      <c r="Q391" s="302"/>
      <c r="R391" s="303"/>
      <c r="S391" s="302"/>
      <c r="T391" s="303"/>
      <c r="U391" s="302"/>
      <c r="V391" s="303"/>
      <c r="W391" s="302"/>
      <c r="X391" s="303"/>
      <c r="Y391" s="302"/>
      <c r="Z391" s="303"/>
      <c r="AA391" s="302"/>
      <c r="AB391" s="303"/>
      <c r="AC391" s="302"/>
      <c r="AD391" s="303"/>
    </row>
    <row r="392" spans="1:30" ht="23.25">
      <c r="A392" s="810" t="s">
        <v>2404</v>
      </c>
      <c r="B392" s="810"/>
      <c r="C392" s="810"/>
      <c r="D392" s="810"/>
      <c r="E392" s="810"/>
      <c r="F392" s="810"/>
      <c r="G392" s="810"/>
      <c r="H392" s="810"/>
      <c r="I392" s="810"/>
      <c r="J392" s="810"/>
      <c r="K392" s="810"/>
      <c r="L392" s="810"/>
      <c r="M392" s="810"/>
      <c r="N392" s="810"/>
      <c r="O392" s="810"/>
      <c r="P392" s="810"/>
      <c r="Q392" s="810"/>
      <c r="R392" s="810"/>
      <c r="S392" s="810"/>
      <c r="T392" s="810"/>
      <c r="U392" s="810"/>
      <c r="V392" s="810"/>
      <c r="W392" s="810"/>
      <c r="X392" s="810"/>
      <c r="Y392" s="810"/>
      <c r="Z392" s="810"/>
      <c r="AA392" s="810"/>
      <c r="AB392" s="810"/>
      <c r="AC392" s="810"/>
      <c r="AD392" s="810"/>
    </row>
    <row r="393" spans="1:30" ht="23.25">
      <c r="A393" s="810" t="s">
        <v>124</v>
      </c>
      <c r="B393" s="810"/>
      <c r="C393" s="810"/>
      <c r="D393" s="810"/>
      <c r="E393" s="810"/>
      <c r="F393" s="810"/>
      <c r="G393" s="810"/>
      <c r="H393" s="810"/>
      <c r="I393" s="810"/>
      <c r="J393" s="810"/>
      <c r="K393" s="810"/>
      <c r="L393" s="810"/>
      <c r="M393" s="810"/>
      <c r="N393" s="810"/>
      <c r="O393" s="810"/>
      <c r="P393" s="810"/>
      <c r="Q393" s="810"/>
      <c r="R393" s="810"/>
      <c r="S393" s="810"/>
      <c r="T393" s="810"/>
      <c r="U393" s="810"/>
      <c r="V393" s="810"/>
      <c r="W393" s="810"/>
      <c r="X393" s="810"/>
      <c r="Y393" s="810"/>
      <c r="Z393" s="810"/>
      <c r="AA393" s="810"/>
      <c r="AB393" s="810"/>
      <c r="AC393" s="810"/>
      <c r="AD393" s="810"/>
    </row>
    <row r="394" spans="1:30" ht="21">
      <c r="A394" s="290"/>
      <c r="B394" s="812" t="s">
        <v>968</v>
      </c>
      <c r="C394" s="812"/>
      <c r="D394" s="812"/>
      <c r="E394" s="812"/>
      <c r="F394" s="812"/>
      <c r="G394" s="812"/>
      <c r="H394" s="812"/>
      <c r="I394" s="812"/>
      <c r="J394" s="812"/>
      <c r="K394" s="812"/>
      <c r="L394" s="812"/>
      <c r="M394" s="812"/>
      <c r="N394" s="812"/>
      <c r="O394" s="812"/>
      <c r="P394" s="812"/>
      <c r="Q394" s="812"/>
      <c r="R394" s="812"/>
      <c r="S394" s="812"/>
      <c r="T394" s="812"/>
      <c r="U394" s="812"/>
      <c r="V394" s="812"/>
      <c r="W394" s="812"/>
      <c r="X394" s="812"/>
      <c r="Y394" s="812"/>
      <c r="Z394" s="812"/>
      <c r="AA394" s="812"/>
      <c r="AB394" s="812"/>
      <c r="AC394" s="812"/>
      <c r="AD394" s="812"/>
    </row>
    <row r="395" spans="1:30" ht="21">
      <c r="A395" s="290"/>
      <c r="B395" s="292" t="s">
        <v>1730</v>
      </c>
      <c r="C395" s="292"/>
      <c r="D395" s="325"/>
      <c r="E395" s="297"/>
      <c r="F395" s="297"/>
      <c r="G395" s="297"/>
      <c r="H395" s="291"/>
      <c r="I395" s="291"/>
      <c r="J395" s="297"/>
      <c r="K395" s="291"/>
      <c r="L395" s="297"/>
      <c r="M395" s="291"/>
      <c r="N395" s="297"/>
      <c r="O395" s="291"/>
      <c r="P395" s="297"/>
      <c r="Q395" s="291"/>
      <c r="R395" s="297"/>
      <c r="S395" s="291"/>
      <c r="T395" s="297"/>
      <c r="U395" s="291"/>
      <c r="V395" s="297"/>
      <c r="W395" s="291"/>
      <c r="X395" s="297"/>
      <c r="Y395" s="291"/>
      <c r="Z395" s="297"/>
      <c r="AA395" s="291"/>
      <c r="AB395" s="297"/>
      <c r="AC395" s="291"/>
      <c r="AD395" s="297"/>
    </row>
    <row r="396" spans="1:30" ht="23.25">
      <c r="A396" s="290"/>
      <c r="B396" s="293"/>
      <c r="C396" s="293"/>
      <c r="D396" s="294"/>
      <c r="E396" s="293"/>
      <c r="F396" s="293"/>
      <c r="G396" s="293"/>
      <c r="H396" s="295"/>
      <c r="I396" s="295"/>
      <c r="J396" s="376"/>
      <c r="K396" s="295"/>
      <c r="L396" s="376"/>
      <c r="M396" s="295"/>
      <c r="N396" s="376"/>
      <c r="O396" s="295"/>
      <c r="P396" s="376"/>
      <c r="Q396" s="295"/>
      <c r="R396" s="376"/>
      <c r="S396" s="295"/>
      <c r="T396" s="376"/>
      <c r="U396" s="295"/>
      <c r="V396" s="376"/>
      <c r="W396" s="295"/>
      <c r="X396" s="376"/>
      <c r="Y396" s="295"/>
      <c r="Z396" s="376"/>
      <c r="AA396" s="295"/>
      <c r="AB396" s="376"/>
      <c r="AC396" s="295"/>
      <c r="AD396" s="376"/>
    </row>
    <row r="397" spans="1:30" ht="23.25">
      <c r="A397" s="290"/>
      <c r="B397" s="293"/>
      <c r="C397" s="293"/>
      <c r="D397" s="294"/>
      <c r="E397" s="293"/>
      <c r="F397" s="293"/>
      <c r="G397" s="293"/>
      <c r="H397" s="295"/>
      <c r="I397" s="295"/>
      <c r="J397" s="376"/>
      <c r="K397" s="295"/>
      <c r="L397" s="376"/>
      <c r="M397" s="295"/>
      <c r="N397" s="376"/>
      <c r="O397" s="295"/>
      <c r="P397" s="376"/>
      <c r="Q397" s="295"/>
      <c r="R397" s="376"/>
      <c r="S397" s="295"/>
      <c r="T397" s="376"/>
      <c r="U397" s="295"/>
      <c r="V397" s="376"/>
      <c r="W397" s="295"/>
      <c r="X397" s="376"/>
      <c r="Y397" s="295"/>
      <c r="Z397" s="376"/>
      <c r="AA397" s="295"/>
      <c r="AB397" s="376"/>
      <c r="AC397" s="295"/>
      <c r="AD397" s="376"/>
    </row>
    <row r="398" spans="1:30" ht="18" customHeight="1">
      <c r="A398" s="740" t="s">
        <v>940</v>
      </c>
      <c r="B398" s="740" t="s">
        <v>122</v>
      </c>
      <c r="C398" s="740" t="s">
        <v>942</v>
      </c>
      <c r="D398" s="813" t="s">
        <v>943</v>
      </c>
      <c r="E398" s="740" t="s">
        <v>944</v>
      </c>
      <c r="F398" s="740" t="s">
        <v>945</v>
      </c>
      <c r="G398" s="740" t="s">
        <v>1139</v>
      </c>
      <c r="H398" s="743" t="s">
        <v>946</v>
      </c>
      <c r="I398" s="743" t="s">
        <v>1853</v>
      </c>
      <c r="J398" s="776" t="s">
        <v>1852</v>
      </c>
      <c r="K398" s="765" t="s">
        <v>928</v>
      </c>
      <c r="L398" s="766"/>
      <c r="M398" s="751" t="s">
        <v>929</v>
      </c>
      <c r="N398" s="764"/>
      <c r="O398" s="764"/>
      <c r="P398" s="764"/>
      <c r="Q398" s="764"/>
      <c r="R398" s="764"/>
      <c r="S398" s="764"/>
      <c r="T398" s="764"/>
      <c r="U398" s="764"/>
      <c r="V398" s="764"/>
      <c r="W398" s="764"/>
      <c r="X398" s="764"/>
      <c r="Y398" s="764"/>
      <c r="Z398" s="764"/>
      <c r="AA398" s="764"/>
      <c r="AB398" s="764"/>
      <c r="AC398" s="764"/>
      <c r="AD398" s="752"/>
    </row>
    <row r="399" spans="1:30" ht="18">
      <c r="A399" s="741"/>
      <c r="B399" s="741"/>
      <c r="C399" s="741"/>
      <c r="D399" s="814"/>
      <c r="E399" s="741"/>
      <c r="F399" s="741"/>
      <c r="G399" s="816"/>
      <c r="H399" s="744"/>
      <c r="I399" s="744"/>
      <c r="J399" s="777"/>
      <c r="K399" s="767"/>
      <c r="L399" s="768"/>
      <c r="M399" s="808" t="s">
        <v>930</v>
      </c>
      <c r="N399" s="809"/>
      <c r="O399" s="808" t="s">
        <v>931</v>
      </c>
      <c r="P399" s="809"/>
      <c r="Q399" s="808" t="s">
        <v>932</v>
      </c>
      <c r="R399" s="809"/>
      <c r="S399" s="808" t="s">
        <v>933</v>
      </c>
      <c r="T399" s="809"/>
      <c r="U399" s="808" t="s">
        <v>934</v>
      </c>
      <c r="V399" s="809"/>
      <c r="W399" s="808" t="s">
        <v>935</v>
      </c>
      <c r="X399" s="809"/>
      <c r="Y399" s="808" t="s">
        <v>936</v>
      </c>
      <c r="Z399" s="809"/>
      <c r="AA399" s="808" t="s">
        <v>950</v>
      </c>
      <c r="AB399" s="809"/>
      <c r="AC399" s="808" t="s">
        <v>951</v>
      </c>
      <c r="AD399" s="809"/>
    </row>
    <row r="400" spans="1:30" ht="36">
      <c r="A400" s="742"/>
      <c r="B400" s="742"/>
      <c r="C400" s="742"/>
      <c r="D400" s="815"/>
      <c r="E400" s="742"/>
      <c r="F400" s="742"/>
      <c r="G400" s="817"/>
      <c r="H400" s="745"/>
      <c r="I400" s="745"/>
      <c r="J400" s="778"/>
      <c r="K400" s="416" t="s">
        <v>937</v>
      </c>
      <c r="L400" s="65" t="s">
        <v>949</v>
      </c>
      <c r="M400" s="416" t="s">
        <v>937</v>
      </c>
      <c r="N400" s="65" t="s">
        <v>949</v>
      </c>
      <c r="O400" s="416" t="s">
        <v>937</v>
      </c>
      <c r="P400" s="65" t="s">
        <v>949</v>
      </c>
      <c r="Q400" s="416" t="s">
        <v>937</v>
      </c>
      <c r="R400" s="65" t="s">
        <v>949</v>
      </c>
      <c r="S400" s="416" t="s">
        <v>937</v>
      </c>
      <c r="T400" s="65" t="s">
        <v>949</v>
      </c>
      <c r="U400" s="416" t="s">
        <v>937</v>
      </c>
      <c r="V400" s="65" t="s">
        <v>949</v>
      </c>
      <c r="W400" s="416" t="s">
        <v>937</v>
      </c>
      <c r="X400" s="65" t="s">
        <v>949</v>
      </c>
      <c r="Y400" s="416" t="s">
        <v>937</v>
      </c>
      <c r="Z400" s="65" t="s">
        <v>949</v>
      </c>
      <c r="AA400" s="416" t="s">
        <v>937</v>
      </c>
      <c r="AB400" s="65" t="s">
        <v>949</v>
      </c>
      <c r="AC400" s="416" t="s">
        <v>937</v>
      </c>
      <c r="AD400" s="65" t="s">
        <v>949</v>
      </c>
    </row>
    <row r="401" spans="1:32" s="8" customFormat="1" ht="18.75" thickBot="1">
      <c r="A401" s="32">
        <v>1</v>
      </c>
      <c r="B401" s="51" t="s">
        <v>1731</v>
      </c>
      <c r="C401" s="284" t="s">
        <v>1732</v>
      </c>
      <c r="D401" s="285">
        <v>9</v>
      </c>
      <c r="E401" s="200" t="s">
        <v>1733</v>
      </c>
      <c r="F401" s="200" t="s">
        <v>1734</v>
      </c>
      <c r="G401" s="200" t="s">
        <v>1729</v>
      </c>
      <c r="H401" s="340">
        <v>114</v>
      </c>
      <c r="I401" s="340">
        <v>108</v>
      </c>
      <c r="J401" s="327">
        <f>I401/H401*100</f>
        <v>94.73684210526315</v>
      </c>
      <c r="K401" s="203">
        <v>6</v>
      </c>
      <c r="L401" s="33">
        <f>K401/I401*100</f>
        <v>5.5555555555555554</v>
      </c>
      <c r="M401" s="296">
        <v>0</v>
      </c>
      <c r="N401" s="33">
        <f>M401/I401*100</f>
        <v>0</v>
      </c>
      <c r="O401" s="296">
        <v>0</v>
      </c>
      <c r="P401" s="33">
        <f>O401/I401*100</f>
        <v>0</v>
      </c>
      <c r="Q401" s="296">
        <v>0</v>
      </c>
      <c r="R401" s="33">
        <f>Q401/I401*100</f>
        <v>0</v>
      </c>
      <c r="S401" s="296">
        <v>0</v>
      </c>
      <c r="T401" s="33">
        <f>S401/I401*100</f>
        <v>0</v>
      </c>
      <c r="U401" s="296">
        <v>0</v>
      </c>
      <c r="V401" s="33">
        <f>U401/I401*100</f>
        <v>0</v>
      </c>
      <c r="W401" s="296">
        <v>6</v>
      </c>
      <c r="X401" s="33">
        <f>W401/I401*100</f>
        <v>5.5555555555555554</v>
      </c>
      <c r="Y401" s="296">
        <v>0</v>
      </c>
      <c r="Z401" s="33">
        <f>Y401/I401*100</f>
        <v>0</v>
      </c>
      <c r="AA401" s="296">
        <v>0</v>
      </c>
      <c r="AB401" s="33">
        <f>AA401/I401*100</f>
        <v>0</v>
      </c>
      <c r="AC401" s="296">
        <v>0</v>
      </c>
      <c r="AD401" s="33">
        <f>AC401/I401*100</f>
        <v>0</v>
      </c>
      <c r="AE401" s="8">
        <v>1</v>
      </c>
      <c r="AF401" s="8">
        <v>1</v>
      </c>
    </row>
    <row r="402" spans="1:32" ht="18" thickTop="1" thickBot="1">
      <c r="A402" s="827" t="s">
        <v>123</v>
      </c>
      <c r="B402" s="828"/>
      <c r="C402" s="828"/>
      <c r="D402" s="828"/>
      <c r="E402" s="828"/>
      <c r="F402" s="828"/>
      <c r="G402" s="829"/>
      <c r="H402" s="82">
        <f>SUM(H401)</f>
        <v>114</v>
      </c>
      <c r="I402" s="82">
        <f>SUM(I401)</f>
        <v>108</v>
      </c>
      <c r="J402" s="83">
        <f>I402/H402*100</f>
        <v>94.73684210526315</v>
      </c>
      <c r="K402" s="82">
        <f>SUM(K401)</f>
        <v>6</v>
      </c>
      <c r="L402" s="83">
        <f>K402/I402*100</f>
        <v>5.5555555555555554</v>
      </c>
      <c r="M402" s="82">
        <f>SUM(M401)</f>
        <v>0</v>
      </c>
      <c r="N402" s="83">
        <f>M402/I402*100</f>
        <v>0</v>
      </c>
      <c r="O402" s="82">
        <f>SUM(O401)</f>
        <v>0</v>
      </c>
      <c r="P402" s="83">
        <f>O402/I402*100</f>
        <v>0</v>
      </c>
      <c r="Q402" s="82">
        <f>SUM(Q401)</f>
        <v>0</v>
      </c>
      <c r="R402" s="83">
        <f>Q402/I402*100</f>
        <v>0</v>
      </c>
      <c r="S402" s="82">
        <f>SUM(S401)</f>
        <v>0</v>
      </c>
      <c r="T402" s="83">
        <f>S402/I402*100</f>
        <v>0</v>
      </c>
      <c r="U402" s="82">
        <f>SUM(U401)</f>
        <v>0</v>
      </c>
      <c r="V402" s="83">
        <f>U402/I402*100</f>
        <v>0</v>
      </c>
      <c r="W402" s="82">
        <f>SUM(W401)</f>
        <v>6</v>
      </c>
      <c r="X402" s="83">
        <f>W402/I402*100</f>
        <v>5.5555555555555554</v>
      </c>
      <c r="Y402" s="82">
        <f>SUM(Y401)</f>
        <v>0</v>
      </c>
      <c r="Z402" s="83">
        <f>Y402/I402*100</f>
        <v>0</v>
      </c>
      <c r="AA402" s="82">
        <f>SUM(AA401)</f>
        <v>0</v>
      </c>
      <c r="AB402" s="83">
        <f>AA402/I402*100</f>
        <v>0</v>
      </c>
      <c r="AC402" s="82">
        <f>SUM(AC401)</f>
        <v>0</v>
      </c>
      <c r="AD402" s="83">
        <f>AC402/I402*100</f>
        <v>0</v>
      </c>
    </row>
    <row r="403" spans="1:32" ht="18.75" thickTop="1">
      <c r="A403" s="333"/>
      <c r="B403" s="334"/>
      <c r="C403" s="334"/>
      <c r="D403" s="335"/>
      <c r="E403" s="333"/>
      <c r="F403" s="333"/>
      <c r="G403" s="308"/>
      <c r="H403" s="302"/>
      <c r="I403" s="302"/>
      <c r="J403" s="303"/>
      <c r="K403" s="302"/>
      <c r="L403" s="303"/>
      <c r="M403" s="302"/>
      <c r="N403" s="303"/>
      <c r="O403" s="302"/>
      <c r="P403" s="303"/>
      <c r="Q403" s="302"/>
      <c r="R403" s="303"/>
      <c r="S403" s="302"/>
      <c r="T403" s="303"/>
      <c r="U403" s="302"/>
      <c r="V403" s="303"/>
      <c r="W403" s="302"/>
      <c r="X403" s="303"/>
      <c r="Y403" s="302"/>
      <c r="Z403" s="303"/>
      <c r="AA403" s="302"/>
      <c r="AB403" s="303"/>
      <c r="AC403" s="302"/>
      <c r="AD403" s="303"/>
    </row>
    <row r="404" spans="1:32" ht="18">
      <c r="A404" s="333"/>
      <c r="B404" s="334"/>
      <c r="C404" s="334"/>
      <c r="D404" s="335"/>
      <c r="E404" s="333"/>
      <c r="F404" s="333"/>
      <c r="G404" s="308"/>
      <c r="H404" s="302"/>
      <c r="I404" s="302"/>
      <c r="J404" s="303"/>
      <c r="K404" s="302"/>
      <c r="L404" s="303"/>
      <c r="M404" s="302"/>
      <c r="N404" s="303"/>
      <c r="O404" s="302"/>
      <c r="P404" s="303"/>
      <c r="Q404" s="302"/>
      <c r="R404" s="303"/>
      <c r="S404" s="302"/>
      <c r="T404" s="303"/>
      <c r="U404" s="302"/>
      <c r="V404" s="303"/>
      <c r="W404" s="302"/>
      <c r="X404" s="303"/>
      <c r="Y404" s="302"/>
      <c r="Z404" s="303"/>
      <c r="AA404" s="302"/>
      <c r="AB404" s="303"/>
      <c r="AC404" s="302"/>
      <c r="AD404" s="303"/>
    </row>
    <row r="405" spans="1:32" ht="18">
      <c r="A405" s="333"/>
      <c r="B405" s="334"/>
      <c r="C405" s="334"/>
      <c r="D405" s="335"/>
      <c r="E405" s="333"/>
      <c r="F405" s="333"/>
      <c r="G405" s="308"/>
      <c r="H405" s="302"/>
      <c r="I405" s="302"/>
      <c r="J405" s="303"/>
      <c r="K405" s="302"/>
      <c r="L405" s="303"/>
      <c r="M405" s="302"/>
      <c r="N405" s="303"/>
      <c r="O405" s="302"/>
      <c r="P405" s="303"/>
      <c r="Q405" s="302"/>
      <c r="R405" s="303"/>
      <c r="S405" s="302"/>
      <c r="T405" s="303"/>
      <c r="U405" s="302"/>
      <c r="V405" s="303"/>
      <c r="W405" s="302"/>
      <c r="X405" s="303"/>
      <c r="Y405" s="302"/>
      <c r="Z405" s="303"/>
      <c r="AA405" s="302"/>
      <c r="AB405" s="303"/>
      <c r="AC405" s="302"/>
      <c r="AD405" s="303"/>
    </row>
    <row r="406" spans="1:32" ht="18">
      <c r="A406" s="333"/>
      <c r="B406" s="334"/>
      <c r="C406" s="334"/>
      <c r="D406" s="335"/>
      <c r="E406" s="333"/>
      <c r="F406" s="333"/>
      <c r="G406" s="308"/>
      <c r="H406" s="302"/>
      <c r="I406" s="302"/>
      <c r="J406" s="303"/>
      <c r="K406" s="302"/>
      <c r="L406" s="303"/>
      <c r="M406" s="302"/>
      <c r="N406" s="303"/>
      <c r="O406" s="302"/>
      <c r="P406" s="303"/>
      <c r="Q406" s="302"/>
      <c r="R406" s="303"/>
      <c r="S406" s="302"/>
      <c r="T406" s="303"/>
      <c r="U406" s="302"/>
      <c r="V406" s="303"/>
      <c r="W406" s="302"/>
      <c r="X406" s="303"/>
      <c r="Y406" s="302"/>
      <c r="Z406" s="303"/>
      <c r="AA406" s="302"/>
      <c r="AB406" s="303"/>
      <c r="AC406" s="302"/>
      <c r="AD406" s="303"/>
    </row>
    <row r="407" spans="1:32" ht="18">
      <c r="A407" s="333"/>
      <c r="B407" s="334"/>
      <c r="C407" s="334"/>
      <c r="D407" s="335"/>
      <c r="E407" s="333"/>
      <c r="F407" s="333"/>
      <c r="G407" s="308"/>
      <c r="H407" s="302"/>
      <c r="I407" s="302"/>
      <c r="J407" s="303"/>
      <c r="K407" s="302"/>
      <c r="L407" s="303"/>
      <c r="M407" s="302"/>
      <c r="N407" s="303"/>
      <c r="O407" s="302"/>
      <c r="P407" s="303"/>
      <c r="Q407" s="302"/>
      <c r="R407" s="303"/>
      <c r="S407" s="302"/>
      <c r="T407" s="303"/>
      <c r="U407" s="302"/>
      <c r="V407" s="303"/>
      <c r="W407" s="302"/>
      <c r="X407" s="303"/>
      <c r="Y407" s="302"/>
      <c r="Z407" s="303"/>
      <c r="AA407" s="302"/>
      <c r="AB407" s="303"/>
      <c r="AC407" s="302"/>
      <c r="AD407" s="303"/>
    </row>
    <row r="408" spans="1:32" ht="18">
      <c r="A408" s="333"/>
      <c r="B408" s="334"/>
      <c r="C408" s="334"/>
      <c r="D408" s="335"/>
      <c r="E408" s="333"/>
      <c r="F408" s="333"/>
      <c r="G408" s="308"/>
      <c r="H408" s="302"/>
      <c r="I408" s="302"/>
      <c r="J408" s="303"/>
      <c r="K408" s="302"/>
      <c r="L408" s="303"/>
      <c r="M408" s="302"/>
      <c r="N408" s="303"/>
      <c r="O408" s="302"/>
      <c r="P408" s="303"/>
      <c r="Q408" s="302"/>
      <c r="R408" s="303"/>
      <c r="S408" s="302"/>
      <c r="T408" s="303"/>
      <c r="U408" s="302"/>
      <c r="V408" s="303"/>
      <c r="W408" s="302"/>
      <c r="X408" s="303"/>
      <c r="Y408" s="302"/>
      <c r="Z408" s="303"/>
      <c r="AA408" s="302"/>
      <c r="AB408" s="303"/>
      <c r="AC408" s="302"/>
      <c r="AD408" s="303"/>
    </row>
    <row r="409" spans="1:32" ht="18">
      <c r="A409" s="333"/>
      <c r="B409" s="334"/>
      <c r="C409" s="334"/>
      <c r="D409" s="335"/>
      <c r="E409" s="333"/>
      <c r="F409" s="333"/>
      <c r="G409" s="308"/>
      <c r="H409" s="302"/>
      <c r="I409" s="302"/>
      <c r="J409" s="303"/>
      <c r="K409" s="302"/>
      <c r="L409" s="303"/>
      <c r="M409" s="302"/>
      <c r="N409" s="303"/>
      <c r="O409" s="302"/>
      <c r="P409" s="303"/>
      <c r="Q409" s="302"/>
      <c r="R409" s="303"/>
      <c r="S409" s="302"/>
      <c r="T409" s="303"/>
      <c r="U409" s="302"/>
      <c r="V409" s="303"/>
      <c r="W409" s="302"/>
      <c r="X409" s="303"/>
      <c r="Y409" s="302"/>
      <c r="Z409" s="303"/>
      <c r="AA409" s="302"/>
      <c r="AB409" s="303"/>
      <c r="AC409" s="302"/>
      <c r="AD409" s="303"/>
    </row>
    <row r="410" spans="1:32" ht="18">
      <c r="A410" s="333"/>
      <c r="B410" s="334"/>
      <c r="C410" s="334"/>
      <c r="D410" s="335"/>
      <c r="E410" s="333"/>
      <c r="F410" s="333"/>
      <c r="G410" s="308"/>
      <c r="H410" s="302"/>
      <c r="I410" s="302"/>
      <c r="J410" s="303"/>
      <c r="K410" s="302"/>
      <c r="L410" s="303"/>
      <c r="M410" s="302"/>
      <c r="N410" s="303"/>
      <c r="O410" s="302"/>
      <c r="P410" s="303"/>
      <c r="Q410" s="302"/>
      <c r="R410" s="303"/>
      <c r="S410" s="302"/>
      <c r="T410" s="303"/>
      <c r="U410" s="302"/>
      <c r="V410" s="303"/>
      <c r="W410" s="302"/>
      <c r="X410" s="303"/>
      <c r="Y410" s="302"/>
      <c r="Z410" s="303"/>
      <c r="AA410" s="302"/>
      <c r="AB410" s="303"/>
      <c r="AC410" s="302"/>
      <c r="AD410" s="303"/>
    </row>
    <row r="411" spans="1:32" ht="18">
      <c r="A411" s="333"/>
      <c r="B411" s="334"/>
      <c r="C411" s="334"/>
      <c r="D411" s="335"/>
      <c r="E411" s="333"/>
      <c r="F411" s="333"/>
      <c r="G411" s="308"/>
      <c r="H411" s="302"/>
      <c r="I411" s="302"/>
      <c r="J411" s="303"/>
      <c r="K411" s="302"/>
      <c r="L411" s="303"/>
      <c r="M411" s="302"/>
      <c r="N411" s="303"/>
      <c r="O411" s="302"/>
      <c r="P411" s="303"/>
      <c r="Q411" s="302"/>
      <c r="R411" s="303"/>
      <c r="S411" s="302"/>
      <c r="T411" s="303"/>
      <c r="U411" s="302"/>
      <c r="V411" s="303"/>
      <c r="W411" s="302"/>
      <c r="X411" s="303"/>
      <c r="Y411" s="302"/>
      <c r="Z411" s="303"/>
      <c r="AA411" s="302"/>
      <c r="AB411" s="303"/>
      <c r="AC411" s="302"/>
      <c r="AD411" s="303"/>
    </row>
    <row r="412" spans="1:32" ht="18">
      <c r="A412" s="333"/>
      <c r="B412" s="334"/>
      <c r="C412" s="334"/>
      <c r="D412" s="335"/>
      <c r="E412" s="333"/>
      <c r="F412" s="333"/>
      <c r="G412" s="308"/>
      <c r="H412" s="302"/>
      <c r="I412" s="302"/>
      <c r="J412" s="303"/>
      <c r="K412" s="302"/>
      <c r="L412" s="303"/>
      <c r="M412" s="302"/>
      <c r="N412" s="303"/>
      <c r="O412" s="302"/>
      <c r="P412" s="303"/>
      <c r="Q412" s="302"/>
      <c r="R412" s="303"/>
      <c r="S412" s="302"/>
      <c r="T412" s="303"/>
      <c r="U412" s="302"/>
      <c r="V412" s="303"/>
      <c r="W412" s="302"/>
      <c r="X412" s="303"/>
      <c r="Y412" s="302"/>
      <c r="Z412" s="303"/>
      <c r="AA412" s="302"/>
      <c r="AB412" s="303"/>
      <c r="AC412" s="302"/>
      <c r="AD412" s="303"/>
    </row>
    <row r="413" spans="1:32" ht="18">
      <c r="A413" s="333"/>
      <c r="B413" s="334"/>
      <c r="C413" s="334"/>
      <c r="D413" s="335"/>
      <c r="E413" s="333"/>
      <c r="F413" s="333"/>
      <c r="G413" s="308"/>
      <c r="H413" s="302"/>
      <c r="I413" s="302"/>
      <c r="J413" s="303"/>
      <c r="K413" s="302"/>
      <c r="L413" s="303"/>
      <c r="M413" s="302"/>
      <c r="N413" s="303"/>
      <c r="O413" s="302"/>
      <c r="P413" s="303"/>
      <c r="Q413" s="302"/>
      <c r="R413" s="303"/>
      <c r="S413" s="302"/>
      <c r="T413" s="303"/>
      <c r="U413" s="302"/>
      <c r="V413" s="303"/>
      <c r="W413" s="302"/>
      <c r="X413" s="303"/>
      <c r="Y413" s="302"/>
      <c r="Z413" s="303"/>
      <c r="AA413" s="302"/>
      <c r="AB413" s="303"/>
      <c r="AC413" s="302"/>
      <c r="AD413" s="303"/>
    </row>
    <row r="414" spans="1:32" ht="23.25">
      <c r="A414" s="810" t="s">
        <v>2404</v>
      </c>
      <c r="B414" s="810"/>
      <c r="C414" s="810"/>
      <c r="D414" s="810"/>
      <c r="E414" s="810"/>
      <c r="F414" s="810"/>
      <c r="G414" s="810"/>
      <c r="H414" s="810"/>
      <c r="I414" s="810"/>
      <c r="J414" s="810"/>
      <c r="K414" s="810"/>
      <c r="L414" s="810"/>
      <c r="M414" s="810"/>
      <c r="N414" s="810"/>
      <c r="O414" s="810"/>
      <c r="P414" s="810"/>
      <c r="Q414" s="810"/>
      <c r="R414" s="810"/>
      <c r="S414" s="810"/>
      <c r="T414" s="810"/>
      <c r="U414" s="810"/>
      <c r="V414" s="810"/>
      <c r="W414" s="810"/>
      <c r="X414" s="810"/>
      <c r="Y414" s="810"/>
      <c r="Z414" s="810"/>
      <c r="AA414" s="810"/>
      <c r="AB414" s="810"/>
      <c r="AC414" s="810"/>
      <c r="AD414" s="810"/>
    </row>
    <row r="415" spans="1:32" ht="23.25">
      <c r="A415" s="810" t="s">
        <v>124</v>
      </c>
      <c r="B415" s="810"/>
      <c r="C415" s="810"/>
      <c r="D415" s="810"/>
      <c r="E415" s="810"/>
      <c r="F415" s="810"/>
      <c r="G415" s="810"/>
      <c r="H415" s="810"/>
      <c r="I415" s="810"/>
      <c r="J415" s="810"/>
      <c r="K415" s="810"/>
      <c r="L415" s="810"/>
      <c r="M415" s="810"/>
      <c r="N415" s="810"/>
      <c r="O415" s="810"/>
      <c r="P415" s="810"/>
      <c r="Q415" s="810"/>
      <c r="R415" s="810"/>
      <c r="S415" s="810"/>
      <c r="T415" s="810"/>
      <c r="U415" s="810"/>
      <c r="V415" s="810"/>
      <c r="W415" s="810"/>
      <c r="X415" s="810"/>
      <c r="Y415" s="810"/>
      <c r="Z415" s="810"/>
      <c r="AA415" s="810"/>
      <c r="AB415" s="810"/>
      <c r="AC415" s="810"/>
      <c r="AD415" s="810"/>
    </row>
    <row r="416" spans="1:32" ht="21">
      <c r="A416" s="290"/>
      <c r="B416" s="812" t="s">
        <v>968</v>
      </c>
      <c r="C416" s="812"/>
      <c r="D416" s="812"/>
      <c r="E416" s="812"/>
      <c r="F416" s="812"/>
      <c r="G416" s="812"/>
      <c r="H416" s="812"/>
      <c r="I416" s="812"/>
      <c r="J416" s="812"/>
      <c r="K416" s="812"/>
      <c r="L416" s="812"/>
      <c r="M416" s="812"/>
      <c r="N416" s="812"/>
      <c r="O416" s="812"/>
      <c r="P416" s="812"/>
      <c r="Q416" s="812"/>
      <c r="R416" s="812"/>
      <c r="S416" s="812"/>
      <c r="T416" s="812"/>
      <c r="U416" s="812"/>
      <c r="V416" s="812"/>
      <c r="W416" s="812"/>
      <c r="X416" s="812"/>
      <c r="Y416" s="812"/>
      <c r="Z416" s="812"/>
      <c r="AA416" s="812"/>
      <c r="AB416" s="812"/>
      <c r="AC416" s="812"/>
      <c r="AD416" s="812"/>
    </row>
    <row r="417" spans="1:32" ht="21">
      <c r="A417" s="290"/>
      <c r="B417" s="812" t="s">
        <v>1741</v>
      </c>
      <c r="C417" s="812"/>
      <c r="D417" s="812"/>
      <c r="E417" s="812"/>
      <c r="F417" s="812"/>
      <c r="G417" s="812"/>
      <c r="H417" s="812"/>
      <c r="I417" s="291"/>
      <c r="J417" s="297"/>
      <c r="K417" s="291"/>
      <c r="L417" s="297"/>
      <c r="M417" s="291"/>
      <c r="N417" s="297"/>
      <c r="O417" s="291"/>
      <c r="P417" s="297"/>
      <c r="Q417" s="291"/>
      <c r="R417" s="297"/>
      <c r="S417" s="291"/>
      <c r="T417" s="297"/>
      <c r="U417" s="291"/>
      <c r="V417" s="297"/>
      <c r="W417" s="291"/>
      <c r="X417" s="297"/>
      <c r="Y417" s="291"/>
      <c r="Z417" s="297"/>
      <c r="AA417" s="291"/>
      <c r="AB417" s="297"/>
      <c r="AC417" s="291"/>
      <c r="AD417" s="297"/>
    </row>
    <row r="418" spans="1:32" ht="23.25">
      <c r="A418" s="290"/>
      <c r="B418" s="293"/>
      <c r="C418" s="293"/>
      <c r="D418" s="294"/>
      <c r="E418" s="293"/>
      <c r="F418" s="293"/>
      <c r="G418" s="293"/>
      <c r="H418" s="295"/>
      <c r="I418" s="295"/>
      <c r="J418" s="376"/>
      <c r="K418" s="295"/>
      <c r="L418" s="376"/>
      <c r="M418" s="295"/>
      <c r="N418" s="376"/>
      <c r="O418" s="295"/>
      <c r="P418" s="376"/>
      <c r="Q418" s="295"/>
      <c r="R418" s="376"/>
      <c r="S418" s="295"/>
      <c r="T418" s="376"/>
      <c r="U418" s="295"/>
      <c r="V418" s="376"/>
      <c r="W418" s="295"/>
      <c r="X418" s="376"/>
      <c r="Y418" s="295"/>
      <c r="Z418" s="376"/>
      <c r="AA418" s="295"/>
      <c r="AB418" s="376"/>
      <c r="AC418" s="295"/>
      <c r="AD418" s="376"/>
    </row>
    <row r="419" spans="1:32" ht="23.25">
      <c r="A419" s="290"/>
      <c r="B419" s="293"/>
      <c r="C419" s="293"/>
      <c r="D419" s="294"/>
      <c r="E419" s="293"/>
      <c r="F419" s="293"/>
      <c r="G419" s="293"/>
      <c r="H419" s="295"/>
      <c r="I419" s="295"/>
      <c r="J419" s="376"/>
      <c r="K419" s="295"/>
      <c r="L419" s="376"/>
      <c r="M419" s="295"/>
      <c r="N419" s="376"/>
      <c r="O419" s="295"/>
      <c r="P419" s="376"/>
      <c r="Q419" s="295"/>
      <c r="R419" s="376"/>
      <c r="S419" s="295"/>
      <c r="T419" s="376"/>
      <c r="U419" s="295"/>
      <c r="V419" s="376"/>
      <c r="W419" s="295"/>
      <c r="X419" s="376"/>
      <c r="Y419" s="295"/>
      <c r="Z419" s="376"/>
      <c r="AA419" s="295"/>
      <c r="AB419" s="376"/>
      <c r="AC419" s="295"/>
      <c r="AD419" s="376"/>
    </row>
    <row r="420" spans="1:32" ht="18" customHeight="1">
      <c r="A420" s="740" t="s">
        <v>940</v>
      </c>
      <c r="B420" s="740" t="s">
        <v>122</v>
      </c>
      <c r="C420" s="740" t="s">
        <v>942</v>
      </c>
      <c r="D420" s="813" t="s">
        <v>943</v>
      </c>
      <c r="E420" s="740" t="s">
        <v>944</v>
      </c>
      <c r="F420" s="740" t="s">
        <v>945</v>
      </c>
      <c r="G420" s="740" t="s">
        <v>1139</v>
      </c>
      <c r="H420" s="743" t="s">
        <v>946</v>
      </c>
      <c r="I420" s="743" t="s">
        <v>1853</v>
      </c>
      <c r="J420" s="776" t="s">
        <v>1852</v>
      </c>
      <c r="K420" s="765" t="s">
        <v>928</v>
      </c>
      <c r="L420" s="766"/>
      <c r="M420" s="751" t="s">
        <v>929</v>
      </c>
      <c r="N420" s="764"/>
      <c r="O420" s="764"/>
      <c r="P420" s="764"/>
      <c r="Q420" s="764"/>
      <c r="R420" s="764"/>
      <c r="S420" s="764"/>
      <c r="T420" s="764"/>
      <c r="U420" s="764"/>
      <c r="V420" s="764"/>
      <c r="W420" s="764"/>
      <c r="X420" s="764"/>
      <c r="Y420" s="764"/>
      <c r="Z420" s="764"/>
      <c r="AA420" s="764"/>
      <c r="AB420" s="764"/>
      <c r="AC420" s="764"/>
      <c r="AD420" s="752"/>
    </row>
    <row r="421" spans="1:32" ht="18">
      <c r="A421" s="741"/>
      <c r="B421" s="741"/>
      <c r="C421" s="741"/>
      <c r="D421" s="814"/>
      <c r="E421" s="741"/>
      <c r="F421" s="741"/>
      <c r="G421" s="816"/>
      <c r="H421" s="744"/>
      <c r="I421" s="744"/>
      <c r="J421" s="777"/>
      <c r="K421" s="767"/>
      <c r="L421" s="768"/>
      <c r="M421" s="808" t="s">
        <v>930</v>
      </c>
      <c r="N421" s="809"/>
      <c r="O421" s="808" t="s">
        <v>931</v>
      </c>
      <c r="P421" s="809"/>
      <c r="Q421" s="808" t="s">
        <v>932</v>
      </c>
      <c r="R421" s="809"/>
      <c r="S421" s="808" t="s">
        <v>933</v>
      </c>
      <c r="T421" s="809"/>
      <c r="U421" s="808" t="s">
        <v>934</v>
      </c>
      <c r="V421" s="809"/>
      <c r="W421" s="808" t="s">
        <v>935</v>
      </c>
      <c r="X421" s="809"/>
      <c r="Y421" s="808" t="s">
        <v>936</v>
      </c>
      <c r="Z421" s="809"/>
      <c r="AA421" s="808" t="s">
        <v>950</v>
      </c>
      <c r="AB421" s="809"/>
      <c r="AC421" s="808" t="s">
        <v>951</v>
      </c>
      <c r="AD421" s="809"/>
    </row>
    <row r="422" spans="1:32" ht="36">
      <c r="A422" s="742"/>
      <c r="B422" s="742"/>
      <c r="C422" s="742"/>
      <c r="D422" s="815"/>
      <c r="E422" s="742"/>
      <c r="F422" s="742"/>
      <c r="G422" s="817"/>
      <c r="H422" s="745"/>
      <c r="I422" s="745"/>
      <c r="J422" s="778"/>
      <c r="K422" s="416" t="s">
        <v>937</v>
      </c>
      <c r="L422" s="65" t="s">
        <v>949</v>
      </c>
      <c r="M422" s="416" t="s">
        <v>937</v>
      </c>
      <c r="N422" s="65" t="s">
        <v>949</v>
      </c>
      <c r="O422" s="416" t="s">
        <v>937</v>
      </c>
      <c r="P422" s="65" t="s">
        <v>949</v>
      </c>
      <c r="Q422" s="416" t="s">
        <v>937</v>
      </c>
      <c r="R422" s="65" t="s">
        <v>949</v>
      </c>
      <c r="S422" s="416" t="s">
        <v>937</v>
      </c>
      <c r="T422" s="65" t="s">
        <v>949</v>
      </c>
      <c r="U422" s="416" t="s">
        <v>937</v>
      </c>
      <c r="V422" s="65" t="s">
        <v>949</v>
      </c>
      <c r="W422" s="416" t="s">
        <v>937</v>
      </c>
      <c r="X422" s="65" t="s">
        <v>949</v>
      </c>
      <c r="Y422" s="416" t="s">
        <v>937</v>
      </c>
      <c r="Z422" s="65" t="s">
        <v>949</v>
      </c>
      <c r="AA422" s="416" t="s">
        <v>937</v>
      </c>
      <c r="AB422" s="65" t="s">
        <v>949</v>
      </c>
      <c r="AC422" s="416" t="s">
        <v>937</v>
      </c>
      <c r="AD422" s="65" t="s">
        <v>949</v>
      </c>
    </row>
    <row r="423" spans="1:32" s="6" customFormat="1" ht="18.75">
      <c r="A423" s="32">
        <v>1</v>
      </c>
      <c r="B423" s="51" t="s">
        <v>1742</v>
      </c>
      <c r="C423" s="284" t="s">
        <v>1743</v>
      </c>
      <c r="D423" s="285">
        <v>4</v>
      </c>
      <c r="E423" s="200" t="s">
        <v>1745</v>
      </c>
      <c r="F423" s="200" t="s">
        <v>1746</v>
      </c>
      <c r="G423" s="200" t="s">
        <v>1149</v>
      </c>
      <c r="H423" s="158">
        <v>44</v>
      </c>
      <c r="I423" s="158">
        <v>44</v>
      </c>
      <c r="J423" s="326">
        <f>I423/H423*100</f>
        <v>100</v>
      </c>
      <c r="K423" s="317">
        <v>18</v>
      </c>
      <c r="L423" s="134">
        <f>K423/I423*100</f>
        <v>40.909090909090914</v>
      </c>
      <c r="M423" s="414">
        <v>10</v>
      </c>
      <c r="N423" s="134">
        <f>M423/I423*100</f>
        <v>22.727272727272727</v>
      </c>
      <c r="O423" s="414">
        <v>8</v>
      </c>
      <c r="P423" s="134">
        <f>O423/I423*100</f>
        <v>18.181818181818183</v>
      </c>
      <c r="Q423" s="317">
        <v>7</v>
      </c>
      <c r="R423" s="134">
        <f>Q423/I423*100</f>
        <v>15.909090909090908</v>
      </c>
      <c r="S423" s="317">
        <v>0</v>
      </c>
      <c r="T423" s="134">
        <f>S423/I423*100</f>
        <v>0</v>
      </c>
      <c r="U423" s="414">
        <v>4</v>
      </c>
      <c r="V423" s="134">
        <f>U423/I423*100</f>
        <v>9.0909090909090917</v>
      </c>
      <c r="W423" s="414">
        <v>12</v>
      </c>
      <c r="X423" s="134">
        <f>W423/I423*100</f>
        <v>27.27272727272727</v>
      </c>
      <c r="Y423" s="317">
        <v>0</v>
      </c>
      <c r="Z423" s="134">
        <f>Y423/I423*100</f>
        <v>0</v>
      </c>
      <c r="AA423" s="317">
        <v>0</v>
      </c>
      <c r="AB423" s="134">
        <f>AA423/I423*100</f>
        <v>0</v>
      </c>
      <c r="AC423" s="317">
        <v>1</v>
      </c>
      <c r="AD423" s="134">
        <f>AC423/I423*100</f>
        <v>2.2727272727272729</v>
      </c>
      <c r="AE423" s="6">
        <v>1</v>
      </c>
      <c r="AF423" s="6">
        <v>1</v>
      </c>
    </row>
    <row r="424" spans="1:32" s="6" customFormat="1" ht="18.75">
      <c r="A424" s="32">
        <v>2</v>
      </c>
      <c r="B424" s="51" t="s">
        <v>2016</v>
      </c>
      <c r="C424" s="288" t="s">
        <v>1744</v>
      </c>
      <c r="D424" s="201">
        <v>5</v>
      </c>
      <c r="E424" s="32" t="s">
        <v>1745</v>
      </c>
      <c r="F424" s="200" t="s">
        <v>1746</v>
      </c>
      <c r="G424" s="200" t="s">
        <v>1149</v>
      </c>
      <c r="H424" s="158">
        <v>64</v>
      </c>
      <c r="I424" s="158">
        <v>64</v>
      </c>
      <c r="J424" s="326">
        <f>I424/H424*100</f>
        <v>100</v>
      </c>
      <c r="K424" s="317">
        <v>20</v>
      </c>
      <c r="L424" s="134">
        <f>K424/I424*100</f>
        <v>31.25</v>
      </c>
      <c r="M424" s="414">
        <v>11</v>
      </c>
      <c r="N424" s="134">
        <f>M424/I424*100</f>
        <v>17.1875</v>
      </c>
      <c r="O424" s="414">
        <v>4</v>
      </c>
      <c r="P424" s="134">
        <f>O424/I424*100</f>
        <v>6.25</v>
      </c>
      <c r="Q424" s="317">
        <v>8</v>
      </c>
      <c r="R424" s="134">
        <f>Q424/I424*100</f>
        <v>12.5</v>
      </c>
      <c r="S424" s="317">
        <v>0</v>
      </c>
      <c r="T424" s="134">
        <f>S424/I424*100</f>
        <v>0</v>
      </c>
      <c r="U424" s="414">
        <v>6</v>
      </c>
      <c r="V424" s="134">
        <f>U424/I424*100</f>
        <v>9.375</v>
      </c>
      <c r="W424" s="414">
        <v>15</v>
      </c>
      <c r="X424" s="134">
        <f>W424/I424*100</f>
        <v>23.4375</v>
      </c>
      <c r="Y424" s="317">
        <v>0</v>
      </c>
      <c r="Z424" s="134">
        <f>Y424/I424*100</f>
        <v>0</v>
      </c>
      <c r="AA424" s="317">
        <v>0</v>
      </c>
      <c r="AB424" s="134">
        <f>AA424/I424*100</f>
        <v>0</v>
      </c>
      <c r="AC424" s="317">
        <v>1</v>
      </c>
      <c r="AD424" s="134">
        <f>AC424/I424*100</f>
        <v>1.5625</v>
      </c>
      <c r="AE424" s="6">
        <v>1</v>
      </c>
      <c r="AF424" s="6">
        <v>1</v>
      </c>
    </row>
    <row r="425" spans="1:32" ht="17.45" customHeight="1" thickBot="1">
      <c r="A425" s="821" t="s">
        <v>123</v>
      </c>
      <c r="B425" s="822"/>
      <c r="C425" s="822"/>
      <c r="D425" s="822"/>
      <c r="E425" s="822"/>
      <c r="F425" s="822"/>
      <c r="G425" s="823"/>
      <c r="H425" s="82">
        <f>SUM(H423:H424)</f>
        <v>108</v>
      </c>
      <c r="I425" s="82">
        <f>SUM(I423:I424)</f>
        <v>108</v>
      </c>
      <c r="J425" s="83">
        <f>I425/H425*100</f>
        <v>100</v>
      </c>
      <c r="K425" s="82">
        <f>SUM(K423:K424)</f>
        <v>38</v>
      </c>
      <c r="L425" s="134">
        <f>K425/I425*100</f>
        <v>35.185185185185183</v>
      </c>
      <c r="M425" s="82">
        <f>SUM(M423:M424)</f>
        <v>21</v>
      </c>
      <c r="N425" s="134">
        <f>M425/I425*100</f>
        <v>19.444444444444446</v>
      </c>
      <c r="O425" s="82">
        <f>SUM(O423:O424)</f>
        <v>12</v>
      </c>
      <c r="P425" s="134">
        <f>O425/I425*100</f>
        <v>11.111111111111111</v>
      </c>
      <c r="Q425" s="82">
        <f>SUM(Q423:Q424)</f>
        <v>15</v>
      </c>
      <c r="R425" s="134">
        <f>Q425/I425*100</f>
        <v>13.888888888888889</v>
      </c>
      <c r="S425" s="82">
        <f>SUM(S423:S424)</f>
        <v>0</v>
      </c>
      <c r="T425" s="134">
        <f>S425/I425*100</f>
        <v>0</v>
      </c>
      <c r="U425" s="82">
        <f>SUM(U423:U424)</f>
        <v>10</v>
      </c>
      <c r="V425" s="134">
        <f>U425/I425*100</f>
        <v>9.2592592592592595</v>
      </c>
      <c r="W425" s="82">
        <f>SUM(W423:W424)</f>
        <v>27</v>
      </c>
      <c r="X425" s="134">
        <f>W425/I425*100</f>
        <v>25</v>
      </c>
      <c r="Y425" s="82">
        <f>SUM(Y423:Y424)</f>
        <v>0</v>
      </c>
      <c r="Z425" s="134">
        <f>Y425/I425*100</f>
        <v>0</v>
      </c>
      <c r="AA425" s="82">
        <f>SUM(AA423:AA424)</f>
        <v>0</v>
      </c>
      <c r="AB425" s="134">
        <f>AA425/I425*100</f>
        <v>0</v>
      </c>
      <c r="AC425" s="82">
        <f>SUM(AC423:AC424)</f>
        <v>2</v>
      </c>
      <c r="AD425" s="134">
        <f>AC425/I425*100</f>
        <v>1.8518518518518516</v>
      </c>
    </row>
    <row r="426" spans="1:32" ht="17.45" customHeight="1" thickTop="1">
      <c r="A426" s="300"/>
      <c r="B426" s="300"/>
      <c r="C426" s="300"/>
      <c r="D426" s="301"/>
      <c r="E426" s="300"/>
      <c r="F426" s="300"/>
      <c r="G426" s="300"/>
      <c r="H426" s="302"/>
      <c r="I426" s="302"/>
      <c r="J426" s="303"/>
      <c r="K426" s="302"/>
      <c r="L426" s="303"/>
      <c r="M426" s="302"/>
      <c r="N426" s="303"/>
      <c r="O426" s="302"/>
      <c r="P426" s="303"/>
      <c r="Q426" s="302"/>
      <c r="R426" s="303"/>
      <c r="S426" s="302"/>
      <c r="T426" s="303"/>
      <c r="U426" s="302"/>
      <c r="V426" s="303"/>
      <c r="W426" s="302"/>
      <c r="X426" s="303"/>
      <c r="Y426" s="302"/>
      <c r="Z426" s="303"/>
      <c r="AA426" s="302"/>
      <c r="AB426" s="303"/>
      <c r="AC426" s="302"/>
      <c r="AD426" s="303"/>
    </row>
    <row r="427" spans="1:32" ht="17.45" customHeight="1">
      <c r="A427" s="300"/>
      <c r="B427" s="300"/>
      <c r="C427" s="300"/>
      <c r="D427" s="301"/>
      <c r="E427" s="300"/>
      <c r="F427" s="300"/>
      <c r="G427" s="300"/>
      <c r="H427" s="302"/>
      <c r="I427" s="302"/>
      <c r="J427" s="303"/>
      <c r="K427" s="302"/>
      <c r="L427" s="303"/>
      <c r="M427" s="302"/>
      <c r="N427" s="303"/>
      <c r="O427" s="302"/>
      <c r="P427" s="303"/>
      <c r="Q427" s="302"/>
      <c r="R427" s="303"/>
      <c r="S427" s="302"/>
      <c r="T427" s="303"/>
      <c r="U427" s="302"/>
      <c r="V427" s="303"/>
      <c r="W427" s="302"/>
      <c r="X427" s="303"/>
      <c r="Y427" s="302"/>
      <c r="Z427" s="303"/>
      <c r="AA427" s="302"/>
      <c r="AB427" s="303"/>
      <c r="AC427" s="302"/>
      <c r="AD427" s="303"/>
    </row>
    <row r="428" spans="1:32" ht="17.45" customHeight="1">
      <c r="A428" s="300"/>
      <c r="B428" s="300"/>
      <c r="C428" s="300"/>
      <c r="D428" s="301"/>
      <c r="E428" s="300"/>
      <c r="F428" s="300"/>
      <c r="G428" s="300"/>
      <c r="H428" s="302"/>
      <c r="I428" s="302"/>
      <c r="J428" s="303"/>
      <c r="K428" s="302"/>
      <c r="L428" s="303"/>
      <c r="M428" s="302"/>
      <c r="N428" s="303"/>
      <c r="O428" s="302"/>
      <c r="P428" s="303"/>
      <c r="Q428" s="302"/>
      <c r="R428" s="303"/>
      <c r="S428" s="302"/>
      <c r="T428" s="303"/>
      <c r="U428" s="302"/>
      <c r="V428" s="303"/>
      <c r="W428" s="302"/>
      <c r="X428" s="303"/>
      <c r="Y428" s="302"/>
      <c r="Z428" s="303"/>
      <c r="AA428" s="302"/>
      <c r="AB428" s="303"/>
      <c r="AC428" s="302"/>
      <c r="AD428" s="303"/>
    </row>
    <row r="429" spans="1:32" ht="17.45" customHeight="1">
      <c r="A429" s="300"/>
      <c r="B429" s="300"/>
      <c r="C429" s="300"/>
      <c r="D429" s="301"/>
      <c r="E429" s="300"/>
      <c r="F429" s="300"/>
      <c r="G429" s="300"/>
      <c r="H429" s="302"/>
      <c r="I429" s="302"/>
      <c r="J429" s="303"/>
      <c r="K429" s="302"/>
      <c r="L429" s="303"/>
      <c r="M429" s="302"/>
      <c r="N429" s="303"/>
      <c r="O429" s="302"/>
      <c r="P429" s="303"/>
      <c r="Q429" s="302"/>
      <c r="R429" s="303"/>
      <c r="S429" s="302"/>
      <c r="T429" s="303"/>
      <c r="U429" s="302"/>
      <c r="V429" s="303"/>
      <c r="W429" s="302"/>
      <c r="X429" s="303"/>
      <c r="Y429" s="302"/>
      <c r="Z429" s="303"/>
      <c r="AA429" s="302"/>
      <c r="AB429" s="303"/>
      <c r="AC429" s="302"/>
      <c r="AD429" s="303"/>
    </row>
    <row r="430" spans="1:32" ht="17.45" customHeight="1">
      <c r="A430" s="300"/>
      <c r="B430" s="300"/>
      <c r="C430" s="300"/>
      <c r="D430" s="301"/>
      <c r="E430" s="300"/>
      <c r="F430" s="300"/>
      <c r="G430" s="300"/>
      <c r="H430" s="302"/>
      <c r="I430" s="302"/>
      <c r="J430" s="303"/>
      <c r="K430" s="302"/>
      <c r="L430" s="303"/>
      <c r="M430" s="302"/>
      <c r="N430" s="303"/>
      <c r="O430" s="302"/>
      <c r="P430" s="303"/>
      <c r="Q430" s="302"/>
      <c r="R430" s="303"/>
      <c r="S430" s="302"/>
      <c r="T430" s="303"/>
      <c r="U430" s="302"/>
      <c r="V430" s="303"/>
      <c r="W430" s="302"/>
      <c r="X430" s="303"/>
      <c r="Y430" s="302"/>
      <c r="Z430" s="303"/>
      <c r="AA430" s="302"/>
      <c r="AB430" s="303"/>
      <c r="AC430" s="302"/>
      <c r="AD430" s="303"/>
    </row>
    <row r="431" spans="1:32" ht="17.45" customHeight="1">
      <c r="A431" s="300"/>
      <c r="B431" s="300"/>
      <c r="C431" s="300"/>
      <c r="D431" s="301"/>
      <c r="E431" s="300"/>
      <c r="F431" s="300"/>
      <c r="G431" s="300"/>
      <c r="H431" s="302"/>
      <c r="I431" s="302"/>
      <c r="J431" s="303"/>
      <c r="K431" s="302"/>
      <c r="L431" s="303"/>
      <c r="M431" s="302"/>
      <c r="N431" s="303"/>
      <c r="O431" s="302"/>
      <c r="P431" s="303"/>
      <c r="Q431" s="302"/>
      <c r="R431" s="303"/>
      <c r="S431" s="302"/>
      <c r="T431" s="303"/>
      <c r="U431" s="302"/>
      <c r="V431" s="303"/>
      <c r="W431" s="302"/>
      <c r="X431" s="303"/>
      <c r="Y431" s="302"/>
      <c r="Z431" s="303"/>
      <c r="AA431" s="302"/>
      <c r="AB431" s="303"/>
      <c r="AC431" s="302"/>
      <c r="AD431" s="303"/>
    </row>
    <row r="432" spans="1:32" ht="17.45" customHeight="1">
      <c r="A432" s="300"/>
      <c r="B432" s="300"/>
      <c r="C432" s="300"/>
      <c r="D432" s="301"/>
      <c r="E432" s="300"/>
      <c r="F432" s="300"/>
      <c r="G432" s="300"/>
      <c r="H432" s="302"/>
      <c r="I432" s="302"/>
      <c r="J432" s="303"/>
      <c r="K432" s="302"/>
      <c r="L432" s="303"/>
      <c r="M432" s="302"/>
      <c r="N432" s="303"/>
      <c r="O432" s="302"/>
      <c r="P432" s="303"/>
      <c r="Q432" s="302"/>
      <c r="R432" s="303"/>
      <c r="S432" s="302"/>
      <c r="T432" s="303"/>
      <c r="U432" s="302"/>
      <c r="V432" s="303"/>
      <c r="W432" s="302"/>
      <c r="X432" s="303"/>
      <c r="Y432" s="302"/>
      <c r="Z432" s="303"/>
      <c r="AA432" s="302"/>
      <c r="AB432" s="303"/>
      <c r="AC432" s="302"/>
      <c r="AD432" s="303"/>
    </row>
    <row r="433" spans="1:32" ht="17.45" customHeight="1">
      <c r="A433" s="300"/>
      <c r="B433" s="300"/>
      <c r="C433" s="300"/>
      <c r="D433" s="301"/>
      <c r="E433" s="300"/>
      <c r="F433" s="300"/>
      <c r="G433" s="300"/>
      <c r="H433" s="302"/>
      <c r="I433" s="302"/>
      <c r="J433" s="303"/>
      <c r="K433" s="302"/>
      <c r="L433" s="303"/>
      <c r="M433" s="302"/>
      <c r="N433" s="303"/>
      <c r="O433" s="302"/>
      <c r="P433" s="303"/>
      <c r="Q433" s="302"/>
      <c r="R433" s="303"/>
      <c r="S433" s="302"/>
      <c r="T433" s="303"/>
      <c r="U433" s="302"/>
      <c r="V433" s="303"/>
      <c r="W433" s="302"/>
      <c r="X433" s="303"/>
      <c r="Y433" s="302"/>
      <c r="Z433" s="303"/>
      <c r="AA433" s="302"/>
      <c r="AB433" s="303"/>
      <c r="AC433" s="302"/>
      <c r="AD433" s="303"/>
    </row>
    <row r="434" spans="1:32" ht="17.45" customHeight="1">
      <c r="A434" s="300"/>
      <c r="B434" s="300"/>
      <c r="C434" s="300"/>
      <c r="D434" s="301"/>
      <c r="E434" s="300"/>
      <c r="F434" s="300"/>
      <c r="G434" s="300"/>
      <c r="H434" s="302"/>
      <c r="I434" s="302"/>
      <c r="J434" s="303"/>
      <c r="K434" s="302"/>
      <c r="L434" s="303"/>
      <c r="M434" s="302"/>
      <c r="N434" s="303"/>
      <c r="O434" s="302"/>
      <c r="P434" s="303"/>
      <c r="Q434" s="302"/>
      <c r="R434" s="303"/>
      <c r="S434" s="302"/>
      <c r="T434" s="303"/>
      <c r="U434" s="302"/>
      <c r="V434" s="303"/>
      <c r="W434" s="302"/>
      <c r="X434" s="303"/>
      <c r="Y434" s="302"/>
      <c r="Z434" s="303"/>
      <c r="AA434" s="302"/>
      <c r="AB434" s="303"/>
      <c r="AC434" s="302"/>
      <c r="AD434" s="303"/>
    </row>
    <row r="435" spans="1:32" ht="17.45" customHeight="1">
      <c r="A435" s="300"/>
      <c r="B435" s="300"/>
      <c r="C435" s="300"/>
      <c r="D435" s="301"/>
      <c r="E435" s="300"/>
      <c r="F435" s="300"/>
      <c r="G435" s="300"/>
      <c r="H435" s="302"/>
      <c r="I435" s="302"/>
      <c r="J435" s="303"/>
      <c r="K435" s="302"/>
      <c r="L435" s="303"/>
      <c r="M435" s="302"/>
      <c r="N435" s="303"/>
      <c r="O435" s="302"/>
      <c r="P435" s="303"/>
      <c r="Q435" s="302"/>
      <c r="R435" s="303"/>
      <c r="S435" s="302"/>
      <c r="T435" s="303"/>
      <c r="U435" s="302"/>
      <c r="V435" s="303"/>
      <c r="W435" s="302"/>
      <c r="X435" s="303"/>
      <c r="Y435" s="302"/>
      <c r="Z435" s="303"/>
      <c r="AA435" s="302"/>
      <c r="AB435" s="303"/>
      <c r="AC435" s="302"/>
      <c r="AD435" s="303"/>
    </row>
    <row r="436" spans="1:32" ht="17.45" customHeight="1">
      <c r="A436" s="300"/>
      <c r="B436" s="300"/>
      <c r="C436" s="300"/>
      <c r="D436" s="301"/>
      <c r="E436" s="300"/>
      <c r="F436" s="300"/>
      <c r="G436" s="300"/>
      <c r="H436" s="302"/>
      <c r="I436" s="302"/>
      <c r="J436" s="303"/>
      <c r="K436" s="302"/>
      <c r="L436" s="303"/>
      <c r="M436" s="302"/>
      <c r="N436" s="303"/>
      <c r="O436" s="302"/>
      <c r="P436" s="303"/>
      <c r="Q436" s="302"/>
      <c r="R436" s="303"/>
      <c r="S436" s="302"/>
      <c r="T436" s="303"/>
      <c r="U436" s="302"/>
      <c r="V436" s="303"/>
      <c r="W436" s="302"/>
      <c r="X436" s="303"/>
      <c r="Y436" s="302"/>
      <c r="Z436" s="303"/>
      <c r="AA436" s="302"/>
      <c r="AB436" s="303"/>
      <c r="AC436" s="302"/>
      <c r="AD436" s="303"/>
    </row>
    <row r="437" spans="1:32" ht="23.25">
      <c r="A437" s="810" t="s">
        <v>2404</v>
      </c>
      <c r="B437" s="810"/>
      <c r="C437" s="810"/>
      <c r="D437" s="810"/>
      <c r="E437" s="810"/>
      <c r="F437" s="810"/>
      <c r="G437" s="810"/>
      <c r="H437" s="810"/>
      <c r="I437" s="810"/>
      <c r="J437" s="810"/>
      <c r="K437" s="810"/>
      <c r="L437" s="810"/>
      <c r="M437" s="810"/>
      <c r="N437" s="810"/>
      <c r="O437" s="810"/>
      <c r="P437" s="810"/>
      <c r="Q437" s="810"/>
      <c r="R437" s="810"/>
      <c r="S437" s="810"/>
      <c r="T437" s="810"/>
      <c r="U437" s="810"/>
      <c r="V437" s="810"/>
      <c r="W437" s="810"/>
      <c r="X437" s="810"/>
      <c r="Y437" s="810"/>
      <c r="Z437" s="810"/>
      <c r="AA437" s="810"/>
      <c r="AB437" s="810"/>
      <c r="AC437" s="810"/>
      <c r="AD437" s="810"/>
    </row>
    <row r="438" spans="1:32" ht="23.25">
      <c r="A438" s="810" t="s">
        <v>124</v>
      </c>
      <c r="B438" s="810"/>
      <c r="C438" s="810"/>
      <c r="D438" s="810"/>
      <c r="E438" s="810"/>
      <c r="F438" s="810"/>
      <c r="G438" s="810"/>
      <c r="H438" s="810"/>
      <c r="I438" s="810"/>
      <c r="J438" s="810"/>
      <c r="K438" s="810"/>
      <c r="L438" s="810"/>
      <c r="M438" s="810"/>
      <c r="N438" s="810"/>
      <c r="O438" s="810"/>
      <c r="P438" s="810"/>
      <c r="Q438" s="810"/>
      <c r="R438" s="810"/>
      <c r="S438" s="810"/>
      <c r="T438" s="810"/>
      <c r="U438" s="810"/>
      <c r="V438" s="810"/>
      <c r="W438" s="810"/>
      <c r="X438" s="810"/>
      <c r="Y438" s="810"/>
      <c r="Z438" s="810"/>
      <c r="AA438" s="810"/>
      <c r="AB438" s="810"/>
      <c r="AC438" s="810"/>
      <c r="AD438" s="810"/>
    </row>
    <row r="439" spans="1:32" ht="21">
      <c r="A439" s="290"/>
      <c r="B439" s="812" t="s">
        <v>968</v>
      </c>
      <c r="C439" s="812"/>
      <c r="D439" s="812"/>
      <c r="E439" s="812"/>
      <c r="F439" s="812"/>
      <c r="G439" s="812"/>
      <c r="H439" s="812"/>
      <c r="I439" s="812"/>
      <c r="J439" s="812"/>
      <c r="K439" s="812"/>
      <c r="L439" s="812"/>
      <c r="M439" s="812"/>
      <c r="N439" s="812"/>
      <c r="O439" s="812"/>
      <c r="P439" s="812"/>
      <c r="Q439" s="812"/>
      <c r="R439" s="812"/>
      <c r="S439" s="812"/>
      <c r="T439" s="812"/>
      <c r="U439" s="812"/>
      <c r="V439" s="812"/>
      <c r="W439" s="812"/>
      <c r="X439" s="812"/>
      <c r="Y439" s="812"/>
      <c r="Z439" s="812"/>
      <c r="AA439" s="812"/>
      <c r="AB439" s="812"/>
      <c r="AC439" s="812"/>
      <c r="AD439" s="812"/>
    </row>
    <row r="440" spans="1:32" ht="21">
      <c r="A440" s="290"/>
      <c r="B440" s="812" t="s">
        <v>1738</v>
      </c>
      <c r="C440" s="812"/>
      <c r="D440" s="812"/>
      <c r="E440" s="812"/>
      <c r="F440" s="812"/>
      <c r="G440" s="812"/>
      <c r="H440" s="291"/>
      <c r="I440" s="291"/>
      <c r="J440" s="297"/>
      <c r="K440" s="291"/>
      <c r="L440" s="297"/>
      <c r="M440" s="291"/>
      <c r="N440" s="297"/>
      <c r="O440" s="291"/>
      <c r="P440" s="297"/>
      <c r="Q440" s="291"/>
      <c r="R440" s="297"/>
      <c r="S440" s="291"/>
      <c r="T440" s="297"/>
      <c r="U440" s="291"/>
      <c r="V440" s="297"/>
      <c r="W440" s="291"/>
      <c r="X440" s="297"/>
      <c r="Y440" s="291"/>
      <c r="Z440" s="297"/>
      <c r="AA440" s="291"/>
      <c r="AB440" s="297"/>
      <c r="AC440" s="291"/>
      <c r="AD440" s="297"/>
    </row>
    <row r="441" spans="1:32" ht="23.25">
      <c r="A441" s="290"/>
      <c r="B441" s="293"/>
      <c r="C441" s="293"/>
      <c r="D441" s="294"/>
      <c r="E441" s="293"/>
      <c r="F441" s="293"/>
      <c r="G441" s="293"/>
      <c r="H441" s="295"/>
      <c r="I441" s="295"/>
      <c r="J441" s="376"/>
      <c r="K441" s="295"/>
      <c r="L441" s="376"/>
      <c r="M441" s="295"/>
      <c r="N441" s="376"/>
      <c r="O441" s="295"/>
      <c r="P441" s="376"/>
      <c r="Q441" s="295"/>
      <c r="R441" s="376"/>
      <c r="S441" s="295"/>
      <c r="T441" s="376"/>
      <c r="U441" s="295"/>
      <c r="V441" s="376"/>
      <c r="W441" s="295"/>
      <c r="X441" s="376"/>
      <c r="Y441" s="295"/>
      <c r="Z441" s="376"/>
      <c r="AA441" s="295"/>
      <c r="AB441" s="376"/>
      <c r="AC441" s="295"/>
      <c r="AD441" s="376"/>
    </row>
    <row r="442" spans="1:32" ht="23.25">
      <c r="A442" s="290"/>
      <c r="B442" s="293"/>
      <c r="C442" s="293"/>
      <c r="D442" s="294"/>
      <c r="E442" s="293"/>
      <c r="F442" s="293"/>
      <c r="G442" s="293"/>
      <c r="H442" s="295"/>
      <c r="I442" s="295"/>
      <c r="J442" s="376"/>
      <c r="K442" s="295"/>
      <c r="L442" s="376"/>
      <c r="M442" s="295"/>
      <c r="N442" s="376"/>
      <c r="O442" s="295"/>
      <c r="P442" s="376"/>
      <c r="Q442" s="295"/>
      <c r="R442" s="376"/>
      <c r="S442" s="295"/>
      <c r="T442" s="376"/>
      <c r="U442" s="295"/>
      <c r="V442" s="376"/>
      <c r="W442" s="295"/>
      <c r="X442" s="376"/>
      <c r="Y442" s="295"/>
      <c r="Z442" s="376"/>
      <c r="AA442" s="295"/>
      <c r="AB442" s="376"/>
      <c r="AC442" s="295"/>
      <c r="AD442" s="376"/>
    </row>
    <row r="443" spans="1:32" ht="18" customHeight="1">
      <c r="A443" s="740" t="s">
        <v>940</v>
      </c>
      <c r="B443" s="740" t="s">
        <v>122</v>
      </c>
      <c r="C443" s="740" t="s">
        <v>942</v>
      </c>
      <c r="D443" s="813" t="s">
        <v>943</v>
      </c>
      <c r="E443" s="740" t="s">
        <v>944</v>
      </c>
      <c r="F443" s="740" t="s">
        <v>945</v>
      </c>
      <c r="G443" s="740" t="s">
        <v>1139</v>
      </c>
      <c r="H443" s="743" t="s">
        <v>946</v>
      </c>
      <c r="I443" s="743" t="s">
        <v>1853</v>
      </c>
      <c r="J443" s="776" t="s">
        <v>1852</v>
      </c>
      <c r="K443" s="765" t="s">
        <v>928</v>
      </c>
      <c r="L443" s="766"/>
      <c r="M443" s="751" t="s">
        <v>929</v>
      </c>
      <c r="N443" s="764"/>
      <c r="O443" s="764"/>
      <c r="P443" s="764"/>
      <c r="Q443" s="764"/>
      <c r="R443" s="764"/>
      <c r="S443" s="764"/>
      <c r="T443" s="764"/>
      <c r="U443" s="764"/>
      <c r="V443" s="764"/>
      <c r="W443" s="764"/>
      <c r="X443" s="764"/>
      <c r="Y443" s="764"/>
      <c r="Z443" s="764"/>
      <c r="AA443" s="764"/>
      <c r="AB443" s="764"/>
      <c r="AC443" s="764"/>
      <c r="AD443" s="752"/>
    </row>
    <row r="444" spans="1:32" ht="18">
      <c r="A444" s="741"/>
      <c r="B444" s="741"/>
      <c r="C444" s="741"/>
      <c r="D444" s="814"/>
      <c r="E444" s="741"/>
      <c r="F444" s="741"/>
      <c r="G444" s="816"/>
      <c r="H444" s="744"/>
      <c r="I444" s="744"/>
      <c r="J444" s="777"/>
      <c r="K444" s="767"/>
      <c r="L444" s="768"/>
      <c r="M444" s="808" t="s">
        <v>930</v>
      </c>
      <c r="N444" s="809"/>
      <c r="O444" s="808" t="s">
        <v>931</v>
      </c>
      <c r="P444" s="809"/>
      <c r="Q444" s="808" t="s">
        <v>932</v>
      </c>
      <c r="R444" s="809"/>
      <c r="S444" s="808" t="s">
        <v>933</v>
      </c>
      <c r="T444" s="809"/>
      <c r="U444" s="808" t="s">
        <v>934</v>
      </c>
      <c r="V444" s="809"/>
      <c r="W444" s="808" t="s">
        <v>935</v>
      </c>
      <c r="X444" s="809"/>
      <c r="Y444" s="808" t="s">
        <v>936</v>
      </c>
      <c r="Z444" s="809"/>
      <c r="AA444" s="808" t="s">
        <v>950</v>
      </c>
      <c r="AB444" s="809"/>
      <c r="AC444" s="808" t="s">
        <v>951</v>
      </c>
      <c r="AD444" s="809"/>
    </row>
    <row r="445" spans="1:32" ht="36">
      <c r="A445" s="742"/>
      <c r="B445" s="742"/>
      <c r="C445" s="742"/>
      <c r="D445" s="815"/>
      <c r="E445" s="742"/>
      <c r="F445" s="742"/>
      <c r="G445" s="817"/>
      <c r="H445" s="745"/>
      <c r="I445" s="745"/>
      <c r="J445" s="778"/>
      <c r="K445" s="416" t="s">
        <v>937</v>
      </c>
      <c r="L445" s="65" t="s">
        <v>949</v>
      </c>
      <c r="M445" s="416" t="s">
        <v>937</v>
      </c>
      <c r="N445" s="65" t="s">
        <v>949</v>
      </c>
      <c r="O445" s="416" t="s">
        <v>937</v>
      </c>
      <c r="P445" s="65" t="s">
        <v>949</v>
      </c>
      <c r="Q445" s="416" t="s">
        <v>937</v>
      </c>
      <c r="R445" s="65" t="s">
        <v>949</v>
      </c>
      <c r="S445" s="416" t="s">
        <v>937</v>
      </c>
      <c r="T445" s="65" t="s">
        <v>949</v>
      </c>
      <c r="U445" s="416" t="s">
        <v>937</v>
      </c>
      <c r="V445" s="65" t="s">
        <v>949</v>
      </c>
      <c r="W445" s="416" t="s">
        <v>937</v>
      </c>
      <c r="X445" s="65" t="s">
        <v>949</v>
      </c>
      <c r="Y445" s="416" t="s">
        <v>937</v>
      </c>
      <c r="Z445" s="65" t="s">
        <v>949</v>
      </c>
      <c r="AA445" s="416" t="s">
        <v>937</v>
      </c>
      <c r="AB445" s="65" t="s">
        <v>949</v>
      </c>
      <c r="AC445" s="416" t="s">
        <v>937</v>
      </c>
      <c r="AD445" s="65" t="s">
        <v>949</v>
      </c>
    </row>
    <row r="446" spans="1:32" s="9" customFormat="1" ht="18.75" thickBot="1">
      <c r="A446" s="32">
        <v>1</v>
      </c>
      <c r="B446" s="51" t="s">
        <v>1735</v>
      </c>
      <c r="C446" s="284" t="s">
        <v>1736</v>
      </c>
      <c r="D446" s="285">
        <v>4</v>
      </c>
      <c r="E446" s="200" t="s">
        <v>1737</v>
      </c>
      <c r="F446" s="200" t="s">
        <v>1737</v>
      </c>
      <c r="G446" s="200" t="s">
        <v>1151</v>
      </c>
      <c r="H446" s="203">
        <v>82</v>
      </c>
      <c r="I446" s="203">
        <v>82</v>
      </c>
      <c r="J446" s="26">
        <f>I446*100/H446</f>
        <v>100</v>
      </c>
      <c r="K446" s="25">
        <v>0</v>
      </c>
      <c r="L446" s="26">
        <f>K446*100/I446</f>
        <v>0</v>
      </c>
      <c r="M446" s="40">
        <v>0</v>
      </c>
      <c r="N446" s="26">
        <f>M446*100/I446</f>
        <v>0</v>
      </c>
      <c r="O446" s="40">
        <v>0</v>
      </c>
      <c r="P446" s="26">
        <f>O446*100/I446</f>
        <v>0</v>
      </c>
      <c r="Q446" s="40">
        <v>0</v>
      </c>
      <c r="R446" s="26">
        <v>0</v>
      </c>
      <c r="S446" s="40">
        <v>0</v>
      </c>
      <c r="T446" s="26">
        <f>S446*100/I446</f>
        <v>0</v>
      </c>
      <c r="U446" s="40">
        <v>0</v>
      </c>
      <c r="V446" s="26">
        <f>U446*100/I446</f>
        <v>0</v>
      </c>
      <c r="W446" s="40">
        <v>0</v>
      </c>
      <c r="X446" s="26">
        <f>W446*100/I446</f>
        <v>0</v>
      </c>
      <c r="Y446" s="40">
        <v>0</v>
      </c>
      <c r="Z446" s="26">
        <f>Y446*100/I446</f>
        <v>0</v>
      </c>
      <c r="AA446" s="40">
        <v>0</v>
      </c>
      <c r="AB446" s="26">
        <v>0</v>
      </c>
      <c r="AC446" s="40">
        <v>0</v>
      </c>
      <c r="AD446" s="26">
        <v>0</v>
      </c>
      <c r="AE446" s="9">
        <v>1</v>
      </c>
      <c r="AF446" s="9">
        <v>1</v>
      </c>
    </row>
    <row r="447" spans="1:32" ht="18" customHeight="1" thickTop="1" thickBot="1">
      <c r="A447" s="769" t="s">
        <v>123</v>
      </c>
      <c r="B447" s="771"/>
      <c r="C447" s="771"/>
      <c r="D447" s="771"/>
      <c r="E447" s="771"/>
      <c r="F447" s="771"/>
      <c r="G447" s="772"/>
      <c r="H447" s="82">
        <f>SUM(H446)</f>
        <v>82</v>
      </c>
      <c r="I447" s="82">
        <f>SUM(I446)</f>
        <v>82</v>
      </c>
      <c r="J447" s="83">
        <f>I447/H447*100</f>
        <v>100</v>
      </c>
      <c r="K447" s="82">
        <f>SUM(K446)</f>
        <v>0</v>
      </c>
      <c r="L447" s="83">
        <f>K447/I447*100</f>
        <v>0</v>
      </c>
      <c r="M447" s="82">
        <f>SUM(M446)</f>
        <v>0</v>
      </c>
      <c r="N447" s="83">
        <f>M447/I447*100</f>
        <v>0</v>
      </c>
      <c r="O447" s="82">
        <f>SUM(O446)</f>
        <v>0</v>
      </c>
      <c r="P447" s="83">
        <f>O447/I447*100</f>
        <v>0</v>
      </c>
      <c r="Q447" s="82">
        <f>SUM(Q446)</f>
        <v>0</v>
      </c>
      <c r="R447" s="83">
        <f>Q447/I447*100</f>
        <v>0</v>
      </c>
      <c r="S447" s="82">
        <f>SUM(S446)</f>
        <v>0</v>
      </c>
      <c r="T447" s="83">
        <f>S447/I447*100</f>
        <v>0</v>
      </c>
      <c r="U447" s="82">
        <f>SUM(U446)</f>
        <v>0</v>
      </c>
      <c r="V447" s="83">
        <f>U447/I447*100</f>
        <v>0</v>
      </c>
      <c r="W447" s="82">
        <f>SUM(W446)</f>
        <v>0</v>
      </c>
      <c r="X447" s="83">
        <f>W447/I447*100</f>
        <v>0</v>
      </c>
      <c r="Y447" s="82">
        <f>SUM(Y446)</f>
        <v>0</v>
      </c>
      <c r="Z447" s="83">
        <f>Y447/I447*100</f>
        <v>0</v>
      </c>
      <c r="AA447" s="82">
        <f>SUM(AA446)</f>
        <v>0</v>
      </c>
      <c r="AB447" s="83">
        <f>AA447/I447*100</f>
        <v>0</v>
      </c>
      <c r="AC447" s="82">
        <f>SUM(AC446)</f>
        <v>0</v>
      </c>
      <c r="AD447" s="83">
        <f>AC447/I447*100</f>
        <v>0</v>
      </c>
    </row>
    <row r="448" spans="1:32" ht="18" customHeight="1" thickTop="1">
      <c r="A448" s="300"/>
      <c r="B448" s="300"/>
      <c r="C448" s="300"/>
      <c r="D448" s="301"/>
      <c r="E448" s="300"/>
      <c r="F448" s="300"/>
      <c r="G448" s="300"/>
      <c r="H448" s="302"/>
      <c r="I448" s="302"/>
      <c r="J448" s="303"/>
      <c r="K448" s="302"/>
      <c r="L448" s="303"/>
      <c r="M448" s="302"/>
      <c r="N448" s="303"/>
      <c r="O448" s="302"/>
      <c r="P448" s="303"/>
      <c r="Q448" s="302"/>
      <c r="R448" s="303"/>
      <c r="S448" s="302"/>
      <c r="T448" s="303"/>
      <c r="U448" s="302"/>
      <c r="V448" s="303"/>
      <c r="W448" s="302"/>
      <c r="X448" s="303"/>
      <c r="Y448" s="302"/>
      <c r="Z448" s="303"/>
      <c r="AA448" s="302"/>
      <c r="AB448" s="303"/>
      <c r="AC448" s="302"/>
      <c r="AD448" s="303"/>
    </row>
    <row r="449" spans="1:30" ht="18" customHeight="1">
      <c r="A449" s="300"/>
      <c r="B449" s="300"/>
      <c r="C449" s="300"/>
      <c r="D449" s="301"/>
      <c r="E449" s="300"/>
      <c r="F449" s="300"/>
      <c r="G449" s="300"/>
      <c r="H449" s="302"/>
      <c r="I449" s="302"/>
      <c r="J449" s="303"/>
      <c r="K449" s="302"/>
      <c r="L449" s="303"/>
      <c r="M449" s="302"/>
      <c r="N449" s="303"/>
      <c r="O449" s="302"/>
      <c r="P449" s="303"/>
      <c r="Q449" s="302"/>
      <c r="R449" s="303"/>
      <c r="S449" s="302"/>
      <c r="T449" s="303"/>
      <c r="U449" s="302"/>
      <c r="V449" s="303"/>
      <c r="W449" s="302"/>
      <c r="X449" s="303"/>
      <c r="Y449" s="302"/>
      <c r="Z449" s="303"/>
      <c r="AA449" s="302"/>
      <c r="AB449" s="303"/>
      <c r="AC449" s="302"/>
      <c r="AD449" s="303"/>
    </row>
    <row r="450" spans="1:30" ht="18" customHeight="1">
      <c r="A450" s="300"/>
      <c r="B450" s="300"/>
      <c r="C450" s="300"/>
      <c r="D450" s="301"/>
      <c r="E450" s="300"/>
      <c r="F450" s="300"/>
      <c r="G450" s="300"/>
      <c r="H450" s="302"/>
      <c r="I450" s="302"/>
      <c r="J450" s="303"/>
      <c r="K450" s="302"/>
      <c r="L450" s="303"/>
      <c r="M450" s="302"/>
      <c r="N450" s="303"/>
      <c r="O450" s="302"/>
      <c r="P450" s="303"/>
      <c r="Q450" s="302"/>
      <c r="R450" s="303"/>
      <c r="S450" s="302"/>
      <c r="T450" s="303"/>
      <c r="U450" s="302"/>
      <c r="V450" s="303"/>
      <c r="W450" s="302"/>
      <c r="X450" s="303"/>
      <c r="Y450" s="302"/>
      <c r="Z450" s="303"/>
      <c r="AA450" s="302"/>
      <c r="AB450" s="303"/>
      <c r="AC450" s="302"/>
      <c r="AD450" s="303"/>
    </row>
    <row r="451" spans="1:30" ht="18" customHeight="1">
      <c r="A451" s="300"/>
      <c r="B451" s="300"/>
      <c r="C451" s="300"/>
      <c r="D451" s="301"/>
      <c r="E451" s="300"/>
      <c r="F451" s="300"/>
      <c r="G451" s="300"/>
      <c r="H451" s="302"/>
      <c r="I451" s="302"/>
      <c r="J451" s="303"/>
      <c r="K451" s="302"/>
      <c r="L451" s="303"/>
      <c r="M451" s="302"/>
      <c r="N451" s="303"/>
      <c r="O451" s="302"/>
      <c r="P451" s="303"/>
      <c r="Q451" s="302"/>
      <c r="R451" s="303"/>
      <c r="S451" s="302"/>
      <c r="T451" s="303"/>
      <c r="U451" s="302"/>
      <c r="V451" s="303"/>
      <c r="W451" s="302"/>
      <c r="X451" s="303"/>
      <c r="Y451" s="302"/>
      <c r="Z451" s="303"/>
      <c r="AA451" s="302"/>
      <c r="AB451" s="303"/>
      <c r="AC451" s="302"/>
      <c r="AD451" s="303"/>
    </row>
    <row r="452" spans="1:30" ht="18" customHeight="1">
      <c r="A452" s="300"/>
      <c r="B452" s="300"/>
      <c r="C452" s="300"/>
      <c r="D452" s="301"/>
      <c r="E452" s="300"/>
      <c r="F452" s="300"/>
      <c r="G452" s="300"/>
      <c r="H452" s="302"/>
      <c r="I452" s="302"/>
      <c r="J452" s="303"/>
      <c r="K452" s="302"/>
      <c r="L452" s="303"/>
      <c r="M452" s="302"/>
      <c r="N452" s="303"/>
      <c r="O452" s="302"/>
      <c r="P452" s="303"/>
      <c r="Q452" s="302"/>
      <c r="R452" s="303"/>
      <c r="S452" s="302"/>
      <c r="T452" s="303"/>
      <c r="U452" s="302"/>
      <c r="V452" s="303"/>
      <c r="W452" s="302"/>
      <c r="X452" s="303"/>
      <c r="Y452" s="302"/>
      <c r="Z452" s="303"/>
      <c r="AA452" s="302"/>
      <c r="AB452" s="303"/>
      <c r="AC452" s="302"/>
      <c r="AD452" s="303"/>
    </row>
    <row r="453" spans="1:30" ht="18" customHeight="1">
      <c r="A453" s="300"/>
      <c r="B453" s="300"/>
      <c r="C453" s="300"/>
      <c r="D453" s="301"/>
      <c r="E453" s="300"/>
      <c r="F453" s="300"/>
      <c r="G453" s="300"/>
      <c r="H453" s="302"/>
      <c r="I453" s="302"/>
      <c r="J453" s="303"/>
      <c r="K453" s="302"/>
      <c r="L453" s="303"/>
      <c r="M453" s="302"/>
      <c r="N453" s="303"/>
      <c r="O453" s="302"/>
      <c r="P453" s="303"/>
      <c r="Q453" s="302"/>
      <c r="R453" s="303"/>
      <c r="S453" s="302"/>
      <c r="T453" s="303"/>
      <c r="U453" s="302"/>
      <c r="V453" s="303"/>
      <c r="W453" s="302"/>
      <c r="X453" s="303"/>
      <c r="Y453" s="302"/>
      <c r="Z453" s="303"/>
      <c r="AA453" s="302"/>
      <c r="AB453" s="303"/>
      <c r="AC453" s="302"/>
      <c r="AD453" s="303"/>
    </row>
    <row r="454" spans="1:30" ht="18" customHeight="1">
      <c r="A454" s="300"/>
      <c r="B454" s="300"/>
      <c r="C454" s="300"/>
      <c r="D454" s="301"/>
      <c r="E454" s="300"/>
      <c r="F454" s="300"/>
      <c r="G454" s="300"/>
      <c r="H454" s="302"/>
      <c r="I454" s="302"/>
      <c r="J454" s="303"/>
      <c r="K454" s="302"/>
      <c r="L454" s="303"/>
      <c r="M454" s="302"/>
      <c r="N454" s="303"/>
      <c r="O454" s="302"/>
      <c r="P454" s="303"/>
      <c r="Q454" s="302"/>
      <c r="R454" s="303"/>
      <c r="S454" s="302"/>
      <c r="T454" s="303"/>
      <c r="U454" s="302"/>
      <c r="V454" s="303"/>
      <c r="W454" s="302"/>
      <c r="X454" s="303"/>
      <c r="Y454" s="302"/>
      <c r="Z454" s="303"/>
      <c r="AA454" s="302"/>
      <c r="AB454" s="303"/>
      <c r="AC454" s="302"/>
      <c r="AD454" s="303"/>
    </row>
    <row r="455" spans="1:30" ht="18" customHeight="1">
      <c r="A455" s="300"/>
      <c r="B455" s="300"/>
      <c r="C455" s="300"/>
      <c r="D455" s="301"/>
      <c r="E455" s="300"/>
      <c r="F455" s="300"/>
      <c r="G455" s="300"/>
      <c r="H455" s="302"/>
      <c r="I455" s="302"/>
      <c r="J455" s="303"/>
      <c r="K455" s="302"/>
      <c r="L455" s="303"/>
      <c r="M455" s="302"/>
      <c r="N455" s="303"/>
      <c r="O455" s="302"/>
      <c r="P455" s="303"/>
      <c r="Q455" s="302"/>
      <c r="R455" s="303"/>
      <c r="S455" s="302"/>
      <c r="T455" s="303"/>
      <c r="U455" s="302"/>
      <c r="V455" s="303"/>
      <c r="W455" s="302"/>
      <c r="X455" s="303"/>
      <c r="Y455" s="302"/>
      <c r="Z455" s="303"/>
      <c r="AA455" s="302"/>
      <c r="AB455" s="303"/>
      <c r="AC455" s="302"/>
      <c r="AD455" s="303"/>
    </row>
    <row r="456" spans="1:30" ht="18" customHeight="1">
      <c r="A456" s="300"/>
      <c r="B456" s="300"/>
      <c r="C456" s="300"/>
      <c r="D456" s="301"/>
      <c r="E456" s="300"/>
      <c r="F456" s="300"/>
      <c r="G456" s="300"/>
      <c r="H456" s="302"/>
      <c r="I456" s="302"/>
      <c r="J456" s="303"/>
      <c r="K456" s="302"/>
      <c r="L456" s="303"/>
      <c r="M456" s="302"/>
      <c r="N456" s="303"/>
      <c r="O456" s="302"/>
      <c r="P456" s="303"/>
      <c r="Q456" s="302"/>
      <c r="R456" s="303"/>
      <c r="S456" s="302"/>
      <c r="T456" s="303"/>
      <c r="U456" s="302"/>
      <c r="V456" s="303"/>
      <c r="W456" s="302"/>
      <c r="X456" s="303"/>
      <c r="Y456" s="302"/>
      <c r="Z456" s="303"/>
      <c r="AA456" s="302"/>
      <c r="AB456" s="303"/>
      <c r="AC456" s="302"/>
      <c r="AD456" s="303"/>
    </row>
    <row r="457" spans="1:30" ht="18" customHeight="1">
      <c r="A457" s="300"/>
      <c r="B457" s="300"/>
      <c r="C457" s="300"/>
      <c r="D457" s="301"/>
      <c r="E457" s="300"/>
      <c r="F457" s="300"/>
      <c r="G457" s="300"/>
      <c r="H457" s="302"/>
      <c r="I457" s="302"/>
      <c r="J457" s="303"/>
      <c r="K457" s="302"/>
      <c r="L457" s="303"/>
      <c r="M457" s="302"/>
      <c r="N457" s="303"/>
      <c r="O457" s="302"/>
      <c r="P457" s="303"/>
      <c r="Q457" s="302"/>
      <c r="R457" s="303"/>
      <c r="S457" s="302"/>
      <c r="T457" s="303"/>
      <c r="U457" s="302"/>
      <c r="V457" s="303"/>
      <c r="W457" s="302"/>
      <c r="X457" s="303"/>
      <c r="Y457" s="302"/>
      <c r="Z457" s="303"/>
      <c r="AA457" s="302"/>
      <c r="AB457" s="303"/>
      <c r="AC457" s="302"/>
      <c r="AD457" s="303"/>
    </row>
    <row r="458" spans="1:30" ht="18" customHeight="1">
      <c r="A458" s="300"/>
      <c r="B458" s="300"/>
      <c r="C458" s="300"/>
      <c r="D458" s="301"/>
      <c r="E458" s="300"/>
      <c r="F458" s="300"/>
      <c r="G458" s="300"/>
      <c r="H458" s="302"/>
      <c r="I458" s="302"/>
      <c r="J458" s="303"/>
      <c r="K458" s="302"/>
      <c r="L458" s="303"/>
      <c r="M458" s="302"/>
      <c r="N458" s="303"/>
      <c r="O458" s="302"/>
      <c r="P458" s="303"/>
      <c r="Q458" s="302"/>
      <c r="R458" s="303"/>
      <c r="S458" s="302"/>
      <c r="T458" s="303"/>
      <c r="U458" s="302"/>
      <c r="V458" s="303"/>
      <c r="W458" s="302"/>
      <c r="X458" s="303"/>
      <c r="Y458" s="302"/>
      <c r="Z458" s="303"/>
      <c r="AA458" s="302"/>
      <c r="AB458" s="303"/>
      <c r="AC458" s="302"/>
      <c r="AD458" s="303"/>
    </row>
    <row r="459" spans="1:30" ht="23.25">
      <c r="A459" s="810" t="s">
        <v>2404</v>
      </c>
      <c r="B459" s="810"/>
      <c r="C459" s="810"/>
      <c r="D459" s="810"/>
      <c r="E459" s="810"/>
      <c r="F459" s="810"/>
      <c r="G459" s="810"/>
      <c r="H459" s="810"/>
      <c r="I459" s="810"/>
      <c r="J459" s="810"/>
      <c r="K459" s="810"/>
      <c r="L459" s="810"/>
      <c r="M459" s="810"/>
      <c r="N459" s="810"/>
      <c r="O459" s="810"/>
      <c r="P459" s="810"/>
      <c r="Q459" s="810"/>
      <c r="R459" s="810"/>
      <c r="S459" s="810"/>
      <c r="T459" s="810"/>
      <c r="U459" s="810"/>
      <c r="V459" s="810"/>
      <c r="W459" s="810"/>
      <c r="X459" s="810"/>
      <c r="Y459" s="810"/>
      <c r="Z459" s="810"/>
      <c r="AA459" s="810"/>
      <c r="AB459" s="810"/>
      <c r="AC459" s="810"/>
      <c r="AD459" s="810"/>
    </row>
    <row r="460" spans="1:30" ht="23.25">
      <c r="A460" s="810" t="s">
        <v>124</v>
      </c>
      <c r="B460" s="810"/>
      <c r="C460" s="810"/>
      <c r="D460" s="810"/>
      <c r="E460" s="810"/>
      <c r="F460" s="810"/>
      <c r="G460" s="810"/>
      <c r="H460" s="810"/>
      <c r="I460" s="810"/>
      <c r="J460" s="810"/>
      <c r="K460" s="810"/>
      <c r="L460" s="810"/>
      <c r="M460" s="810"/>
      <c r="N460" s="810"/>
      <c r="O460" s="810"/>
      <c r="P460" s="810"/>
      <c r="Q460" s="810"/>
      <c r="R460" s="810"/>
      <c r="S460" s="810"/>
      <c r="T460" s="810"/>
      <c r="U460" s="810"/>
      <c r="V460" s="810"/>
      <c r="W460" s="810"/>
      <c r="X460" s="810"/>
      <c r="Y460" s="810"/>
      <c r="Z460" s="810"/>
      <c r="AA460" s="810"/>
      <c r="AB460" s="810"/>
      <c r="AC460" s="810"/>
      <c r="AD460" s="810"/>
    </row>
    <row r="461" spans="1:30" ht="21">
      <c r="A461" s="290"/>
      <c r="B461" s="812" t="s">
        <v>968</v>
      </c>
      <c r="C461" s="812"/>
      <c r="D461" s="812"/>
      <c r="E461" s="812"/>
      <c r="F461" s="812"/>
      <c r="G461" s="812"/>
      <c r="H461" s="812"/>
      <c r="I461" s="812"/>
      <c r="J461" s="812"/>
      <c r="K461" s="812"/>
      <c r="L461" s="812"/>
      <c r="M461" s="812"/>
      <c r="N461" s="812"/>
      <c r="O461" s="812"/>
      <c r="P461" s="812"/>
      <c r="Q461" s="812"/>
      <c r="R461" s="812"/>
      <c r="S461" s="812"/>
      <c r="T461" s="812"/>
      <c r="U461" s="812"/>
      <c r="V461" s="812"/>
      <c r="W461" s="812"/>
      <c r="X461" s="812"/>
      <c r="Y461" s="812"/>
      <c r="Z461" s="812"/>
      <c r="AA461" s="812"/>
      <c r="AB461" s="812"/>
      <c r="AC461" s="812"/>
      <c r="AD461" s="812"/>
    </row>
    <row r="462" spans="1:30" ht="21">
      <c r="A462" s="290"/>
      <c r="B462" s="812" t="s">
        <v>1739</v>
      </c>
      <c r="C462" s="812"/>
      <c r="D462" s="812"/>
      <c r="E462" s="812"/>
      <c r="F462" s="812"/>
      <c r="G462" s="812"/>
      <c r="H462" s="291"/>
      <c r="I462" s="291"/>
      <c r="J462" s="297"/>
      <c r="K462" s="291"/>
      <c r="L462" s="297"/>
      <c r="M462" s="291"/>
      <c r="N462" s="297"/>
      <c r="O462" s="291"/>
      <c r="P462" s="297"/>
      <c r="Q462" s="291"/>
      <c r="R462" s="297"/>
      <c r="S462" s="291"/>
      <c r="T462" s="297"/>
      <c r="U462" s="291"/>
      <c r="V462" s="297"/>
      <c r="W462" s="291"/>
      <c r="X462" s="297"/>
      <c r="Y462" s="291"/>
      <c r="Z462" s="297"/>
      <c r="AA462" s="291"/>
      <c r="AB462" s="297"/>
      <c r="AC462" s="291"/>
      <c r="AD462" s="297"/>
    </row>
    <row r="463" spans="1:30" ht="23.25">
      <c r="A463" s="290"/>
      <c r="B463" s="293"/>
      <c r="C463" s="293"/>
      <c r="D463" s="294"/>
      <c r="E463" s="293"/>
      <c r="F463" s="293"/>
      <c r="G463" s="293"/>
      <c r="H463" s="295"/>
      <c r="I463" s="295"/>
      <c r="J463" s="376"/>
      <c r="K463" s="295"/>
      <c r="L463" s="376"/>
      <c r="M463" s="295"/>
      <c r="N463" s="376"/>
      <c r="O463" s="295"/>
      <c r="P463" s="376"/>
      <c r="Q463" s="295"/>
      <c r="R463" s="376"/>
      <c r="S463" s="295"/>
      <c r="T463" s="376"/>
      <c r="U463" s="295"/>
      <c r="V463" s="376"/>
      <c r="W463" s="295"/>
      <c r="X463" s="376"/>
      <c r="Y463" s="295"/>
      <c r="Z463" s="376"/>
      <c r="AA463" s="295"/>
      <c r="AB463" s="376"/>
      <c r="AC463" s="295"/>
      <c r="AD463" s="376"/>
    </row>
    <row r="464" spans="1:30" ht="23.25">
      <c r="A464" s="290"/>
      <c r="B464" s="293"/>
      <c r="C464" s="293"/>
      <c r="D464" s="294"/>
      <c r="E464" s="293"/>
      <c r="F464" s="293"/>
      <c r="G464" s="293"/>
      <c r="H464" s="295"/>
      <c r="I464" s="295"/>
      <c r="J464" s="376"/>
      <c r="K464" s="295"/>
      <c r="L464" s="376"/>
      <c r="M464" s="295"/>
      <c r="N464" s="376"/>
      <c r="O464" s="295"/>
      <c r="P464" s="376"/>
      <c r="Q464" s="295"/>
      <c r="R464" s="376"/>
      <c r="S464" s="295"/>
      <c r="T464" s="376"/>
      <c r="U464" s="295"/>
      <c r="V464" s="376"/>
      <c r="W464" s="295"/>
      <c r="X464" s="376"/>
      <c r="Y464" s="295"/>
      <c r="Z464" s="376"/>
      <c r="AA464" s="295"/>
      <c r="AB464" s="376"/>
      <c r="AC464" s="295"/>
      <c r="AD464" s="376"/>
    </row>
    <row r="465" spans="1:32" ht="18" customHeight="1">
      <c r="A465" s="740" t="s">
        <v>940</v>
      </c>
      <c r="B465" s="740" t="s">
        <v>122</v>
      </c>
      <c r="C465" s="740" t="s">
        <v>942</v>
      </c>
      <c r="D465" s="813" t="s">
        <v>943</v>
      </c>
      <c r="E465" s="740" t="s">
        <v>944</v>
      </c>
      <c r="F465" s="740" t="s">
        <v>945</v>
      </c>
      <c r="G465" s="740" t="s">
        <v>1139</v>
      </c>
      <c r="H465" s="743" t="s">
        <v>946</v>
      </c>
      <c r="I465" s="743" t="s">
        <v>1853</v>
      </c>
      <c r="J465" s="776" t="s">
        <v>1852</v>
      </c>
      <c r="K465" s="765" t="s">
        <v>928</v>
      </c>
      <c r="L465" s="766"/>
      <c r="M465" s="751" t="s">
        <v>929</v>
      </c>
      <c r="N465" s="764"/>
      <c r="O465" s="764"/>
      <c r="P465" s="764"/>
      <c r="Q465" s="764"/>
      <c r="R465" s="764"/>
      <c r="S465" s="764"/>
      <c r="T465" s="764"/>
      <c r="U465" s="764"/>
      <c r="V465" s="764"/>
      <c r="W465" s="764"/>
      <c r="X465" s="764"/>
      <c r="Y465" s="764"/>
      <c r="Z465" s="764"/>
      <c r="AA465" s="764"/>
      <c r="AB465" s="764"/>
      <c r="AC465" s="764"/>
      <c r="AD465" s="752"/>
    </row>
    <row r="466" spans="1:32" ht="18">
      <c r="A466" s="741"/>
      <c r="B466" s="741"/>
      <c r="C466" s="741"/>
      <c r="D466" s="814"/>
      <c r="E466" s="741"/>
      <c r="F466" s="741"/>
      <c r="G466" s="816"/>
      <c r="H466" s="744"/>
      <c r="I466" s="744"/>
      <c r="J466" s="777"/>
      <c r="K466" s="767"/>
      <c r="L466" s="768"/>
      <c r="M466" s="808" t="s">
        <v>930</v>
      </c>
      <c r="N466" s="809"/>
      <c r="O466" s="808" t="s">
        <v>931</v>
      </c>
      <c r="P466" s="809"/>
      <c r="Q466" s="808" t="s">
        <v>932</v>
      </c>
      <c r="R466" s="809"/>
      <c r="S466" s="808" t="s">
        <v>933</v>
      </c>
      <c r="T466" s="809"/>
      <c r="U466" s="808" t="s">
        <v>934</v>
      </c>
      <c r="V466" s="809"/>
      <c r="W466" s="808" t="s">
        <v>935</v>
      </c>
      <c r="X466" s="809"/>
      <c r="Y466" s="808" t="s">
        <v>936</v>
      </c>
      <c r="Z466" s="809"/>
      <c r="AA466" s="808" t="s">
        <v>950</v>
      </c>
      <c r="AB466" s="809"/>
      <c r="AC466" s="808" t="s">
        <v>951</v>
      </c>
      <c r="AD466" s="809"/>
    </row>
    <row r="467" spans="1:32" ht="36">
      <c r="A467" s="742"/>
      <c r="B467" s="742"/>
      <c r="C467" s="742"/>
      <c r="D467" s="815"/>
      <c r="E467" s="742"/>
      <c r="F467" s="742"/>
      <c r="G467" s="817"/>
      <c r="H467" s="745"/>
      <c r="I467" s="745"/>
      <c r="J467" s="778"/>
      <c r="K467" s="416" t="s">
        <v>937</v>
      </c>
      <c r="L467" s="65" t="s">
        <v>949</v>
      </c>
      <c r="M467" s="416" t="s">
        <v>937</v>
      </c>
      <c r="N467" s="65" t="s">
        <v>949</v>
      </c>
      <c r="O467" s="416" t="s">
        <v>937</v>
      </c>
      <c r="P467" s="65" t="s">
        <v>949</v>
      </c>
      <c r="Q467" s="416" t="s">
        <v>937</v>
      </c>
      <c r="R467" s="65" t="s">
        <v>949</v>
      </c>
      <c r="S467" s="416" t="s">
        <v>937</v>
      </c>
      <c r="T467" s="65" t="s">
        <v>949</v>
      </c>
      <c r="U467" s="416" t="s">
        <v>937</v>
      </c>
      <c r="V467" s="65" t="s">
        <v>949</v>
      </c>
      <c r="W467" s="416" t="s">
        <v>937</v>
      </c>
      <c r="X467" s="65" t="s">
        <v>949</v>
      </c>
      <c r="Y467" s="416" t="s">
        <v>937</v>
      </c>
      <c r="Z467" s="65" t="s">
        <v>949</v>
      </c>
      <c r="AA467" s="416" t="s">
        <v>937</v>
      </c>
      <c r="AB467" s="65" t="s">
        <v>949</v>
      </c>
      <c r="AC467" s="416" t="s">
        <v>937</v>
      </c>
      <c r="AD467" s="65" t="s">
        <v>949</v>
      </c>
    </row>
    <row r="468" spans="1:32" ht="18.75" thickBot="1">
      <c r="A468" s="32">
        <v>1</v>
      </c>
      <c r="B468" s="51" t="s">
        <v>1740</v>
      </c>
      <c r="C468" s="284" t="s">
        <v>1134</v>
      </c>
      <c r="D468" s="285">
        <v>4</v>
      </c>
      <c r="E468" s="200" t="s">
        <v>1134</v>
      </c>
      <c r="F468" s="200" t="s">
        <v>1135</v>
      </c>
      <c r="G468" s="200" t="s">
        <v>1150</v>
      </c>
      <c r="H468" s="158">
        <v>223</v>
      </c>
      <c r="I468" s="158">
        <v>223</v>
      </c>
      <c r="J468" s="26">
        <f>I468*100/H468</f>
        <v>100</v>
      </c>
      <c r="K468" s="25">
        <v>5</v>
      </c>
      <c r="L468" s="26">
        <f>K468*100/I468</f>
        <v>2.2421524663677128</v>
      </c>
      <c r="M468" s="40">
        <v>0</v>
      </c>
      <c r="N468" s="26">
        <f>M468*100/I468</f>
        <v>0</v>
      </c>
      <c r="O468" s="40">
        <v>4</v>
      </c>
      <c r="P468" s="26">
        <f>O468*100/I468</f>
        <v>1.7937219730941705</v>
      </c>
      <c r="Q468" s="40">
        <v>0</v>
      </c>
      <c r="R468" s="26">
        <v>0</v>
      </c>
      <c r="S468" s="40">
        <v>1</v>
      </c>
      <c r="T468" s="26">
        <f>S468*100/I468</f>
        <v>0.44843049327354262</v>
      </c>
      <c r="U468" s="40">
        <v>0</v>
      </c>
      <c r="V468" s="26">
        <f>U468*100/I468</f>
        <v>0</v>
      </c>
      <c r="W468" s="40">
        <v>0</v>
      </c>
      <c r="X468" s="26">
        <f>W468*100/I468</f>
        <v>0</v>
      </c>
      <c r="Y468" s="40">
        <v>0</v>
      </c>
      <c r="Z468" s="26">
        <f>Y468*100/I468</f>
        <v>0</v>
      </c>
      <c r="AA468" s="40">
        <v>0</v>
      </c>
      <c r="AB468" s="26">
        <v>0</v>
      </c>
      <c r="AC468" s="40">
        <v>0</v>
      </c>
      <c r="AD468" s="26">
        <v>0</v>
      </c>
      <c r="AE468" s="190">
        <v>1</v>
      </c>
      <c r="AF468" s="194">
        <v>1</v>
      </c>
    </row>
    <row r="469" spans="1:32" ht="18" customHeight="1" thickTop="1" thickBot="1">
      <c r="A469" s="769" t="s">
        <v>123</v>
      </c>
      <c r="B469" s="771"/>
      <c r="C469" s="771"/>
      <c r="D469" s="771"/>
      <c r="E469" s="771"/>
      <c r="F469" s="771"/>
      <c r="G469" s="772"/>
      <c r="H469" s="82">
        <f>SUM(H468)</f>
        <v>223</v>
      </c>
      <c r="I469" s="82">
        <f>SUM(I468)</f>
        <v>223</v>
      </c>
      <c r="J469" s="83">
        <f>I469/H469*100</f>
        <v>100</v>
      </c>
      <c r="K469" s="82">
        <f>SUM(K468)</f>
        <v>5</v>
      </c>
      <c r="L469" s="83">
        <f>K469/I469*100</f>
        <v>2.2421524663677128</v>
      </c>
      <c r="M469" s="82">
        <f>SUM(M468)</f>
        <v>0</v>
      </c>
      <c r="N469" s="83">
        <f>M469/I469*100</f>
        <v>0</v>
      </c>
      <c r="O469" s="82">
        <f>SUM(O468)</f>
        <v>4</v>
      </c>
      <c r="P469" s="83">
        <f>O469/I469*100</f>
        <v>1.7937219730941705</v>
      </c>
      <c r="Q469" s="82">
        <f>SUM(Q468)</f>
        <v>0</v>
      </c>
      <c r="R469" s="83">
        <f>Q469/I469*100</f>
        <v>0</v>
      </c>
      <c r="S469" s="82">
        <f>SUM(S468)</f>
        <v>1</v>
      </c>
      <c r="T469" s="83">
        <f>S469/I469*100</f>
        <v>0.44843049327354262</v>
      </c>
      <c r="U469" s="82">
        <f>SUM(U468)</f>
        <v>0</v>
      </c>
      <c r="V469" s="83">
        <f>U469/I469*100</f>
        <v>0</v>
      </c>
      <c r="W469" s="82">
        <f>SUM(W468)</f>
        <v>0</v>
      </c>
      <c r="X469" s="83">
        <f>W469/I469*100</f>
        <v>0</v>
      </c>
      <c r="Y469" s="82">
        <f>SUM(Y468)</f>
        <v>0</v>
      </c>
      <c r="Z469" s="83">
        <f>Y469/I469*100</f>
        <v>0</v>
      </c>
      <c r="AA469" s="82">
        <f>SUM(AA468)</f>
        <v>0</v>
      </c>
      <c r="AB469" s="83">
        <f>AA469/I469*100</f>
        <v>0</v>
      </c>
      <c r="AC469" s="82">
        <f>SUM(AC468)</f>
        <v>0</v>
      </c>
      <c r="AD469" s="83">
        <f>AC469/I469*100</f>
        <v>0</v>
      </c>
    </row>
    <row r="470" spans="1:32" ht="18" customHeight="1" thickTop="1">
      <c r="A470" s="300"/>
      <c r="B470" s="300"/>
      <c r="C470" s="300"/>
      <c r="D470" s="301"/>
      <c r="E470" s="300"/>
      <c r="F470" s="300"/>
      <c r="G470" s="300"/>
      <c r="H470" s="302"/>
      <c r="I470" s="302"/>
      <c r="J470" s="303"/>
      <c r="K470" s="302"/>
      <c r="L470" s="303"/>
      <c r="M470" s="302"/>
      <c r="N470" s="303"/>
      <c r="O470" s="302"/>
      <c r="P470" s="303"/>
      <c r="Q470" s="302"/>
      <c r="R470" s="303"/>
      <c r="S470" s="302"/>
      <c r="T470" s="303"/>
      <c r="U470" s="302"/>
      <c r="V470" s="303"/>
      <c r="W470" s="302"/>
      <c r="X470" s="303"/>
      <c r="Y470" s="302"/>
      <c r="Z470" s="303"/>
      <c r="AA470" s="302"/>
      <c r="AB470" s="303"/>
      <c r="AC470" s="302"/>
      <c r="AD470" s="303"/>
    </row>
    <row r="471" spans="1:32" ht="18" customHeight="1">
      <c r="A471" s="300"/>
      <c r="B471" s="300"/>
      <c r="C471" s="300"/>
      <c r="D471" s="301"/>
      <c r="E471" s="300"/>
      <c r="F471" s="300"/>
      <c r="G471" s="300"/>
      <c r="H471" s="302"/>
      <c r="I471" s="302"/>
      <c r="J471" s="303"/>
      <c r="K471" s="302"/>
      <c r="L471" s="303"/>
      <c r="M471" s="302"/>
      <c r="N471" s="303"/>
      <c r="O471" s="302"/>
      <c r="P471" s="303"/>
      <c r="Q471" s="302"/>
      <c r="R471" s="303"/>
      <c r="S471" s="302"/>
      <c r="T471" s="303"/>
      <c r="U471" s="302"/>
      <c r="V471" s="303"/>
      <c r="W471" s="302"/>
      <c r="X471" s="303"/>
      <c r="Y471" s="302"/>
      <c r="Z471" s="303"/>
      <c r="AA471" s="302"/>
      <c r="AB471" s="303"/>
      <c r="AC471" s="302"/>
      <c r="AD471" s="303"/>
    </row>
    <row r="472" spans="1:32" ht="18" customHeight="1">
      <c r="A472" s="300"/>
      <c r="B472" s="300"/>
      <c r="C472" s="300"/>
      <c r="D472" s="301"/>
      <c r="E472" s="300"/>
      <c r="F472" s="300"/>
      <c r="G472" s="300"/>
      <c r="H472" s="302"/>
      <c r="I472" s="302"/>
      <c r="J472" s="303"/>
      <c r="K472" s="302"/>
      <c r="L472" s="303"/>
      <c r="M472" s="302"/>
      <c r="N472" s="303"/>
      <c r="O472" s="302"/>
      <c r="P472" s="303"/>
      <c r="Q472" s="302"/>
      <c r="R472" s="303"/>
      <c r="S472" s="302"/>
      <c r="T472" s="303"/>
      <c r="U472" s="302"/>
      <c r="V472" s="303"/>
      <c r="W472" s="302"/>
      <c r="X472" s="303"/>
      <c r="Y472" s="302"/>
      <c r="Z472" s="303"/>
      <c r="AA472" s="302"/>
      <c r="AB472" s="303"/>
      <c r="AC472" s="302"/>
      <c r="AD472" s="303"/>
    </row>
    <row r="473" spans="1:32" ht="18" customHeight="1">
      <c r="A473" s="300"/>
      <c r="B473" s="300"/>
      <c r="C473" s="300"/>
      <c r="D473" s="301"/>
      <c r="E473" s="300"/>
      <c r="F473" s="300"/>
      <c r="G473" s="300"/>
      <c r="H473" s="302"/>
      <c r="I473" s="302"/>
      <c r="J473" s="303"/>
      <c r="K473" s="302"/>
      <c r="L473" s="303"/>
      <c r="M473" s="302"/>
      <c r="N473" s="303"/>
      <c r="O473" s="302"/>
      <c r="P473" s="303"/>
      <c r="Q473" s="302"/>
      <c r="R473" s="303"/>
      <c r="S473" s="302"/>
      <c r="T473" s="303"/>
      <c r="U473" s="302"/>
      <c r="V473" s="303"/>
      <c r="W473" s="302"/>
      <c r="X473" s="303"/>
      <c r="Y473" s="302"/>
      <c r="Z473" s="303"/>
      <c r="AA473" s="302"/>
      <c r="AB473" s="303"/>
      <c r="AC473" s="302"/>
      <c r="AD473" s="303"/>
    </row>
    <row r="474" spans="1:32" ht="18" customHeight="1">
      <c r="A474" s="300"/>
      <c r="B474" s="300"/>
      <c r="C474" s="300"/>
      <c r="D474" s="301"/>
      <c r="E474" s="300"/>
      <c r="F474" s="300"/>
      <c r="G474" s="300"/>
      <c r="H474" s="302"/>
      <c r="I474" s="302"/>
      <c r="J474" s="303"/>
      <c r="K474" s="302"/>
      <c r="L474" s="303"/>
      <c r="M474" s="302"/>
      <c r="N474" s="303"/>
      <c r="O474" s="302"/>
      <c r="P474" s="303"/>
      <c r="Q474" s="302"/>
      <c r="R474" s="303"/>
      <c r="S474" s="302"/>
      <c r="T474" s="303"/>
      <c r="U474" s="302"/>
      <c r="V474" s="303"/>
      <c r="W474" s="302"/>
      <c r="X474" s="303"/>
      <c r="Y474" s="302"/>
      <c r="Z474" s="303"/>
      <c r="AA474" s="302"/>
      <c r="AB474" s="303"/>
      <c r="AC474" s="302"/>
      <c r="AD474" s="303"/>
    </row>
    <row r="475" spans="1:32" ht="18" customHeight="1">
      <c r="A475" s="300"/>
      <c r="B475" s="300"/>
      <c r="C475" s="300"/>
      <c r="D475" s="301"/>
      <c r="E475" s="300"/>
      <c r="F475" s="300"/>
      <c r="G475" s="300"/>
      <c r="H475" s="302"/>
      <c r="I475" s="302"/>
      <c r="J475" s="303"/>
      <c r="K475" s="302"/>
      <c r="L475" s="303"/>
      <c r="M475" s="302"/>
      <c r="N475" s="303"/>
      <c r="O475" s="302"/>
      <c r="P475" s="303"/>
      <c r="Q475" s="302"/>
      <c r="R475" s="303"/>
      <c r="S475" s="302"/>
      <c r="T475" s="303"/>
      <c r="U475" s="302"/>
      <c r="V475" s="303"/>
      <c r="W475" s="302"/>
      <c r="X475" s="303"/>
      <c r="Y475" s="302"/>
      <c r="Z475" s="303"/>
      <c r="AA475" s="302"/>
      <c r="AB475" s="303"/>
      <c r="AC475" s="302"/>
      <c r="AD475" s="303"/>
    </row>
    <row r="476" spans="1:32" ht="18" customHeight="1">
      <c r="A476" s="300"/>
      <c r="B476" s="300"/>
      <c r="C476" s="300"/>
      <c r="D476" s="301"/>
      <c r="E476" s="300"/>
      <c r="F476" s="300"/>
      <c r="G476" s="300"/>
      <c r="H476" s="302"/>
      <c r="I476" s="302"/>
      <c r="J476" s="303"/>
      <c r="K476" s="302"/>
      <c r="L476" s="303"/>
      <c r="M476" s="302"/>
      <c r="N476" s="303"/>
      <c r="O476" s="302"/>
      <c r="P476" s="303"/>
      <c r="Q476" s="302"/>
      <c r="R476" s="303"/>
      <c r="S476" s="302"/>
      <c r="T476" s="303"/>
      <c r="U476" s="302"/>
      <c r="V476" s="303"/>
      <c r="W476" s="302"/>
      <c r="X476" s="303"/>
      <c r="Y476" s="302"/>
      <c r="Z476" s="303"/>
      <c r="AA476" s="302"/>
      <c r="AB476" s="303"/>
      <c r="AC476" s="302"/>
      <c r="AD476" s="303"/>
    </row>
    <row r="477" spans="1:32" ht="18" customHeight="1">
      <c r="A477" s="300"/>
      <c r="B477" s="300"/>
      <c r="C477" s="300"/>
      <c r="D477" s="301"/>
      <c r="E477" s="300"/>
      <c r="F477" s="300"/>
      <c r="G477" s="300"/>
      <c r="H477" s="302"/>
      <c r="I477" s="302"/>
      <c r="J477" s="303"/>
      <c r="K477" s="302"/>
      <c r="L477" s="303"/>
      <c r="M477" s="302"/>
      <c r="N477" s="303"/>
      <c r="O477" s="302"/>
      <c r="P477" s="303"/>
      <c r="Q477" s="302"/>
      <c r="R477" s="303"/>
      <c r="S477" s="302"/>
      <c r="T477" s="303"/>
      <c r="U477" s="302"/>
      <c r="V477" s="303"/>
      <c r="W477" s="302"/>
      <c r="X477" s="303"/>
      <c r="Y477" s="302"/>
      <c r="Z477" s="303"/>
      <c r="AA477" s="302"/>
      <c r="AB477" s="303"/>
      <c r="AC477" s="302"/>
      <c r="AD477" s="303"/>
    </row>
    <row r="478" spans="1:32" ht="18" customHeight="1">
      <c r="A478" s="300"/>
      <c r="B478" s="300"/>
      <c r="C478" s="300"/>
      <c r="D478" s="301"/>
      <c r="E478" s="300"/>
      <c r="F478" s="300"/>
      <c r="G478" s="300"/>
      <c r="H478" s="302"/>
      <c r="I478" s="302"/>
      <c r="J478" s="303"/>
      <c r="K478" s="302"/>
      <c r="L478" s="303"/>
      <c r="M478" s="302"/>
      <c r="N478" s="303"/>
      <c r="O478" s="302"/>
      <c r="P478" s="303"/>
      <c r="Q478" s="302"/>
      <c r="R478" s="303"/>
      <c r="S478" s="302"/>
      <c r="T478" s="303"/>
      <c r="U478" s="302"/>
      <c r="V478" s="303"/>
      <c r="W478" s="302"/>
      <c r="X478" s="303"/>
      <c r="Y478" s="302"/>
      <c r="Z478" s="303"/>
      <c r="AA478" s="302"/>
      <c r="AB478" s="303"/>
      <c r="AC478" s="302"/>
      <c r="AD478" s="303"/>
    </row>
    <row r="479" spans="1:32" ht="18" customHeight="1">
      <c r="A479" s="300"/>
      <c r="B479" s="300"/>
      <c r="C479" s="300"/>
      <c r="D479" s="301"/>
      <c r="E479" s="300"/>
      <c r="F479" s="300"/>
      <c r="G479" s="300"/>
      <c r="H479" s="302"/>
      <c r="I479" s="302"/>
      <c r="J479" s="303"/>
      <c r="K479" s="302"/>
      <c r="L479" s="303"/>
      <c r="M479" s="302"/>
      <c r="N479" s="303"/>
      <c r="O479" s="302"/>
      <c r="P479" s="303"/>
      <c r="Q479" s="302"/>
      <c r="R479" s="303"/>
      <c r="S479" s="302"/>
      <c r="T479" s="303"/>
      <c r="U479" s="302"/>
      <c r="V479" s="303"/>
      <c r="W479" s="302"/>
      <c r="X479" s="303"/>
      <c r="Y479" s="302"/>
      <c r="Z479" s="303"/>
      <c r="AA479" s="302"/>
      <c r="AB479" s="303"/>
      <c r="AC479" s="302"/>
      <c r="AD479" s="303"/>
    </row>
    <row r="480" spans="1:32" ht="18" customHeight="1">
      <c r="A480" s="300"/>
      <c r="B480" s="300"/>
      <c r="C480" s="300"/>
      <c r="D480" s="301"/>
      <c r="E480" s="300"/>
      <c r="F480" s="300"/>
      <c r="G480" s="300"/>
      <c r="H480" s="302"/>
      <c r="I480" s="302"/>
      <c r="J480" s="303"/>
      <c r="K480" s="302"/>
      <c r="L480" s="303"/>
      <c r="M480" s="302"/>
      <c r="N480" s="303"/>
      <c r="O480" s="302"/>
      <c r="P480" s="303"/>
      <c r="Q480" s="302"/>
      <c r="R480" s="303"/>
      <c r="S480" s="302"/>
      <c r="T480" s="303"/>
      <c r="U480" s="302"/>
      <c r="V480" s="303"/>
      <c r="W480" s="302"/>
      <c r="X480" s="303"/>
      <c r="Y480" s="302"/>
      <c r="Z480" s="303"/>
      <c r="AA480" s="302"/>
      <c r="AB480" s="303"/>
      <c r="AC480" s="302"/>
      <c r="AD480" s="303"/>
    </row>
    <row r="481" spans="1:32" ht="23.25">
      <c r="A481" s="810" t="s">
        <v>2404</v>
      </c>
      <c r="B481" s="810"/>
      <c r="C481" s="810"/>
      <c r="D481" s="810"/>
      <c r="E481" s="810"/>
      <c r="F481" s="810"/>
      <c r="G481" s="810"/>
      <c r="H481" s="810"/>
      <c r="I481" s="810"/>
      <c r="J481" s="810"/>
      <c r="K481" s="810"/>
      <c r="L481" s="810"/>
      <c r="M481" s="810"/>
      <c r="N481" s="810"/>
      <c r="O481" s="810"/>
      <c r="P481" s="810"/>
      <c r="Q481" s="810"/>
      <c r="R481" s="810"/>
      <c r="S481" s="810"/>
      <c r="T481" s="810"/>
      <c r="U481" s="810"/>
      <c r="V481" s="810"/>
      <c r="W481" s="810"/>
      <c r="X481" s="810"/>
      <c r="Y481" s="810"/>
      <c r="Z481" s="810"/>
      <c r="AA481" s="810"/>
      <c r="AB481" s="810"/>
      <c r="AC481" s="810"/>
      <c r="AD481" s="810"/>
    </row>
    <row r="482" spans="1:32" ht="23.25">
      <c r="A482" s="810" t="s">
        <v>124</v>
      </c>
      <c r="B482" s="810"/>
      <c r="C482" s="810"/>
      <c r="D482" s="810"/>
      <c r="E482" s="810"/>
      <c r="F482" s="810"/>
      <c r="G482" s="810"/>
      <c r="H482" s="810"/>
      <c r="I482" s="810"/>
      <c r="J482" s="810"/>
      <c r="K482" s="810"/>
      <c r="L482" s="810"/>
      <c r="M482" s="810"/>
      <c r="N482" s="810"/>
      <c r="O482" s="810"/>
      <c r="P482" s="810"/>
      <c r="Q482" s="810"/>
      <c r="R482" s="810"/>
      <c r="S482" s="810"/>
      <c r="T482" s="810"/>
      <c r="U482" s="810"/>
      <c r="V482" s="810"/>
      <c r="W482" s="810"/>
      <c r="X482" s="810"/>
      <c r="Y482" s="810"/>
      <c r="Z482" s="810"/>
      <c r="AA482" s="810"/>
      <c r="AB482" s="810"/>
      <c r="AC482" s="810"/>
      <c r="AD482" s="810"/>
    </row>
    <row r="483" spans="1:32" ht="21">
      <c r="A483" s="290"/>
      <c r="B483" s="812" t="s">
        <v>968</v>
      </c>
      <c r="C483" s="812"/>
      <c r="D483" s="812"/>
      <c r="E483" s="812"/>
      <c r="F483" s="812"/>
      <c r="G483" s="812"/>
      <c r="H483" s="812"/>
      <c r="I483" s="812"/>
      <c r="J483" s="812"/>
      <c r="K483" s="812"/>
      <c r="L483" s="812"/>
      <c r="M483" s="812"/>
      <c r="N483" s="812"/>
      <c r="O483" s="812"/>
      <c r="P483" s="812"/>
      <c r="Q483" s="812"/>
      <c r="R483" s="812"/>
      <c r="S483" s="812"/>
      <c r="T483" s="812"/>
      <c r="U483" s="812"/>
      <c r="V483" s="812"/>
      <c r="W483" s="812"/>
      <c r="X483" s="812"/>
      <c r="Y483" s="812"/>
      <c r="Z483" s="812"/>
      <c r="AA483" s="812"/>
      <c r="AB483" s="812"/>
      <c r="AC483" s="812"/>
      <c r="AD483" s="812"/>
    </row>
    <row r="484" spans="1:32" ht="21">
      <c r="A484" s="290"/>
      <c r="B484" s="292" t="s">
        <v>2020</v>
      </c>
      <c r="C484" s="292"/>
      <c r="D484" s="325"/>
      <c r="E484" s="297"/>
      <c r="F484" s="297"/>
      <c r="G484" s="297"/>
      <c r="H484" s="291"/>
      <c r="I484" s="291"/>
      <c r="J484" s="297"/>
      <c r="K484" s="291"/>
      <c r="L484" s="297"/>
      <c r="M484" s="291"/>
      <c r="N484" s="297"/>
      <c r="O484" s="291"/>
      <c r="P484" s="297"/>
      <c r="Q484" s="291"/>
      <c r="R484" s="297"/>
      <c r="S484" s="291"/>
      <c r="T484" s="297"/>
      <c r="U484" s="291"/>
      <c r="V484" s="297"/>
      <c r="W484" s="291"/>
      <c r="X484" s="297"/>
      <c r="Y484" s="291"/>
      <c r="Z484" s="297"/>
      <c r="AA484" s="291"/>
      <c r="AB484" s="297"/>
      <c r="AC484" s="291"/>
      <c r="AD484" s="297"/>
    </row>
    <row r="485" spans="1:32" ht="23.25">
      <c r="A485" s="290"/>
      <c r="B485" s="293"/>
      <c r="C485" s="293"/>
      <c r="D485" s="294"/>
      <c r="E485" s="293"/>
      <c r="F485" s="293"/>
      <c r="G485" s="293"/>
      <c r="H485" s="295"/>
      <c r="I485" s="295"/>
      <c r="J485" s="376"/>
      <c r="K485" s="295"/>
      <c r="L485" s="376"/>
      <c r="M485" s="295"/>
      <c r="N485" s="376"/>
      <c r="O485" s="295"/>
      <c r="P485" s="376"/>
      <c r="Q485" s="295"/>
      <c r="R485" s="376"/>
      <c r="S485" s="295"/>
      <c r="T485" s="376"/>
      <c r="U485" s="295"/>
      <c r="V485" s="376"/>
      <c r="W485" s="295"/>
      <c r="X485" s="376"/>
      <c r="Y485" s="295"/>
      <c r="Z485" s="376"/>
      <c r="AA485" s="295"/>
      <c r="AB485" s="376"/>
      <c r="AC485" s="295"/>
      <c r="AD485" s="376"/>
    </row>
    <row r="486" spans="1:32" ht="23.25">
      <c r="A486" s="290"/>
      <c r="B486" s="293"/>
      <c r="C486" s="293"/>
      <c r="D486" s="294"/>
      <c r="E486" s="293"/>
      <c r="F486" s="293"/>
      <c r="G486" s="293"/>
      <c r="H486" s="295"/>
      <c r="I486" s="295"/>
      <c r="J486" s="376"/>
      <c r="K486" s="295"/>
      <c r="L486" s="376"/>
      <c r="M486" s="295"/>
      <c r="N486" s="376"/>
      <c r="O486" s="295"/>
      <c r="P486" s="376"/>
      <c r="Q486" s="295"/>
      <c r="R486" s="376"/>
      <c r="S486" s="295"/>
      <c r="T486" s="376"/>
      <c r="U486" s="295"/>
      <c r="V486" s="376"/>
      <c r="W486" s="295"/>
      <c r="X486" s="376"/>
      <c r="Y486" s="295"/>
      <c r="Z486" s="376"/>
      <c r="AA486" s="295"/>
      <c r="AB486" s="376"/>
      <c r="AC486" s="295"/>
      <c r="AD486" s="376"/>
    </row>
    <row r="487" spans="1:32" ht="18">
      <c r="A487" s="740" t="s">
        <v>940</v>
      </c>
      <c r="B487" s="740" t="s">
        <v>122</v>
      </c>
      <c r="C487" s="740" t="s">
        <v>942</v>
      </c>
      <c r="D487" s="813" t="s">
        <v>943</v>
      </c>
      <c r="E487" s="740" t="s">
        <v>944</v>
      </c>
      <c r="F487" s="740" t="s">
        <v>945</v>
      </c>
      <c r="G487" s="740" t="s">
        <v>1139</v>
      </c>
      <c r="H487" s="743" t="s">
        <v>946</v>
      </c>
      <c r="I487" s="840" t="s">
        <v>947</v>
      </c>
      <c r="J487" s="838" t="s">
        <v>948</v>
      </c>
      <c r="K487" s="765" t="s">
        <v>928</v>
      </c>
      <c r="L487" s="766"/>
      <c r="M487" s="751" t="s">
        <v>929</v>
      </c>
      <c r="N487" s="764"/>
      <c r="O487" s="764"/>
      <c r="P487" s="764"/>
      <c r="Q487" s="764"/>
      <c r="R487" s="764"/>
      <c r="S487" s="764"/>
      <c r="T487" s="764"/>
      <c r="U487" s="764"/>
      <c r="V487" s="764"/>
      <c r="W487" s="764"/>
      <c r="X487" s="764"/>
      <c r="Y487" s="764"/>
      <c r="Z487" s="764"/>
      <c r="AA487" s="764"/>
      <c r="AB487" s="764"/>
      <c r="AC487" s="764"/>
      <c r="AD487" s="752"/>
    </row>
    <row r="488" spans="1:32" ht="18">
      <c r="A488" s="741"/>
      <c r="B488" s="741"/>
      <c r="C488" s="741"/>
      <c r="D488" s="814"/>
      <c r="E488" s="741"/>
      <c r="F488" s="741"/>
      <c r="G488" s="816"/>
      <c r="H488" s="744"/>
      <c r="I488" s="841"/>
      <c r="J488" s="839"/>
      <c r="K488" s="767"/>
      <c r="L488" s="768"/>
      <c r="M488" s="808" t="s">
        <v>930</v>
      </c>
      <c r="N488" s="809"/>
      <c r="O488" s="808" t="s">
        <v>931</v>
      </c>
      <c r="P488" s="809"/>
      <c r="Q488" s="808" t="s">
        <v>932</v>
      </c>
      <c r="R488" s="809"/>
      <c r="S488" s="808" t="s">
        <v>933</v>
      </c>
      <c r="T488" s="809"/>
      <c r="U488" s="808" t="s">
        <v>934</v>
      </c>
      <c r="V488" s="809"/>
      <c r="W488" s="808" t="s">
        <v>935</v>
      </c>
      <c r="X488" s="809"/>
      <c r="Y488" s="808" t="s">
        <v>936</v>
      </c>
      <c r="Z488" s="809"/>
      <c r="AA488" s="808" t="s">
        <v>950</v>
      </c>
      <c r="AB488" s="809"/>
      <c r="AC488" s="808" t="s">
        <v>951</v>
      </c>
      <c r="AD488" s="809"/>
    </row>
    <row r="489" spans="1:32" ht="36">
      <c r="A489" s="742"/>
      <c r="B489" s="742"/>
      <c r="C489" s="742"/>
      <c r="D489" s="815"/>
      <c r="E489" s="742"/>
      <c r="F489" s="742"/>
      <c r="G489" s="817"/>
      <c r="H489" s="745"/>
      <c r="I489" s="375" t="s">
        <v>126</v>
      </c>
      <c r="J489" s="374" t="s">
        <v>938</v>
      </c>
      <c r="K489" s="416" t="s">
        <v>937</v>
      </c>
      <c r="L489" s="65" t="s">
        <v>949</v>
      </c>
      <c r="M489" s="416" t="s">
        <v>937</v>
      </c>
      <c r="N489" s="65" t="s">
        <v>949</v>
      </c>
      <c r="O489" s="416" t="s">
        <v>937</v>
      </c>
      <c r="P489" s="65" t="s">
        <v>949</v>
      </c>
      <c r="Q489" s="416" t="s">
        <v>937</v>
      </c>
      <c r="R489" s="65" t="s">
        <v>949</v>
      </c>
      <c r="S489" s="416" t="s">
        <v>937</v>
      </c>
      <c r="T489" s="65" t="s">
        <v>949</v>
      </c>
      <c r="U489" s="416" t="s">
        <v>937</v>
      </c>
      <c r="V489" s="65" t="s">
        <v>949</v>
      </c>
      <c r="W489" s="416" t="s">
        <v>937</v>
      </c>
      <c r="X489" s="65" t="s">
        <v>949</v>
      </c>
      <c r="Y489" s="416" t="s">
        <v>937</v>
      </c>
      <c r="Z489" s="65" t="s">
        <v>949</v>
      </c>
      <c r="AA489" s="416" t="s">
        <v>937</v>
      </c>
      <c r="AB489" s="65" t="s">
        <v>949</v>
      </c>
      <c r="AC489" s="416" t="s">
        <v>937</v>
      </c>
      <c r="AD489" s="65" t="s">
        <v>949</v>
      </c>
    </row>
    <row r="490" spans="1:32" s="19" customFormat="1" ht="18">
      <c r="A490" s="32">
        <v>1</v>
      </c>
      <c r="B490" s="51" t="s">
        <v>1747</v>
      </c>
      <c r="C490" s="284" t="s">
        <v>1759</v>
      </c>
      <c r="D490" s="285">
        <v>11</v>
      </c>
      <c r="E490" s="200" t="s">
        <v>1772</v>
      </c>
      <c r="F490" s="200" t="s">
        <v>1774</v>
      </c>
      <c r="G490" s="200" t="s">
        <v>1285</v>
      </c>
      <c r="H490" s="158">
        <v>141</v>
      </c>
      <c r="I490" s="158">
        <v>134</v>
      </c>
      <c r="J490" s="26">
        <f t="shared" ref="J490:J503" si="44">I490*100/H490</f>
        <v>95.035460992907801</v>
      </c>
      <c r="K490" s="25">
        <v>16</v>
      </c>
      <c r="L490" s="26">
        <f t="shared" ref="L490:L503" si="45">K490*100/I490</f>
        <v>11.940298507462687</v>
      </c>
      <c r="M490" s="40">
        <v>0</v>
      </c>
      <c r="N490" s="26">
        <f t="shared" ref="N490:N503" si="46">M490*100/I490</f>
        <v>0</v>
      </c>
      <c r="O490" s="40">
        <v>7</v>
      </c>
      <c r="P490" s="26">
        <f t="shared" ref="P490:P503" si="47">O490*100/I490</f>
        <v>5.2238805970149258</v>
      </c>
      <c r="Q490" s="40">
        <v>2</v>
      </c>
      <c r="R490" s="26">
        <v>0</v>
      </c>
      <c r="S490" s="40">
        <v>0</v>
      </c>
      <c r="T490" s="26">
        <f t="shared" ref="T490:T503" si="48">S490*100/I490</f>
        <v>0</v>
      </c>
      <c r="U490" s="40">
        <v>0</v>
      </c>
      <c r="V490" s="26">
        <f t="shared" ref="V490:V503" si="49">U490*100/I490</f>
        <v>0</v>
      </c>
      <c r="W490" s="40">
        <v>2</v>
      </c>
      <c r="X490" s="26">
        <f t="shared" ref="X490:X503" si="50">W490*100/I490</f>
        <v>1.4925373134328359</v>
      </c>
      <c r="Y490" s="40">
        <v>5</v>
      </c>
      <c r="Z490" s="26">
        <f t="shared" ref="Z490:Z503" si="51">Y490*100/I490</f>
        <v>3.7313432835820897</v>
      </c>
      <c r="AA490" s="40">
        <v>0</v>
      </c>
      <c r="AB490" s="26">
        <v>0</v>
      </c>
      <c r="AC490" s="40">
        <v>0</v>
      </c>
      <c r="AD490" s="26">
        <v>0</v>
      </c>
      <c r="AE490" s="19">
        <v>1</v>
      </c>
      <c r="AF490" s="19">
        <v>1</v>
      </c>
    </row>
    <row r="491" spans="1:32" s="19" customFormat="1" ht="18">
      <c r="A491" s="32">
        <v>2</v>
      </c>
      <c r="B491" s="51" t="s">
        <v>973</v>
      </c>
      <c r="C491" s="288" t="s">
        <v>1760</v>
      </c>
      <c r="D491" s="201">
        <v>10</v>
      </c>
      <c r="E491" s="200" t="s">
        <v>1772</v>
      </c>
      <c r="F491" s="200" t="s">
        <v>1774</v>
      </c>
      <c r="G491" s="200" t="s">
        <v>1285</v>
      </c>
      <c r="H491" s="158">
        <v>67</v>
      </c>
      <c r="I491" s="158">
        <v>61</v>
      </c>
      <c r="J491" s="26">
        <f t="shared" si="44"/>
        <v>91.044776119402982</v>
      </c>
      <c r="K491" s="25">
        <v>4</v>
      </c>
      <c r="L491" s="26">
        <f t="shared" si="45"/>
        <v>6.557377049180328</v>
      </c>
      <c r="M491" s="40">
        <v>0</v>
      </c>
      <c r="N491" s="26">
        <f t="shared" si="46"/>
        <v>0</v>
      </c>
      <c r="O491" s="40">
        <v>1</v>
      </c>
      <c r="P491" s="26">
        <f t="shared" si="47"/>
        <v>1.639344262295082</v>
      </c>
      <c r="Q491" s="40">
        <v>0</v>
      </c>
      <c r="R491" s="26">
        <v>0</v>
      </c>
      <c r="S491" s="40">
        <v>2</v>
      </c>
      <c r="T491" s="26">
        <f t="shared" si="48"/>
        <v>3.278688524590164</v>
      </c>
      <c r="U491" s="40">
        <v>0</v>
      </c>
      <c r="V491" s="26">
        <f t="shared" si="49"/>
        <v>0</v>
      </c>
      <c r="W491" s="40">
        <v>1</v>
      </c>
      <c r="X491" s="26">
        <f t="shared" si="50"/>
        <v>1.639344262295082</v>
      </c>
      <c r="Y491" s="40">
        <v>0</v>
      </c>
      <c r="Z491" s="26">
        <f t="shared" si="51"/>
        <v>0</v>
      </c>
      <c r="AA491" s="40">
        <v>0</v>
      </c>
      <c r="AB491" s="26">
        <v>0</v>
      </c>
      <c r="AC491" s="40">
        <v>0</v>
      </c>
      <c r="AD491" s="26">
        <v>0</v>
      </c>
      <c r="AE491" s="19">
        <v>1</v>
      </c>
      <c r="AF491" s="19">
        <v>1</v>
      </c>
    </row>
    <row r="492" spans="1:32" s="19" customFormat="1" ht="18">
      <c r="A492" s="32">
        <v>3</v>
      </c>
      <c r="B492" s="51" t="s">
        <v>1748</v>
      </c>
      <c r="C492" s="288" t="s">
        <v>1761</v>
      </c>
      <c r="D492" s="201">
        <v>6</v>
      </c>
      <c r="E492" s="200" t="s">
        <v>1772</v>
      </c>
      <c r="F492" s="200" t="s">
        <v>1774</v>
      </c>
      <c r="G492" s="200" t="s">
        <v>1285</v>
      </c>
      <c r="H492" s="158">
        <v>209</v>
      </c>
      <c r="I492" s="158">
        <v>200</v>
      </c>
      <c r="J492" s="26">
        <f t="shared" si="44"/>
        <v>95.693779904306226</v>
      </c>
      <c r="K492" s="25">
        <v>1</v>
      </c>
      <c r="L492" s="26">
        <f t="shared" si="45"/>
        <v>0.5</v>
      </c>
      <c r="M492" s="40">
        <v>1</v>
      </c>
      <c r="N492" s="26">
        <f t="shared" si="46"/>
        <v>0.5</v>
      </c>
      <c r="O492" s="40">
        <v>0</v>
      </c>
      <c r="P492" s="26">
        <f t="shared" si="47"/>
        <v>0</v>
      </c>
      <c r="Q492" s="40">
        <v>0</v>
      </c>
      <c r="R492" s="26">
        <v>0</v>
      </c>
      <c r="S492" s="40">
        <v>0</v>
      </c>
      <c r="T492" s="26">
        <f t="shared" si="48"/>
        <v>0</v>
      </c>
      <c r="U492" s="40">
        <v>0</v>
      </c>
      <c r="V492" s="26">
        <f t="shared" si="49"/>
        <v>0</v>
      </c>
      <c r="W492" s="40">
        <v>0</v>
      </c>
      <c r="X492" s="26">
        <f t="shared" si="50"/>
        <v>0</v>
      </c>
      <c r="Y492" s="40">
        <v>0</v>
      </c>
      <c r="Z492" s="26">
        <f t="shared" si="51"/>
        <v>0</v>
      </c>
      <c r="AA492" s="40">
        <v>0</v>
      </c>
      <c r="AB492" s="26">
        <v>0</v>
      </c>
      <c r="AC492" s="40">
        <v>0</v>
      </c>
      <c r="AD492" s="26">
        <v>0</v>
      </c>
      <c r="AE492" s="19">
        <v>1</v>
      </c>
      <c r="AF492" s="19">
        <v>1</v>
      </c>
    </row>
    <row r="493" spans="1:32" s="19" customFormat="1" ht="18">
      <c r="A493" s="32">
        <v>4</v>
      </c>
      <c r="B493" s="51" t="s">
        <v>1749</v>
      </c>
      <c r="C493" s="288" t="s">
        <v>132</v>
      </c>
      <c r="D493" s="201">
        <v>3</v>
      </c>
      <c r="E493" s="200" t="s">
        <v>1772</v>
      </c>
      <c r="F493" s="200" t="s">
        <v>1774</v>
      </c>
      <c r="G493" s="200" t="s">
        <v>1285</v>
      </c>
      <c r="H493" s="158">
        <v>143</v>
      </c>
      <c r="I493" s="158">
        <v>143</v>
      </c>
      <c r="J493" s="26">
        <f t="shared" si="44"/>
        <v>100</v>
      </c>
      <c r="K493" s="25">
        <v>10</v>
      </c>
      <c r="L493" s="26">
        <f t="shared" si="45"/>
        <v>6.9930069930069934</v>
      </c>
      <c r="M493" s="40">
        <v>1</v>
      </c>
      <c r="N493" s="26">
        <f t="shared" si="46"/>
        <v>0.69930069930069927</v>
      </c>
      <c r="O493" s="40">
        <v>0</v>
      </c>
      <c r="P493" s="26">
        <f t="shared" si="47"/>
        <v>0</v>
      </c>
      <c r="Q493" s="40">
        <v>1</v>
      </c>
      <c r="R493" s="26">
        <v>0</v>
      </c>
      <c r="S493" s="40">
        <v>1</v>
      </c>
      <c r="T493" s="26">
        <f t="shared" si="48"/>
        <v>0.69930069930069927</v>
      </c>
      <c r="U493" s="40">
        <v>0</v>
      </c>
      <c r="V493" s="26">
        <f t="shared" si="49"/>
        <v>0</v>
      </c>
      <c r="W493" s="40">
        <v>3</v>
      </c>
      <c r="X493" s="26">
        <f t="shared" si="50"/>
        <v>2.0979020979020979</v>
      </c>
      <c r="Y493" s="40">
        <v>0</v>
      </c>
      <c r="Z493" s="26">
        <f t="shared" si="51"/>
        <v>0</v>
      </c>
      <c r="AA493" s="40">
        <v>0</v>
      </c>
      <c r="AB493" s="26">
        <v>0</v>
      </c>
      <c r="AC493" s="40">
        <v>0</v>
      </c>
      <c r="AD493" s="26">
        <v>0</v>
      </c>
      <c r="AE493" s="19">
        <v>1</v>
      </c>
      <c r="AF493" s="19">
        <v>1</v>
      </c>
    </row>
    <row r="494" spans="1:32" s="19" customFormat="1" ht="18">
      <c r="A494" s="32">
        <v>5</v>
      </c>
      <c r="B494" s="51" t="s">
        <v>1750</v>
      </c>
      <c r="C494" s="288" t="s">
        <v>1762</v>
      </c>
      <c r="D494" s="201">
        <v>13</v>
      </c>
      <c r="E494" s="200" t="s">
        <v>1772</v>
      </c>
      <c r="F494" s="200" t="s">
        <v>1774</v>
      </c>
      <c r="G494" s="200" t="s">
        <v>1285</v>
      </c>
      <c r="H494" s="158">
        <v>30</v>
      </c>
      <c r="I494" s="158">
        <v>30</v>
      </c>
      <c r="J494" s="26">
        <f t="shared" si="44"/>
        <v>100</v>
      </c>
      <c r="K494" s="25">
        <v>4</v>
      </c>
      <c r="L494" s="26">
        <f t="shared" si="45"/>
        <v>13.333333333333334</v>
      </c>
      <c r="M494" s="40">
        <v>1</v>
      </c>
      <c r="N494" s="26">
        <f t="shared" si="46"/>
        <v>3.3333333333333335</v>
      </c>
      <c r="O494" s="40">
        <v>3</v>
      </c>
      <c r="P494" s="26">
        <f t="shared" si="47"/>
        <v>10</v>
      </c>
      <c r="Q494" s="40">
        <v>0</v>
      </c>
      <c r="R494" s="26">
        <v>0</v>
      </c>
      <c r="S494" s="40">
        <v>0</v>
      </c>
      <c r="T494" s="26">
        <f t="shared" si="48"/>
        <v>0</v>
      </c>
      <c r="U494" s="40">
        <v>0</v>
      </c>
      <c r="V494" s="26">
        <f t="shared" si="49"/>
        <v>0</v>
      </c>
      <c r="W494" s="40">
        <v>0</v>
      </c>
      <c r="X494" s="26">
        <f t="shared" si="50"/>
        <v>0</v>
      </c>
      <c r="Y494" s="40">
        <v>0</v>
      </c>
      <c r="Z494" s="26">
        <f t="shared" si="51"/>
        <v>0</v>
      </c>
      <c r="AA494" s="40">
        <v>0</v>
      </c>
      <c r="AB494" s="26">
        <v>0</v>
      </c>
      <c r="AC494" s="40">
        <v>0</v>
      </c>
      <c r="AD494" s="26">
        <v>0</v>
      </c>
      <c r="AE494" s="19">
        <v>1</v>
      </c>
      <c r="AF494" s="19">
        <v>1</v>
      </c>
    </row>
    <row r="495" spans="1:32" s="19" customFormat="1" ht="18">
      <c r="A495" s="32">
        <v>6</v>
      </c>
      <c r="B495" s="51" t="s">
        <v>1751</v>
      </c>
      <c r="C495" s="288" t="s">
        <v>1763</v>
      </c>
      <c r="D495" s="201">
        <v>4</v>
      </c>
      <c r="E495" s="200" t="s">
        <v>1772</v>
      </c>
      <c r="F495" s="200" t="s">
        <v>1774</v>
      </c>
      <c r="G495" s="200" t="s">
        <v>1285</v>
      </c>
      <c r="H495" s="158">
        <v>155</v>
      </c>
      <c r="I495" s="158">
        <v>150</v>
      </c>
      <c r="J495" s="26">
        <f t="shared" si="44"/>
        <v>96.774193548387103</v>
      </c>
      <c r="K495" s="25">
        <v>0</v>
      </c>
      <c r="L495" s="26">
        <f t="shared" si="45"/>
        <v>0</v>
      </c>
      <c r="M495" s="40">
        <v>0</v>
      </c>
      <c r="N495" s="26">
        <f t="shared" si="46"/>
        <v>0</v>
      </c>
      <c r="O495" s="40">
        <v>0</v>
      </c>
      <c r="P495" s="26">
        <f t="shared" si="47"/>
        <v>0</v>
      </c>
      <c r="Q495" s="40">
        <v>0</v>
      </c>
      <c r="R495" s="26">
        <v>0</v>
      </c>
      <c r="S495" s="40">
        <v>0</v>
      </c>
      <c r="T495" s="26">
        <f t="shared" si="48"/>
        <v>0</v>
      </c>
      <c r="U495" s="40">
        <v>0</v>
      </c>
      <c r="V495" s="26">
        <f t="shared" si="49"/>
        <v>0</v>
      </c>
      <c r="W495" s="40">
        <v>0</v>
      </c>
      <c r="X495" s="26">
        <f t="shared" si="50"/>
        <v>0</v>
      </c>
      <c r="Y495" s="40">
        <v>0</v>
      </c>
      <c r="Z495" s="26">
        <f t="shared" si="51"/>
        <v>0</v>
      </c>
      <c r="AA495" s="40">
        <v>0</v>
      </c>
      <c r="AB495" s="26">
        <v>0</v>
      </c>
      <c r="AC495" s="40">
        <v>0</v>
      </c>
      <c r="AD495" s="26">
        <v>0</v>
      </c>
      <c r="AE495" s="19">
        <v>1</v>
      </c>
      <c r="AF495" s="19">
        <v>1</v>
      </c>
    </row>
    <row r="496" spans="1:32" s="19" customFormat="1" ht="18">
      <c r="A496" s="32">
        <v>7</v>
      </c>
      <c r="B496" s="51" t="s">
        <v>1752</v>
      </c>
      <c r="C496" s="288" t="s">
        <v>1764</v>
      </c>
      <c r="D496" s="201">
        <v>12</v>
      </c>
      <c r="E496" s="200" t="s">
        <v>1772</v>
      </c>
      <c r="F496" s="200" t="s">
        <v>1774</v>
      </c>
      <c r="G496" s="200" t="s">
        <v>1285</v>
      </c>
      <c r="H496" s="158">
        <v>157</v>
      </c>
      <c r="I496" s="158">
        <v>146</v>
      </c>
      <c r="J496" s="26">
        <f t="shared" si="44"/>
        <v>92.99363057324841</v>
      </c>
      <c r="K496" s="25">
        <v>7</v>
      </c>
      <c r="L496" s="26">
        <f t="shared" si="45"/>
        <v>4.7945205479452051</v>
      </c>
      <c r="M496" s="40">
        <v>3</v>
      </c>
      <c r="N496" s="26">
        <f t="shared" si="46"/>
        <v>2.0547945205479454</v>
      </c>
      <c r="O496" s="40">
        <v>4</v>
      </c>
      <c r="P496" s="26">
        <f t="shared" si="47"/>
        <v>2.7397260273972601</v>
      </c>
      <c r="Q496" s="40">
        <v>0</v>
      </c>
      <c r="R496" s="26">
        <v>0</v>
      </c>
      <c r="S496" s="40">
        <v>0</v>
      </c>
      <c r="T496" s="26">
        <f t="shared" si="48"/>
        <v>0</v>
      </c>
      <c r="U496" s="40">
        <v>0</v>
      </c>
      <c r="V496" s="26">
        <f t="shared" si="49"/>
        <v>0</v>
      </c>
      <c r="W496" s="40">
        <v>0</v>
      </c>
      <c r="X496" s="26">
        <f t="shared" si="50"/>
        <v>0</v>
      </c>
      <c r="Y496" s="40">
        <v>0</v>
      </c>
      <c r="Z496" s="26">
        <f t="shared" si="51"/>
        <v>0</v>
      </c>
      <c r="AA496" s="40">
        <v>0</v>
      </c>
      <c r="AB496" s="26">
        <v>0</v>
      </c>
      <c r="AC496" s="40">
        <v>0</v>
      </c>
      <c r="AD496" s="26">
        <v>0</v>
      </c>
      <c r="AE496" s="19">
        <v>1</v>
      </c>
      <c r="AF496" s="19">
        <v>1</v>
      </c>
    </row>
    <row r="497" spans="1:32" s="19" customFormat="1" ht="18">
      <c r="A497" s="32">
        <v>8</v>
      </c>
      <c r="B497" s="51" t="s">
        <v>1753</v>
      </c>
      <c r="C497" s="288" t="s">
        <v>1765</v>
      </c>
      <c r="D497" s="201">
        <v>1</v>
      </c>
      <c r="E497" s="200" t="s">
        <v>1772</v>
      </c>
      <c r="F497" s="200" t="s">
        <v>1774</v>
      </c>
      <c r="G497" s="200" t="s">
        <v>1285</v>
      </c>
      <c r="H497" s="158">
        <v>107</v>
      </c>
      <c r="I497" s="158">
        <v>98</v>
      </c>
      <c r="J497" s="26">
        <f t="shared" si="44"/>
        <v>91.588785046728972</v>
      </c>
      <c r="K497" s="25">
        <v>3</v>
      </c>
      <c r="L497" s="26">
        <f t="shared" si="45"/>
        <v>3.0612244897959182</v>
      </c>
      <c r="M497" s="40">
        <v>0</v>
      </c>
      <c r="N497" s="26">
        <f t="shared" si="46"/>
        <v>0</v>
      </c>
      <c r="O497" s="40">
        <v>1</v>
      </c>
      <c r="P497" s="26">
        <f t="shared" si="47"/>
        <v>1.0204081632653061</v>
      </c>
      <c r="Q497" s="40">
        <v>2</v>
      </c>
      <c r="R497" s="26">
        <v>0</v>
      </c>
      <c r="S497" s="40">
        <v>0</v>
      </c>
      <c r="T497" s="26">
        <f t="shared" si="48"/>
        <v>0</v>
      </c>
      <c r="U497" s="40">
        <v>0</v>
      </c>
      <c r="V497" s="26">
        <f t="shared" si="49"/>
        <v>0</v>
      </c>
      <c r="W497" s="40">
        <v>1</v>
      </c>
      <c r="X497" s="26">
        <f t="shared" si="50"/>
        <v>1.0204081632653061</v>
      </c>
      <c r="Y497" s="40">
        <v>0</v>
      </c>
      <c r="Z497" s="26">
        <f t="shared" si="51"/>
        <v>0</v>
      </c>
      <c r="AA497" s="40">
        <v>0</v>
      </c>
      <c r="AB497" s="26">
        <v>0</v>
      </c>
      <c r="AC497" s="40">
        <v>0</v>
      </c>
      <c r="AD497" s="26">
        <v>0</v>
      </c>
      <c r="AE497" s="19">
        <v>1</v>
      </c>
      <c r="AF497" s="19">
        <v>1</v>
      </c>
    </row>
    <row r="498" spans="1:32" s="19" customFormat="1" ht="18">
      <c r="A498" s="32">
        <v>9</v>
      </c>
      <c r="B498" s="51" t="s">
        <v>1754</v>
      </c>
      <c r="C498" s="288" t="s">
        <v>1766</v>
      </c>
      <c r="D498" s="201">
        <v>2</v>
      </c>
      <c r="E498" s="32" t="s">
        <v>1768</v>
      </c>
      <c r="F498" s="200" t="s">
        <v>1774</v>
      </c>
      <c r="G498" s="200" t="s">
        <v>1285</v>
      </c>
      <c r="H498" s="158">
        <v>98</v>
      </c>
      <c r="I498" s="158">
        <v>72</v>
      </c>
      <c r="J498" s="26">
        <f t="shared" si="44"/>
        <v>73.469387755102048</v>
      </c>
      <c r="K498" s="25">
        <v>6</v>
      </c>
      <c r="L498" s="26">
        <f t="shared" si="45"/>
        <v>8.3333333333333339</v>
      </c>
      <c r="M498" s="40">
        <v>0</v>
      </c>
      <c r="N498" s="26">
        <f t="shared" si="46"/>
        <v>0</v>
      </c>
      <c r="O498" s="40">
        <v>2</v>
      </c>
      <c r="P498" s="26">
        <f t="shared" si="47"/>
        <v>2.7777777777777777</v>
      </c>
      <c r="Q498" s="40">
        <v>4</v>
      </c>
      <c r="R498" s="26">
        <v>0</v>
      </c>
      <c r="S498" s="40">
        <v>0</v>
      </c>
      <c r="T498" s="26">
        <f t="shared" si="48"/>
        <v>0</v>
      </c>
      <c r="U498" s="40">
        <v>0</v>
      </c>
      <c r="V498" s="26">
        <f t="shared" si="49"/>
        <v>0</v>
      </c>
      <c r="W498" s="40">
        <v>0</v>
      </c>
      <c r="X498" s="26">
        <f t="shared" si="50"/>
        <v>0</v>
      </c>
      <c r="Y498" s="40">
        <v>0</v>
      </c>
      <c r="Z498" s="26">
        <f t="shared" si="51"/>
        <v>0</v>
      </c>
      <c r="AA498" s="40">
        <v>0</v>
      </c>
      <c r="AB498" s="26">
        <v>0</v>
      </c>
      <c r="AC498" s="40">
        <v>0</v>
      </c>
      <c r="AD498" s="26">
        <v>0</v>
      </c>
      <c r="AE498" s="19">
        <v>1</v>
      </c>
      <c r="AF498" s="19">
        <v>1</v>
      </c>
    </row>
    <row r="499" spans="1:32" s="19" customFormat="1" ht="18">
      <c r="A499" s="32">
        <v>10</v>
      </c>
      <c r="B499" s="51" t="s">
        <v>1755</v>
      </c>
      <c r="C499" s="288" t="s">
        <v>1767</v>
      </c>
      <c r="D499" s="201">
        <v>7</v>
      </c>
      <c r="E499" s="32" t="s">
        <v>1768</v>
      </c>
      <c r="F499" s="200" t="s">
        <v>1774</v>
      </c>
      <c r="G499" s="200" t="s">
        <v>1285</v>
      </c>
      <c r="H499" s="158">
        <v>58</v>
      </c>
      <c r="I499" s="158">
        <v>55</v>
      </c>
      <c r="J499" s="26">
        <f t="shared" si="44"/>
        <v>94.827586206896555</v>
      </c>
      <c r="K499" s="25">
        <v>5</v>
      </c>
      <c r="L499" s="26">
        <f t="shared" si="45"/>
        <v>9.0909090909090917</v>
      </c>
      <c r="M499" s="40">
        <v>1</v>
      </c>
      <c r="N499" s="26">
        <f t="shared" si="46"/>
        <v>1.8181818181818181</v>
      </c>
      <c r="O499" s="40">
        <v>1</v>
      </c>
      <c r="P499" s="26">
        <f t="shared" si="47"/>
        <v>1.8181818181818181</v>
      </c>
      <c r="Q499" s="40">
        <v>2</v>
      </c>
      <c r="R499" s="26">
        <v>0</v>
      </c>
      <c r="S499" s="40">
        <v>0</v>
      </c>
      <c r="T499" s="26">
        <f t="shared" si="48"/>
        <v>0</v>
      </c>
      <c r="U499" s="40">
        <v>0</v>
      </c>
      <c r="V499" s="26">
        <f t="shared" si="49"/>
        <v>0</v>
      </c>
      <c r="W499" s="40">
        <v>0</v>
      </c>
      <c r="X499" s="26">
        <f t="shared" si="50"/>
        <v>0</v>
      </c>
      <c r="Y499" s="40">
        <v>0</v>
      </c>
      <c r="Z499" s="26">
        <f t="shared" si="51"/>
        <v>0</v>
      </c>
      <c r="AA499" s="40">
        <v>0</v>
      </c>
      <c r="AB499" s="26">
        <v>0</v>
      </c>
      <c r="AC499" s="40">
        <v>0</v>
      </c>
      <c r="AD499" s="26">
        <v>0</v>
      </c>
      <c r="AE499" s="19">
        <v>1</v>
      </c>
      <c r="AF499" s="19">
        <v>1</v>
      </c>
    </row>
    <row r="500" spans="1:32" s="19" customFormat="1" ht="18">
      <c r="A500" s="32">
        <v>11</v>
      </c>
      <c r="B500" s="51" t="s">
        <v>1756</v>
      </c>
      <c r="C500" s="288" t="s">
        <v>1768</v>
      </c>
      <c r="D500" s="201">
        <v>1</v>
      </c>
      <c r="E500" s="32" t="s">
        <v>1768</v>
      </c>
      <c r="F500" s="200" t="s">
        <v>1774</v>
      </c>
      <c r="G500" s="200" t="s">
        <v>1285</v>
      </c>
      <c r="H500" s="158">
        <v>124</v>
      </c>
      <c r="I500" s="158">
        <v>46</v>
      </c>
      <c r="J500" s="26">
        <f t="shared" si="44"/>
        <v>37.096774193548384</v>
      </c>
      <c r="K500" s="25">
        <v>2</v>
      </c>
      <c r="L500" s="26">
        <f t="shared" si="45"/>
        <v>4.3478260869565215</v>
      </c>
      <c r="M500" s="40">
        <v>1</v>
      </c>
      <c r="N500" s="26">
        <f t="shared" si="46"/>
        <v>2.1739130434782608</v>
      </c>
      <c r="O500" s="40">
        <v>0</v>
      </c>
      <c r="P500" s="26">
        <f t="shared" si="47"/>
        <v>0</v>
      </c>
      <c r="Q500" s="40">
        <v>0</v>
      </c>
      <c r="R500" s="26">
        <v>0</v>
      </c>
      <c r="S500" s="40">
        <v>0</v>
      </c>
      <c r="T500" s="26">
        <f t="shared" si="48"/>
        <v>0</v>
      </c>
      <c r="U500" s="40">
        <v>0</v>
      </c>
      <c r="V500" s="26">
        <f t="shared" si="49"/>
        <v>0</v>
      </c>
      <c r="W500" s="40">
        <v>1</v>
      </c>
      <c r="X500" s="26">
        <f t="shared" si="50"/>
        <v>2.1739130434782608</v>
      </c>
      <c r="Y500" s="40">
        <v>0</v>
      </c>
      <c r="Z500" s="26">
        <f t="shared" si="51"/>
        <v>0</v>
      </c>
      <c r="AA500" s="40">
        <v>0</v>
      </c>
      <c r="AB500" s="26">
        <v>0</v>
      </c>
      <c r="AC500" s="40">
        <v>0</v>
      </c>
      <c r="AD500" s="26">
        <v>0</v>
      </c>
      <c r="AE500" s="19">
        <v>1</v>
      </c>
      <c r="AF500" s="19">
        <v>1</v>
      </c>
    </row>
    <row r="501" spans="1:32" s="19" customFormat="1" ht="18">
      <c r="A501" s="32">
        <v>12</v>
      </c>
      <c r="B501" s="51" t="s">
        <v>2017</v>
      </c>
      <c r="C501" s="288" t="s">
        <v>1769</v>
      </c>
      <c r="D501" s="201">
        <v>5</v>
      </c>
      <c r="E501" s="32" t="s">
        <v>1768</v>
      </c>
      <c r="F501" s="200" t="s">
        <v>1774</v>
      </c>
      <c r="G501" s="200" t="s">
        <v>1285</v>
      </c>
      <c r="H501" s="158">
        <v>45</v>
      </c>
      <c r="I501" s="158">
        <v>44</v>
      </c>
      <c r="J501" s="26">
        <f t="shared" si="44"/>
        <v>97.777777777777771</v>
      </c>
      <c r="K501" s="25">
        <v>1</v>
      </c>
      <c r="L501" s="26">
        <f t="shared" si="45"/>
        <v>2.2727272727272729</v>
      </c>
      <c r="M501" s="40">
        <v>0</v>
      </c>
      <c r="N501" s="26">
        <f t="shared" si="46"/>
        <v>0</v>
      </c>
      <c r="O501" s="40">
        <v>0</v>
      </c>
      <c r="P501" s="26">
        <f t="shared" si="47"/>
        <v>0</v>
      </c>
      <c r="Q501" s="40">
        <v>1</v>
      </c>
      <c r="R501" s="26">
        <v>0</v>
      </c>
      <c r="S501" s="40">
        <v>0</v>
      </c>
      <c r="T501" s="26">
        <f t="shared" si="48"/>
        <v>0</v>
      </c>
      <c r="U501" s="40">
        <v>0</v>
      </c>
      <c r="V501" s="26">
        <f t="shared" si="49"/>
        <v>0</v>
      </c>
      <c r="W501" s="40">
        <v>0</v>
      </c>
      <c r="X501" s="26">
        <f t="shared" si="50"/>
        <v>0</v>
      </c>
      <c r="Y501" s="40">
        <v>0</v>
      </c>
      <c r="Z501" s="26">
        <f t="shared" si="51"/>
        <v>0</v>
      </c>
      <c r="AA501" s="40">
        <v>0</v>
      </c>
      <c r="AB501" s="26">
        <v>0</v>
      </c>
      <c r="AC501" s="40">
        <v>0</v>
      </c>
      <c r="AD501" s="26">
        <v>0</v>
      </c>
      <c r="AE501" s="19">
        <v>1</v>
      </c>
      <c r="AF501" s="19">
        <v>1</v>
      </c>
    </row>
    <row r="502" spans="1:32" s="19" customFormat="1" ht="18">
      <c r="A502" s="32">
        <v>13</v>
      </c>
      <c r="B502" s="51" t="s">
        <v>1757</v>
      </c>
      <c r="C502" s="288" t="s">
        <v>1770</v>
      </c>
      <c r="D502" s="201">
        <v>7</v>
      </c>
      <c r="E502" s="32" t="s">
        <v>1773</v>
      </c>
      <c r="F502" s="200" t="s">
        <v>1280</v>
      </c>
      <c r="G502" s="200" t="s">
        <v>1285</v>
      </c>
      <c r="H502" s="158">
        <v>256</v>
      </c>
      <c r="I502" s="158">
        <v>256</v>
      </c>
      <c r="J502" s="26">
        <f t="shared" si="44"/>
        <v>100</v>
      </c>
      <c r="K502" s="25">
        <v>24</v>
      </c>
      <c r="L502" s="26">
        <f t="shared" si="45"/>
        <v>9.375</v>
      </c>
      <c r="M502" s="40">
        <v>0</v>
      </c>
      <c r="N502" s="26">
        <f t="shared" si="46"/>
        <v>0</v>
      </c>
      <c r="O502" s="40">
        <v>23</v>
      </c>
      <c r="P502" s="26">
        <f t="shared" si="47"/>
        <v>8.984375</v>
      </c>
      <c r="Q502" s="40">
        <v>8</v>
      </c>
      <c r="R502" s="26">
        <v>0</v>
      </c>
      <c r="S502" s="40">
        <v>0</v>
      </c>
      <c r="T502" s="26">
        <f t="shared" si="48"/>
        <v>0</v>
      </c>
      <c r="U502" s="40">
        <v>0</v>
      </c>
      <c r="V502" s="26">
        <f t="shared" si="49"/>
        <v>0</v>
      </c>
      <c r="W502" s="40">
        <v>1</v>
      </c>
      <c r="X502" s="26">
        <f t="shared" si="50"/>
        <v>0.390625</v>
      </c>
      <c r="Y502" s="40">
        <v>0</v>
      </c>
      <c r="Z502" s="26">
        <f t="shared" si="51"/>
        <v>0</v>
      </c>
      <c r="AA502" s="40">
        <v>0</v>
      </c>
      <c r="AB502" s="26">
        <v>0</v>
      </c>
      <c r="AC502" s="40">
        <v>0</v>
      </c>
      <c r="AD502" s="26">
        <v>0</v>
      </c>
      <c r="AE502" s="19">
        <v>1</v>
      </c>
      <c r="AF502" s="19">
        <v>1</v>
      </c>
    </row>
    <row r="503" spans="1:32" s="19" customFormat="1" ht="18">
      <c r="A503" s="32">
        <v>14</v>
      </c>
      <c r="B503" s="51" t="s">
        <v>1758</v>
      </c>
      <c r="C503" s="51" t="s">
        <v>1771</v>
      </c>
      <c r="D503" s="201">
        <v>1</v>
      </c>
      <c r="E503" s="32" t="s">
        <v>1773</v>
      </c>
      <c r="F503" s="32" t="s">
        <v>1280</v>
      </c>
      <c r="G503" s="32" t="s">
        <v>1285</v>
      </c>
      <c r="H503" s="158">
        <v>166</v>
      </c>
      <c r="I503" s="158">
        <v>166</v>
      </c>
      <c r="J503" s="26">
        <f t="shared" si="44"/>
        <v>100</v>
      </c>
      <c r="K503" s="25">
        <v>3</v>
      </c>
      <c r="L503" s="26">
        <f t="shared" si="45"/>
        <v>1.8072289156626506</v>
      </c>
      <c r="M503" s="40">
        <v>0</v>
      </c>
      <c r="N503" s="26">
        <f t="shared" si="46"/>
        <v>0</v>
      </c>
      <c r="O503" s="40">
        <v>3</v>
      </c>
      <c r="P503" s="26">
        <f t="shared" si="47"/>
        <v>1.8072289156626506</v>
      </c>
      <c r="Q503" s="40">
        <v>0</v>
      </c>
      <c r="R503" s="26">
        <v>0</v>
      </c>
      <c r="S503" s="40">
        <v>0</v>
      </c>
      <c r="T503" s="26">
        <f t="shared" si="48"/>
        <v>0</v>
      </c>
      <c r="U503" s="40">
        <v>0</v>
      </c>
      <c r="V503" s="26">
        <f t="shared" si="49"/>
        <v>0</v>
      </c>
      <c r="W503" s="40">
        <v>0</v>
      </c>
      <c r="X503" s="26">
        <f t="shared" si="50"/>
        <v>0</v>
      </c>
      <c r="Y503" s="40">
        <v>0</v>
      </c>
      <c r="Z503" s="26">
        <f t="shared" si="51"/>
        <v>0</v>
      </c>
      <c r="AA503" s="40">
        <v>0</v>
      </c>
      <c r="AB503" s="26">
        <v>0</v>
      </c>
      <c r="AC503" s="40">
        <v>0</v>
      </c>
      <c r="AD503" s="26">
        <v>0</v>
      </c>
      <c r="AE503" s="19">
        <v>1</v>
      </c>
      <c r="AF503" s="19">
        <v>1</v>
      </c>
    </row>
    <row r="504" spans="1:32" ht="23.25">
      <c r="A504" s="810" t="s">
        <v>2404</v>
      </c>
      <c r="B504" s="810"/>
      <c r="C504" s="810"/>
      <c r="D504" s="810"/>
      <c r="E504" s="810"/>
      <c r="F504" s="810"/>
      <c r="G504" s="810"/>
      <c r="H504" s="810"/>
      <c r="I504" s="810"/>
      <c r="J504" s="810"/>
      <c r="K504" s="810"/>
      <c r="L504" s="810"/>
      <c r="M504" s="810"/>
      <c r="N504" s="810"/>
      <c r="O504" s="810"/>
      <c r="P504" s="810"/>
      <c r="Q504" s="810"/>
      <c r="R504" s="810"/>
      <c r="S504" s="810"/>
      <c r="T504" s="810"/>
      <c r="U504" s="810"/>
      <c r="V504" s="810"/>
      <c r="W504" s="810"/>
      <c r="X504" s="810"/>
      <c r="Y504" s="810"/>
      <c r="Z504" s="810"/>
      <c r="AA504" s="810"/>
      <c r="AB504" s="810"/>
      <c r="AC504" s="810"/>
      <c r="AD504" s="810"/>
    </row>
    <row r="505" spans="1:32" ht="23.25">
      <c r="A505" s="810" t="s">
        <v>124</v>
      </c>
      <c r="B505" s="810"/>
      <c r="C505" s="810"/>
      <c r="D505" s="810"/>
      <c r="E505" s="810"/>
      <c r="F505" s="810"/>
      <c r="G505" s="810"/>
      <c r="H505" s="810"/>
      <c r="I505" s="810"/>
      <c r="J505" s="810"/>
      <c r="K505" s="810"/>
      <c r="L505" s="810"/>
      <c r="M505" s="810"/>
      <c r="N505" s="810"/>
      <c r="O505" s="810"/>
      <c r="P505" s="810"/>
      <c r="Q505" s="810"/>
      <c r="R505" s="810"/>
      <c r="S505" s="810"/>
      <c r="T505" s="810"/>
      <c r="U505" s="810"/>
      <c r="V505" s="810"/>
      <c r="W505" s="810"/>
      <c r="X505" s="810"/>
      <c r="Y505" s="810"/>
      <c r="Z505" s="810"/>
      <c r="AA505" s="810"/>
      <c r="AB505" s="810"/>
      <c r="AC505" s="810"/>
      <c r="AD505" s="810"/>
    </row>
    <row r="506" spans="1:32" ht="21">
      <c r="A506" s="290"/>
      <c r="B506" s="812" t="s">
        <v>968</v>
      </c>
      <c r="C506" s="812"/>
      <c r="D506" s="812"/>
      <c r="E506" s="812"/>
      <c r="F506" s="812"/>
      <c r="G506" s="812"/>
      <c r="H506" s="812"/>
      <c r="I506" s="812"/>
      <c r="J506" s="812"/>
      <c r="K506" s="812"/>
      <c r="L506" s="812"/>
      <c r="M506" s="812"/>
      <c r="N506" s="812"/>
      <c r="O506" s="812"/>
      <c r="P506" s="812"/>
      <c r="Q506" s="812"/>
      <c r="R506" s="812"/>
      <c r="S506" s="812"/>
      <c r="T506" s="812"/>
      <c r="U506" s="812"/>
      <c r="V506" s="812"/>
      <c r="W506" s="812"/>
      <c r="X506" s="812"/>
      <c r="Y506" s="812"/>
      <c r="Z506" s="812"/>
      <c r="AA506" s="812"/>
      <c r="AB506" s="812"/>
      <c r="AC506" s="812"/>
      <c r="AD506" s="812"/>
    </row>
    <row r="507" spans="1:32" ht="21">
      <c r="A507" s="290"/>
      <c r="B507" s="292" t="s">
        <v>2020</v>
      </c>
      <c r="C507" s="292"/>
      <c r="D507" s="325"/>
      <c r="E507" s="297"/>
      <c r="F507" s="297"/>
      <c r="G507" s="297"/>
      <c r="H507" s="291"/>
      <c r="I507" s="291"/>
      <c r="J507" s="297"/>
      <c r="K507" s="291"/>
      <c r="L507" s="297"/>
      <c r="M507" s="291"/>
      <c r="N507" s="297"/>
      <c r="O507" s="291"/>
      <c r="P507" s="297"/>
      <c r="Q507" s="291"/>
      <c r="R507" s="297"/>
      <c r="S507" s="291"/>
      <c r="T507" s="297"/>
      <c r="U507" s="291"/>
      <c r="V507" s="297"/>
      <c r="W507" s="291"/>
      <c r="X507" s="297"/>
      <c r="Y507" s="291"/>
      <c r="Z507" s="297"/>
      <c r="AA507" s="291"/>
      <c r="AB507" s="297"/>
      <c r="AC507" s="291"/>
      <c r="AD507" s="297"/>
    </row>
    <row r="508" spans="1:32" ht="23.25">
      <c r="A508" s="290"/>
      <c r="B508" s="293"/>
      <c r="C508" s="293"/>
      <c r="D508" s="294"/>
      <c r="E508" s="293"/>
      <c r="F508" s="293"/>
      <c r="G508" s="293"/>
      <c r="H508" s="295"/>
      <c r="I508" s="295"/>
      <c r="J508" s="376"/>
      <c r="K508" s="295"/>
      <c r="L508" s="376"/>
      <c r="M508" s="295"/>
      <c r="N508" s="376"/>
      <c r="O508" s="295"/>
      <c r="P508" s="376"/>
      <c r="Q508" s="295"/>
      <c r="R508" s="376"/>
      <c r="S508" s="295"/>
      <c r="T508" s="376"/>
      <c r="U508" s="295"/>
      <c r="V508" s="376"/>
      <c r="W508" s="295"/>
      <c r="X508" s="376"/>
      <c r="Y508" s="295"/>
      <c r="Z508" s="376"/>
      <c r="AA508" s="295"/>
      <c r="AB508" s="376"/>
      <c r="AC508" s="295"/>
      <c r="AD508" s="376"/>
    </row>
    <row r="509" spans="1:32" ht="23.25">
      <c r="A509" s="290"/>
      <c r="B509" s="293"/>
      <c r="C509" s="293"/>
      <c r="D509" s="294"/>
      <c r="E509" s="293"/>
      <c r="F509" s="293"/>
      <c r="G509" s="293"/>
      <c r="H509" s="295"/>
      <c r="I509" s="295"/>
      <c r="J509" s="376"/>
      <c r="K509" s="295"/>
      <c r="L509" s="376"/>
      <c r="M509" s="295"/>
      <c r="N509" s="376"/>
      <c r="O509" s="295"/>
      <c r="P509" s="376"/>
      <c r="Q509" s="295"/>
      <c r="R509" s="376"/>
      <c r="S509" s="295"/>
      <c r="T509" s="376"/>
      <c r="U509" s="295"/>
      <c r="V509" s="376"/>
      <c r="W509" s="295"/>
      <c r="X509" s="376"/>
      <c r="Y509" s="295"/>
      <c r="Z509" s="376"/>
      <c r="AA509" s="295"/>
      <c r="AB509" s="376"/>
      <c r="AC509" s="295"/>
      <c r="AD509" s="376"/>
    </row>
    <row r="510" spans="1:32" ht="18">
      <c r="A510" s="740" t="s">
        <v>940</v>
      </c>
      <c r="B510" s="740" t="s">
        <v>122</v>
      </c>
      <c r="C510" s="740" t="s">
        <v>942</v>
      </c>
      <c r="D510" s="813" t="s">
        <v>943</v>
      </c>
      <c r="E510" s="740" t="s">
        <v>944</v>
      </c>
      <c r="F510" s="740" t="s">
        <v>945</v>
      </c>
      <c r="G510" s="740" t="s">
        <v>1139</v>
      </c>
      <c r="H510" s="743" t="s">
        <v>946</v>
      </c>
      <c r="I510" s="840" t="s">
        <v>947</v>
      </c>
      <c r="J510" s="838" t="s">
        <v>948</v>
      </c>
      <c r="K510" s="765" t="s">
        <v>928</v>
      </c>
      <c r="L510" s="766"/>
      <c r="M510" s="751" t="s">
        <v>929</v>
      </c>
      <c r="N510" s="764"/>
      <c r="O510" s="764"/>
      <c r="P510" s="764"/>
      <c r="Q510" s="764"/>
      <c r="R510" s="764"/>
      <c r="S510" s="764"/>
      <c r="T510" s="764"/>
      <c r="U510" s="764"/>
      <c r="V510" s="764"/>
      <c r="W510" s="764"/>
      <c r="X510" s="764"/>
      <c r="Y510" s="764"/>
      <c r="Z510" s="764"/>
      <c r="AA510" s="764"/>
      <c r="AB510" s="764"/>
      <c r="AC510" s="764"/>
      <c r="AD510" s="752"/>
    </row>
    <row r="511" spans="1:32" ht="18">
      <c r="A511" s="741"/>
      <c r="B511" s="741"/>
      <c r="C511" s="741"/>
      <c r="D511" s="814"/>
      <c r="E511" s="741"/>
      <c r="F511" s="741"/>
      <c r="G511" s="816"/>
      <c r="H511" s="744"/>
      <c r="I511" s="841"/>
      <c r="J511" s="839"/>
      <c r="K511" s="767"/>
      <c r="L511" s="768"/>
      <c r="M511" s="808" t="s">
        <v>930</v>
      </c>
      <c r="N511" s="809"/>
      <c r="O511" s="808" t="s">
        <v>931</v>
      </c>
      <c r="P511" s="809"/>
      <c r="Q511" s="808" t="s">
        <v>932</v>
      </c>
      <c r="R511" s="809"/>
      <c r="S511" s="808" t="s">
        <v>933</v>
      </c>
      <c r="T511" s="809"/>
      <c r="U511" s="808" t="s">
        <v>934</v>
      </c>
      <c r="V511" s="809"/>
      <c r="W511" s="808" t="s">
        <v>935</v>
      </c>
      <c r="X511" s="809"/>
      <c r="Y511" s="808" t="s">
        <v>936</v>
      </c>
      <c r="Z511" s="809"/>
      <c r="AA511" s="808" t="s">
        <v>950</v>
      </c>
      <c r="AB511" s="809"/>
      <c r="AC511" s="808" t="s">
        <v>951</v>
      </c>
      <c r="AD511" s="809"/>
    </row>
    <row r="512" spans="1:32" ht="36">
      <c r="A512" s="742"/>
      <c r="B512" s="742"/>
      <c r="C512" s="742"/>
      <c r="D512" s="815"/>
      <c r="E512" s="742"/>
      <c r="F512" s="742"/>
      <c r="G512" s="817"/>
      <c r="H512" s="745"/>
      <c r="I512" s="375" t="s">
        <v>126</v>
      </c>
      <c r="J512" s="374" t="s">
        <v>938</v>
      </c>
      <c r="K512" s="416" t="s">
        <v>937</v>
      </c>
      <c r="L512" s="65" t="s">
        <v>949</v>
      </c>
      <c r="M512" s="416" t="s">
        <v>937</v>
      </c>
      <c r="N512" s="65" t="s">
        <v>949</v>
      </c>
      <c r="O512" s="416" t="s">
        <v>937</v>
      </c>
      <c r="P512" s="65" t="s">
        <v>949</v>
      </c>
      <c r="Q512" s="416" t="s">
        <v>937</v>
      </c>
      <c r="R512" s="65" t="s">
        <v>949</v>
      </c>
      <c r="S512" s="416" t="s">
        <v>937</v>
      </c>
      <c r="T512" s="65" t="s">
        <v>949</v>
      </c>
      <c r="U512" s="416" t="s">
        <v>937</v>
      </c>
      <c r="V512" s="65" t="s">
        <v>949</v>
      </c>
      <c r="W512" s="416" t="s">
        <v>937</v>
      </c>
      <c r="X512" s="65" t="s">
        <v>949</v>
      </c>
      <c r="Y512" s="416" t="s">
        <v>937</v>
      </c>
      <c r="Z512" s="65" t="s">
        <v>949</v>
      </c>
      <c r="AA512" s="416" t="s">
        <v>937</v>
      </c>
      <c r="AB512" s="65" t="s">
        <v>949</v>
      </c>
      <c r="AC512" s="416" t="s">
        <v>937</v>
      </c>
      <c r="AD512" s="65" t="s">
        <v>949</v>
      </c>
    </row>
    <row r="513" spans="1:32" s="19" customFormat="1" ht="18">
      <c r="A513" s="32">
        <v>15</v>
      </c>
      <c r="B513" s="51" t="s">
        <v>1775</v>
      </c>
      <c r="C513" s="284" t="s">
        <v>1788</v>
      </c>
      <c r="D513" s="285">
        <v>7</v>
      </c>
      <c r="E513" s="200" t="s">
        <v>1802</v>
      </c>
      <c r="F513" s="200" t="s">
        <v>1280</v>
      </c>
      <c r="G513" s="200" t="s">
        <v>1285</v>
      </c>
      <c r="H513" s="842">
        <v>162</v>
      </c>
      <c r="I513" s="842">
        <v>140</v>
      </c>
      <c r="J513" s="836"/>
      <c r="K513" s="842">
        <v>4</v>
      </c>
      <c r="L513" s="836"/>
      <c r="M513" s="844"/>
      <c r="N513" s="836"/>
      <c r="O513" s="844"/>
      <c r="P513" s="836"/>
      <c r="Q513" s="844">
        <v>1</v>
      </c>
      <c r="R513" s="836"/>
      <c r="S513" s="844">
        <v>2</v>
      </c>
      <c r="T513" s="836"/>
      <c r="U513" s="844">
        <v>1</v>
      </c>
      <c r="V513" s="836"/>
      <c r="W513" s="844"/>
      <c r="X513" s="836"/>
      <c r="Y513" s="844"/>
      <c r="Z513" s="836"/>
      <c r="AA513" s="844"/>
      <c r="AB513" s="836"/>
      <c r="AC513" s="844"/>
      <c r="AD513" s="836"/>
      <c r="AE513" s="19">
        <v>1</v>
      </c>
      <c r="AF513" s="19">
        <v>1</v>
      </c>
    </row>
    <row r="514" spans="1:32" s="19" customFormat="1" ht="18">
      <c r="A514" s="32">
        <v>17</v>
      </c>
      <c r="B514" s="51" t="s">
        <v>1777</v>
      </c>
      <c r="C514" s="288" t="s">
        <v>1790</v>
      </c>
      <c r="D514" s="201">
        <v>6</v>
      </c>
      <c r="E514" s="200" t="s">
        <v>1802</v>
      </c>
      <c r="F514" s="200" t="s">
        <v>1280</v>
      </c>
      <c r="G514" s="200" t="s">
        <v>1285</v>
      </c>
      <c r="H514" s="843"/>
      <c r="I514" s="843"/>
      <c r="J514" s="837"/>
      <c r="K514" s="843"/>
      <c r="L514" s="837"/>
      <c r="M514" s="845"/>
      <c r="N514" s="837"/>
      <c r="O514" s="845"/>
      <c r="P514" s="837"/>
      <c r="Q514" s="845"/>
      <c r="R514" s="837"/>
      <c r="S514" s="845"/>
      <c r="T514" s="837"/>
      <c r="U514" s="845"/>
      <c r="V514" s="837"/>
      <c r="W514" s="845"/>
      <c r="X514" s="837"/>
      <c r="Y514" s="845"/>
      <c r="Z514" s="837"/>
      <c r="AA514" s="845"/>
      <c r="AB514" s="837"/>
      <c r="AC514" s="845"/>
      <c r="AD514" s="837"/>
      <c r="AE514" s="19">
        <v>1</v>
      </c>
      <c r="AF514" s="19">
        <v>1</v>
      </c>
    </row>
    <row r="515" spans="1:32" s="19" customFormat="1" ht="18">
      <c r="A515" s="32">
        <v>16</v>
      </c>
      <c r="B515" s="51" t="s">
        <v>1776</v>
      </c>
      <c r="C515" s="288" t="s">
        <v>1789</v>
      </c>
      <c r="D515" s="201">
        <v>5</v>
      </c>
      <c r="E515" s="200" t="s">
        <v>1802</v>
      </c>
      <c r="F515" s="200" t="s">
        <v>1280</v>
      </c>
      <c r="G515" s="200" t="s">
        <v>1285</v>
      </c>
      <c r="H515" s="158">
        <v>44</v>
      </c>
      <c r="I515" s="158">
        <v>44</v>
      </c>
      <c r="J515" s="26">
        <f>I515*100/H515</f>
        <v>100</v>
      </c>
      <c r="K515" s="25">
        <v>5</v>
      </c>
      <c r="L515" s="26">
        <f>K515*100/I515</f>
        <v>11.363636363636363</v>
      </c>
      <c r="M515" s="40">
        <v>0</v>
      </c>
      <c r="N515" s="26">
        <f>M515*100/I515</f>
        <v>0</v>
      </c>
      <c r="O515" s="40">
        <v>1</v>
      </c>
      <c r="P515" s="26">
        <v>0</v>
      </c>
      <c r="Q515" s="40">
        <v>0</v>
      </c>
      <c r="R515" s="26">
        <v>0</v>
      </c>
      <c r="S515" s="40">
        <v>4</v>
      </c>
      <c r="T515" s="26">
        <f>S515*100/I515</f>
        <v>9.0909090909090917</v>
      </c>
      <c r="U515" s="40">
        <v>0</v>
      </c>
      <c r="V515" s="26">
        <f>U515*100/I515</f>
        <v>0</v>
      </c>
      <c r="W515" s="40">
        <v>0</v>
      </c>
      <c r="X515" s="26">
        <f>W515*100/I515</f>
        <v>0</v>
      </c>
      <c r="Y515" s="40">
        <v>0</v>
      </c>
      <c r="Z515" s="26">
        <f>Y515*100/I515</f>
        <v>0</v>
      </c>
      <c r="AA515" s="40">
        <v>0</v>
      </c>
      <c r="AB515" s="26">
        <v>0</v>
      </c>
      <c r="AC515" s="40">
        <v>0</v>
      </c>
      <c r="AD515" s="26">
        <v>0</v>
      </c>
      <c r="AE515" s="19">
        <v>1</v>
      </c>
      <c r="AF515" s="19">
        <v>1</v>
      </c>
    </row>
    <row r="516" spans="1:32" s="19" customFormat="1" ht="18">
      <c r="A516" s="32">
        <v>18</v>
      </c>
      <c r="B516" s="51" t="s">
        <v>1778</v>
      </c>
      <c r="C516" s="288" t="s">
        <v>1791</v>
      </c>
      <c r="D516" s="201">
        <v>14</v>
      </c>
      <c r="E516" s="200" t="s">
        <v>1802</v>
      </c>
      <c r="F516" s="200" t="s">
        <v>1280</v>
      </c>
      <c r="G516" s="200" t="s">
        <v>1285</v>
      </c>
      <c r="H516" s="158">
        <v>44</v>
      </c>
      <c r="I516" s="158">
        <v>44</v>
      </c>
      <c r="J516" s="26">
        <f>I516*100/H516</f>
        <v>100</v>
      </c>
      <c r="K516" s="25">
        <v>1</v>
      </c>
      <c r="L516" s="26">
        <f>K516*100/I516</f>
        <v>2.2727272727272729</v>
      </c>
      <c r="M516" s="40">
        <v>0</v>
      </c>
      <c r="N516" s="26">
        <f>M516*100/I516</f>
        <v>0</v>
      </c>
      <c r="O516" s="40">
        <v>0</v>
      </c>
      <c r="P516" s="26">
        <f>O516*100/I516</f>
        <v>0</v>
      </c>
      <c r="Q516" s="40">
        <v>0</v>
      </c>
      <c r="R516" s="26">
        <v>0</v>
      </c>
      <c r="S516" s="40">
        <v>0</v>
      </c>
      <c r="T516" s="26">
        <f>S516*100/I516</f>
        <v>0</v>
      </c>
      <c r="U516" s="40">
        <v>0</v>
      </c>
      <c r="V516" s="26">
        <f>U516*100/I516</f>
        <v>0</v>
      </c>
      <c r="W516" s="40">
        <v>0</v>
      </c>
      <c r="X516" s="26">
        <f>W516*100/I516</f>
        <v>0</v>
      </c>
      <c r="Y516" s="40">
        <v>0</v>
      </c>
      <c r="Z516" s="26">
        <f>Y516*100/I516</f>
        <v>0</v>
      </c>
      <c r="AA516" s="40">
        <v>0</v>
      </c>
      <c r="AB516" s="26">
        <v>0</v>
      </c>
      <c r="AC516" s="40">
        <v>0</v>
      </c>
      <c r="AD516" s="26">
        <v>0</v>
      </c>
      <c r="AE516" s="19">
        <v>1</v>
      </c>
      <c r="AF516" s="19">
        <v>1</v>
      </c>
    </row>
    <row r="517" spans="1:32" s="19" customFormat="1" ht="18">
      <c r="A517" s="32">
        <v>19</v>
      </c>
      <c r="B517" s="51" t="s">
        <v>1779</v>
      </c>
      <c r="C517" s="288" t="s">
        <v>1792</v>
      </c>
      <c r="D517" s="201">
        <v>1</v>
      </c>
      <c r="E517" s="200" t="s">
        <v>1802</v>
      </c>
      <c r="F517" s="200" t="s">
        <v>1280</v>
      </c>
      <c r="G517" s="200" t="s">
        <v>1285</v>
      </c>
      <c r="H517" s="158">
        <v>149</v>
      </c>
      <c r="I517" s="158">
        <v>116</v>
      </c>
      <c r="J517" s="26">
        <f>I517*100/H517</f>
        <v>77.852348993288587</v>
      </c>
      <c r="K517" s="25">
        <v>7</v>
      </c>
      <c r="L517" s="26">
        <f>K517*100/I517</f>
        <v>6.0344827586206895</v>
      </c>
      <c r="M517" s="40">
        <v>0</v>
      </c>
      <c r="N517" s="26">
        <f>M517*100/I517</f>
        <v>0</v>
      </c>
      <c r="O517" s="40">
        <v>5</v>
      </c>
      <c r="P517" s="26">
        <f>O517*100/I517</f>
        <v>4.3103448275862073</v>
      </c>
      <c r="Q517" s="40">
        <v>2</v>
      </c>
      <c r="R517" s="26">
        <v>0</v>
      </c>
      <c r="S517" s="40">
        <v>0</v>
      </c>
      <c r="T517" s="26">
        <f>S517*100/I517</f>
        <v>0</v>
      </c>
      <c r="U517" s="40">
        <v>0</v>
      </c>
      <c r="V517" s="26">
        <f>U517*100/I517</f>
        <v>0</v>
      </c>
      <c r="W517" s="40">
        <v>0</v>
      </c>
      <c r="X517" s="26">
        <f>W517*100/I517</f>
        <v>0</v>
      </c>
      <c r="Y517" s="40">
        <v>0</v>
      </c>
      <c r="Z517" s="26">
        <f>Y517*100/I517</f>
        <v>0</v>
      </c>
      <c r="AA517" s="40">
        <v>0</v>
      </c>
      <c r="AB517" s="26">
        <v>0</v>
      </c>
      <c r="AC517" s="40">
        <v>0</v>
      </c>
      <c r="AD517" s="26">
        <v>0</v>
      </c>
      <c r="AE517" s="19">
        <v>1</v>
      </c>
      <c r="AF517" s="19">
        <v>1</v>
      </c>
    </row>
    <row r="518" spans="1:32" s="19" customFormat="1" ht="18">
      <c r="A518" s="32">
        <v>20</v>
      </c>
      <c r="B518" s="51" t="s">
        <v>1780</v>
      </c>
      <c r="C518" s="288" t="s">
        <v>1793</v>
      </c>
      <c r="D518" s="201">
        <v>15</v>
      </c>
      <c r="E518" s="200" t="s">
        <v>1802</v>
      </c>
      <c r="F518" s="200" t="s">
        <v>1280</v>
      </c>
      <c r="G518" s="200" t="s">
        <v>1285</v>
      </c>
      <c r="H518" s="158">
        <v>92</v>
      </c>
      <c r="I518" s="158">
        <v>62</v>
      </c>
      <c r="J518" s="26">
        <f>I518*100/H518</f>
        <v>67.391304347826093</v>
      </c>
      <c r="K518" s="25">
        <v>16</v>
      </c>
      <c r="L518" s="26">
        <f>K518*100/I518</f>
        <v>25.806451612903224</v>
      </c>
      <c r="M518" s="40">
        <v>0</v>
      </c>
      <c r="N518" s="26">
        <f>M518*100/I518</f>
        <v>0</v>
      </c>
      <c r="O518" s="40">
        <v>14</v>
      </c>
      <c r="P518" s="26">
        <f>O518*100/I518</f>
        <v>22.580645161290324</v>
      </c>
      <c r="Q518" s="40">
        <v>4</v>
      </c>
      <c r="R518" s="26">
        <v>0</v>
      </c>
      <c r="S518" s="40">
        <v>0</v>
      </c>
      <c r="T518" s="26">
        <f>S518*100/I518</f>
        <v>0</v>
      </c>
      <c r="U518" s="40">
        <v>0</v>
      </c>
      <c r="V518" s="26">
        <f>U518*100/I518</f>
        <v>0</v>
      </c>
      <c r="W518" s="40">
        <v>0</v>
      </c>
      <c r="X518" s="26">
        <f>W518*100/I518</f>
        <v>0</v>
      </c>
      <c r="Y518" s="40">
        <v>0</v>
      </c>
      <c r="Z518" s="26">
        <f>Y518*100/I518</f>
        <v>0</v>
      </c>
      <c r="AA518" s="40">
        <v>0</v>
      </c>
      <c r="AB518" s="26">
        <v>0</v>
      </c>
      <c r="AC518" s="40">
        <v>0</v>
      </c>
      <c r="AD518" s="26">
        <v>0</v>
      </c>
      <c r="AE518" s="19">
        <v>1</v>
      </c>
      <c r="AF518" s="19">
        <v>1</v>
      </c>
    </row>
    <row r="519" spans="1:32" s="19" customFormat="1" ht="18">
      <c r="A519" s="32">
        <v>21</v>
      </c>
      <c r="B519" s="51" t="s">
        <v>1781</v>
      </c>
      <c r="C519" s="288" t="s">
        <v>1794</v>
      </c>
      <c r="D519" s="201">
        <v>10</v>
      </c>
      <c r="E519" s="200" t="s">
        <v>1802</v>
      </c>
      <c r="F519" s="200" t="s">
        <v>1280</v>
      </c>
      <c r="G519" s="200" t="s">
        <v>1285</v>
      </c>
      <c r="H519" s="842">
        <v>92</v>
      </c>
      <c r="I519" s="842">
        <v>92</v>
      </c>
      <c r="J519" s="836">
        <f>I519/H519*100</f>
        <v>100</v>
      </c>
      <c r="K519" s="842">
        <v>4</v>
      </c>
      <c r="L519" s="836">
        <f>K519/I519*100</f>
        <v>4.3478260869565215</v>
      </c>
      <c r="M519" s="844">
        <v>0</v>
      </c>
      <c r="N519" s="836">
        <f>M519/I519*100</f>
        <v>0</v>
      </c>
      <c r="O519" s="844">
        <v>1</v>
      </c>
      <c r="P519" s="836">
        <f>O519/I519*100</f>
        <v>1.0869565217391304</v>
      </c>
      <c r="Q519" s="844">
        <v>0</v>
      </c>
      <c r="R519" s="836">
        <f>Q519/I519*100</f>
        <v>0</v>
      </c>
      <c r="S519" s="844">
        <v>1</v>
      </c>
      <c r="T519" s="836">
        <f>S519/I519*100</f>
        <v>1.0869565217391304</v>
      </c>
      <c r="U519" s="844">
        <v>0</v>
      </c>
      <c r="V519" s="836">
        <f>U519/I519*100</f>
        <v>0</v>
      </c>
      <c r="W519" s="844">
        <v>0</v>
      </c>
      <c r="X519" s="836">
        <f>W519/I519*100</f>
        <v>0</v>
      </c>
      <c r="Y519" s="844">
        <v>0</v>
      </c>
      <c r="Z519" s="836">
        <f>Y519/I519*100</f>
        <v>0</v>
      </c>
      <c r="AA519" s="844">
        <v>0</v>
      </c>
      <c r="AB519" s="836">
        <f>AA519/I519*100</f>
        <v>0</v>
      </c>
      <c r="AC519" s="844">
        <v>0</v>
      </c>
      <c r="AD519" s="836">
        <f>AC519/I519*100</f>
        <v>0</v>
      </c>
      <c r="AE519" s="19">
        <v>1</v>
      </c>
      <c r="AF519" s="19">
        <v>1</v>
      </c>
    </row>
    <row r="520" spans="1:32" s="31" customFormat="1" ht="18">
      <c r="A520" s="32">
        <v>22</v>
      </c>
      <c r="B520" s="51" t="s">
        <v>1782</v>
      </c>
      <c r="C520" s="288" t="s">
        <v>1795</v>
      </c>
      <c r="D520" s="201">
        <v>9</v>
      </c>
      <c r="E520" s="200" t="s">
        <v>1802</v>
      </c>
      <c r="F520" s="200" t="s">
        <v>1280</v>
      </c>
      <c r="G520" s="200" t="s">
        <v>1285</v>
      </c>
      <c r="H520" s="843"/>
      <c r="I520" s="843"/>
      <c r="J520" s="837"/>
      <c r="K520" s="843"/>
      <c r="L520" s="837"/>
      <c r="M520" s="845"/>
      <c r="N520" s="837"/>
      <c r="O520" s="845"/>
      <c r="P520" s="837"/>
      <c r="Q520" s="845"/>
      <c r="R520" s="837"/>
      <c r="S520" s="845"/>
      <c r="T520" s="837"/>
      <c r="U520" s="845"/>
      <c r="V520" s="837"/>
      <c r="W520" s="845"/>
      <c r="X520" s="837"/>
      <c r="Y520" s="845"/>
      <c r="Z520" s="837"/>
      <c r="AA520" s="845"/>
      <c r="AB520" s="837"/>
      <c r="AC520" s="845"/>
      <c r="AD520" s="837"/>
      <c r="AE520" s="31">
        <v>1</v>
      </c>
      <c r="AF520" s="31">
        <v>1</v>
      </c>
    </row>
    <row r="521" spans="1:32" s="19" customFormat="1" ht="18">
      <c r="A521" s="32">
        <v>23</v>
      </c>
      <c r="B521" s="51" t="s">
        <v>1784</v>
      </c>
      <c r="C521" s="288" t="s">
        <v>1797</v>
      </c>
      <c r="D521" s="201">
        <v>3</v>
      </c>
      <c r="E521" s="32" t="s">
        <v>1272</v>
      </c>
      <c r="F521" s="200" t="s">
        <v>1280</v>
      </c>
      <c r="G521" s="200" t="s">
        <v>1285</v>
      </c>
      <c r="H521" s="158">
        <v>134</v>
      </c>
      <c r="I521" s="158">
        <v>134</v>
      </c>
      <c r="J521" s="26">
        <f t="shared" ref="J521:J525" si="52">I521*100/H521</f>
        <v>100</v>
      </c>
      <c r="K521" s="25">
        <v>20</v>
      </c>
      <c r="L521" s="26">
        <f>K521*100/I521</f>
        <v>14.925373134328359</v>
      </c>
      <c r="M521" s="40">
        <v>0</v>
      </c>
      <c r="N521" s="26">
        <f>M521*100/I521</f>
        <v>0</v>
      </c>
      <c r="O521" s="40">
        <v>9</v>
      </c>
      <c r="P521" s="26">
        <f>O521*100/I521</f>
        <v>6.7164179104477615</v>
      </c>
      <c r="Q521" s="40">
        <v>10</v>
      </c>
      <c r="R521" s="26">
        <v>0</v>
      </c>
      <c r="S521" s="40">
        <v>0</v>
      </c>
      <c r="T521" s="26">
        <f>S521*100/I521</f>
        <v>0</v>
      </c>
      <c r="U521" s="40">
        <v>0</v>
      </c>
      <c r="V521" s="26">
        <f>U521*100/I521</f>
        <v>0</v>
      </c>
      <c r="W521" s="40">
        <v>0</v>
      </c>
      <c r="X521" s="26">
        <f>W521*100/I521</f>
        <v>0</v>
      </c>
      <c r="Y521" s="40">
        <v>0</v>
      </c>
      <c r="Z521" s="26">
        <f>Y521*100/I521</f>
        <v>0</v>
      </c>
      <c r="AA521" s="40">
        <v>0</v>
      </c>
      <c r="AB521" s="26">
        <v>0</v>
      </c>
      <c r="AC521" s="40">
        <v>0</v>
      </c>
      <c r="AD521" s="26">
        <v>0</v>
      </c>
      <c r="AE521" s="19">
        <v>1</v>
      </c>
      <c r="AF521" s="19">
        <v>1</v>
      </c>
    </row>
    <row r="522" spans="1:32" s="19" customFormat="1" ht="18">
      <c r="A522" s="32">
        <v>24</v>
      </c>
      <c r="B522" s="51" t="s">
        <v>1783</v>
      </c>
      <c r="C522" s="288" t="s">
        <v>1796</v>
      </c>
      <c r="D522" s="201">
        <v>1</v>
      </c>
      <c r="E522" s="32" t="s">
        <v>1272</v>
      </c>
      <c r="F522" s="200" t="s">
        <v>1280</v>
      </c>
      <c r="G522" s="200" t="s">
        <v>1285</v>
      </c>
      <c r="H522" s="158">
        <v>95</v>
      </c>
      <c r="I522" s="158">
        <v>95</v>
      </c>
      <c r="J522" s="26">
        <f t="shared" si="52"/>
        <v>100</v>
      </c>
      <c r="K522" s="25">
        <v>1</v>
      </c>
      <c r="L522" s="26">
        <f>K522*100/I522</f>
        <v>1.0526315789473684</v>
      </c>
      <c r="M522" s="40">
        <v>0</v>
      </c>
      <c r="N522" s="26">
        <f>M522*100/I522</f>
        <v>0</v>
      </c>
      <c r="O522" s="40">
        <v>1</v>
      </c>
      <c r="P522" s="26">
        <f>O522*100/I522</f>
        <v>1.0526315789473684</v>
      </c>
      <c r="Q522" s="40">
        <v>0</v>
      </c>
      <c r="R522" s="26">
        <v>0</v>
      </c>
      <c r="S522" s="40">
        <v>0</v>
      </c>
      <c r="T522" s="26">
        <f>S522*100/I522</f>
        <v>0</v>
      </c>
      <c r="U522" s="40">
        <v>0</v>
      </c>
      <c r="V522" s="26">
        <f>U522*100/I522</f>
        <v>0</v>
      </c>
      <c r="W522" s="40">
        <v>0</v>
      </c>
      <c r="X522" s="26">
        <f>W522*100/I522</f>
        <v>0</v>
      </c>
      <c r="Y522" s="40">
        <v>0</v>
      </c>
      <c r="Z522" s="26">
        <f>Y522*100/I522</f>
        <v>0</v>
      </c>
      <c r="AA522" s="40">
        <v>0</v>
      </c>
      <c r="AB522" s="26">
        <v>0</v>
      </c>
      <c r="AC522" s="40">
        <v>0</v>
      </c>
      <c r="AD522" s="26">
        <v>0</v>
      </c>
      <c r="AE522" s="19">
        <v>1</v>
      </c>
      <c r="AF522" s="19">
        <v>1</v>
      </c>
    </row>
    <row r="523" spans="1:32" s="19" customFormat="1" ht="18">
      <c r="A523" s="32">
        <v>25</v>
      </c>
      <c r="B523" s="51" t="s">
        <v>1785</v>
      </c>
      <c r="C523" s="288" t="s">
        <v>1798</v>
      </c>
      <c r="D523" s="201">
        <v>2</v>
      </c>
      <c r="E523" s="32" t="s">
        <v>1803</v>
      </c>
      <c r="F523" s="200" t="s">
        <v>1280</v>
      </c>
      <c r="G523" s="200" t="s">
        <v>1285</v>
      </c>
      <c r="H523" s="158">
        <v>90</v>
      </c>
      <c r="I523" s="158">
        <v>80</v>
      </c>
      <c r="J523" s="26">
        <f t="shared" si="52"/>
        <v>88.888888888888886</v>
      </c>
      <c r="K523" s="25">
        <v>2</v>
      </c>
      <c r="L523" s="26">
        <f>K523*100/I523</f>
        <v>2.5</v>
      </c>
      <c r="M523" s="40">
        <v>0</v>
      </c>
      <c r="N523" s="26">
        <f>M523*100/I523</f>
        <v>0</v>
      </c>
      <c r="O523" s="40">
        <v>0</v>
      </c>
      <c r="P523" s="26">
        <f>O523*100/I523</f>
        <v>0</v>
      </c>
      <c r="Q523" s="40">
        <v>1</v>
      </c>
      <c r="R523" s="26">
        <v>0</v>
      </c>
      <c r="S523" s="40">
        <v>1</v>
      </c>
      <c r="T523" s="26">
        <f>S523*100/I523</f>
        <v>1.25</v>
      </c>
      <c r="U523" s="40">
        <v>0</v>
      </c>
      <c r="V523" s="26">
        <f>U523*100/I523</f>
        <v>0</v>
      </c>
      <c r="W523" s="40">
        <v>0</v>
      </c>
      <c r="X523" s="26">
        <f>W523*100/I523</f>
        <v>0</v>
      </c>
      <c r="Y523" s="40">
        <v>0</v>
      </c>
      <c r="Z523" s="26">
        <f>Y523*100/I523</f>
        <v>0</v>
      </c>
      <c r="AA523" s="40">
        <v>0</v>
      </c>
      <c r="AB523" s="26">
        <v>0</v>
      </c>
      <c r="AC523" s="40">
        <v>0</v>
      </c>
      <c r="AD523" s="26">
        <v>0</v>
      </c>
      <c r="AE523" s="19">
        <v>1</v>
      </c>
      <c r="AF523" s="19">
        <v>1</v>
      </c>
    </row>
    <row r="524" spans="1:32" s="19" customFormat="1" ht="18">
      <c r="A524" s="32">
        <v>26</v>
      </c>
      <c r="B524" s="51" t="s">
        <v>1786</v>
      </c>
      <c r="C524" s="288" t="s">
        <v>1799</v>
      </c>
      <c r="D524" s="201">
        <v>4</v>
      </c>
      <c r="E524" s="32" t="s">
        <v>1803</v>
      </c>
      <c r="F524" s="200" t="s">
        <v>1280</v>
      </c>
      <c r="G524" s="200" t="s">
        <v>1285</v>
      </c>
      <c r="H524" s="158">
        <v>255</v>
      </c>
      <c r="I524" s="158">
        <v>214</v>
      </c>
      <c r="J524" s="26">
        <f t="shared" si="52"/>
        <v>83.921568627450981</v>
      </c>
      <c r="K524" s="25">
        <v>4</v>
      </c>
      <c r="L524" s="26">
        <f>K524*100/I524</f>
        <v>1.8691588785046729</v>
      </c>
      <c r="M524" s="40">
        <v>0</v>
      </c>
      <c r="N524" s="26">
        <f>M524*100/I524</f>
        <v>0</v>
      </c>
      <c r="O524" s="40">
        <v>0</v>
      </c>
      <c r="P524" s="26">
        <f>O524*100/I524</f>
        <v>0</v>
      </c>
      <c r="Q524" s="40">
        <v>2</v>
      </c>
      <c r="R524" s="26">
        <v>0</v>
      </c>
      <c r="S524" s="40">
        <v>2</v>
      </c>
      <c r="T524" s="26">
        <f>S524*100/I524</f>
        <v>0.93457943925233644</v>
      </c>
      <c r="U524" s="40">
        <v>0</v>
      </c>
      <c r="V524" s="26">
        <f>U524*100/I524</f>
        <v>0</v>
      </c>
      <c r="W524" s="40">
        <v>0</v>
      </c>
      <c r="X524" s="26">
        <f>W524*100/I524</f>
        <v>0</v>
      </c>
      <c r="Y524" s="40">
        <v>0</v>
      </c>
      <c r="Z524" s="26">
        <f>Y524*100/I524</f>
        <v>0</v>
      </c>
      <c r="AA524" s="40">
        <v>0</v>
      </c>
      <c r="AB524" s="26">
        <v>0</v>
      </c>
      <c r="AC524" s="40">
        <v>0</v>
      </c>
      <c r="AD524" s="26">
        <v>0</v>
      </c>
      <c r="AE524" s="19">
        <v>1</v>
      </c>
      <c r="AF524" s="19">
        <v>1</v>
      </c>
    </row>
    <row r="525" spans="1:32" s="19" customFormat="1" ht="18">
      <c r="A525" s="32">
        <v>27</v>
      </c>
      <c r="B525" s="51" t="s">
        <v>1787</v>
      </c>
      <c r="C525" s="288" t="s">
        <v>1800</v>
      </c>
      <c r="D525" s="201">
        <v>1</v>
      </c>
      <c r="E525" s="32" t="s">
        <v>1803</v>
      </c>
      <c r="F525" s="200" t="s">
        <v>1280</v>
      </c>
      <c r="G525" s="200" t="s">
        <v>1285</v>
      </c>
      <c r="H525" s="158">
        <v>0</v>
      </c>
      <c r="I525" s="158">
        <v>0</v>
      </c>
      <c r="J525" s="26" t="e">
        <f t="shared" si="52"/>
        <v>#DIV/0!</v>
      </c>
      <c r="K525" s="25">
        <v>0</v>
      </c>
      <c r="L525" s="26" t="e">
        <f>K525*100/I525</f>
        <v>#DIV/0!</v>
      </c>
      <c r="M525" s="40">
        <v>0</v>
      </c>
      <c r="N525" s="26" t="e">
        <f>M525*100/I525</f>
        <v>#DIV/0!</v>
      </c>
      <c r="O525" s="40">
        <v>0</v>
      </c>
      <c r="P525" s="26" t="e">
        <f>O525*100/I525</f>
        <v>#DIV/0!</v>
      </c>
      <c r="Q525" s="40">
        <v>0</v>
      </c>
      <c r="R525" s="26">
        <v>0</v>
      </c>
      <c r="S525" s="40">
        <v>0</v>
      </c>
      <c r="T525" s="26" t="e">
        <f>S525*100/I525</f>
        <v>#DIV/0!</v>
      </c>
      <c r="U525" s="40">
        <v>0</v>
      </c>
      <c r="V525" s="26" t="e">
        <f>U525*100/I525</f>
        <v>#DIV/0!</v>
      </c>
      <c r="W525" s="40">
        <v>0</v>
      </c>
      <c r="X525" s="26" t="e">
        <f>W525*100/I525</f>
        <v>#DIV/0!</v>
      </c>
      <c r="Y525" s="40">
        <v>0</v>
      </c>
      <c r="Z525" s="26" t="e">
        <f>Y525*100/I525</f>
        <v>#DIV/0!</v>
      </c>
      <c r="AA525" s="40">
        <v>0</v>
      </c>
      <c r="AB525" s="26">
        <v>0</v>
      </c>
      <c r="AC525" s="40">
        <v>0</v>
      </c>
      <c r="AD525" s="26">
        <v>0</v>
      </c>
      <c r="AE525" s="19">
        <v>1</v>
      </c>
      <c r="AF525" s="19">
        <v>0</v>
      </c>
    </row>
    <row r="526" spans="1:32" ht="23.25">
      <c r="A526" s="810" t="s">
        <v>2404</v>
      </c>
      <c r="B526" s="810"/>
      <c r="C526" s="810"/>
      <c r="D526" s="810"/>
      <c r="E526" s="810"/>
      <c r="F526" s="810"/>
      <c r="G526" s="810"/>
      <c r="H526" s="810"/>
      <c r="I526" s="810"/>
      <c r="J526" s="810"/>
      <c r="K526" s="810"/>
      <c r="L526" s="810"/>
      <c r="M526" s="810"/>
      <c r="N526" s="810"/>
      <c r="O526" s="810"/>
      <c r="P526" s="810"/>
      <c r="Q526" s="810"/>
      <c r="R526" s="810"/>
      <c r="S526" s="810"/>
      <c r="T526" s="810"/>
      <c r="U526" s="810"/>
      <c r="V526" s="810"/>
      <c r="W526" s="810"/>
      <c r="X526" s="810"/>
      <c r="Y526" s="810"/>
      <c r="Z526" s="810"/>
      <c r="AA526" s="810"/>
      <c r="AB526" s="810"/>
      <c r="AC526" s="810"/>
      <c r="AD526" s="810"/>
    </row>
    <row r="527" spans="1:32" ht="23.25">
      <c r="A527" s="810" t="s">
        <v>124</v>
      </c>
      <c r="B527" s="810"/>
      <c r="C527" s="810"/>
      <c r="D527" s="810"/>
      <c r="E527" s="810"/>
      <c r="F527" s="810"/>
      <c r="G527" s="810"/>
      <c r="H527" s="810"/>
      <c r="I527" s="810"/>
      <c r="J527" s="810"/>
      <c r="K527" s="810"/>
      <c r="L527" s="810"/>
      <c r="M527" s="810"/>
      <c r="N527" s="810"/>
      <c r="O527" s="810"/>
      <c r="P527" s="810"/>
      <c r="Q527" s="810"/>
      <c r="R527" s="810"/>
      <c r="S527" s="810"/>
      <c r="T527" s="810"/>
      <c r="U527" s="810"/>
      <c r="V527" s="810"/>
      <c r="W527" s="810"/>
      <c r="X527" s="810"/>
      <c r="Y527" s="810"/>
      <c r="Z527" s="810"/>
      <c r="AA527" s="810"/>
      <c r="AB527" s="810"/>
      <c r="AC527" s="810"/>
      <c r="AD527" s="810"/>
    </row>
    <row r="528" spans="1:32" ht="21">
      <c r="A528" s="290"/>
      <c r="B528" s="812" t="s">
        <v>968</v>
      </c>
      <c r="C528" s="812"/>
      <c r="D528" s="812"/>
      <c r="E528" s="812"/>
      <c r="F528" s="812"/>
      <c r="G528" s="812"/>
      <c r="H528" s="812"/>
      <c r="I528" s="812"/>
      <c r="J528" s="812"/>
      <c r="K528" s="812"/>
      <c r="L528" s="812"/>
      <c r="M528" s="812"/>
      <c r="N528" s="812"/>
      <c r="O528" s="812"/>
      <c r="P528" s="812"/>
      <c r="Q528" s="812"/>
      <c r="R528" s="812"/>
      <c r="S528" s="812"/>
      <c r="T528" s="812"/>
      <c r="U528" s="812"/>
      <c r="V528" s="812"/>
      <c r="W528" s="812"/>
      <c r="X528" s="812"/>
      <c r="Y528" s="812"/>
      <c r="Z528" s="812"/>
      <c r="AA528" s="812"/>
      <c r="AB528" s="812"/>
      <c r="AC528" s="812"/>
      <c r="AD528" s="812"/>
    </row>
    <row r="529" spans="1:32" ht="21">
      <c r="A529" s="290"/>
      <c r="B529" s="292" t="s">
        <v>2020</v>
      </c>
      <c r="C529" s="292"/>
      <c r="D529" s="325"/>
      <c r="E529" s="297"/>
      <c r="F529" s="297"/>
      <c r="G529" s="297"/>
      <c r="H529" s="291"/>
      <c r="I529" s="291"/>
      <c r="J529" s="297"/>
      <c r="K529" s="291"/>
      <c r="L529" s="297"/>
      <c r="M529" s="291"/>
      <c r="N529" s="297"/>
      <c r="O529" s="291"/>
      <c r="P529" s="297"/>
      <c r="Q529" s="291"/>
      <c r="R529" s="297"/>
      <c r="S529" s="291"/>
      <c r="T529" s="297"/>
      <c r="U529" s="291"/>
      <c r="V529" s="297"/>
      <c r="W529" s="291"/>
      <c r="X529" s="297"/>
      <c r="Y529" s="291"/>
      <c r="Z529" s="297"/>
      <c r="AA529" s="291"/>
      <c r="AB529" s="297"/>
      <c r="AC529" s="291"/>
      <c r="AD529" s="297"/>
    </row>
    <row r="530" spans="1:32" ht="23.25">
      <c r="A530" s="290"/>
      <c r="B530" s="293"/>
      <c r="C530" s="293"/>
      <c r="D530" s="294"/>
      <c r="E530" s="293"/>
      <c r="F530" s="293"/>
      <c r="G530" s="293"/>
      <c r="H530" s="295"/>
      <c r="I530" s="295"/>
      <c r="J530" s="376"/>
      <c r="K530" s="295"/>
      <c r="L530" s="376"/>
      <c r="M530" s="295"/>
      <c r="N530" s="376"/>
      <c r="O530" s="295"/>
      <c r="P530" s="376"/>
      <c r="Q530" s="295"/>
      <c r="R530" s="376"/>
      <c r="S530" s="295"/>
      <c r="T530" s="376"/>
      <c r="U530" s="295"/>
      <c r="V530" s="376"/>
      <c r="W530" s="295"/>
      <c r="X530" s="376"/>
      <c r="Y530" s="295"/>
      <c r="Z530" s="376"/>
      <c r="AA530" s="295"/>
      <c r="AB530" s="376"/>
      <c r="AC530" s="295"/>
      <c r="AD530" s="376"/>
    </row>
    <row r="531" spans="1:32" ht="23.25">
      <c r="A531" s="290"/>
      <c r="B531" s="293"/>
      <c r="C531" s="293"/>
      <c r="D531" s="294"/>
      <c r="E531" s="293"/>
      <c r="F531" s="293"/>
      <c r="G531" s="293"/>
      <c r="H531" s="295"/>
      <c r="I531" s="295"/>
      <c r="J531" s="376"/>
      <c r="K531" s="295"/>
      <c r="L531" s="376"/>
      <c r="M531" s="295"/>
      <c r="N531" s="376"/>
      <c r="O531" s="295"/>
      <c r="P531" s="376"/>
      <c r="Q531" s="295"/>
      <c r="R531" s="376"/>
      <c r="S531" s="295"/>
      <c r="T531" s="376"/>
      <c r="U531" s="295"/>
      <c r="V531" s="376"/>
      <c r="W531" s="295"/>
      <c r="X531" s="376"/>
      <c r="Y531" s="295"/>
      <c r="Z531" s="376"/>
      <c r="AA531" s="295"/>
      <c r="AB531" s="376"/>
      <c r="AC531" s="295"/>
      <c r="AD531" s="376"/>
    </row>
    <row r="532" spans="1:32" ht="18">
      <c r="A532" s="740" t="s">
        <v>940</v>
      </c>
      <c r="B532" s="740" t="s">
        <v>122</v>
      </c>
      <c r="C532" s="740" t="s">
        <v>942</v>
      </c>
      <c r="D532" s="813" t="s">
        <v>943</v>
      </c>
      <c r="E532" s="740" t="s">
        <v>944</v>
      </c>
      <c r="F532" s="740" t="s">
        <v>945</v>
      </c>
      <c r="G532" s="740" t="s">
        <v>1139</v>
      </c>
      <c r="H532" s="743" t="s">
        <v>946</v>
      </c>
      <c r="I532" s="840" t="s">
        <v>947</v>
      </c>
      <c r="J532" s="838" t="s">
        <v>948</v>
      </c>
      <c r="K532" s="765" t="s">
        <v>928</v>
      </c>
      <c r="L532" s="766"/>
      <c r="M532" s="751" t="s">
        <v>929</v>
      </c>
      <c r="N532" s="764"/>
      <c r="O532" s="764"/>
      <c r="P532" s="764"/>
      <c r="Q532" s="764"/>
      <c r="R532" s="764"/>
      <c r="S532" s="764"/>
      <c r="T532" s="764"/>
      <c r="U532" s="764"/>
      <c r="V532" s="764"/>
      <c r="W532" s="764"/>
      <c r="X532" s="764"/>
      <c r="Y532" s="764"/>
      <c r="Z532" s="764"/>
      <c r="AA532" s="764"/>
      <c r="AB532" s="764"/>
      <c r="AC532" s="764"/>
      <c r="AD532" s="752"/>
    </row>
    <row r="533" spans="1:32" ht="18">
      <c r="A533" s="741"/>
      <c r="B533" s="741"/>
      <c r="C533" s="741"/>
      <c r="D533" s="814"/>
      <c r="E533" s="741"/>
      <c r="F533" s="741"/>
      <c r="G533" s="816"/>
      <c r="H533" s="744"/>
      <c r="I533" s="841"/>
      <c r="J533" s="839"/>
      <c r="K533" s="767"/>
      <c r="L533" s="768"/>
      <c r="M533" s="808" t="s">
        <v>930</v>
      </c>
      <c r="N533" s="809"/>
      <c r="O533" s="808" t="s">
        <v>931</v>
      </c>
      <c r="P533" s="809"/>
      <c r="Q533" s="808" t="s">
        <v>932</v>
      </c>
      <c r="R533" s="809"/>
      <c r="S533" s="808" t="s">
        <v>933</v>
      </c>
      <c r="T533" s="809"/>
      <c r="U533" s="808" t="s">
        <v>934</v>
      </c>
      <c r="V533" s="809"/>
      <c r="W533" s="808" t="s">
        <v>935</v>
      </c>
      <c r="X533" s="809"/>
      <c r="Y533" s="808" t="s">
        <v>936</v>
      </c>
      <c r="Z533" s="809"/>
      <c r="AA533" s="808" t="s">
        <v>950</v>
      </c>
      <c r="AB533" s="809"/>
      <c r="AC533" s="808" t="s">
        <v>951</v>
      </c>
      <c r="AD533" s="809"/>
    </row>
    <row r="534" spans="1:32" ht="36">
      <c r="A534" s="742"/>
      <c r="B534" s="742"/>
      <c r="C534" s="742"/>
      <c r="D534" s="815"/>
      <c r="E534" s="742"/>
      <c r="F534" s="742"/>
      <c r="G534" s="817"/>
      <c r="H534" s="745"/>
      <c r="I534" s="375" t="s">
        <v>126</v>
      </c>
      <c r="J534" s="374" t="s">
        <v>938</v>
      </c>
      <c r="K534" s="416" t="s">
        <v>937</v>
      </c>
      <c r="L534" s="65" t="s">
        <v>949</v>
      </c>
      <c r="M534" s="416" t="s">
        <v>937</v>
      </c>
      <c r="N534" s="65" t="s">
        <v>949</v>
      </c>
      <c r="O534" s="416" t="s">
        <v>937</v>
      </c>
      <c r="P534" s="65" t="s">
        <v>949</v>
      </c>
      <c r="Q534" s="416" t="s">
        <v>937</v>
      </c>
      <c r="R534" s="65" t="s">
        <v>949</v>
      </c>
      <c r="S534" s="416" t="s">
        <v>937</v>
      </c>
      <c r="T534" s="65" t="s">
        <v>949</v>
      </c>
      <c r="U534" s="416" t="s">
        <v>937</v>
      </c>
      <c r="V534" s="65" t="s">
        <v>949</v>
      </c>
      <c r="W534" s="416" t="s">
        <v>937</v>
      </c>
      <c r="X534" s="65" t="s">
        <v>949</v>
      </c>
      <c r="Y534" s="416" t="s">
        <v>937</v>
      </c>
      <c r="Z534" s="65" t="s">
        <v>949</v>
      </c>
      <c r="AA534" s="416" t="s">
        <v>937</v>
      </c>
      <c r="AB534" s="65" t="s">
        <v>949</v>
      </c>
      <c r="AC534" s="416" t="s">
        <v>937</v>
      </c>
      <c r="AD534" s="65" t="s">
        <v>949</v>
      </c>
    </row>
    <row r="535" spans="1:32" ht="18">
      <c r="A535" s="32">
        <v>28</v>
      </c>
      <c r="B535" s="51" t="s">
        <v>2018</v>
      </c>
      <c r="C535" s="51" t="s">
        <v>1801</v>
      </c>
      <c r="D535" s="201">
        <v>6</v>
      </c>
      <c r="E535" s="32" t="s">
        <v>1803</v>
      </c>
      <c r="F535" s="32" t="s">
        <v>1280</v>
      </c>
      <c r="G535" s="32" t="s">
        <v>1285</v>
      </c>
      <c r="H535" s="158">
        <v>69</v>
      </c>
      <c r="I535" s="158">
        <v>47</v>
      </c>
      <c r="J535" s="26">
        <f>I535*100/H535</f>
        <v>68.115942028985501</v>
      </c>
      <c r="K535" s="25">
        <v>1</v>
      </c>
      <c r="L535" s="26">
        <f>K535*100/I535</f>
        <v>2.1276595744680851</v>
      </c>
      <c r="M535" s="40">
        <v>0</v>
      </c>
      <c r="N535" s="26">
        <f>M535*100/I535</f>
        <v>0</v>
      </c>
      <c r="O535" s="40">
        <v>1</v>
      </c>
      <c r="P535" s="26">
        <f>O535*100/I535</f>
        <v>2.1276595744680851</v>
      </c>
      <c r="Q535" s="40">
        <v>0</v>
      </c>
      <c r="R535" s="26">
        <v>0</v>
      </c>
      <c r="S535" s="40">
        <v>0</v>
      </c>
      <c r="T535" s="26">
        <f>S535*100/I535</f>
        <v>0</v>
      </c>
      <c r="U535" s="40">
        <v>0</v>
      </c>
      <c r="V535" s="26">
        <f>U535*100/I535</f>
        <v>0</v>
      </c>
      <c r="W535" s="40">
        <v>0</v>
      </c>
      <c r="X535" s="26">
        <f>W535*100/I535</f>
        <v>0</v>
      </c>
      <c r="Y535" s="40">
        <v>0</v>
      </c>
      <c r="Z535" s="26">
        <f>Y535*100/I535</f>
        <v>0</v>
      </c>
      <c r="AA535" s="40">
        <v>0</v>
      </c>
      <c r="AB535" s="26">
        <v>0</v>
      </c>
      <c r="AC535" s="40">
        <v>0</v>
      </c>
      <c r="AD535" s="26">
        <v>0</v>
      </c>
      <c r="AE535" s="190">
        <v>1</v>
      </c>
      <c r="AF535" s="194">
        <v>1</v>
      </c>
    </row>
    <row r="536" spans="1:32" s="181" customFormat="1" ht="18.75" thickBot="1">
      <c r="A536" s="32">
        <v>29</v>
      </c>
      <c r="B536" s="51" t="s">
        <v>2019</v>
      </c>
      <c r="C536" s="284"/>
      <c r="D536" s="285">
        <v>1</v>
      </c>
      <c r="E536" s="200" t="s">
        <v>1245</v>
      </c>
      <c r="F536" s="200" t="s">
        <v>1283</v>
      </c>
      <c r="G536" s="200" t="s">
        <v>1285</v>
      </c>
      <c r="H536" s="158">
        <v>0</v>
      </c>
      <c r="I536" s="158">
        <v>0</v>
      </c>
      <c r="J536" s="26" t="e">
        <f>I536*100/H536</f>
        <v>#DIV/0!</v>
      </c>
      <c r="K536" s="25">
        <v>0</v>
      </c>
      <c r="L536" s="26" t="e">
        <f>K536*100/I536</f>
        <v>#DIV/0!</v>
      </c>
      <c r="M536" s="40">
        <v>0</v>
      </c>
      <c r="N536" s="26" t="e">
        <f>M536*100/I536</f>
        <v>#DIV/0!</v>
      </c>
      <c r="O536" s="40">
        <v>0</v>
      </c>
      <c r="P536" s="26" t="e">
        <f>O536*100/I536</f>
        <v>#DIV/0!</v>
      </c>
      <c r="Q536" s="40">
        <v>0</v>
      </c>
      <c r="R536" s="26">
        <v>0</v>
      </c>
      <c r="S536" s="40">
        <v>0</v>
      </c>
      <c r="T536" s="26" t="e">
        <f>S536*100/I536</f>
        <v>#DIV/0!</v>
      </c>
      <c r="U536" s="40">
        <v>0</v>
      </c>
      <c r="V536" s="26" t="e">
        <f>U536*100/I536</f>
        <v>#DIV/0!</v>
      </c>
      <c r="W536" s="40">
        <v>0</v>
      </c>
      <c r="X536" s="26" t="e">
        <f>W536*100/I536</f>
        <v>#DIV/0!</v>
      </c>
      <c r="Y536" s="40">
        <v>0</v>
      </c>
      <c r="Z536" s="26" t="e">
        <f>Y536*100/I536</f>
        <v>#DIV/0!</v>
      </c>
      <c r="AA536" s="40">
        <v>0</v>
      </c>
      <c r="AB536" s="26">
        <v>0</v>
      </c>
      <c r="AC536" s="40">
        <v>0</v>
      </c>
      <c r="AD536" s="26">
        <v>0</v>
      </c>
      <c r="AE536" s="181">
        <v>1</v>
      </c>
      <c r="AF536" s="181">
        <v>0</v>
      </c>
    </row>
    <row r="537" spans="1:32" ht="19.5" thickTop="1" thickBot="1">
      <c r="A537" s="824" t="s">
        <v>123</v>
      </c>
      <c r="B537" s="825"/>
      <c r="C537" s="825"/>
      <c r="D537" s="825"/>
      <c r="E537" s="825"/>
      <c r="F537" s="825"/>
      <c r="G537" s="826"/>
      <c r="H537" s="158">
        <f>SUM(H490:H536)</f>
        <v>2982</v>
      </c>
      <c r="I537" s="158">
        <f>SUM(I490:I536)</f>
        <v>2669</v>
      </c>
      <c r="J537" s="33">
        <f>I537/H537*100</f>
        <v>89.503688799463447</v>
      </c>
      <c r="K537" s="158">
        <f>SUM(K490:K536)</f>
        <v>151</v>
      </c>
      <c r="L537" s="33">
        <f>K537/I537*100</f>
        <v>5.6575496440614463</v>
      </c>
      <c r="M537" s="296">
        <f>SUM(M490:M536)</f>
        <v>8</v>
      </c>
      <c r="N537" s="33">
        <f>M537/I537*100</f>
        <v>0.29973772948669913</v>
      </c>
      <c r="O537" s="296">
        <f>SUM(O490:O536)</f>
        <v>77</v>
      </c>
      <c r="P537" s="33">
        <f>O537/I537*100</f>
        <v>2.8849756463094791</v>
      </c>
      <c r="Q537" s="296">
        <f>SUM(Q490:Q536)</f>
        <v>40</v>
      </c>
      <c r="R537" s="33">
        <f>Q537/I537*100</f>
        <v>1.4986886474334957</v>
      </c>
      <c r="S537" s="296">
        <f>SUM(S490:S536)</f>
        <v>13</v>
      </c>
      <c r="T537" s="33">
        <f>S537/I537*100</f>
        <v>0.48707381041588604</v>
      </c>
      <c r="U537" s="296">
        <f>SUM(U490:U536)</f>
        <v>1</v>
      </c>
      <c r="V537" s="33">
        <f>U537/I537*100</f>
        <v>3.7467216185837392E-2</v>
      </c>
      <c r="W537" s="296">
        <f>SUM(W490:W536)</f>
        <v>9</v>
      </c>
      <c r="X537" s="33">
        <f>W537/I537*100</f>
        <v>0.3372049456725365</v>
      </c>
      <c r="Y537" s="296">
        <f>SUM(Y490:Y536)</f>
        <v>5</v>
      </c>
      <c r="Z537" s="33">
        <f>Y537/I537*100</f>
        <v>0.18733608092918697</v>
      </c>
      <c r="AA537" s="296">
        <f>SUM(AA490:AA536)</f>
        <v>0</v>
      </c>
      <c r="AB537" s="33">
        <f>AA537/I537*100</f>
        <v>0</v>
      </c>
      <c r="AC537" s="296">
        <f>SUM(AC490:AC536)</f>
        <v>0</v>
      </c>
      <c r="AD537" s="33">
        <f>AC537/I537*100</f>
        <v>0</v>
      </c>
    </row>
    <row r="538" spans="1:32" ht="18.75" thickTop="1">
      <c r="A538" s="300"/>
      <c r="B538" s="300"/>
      <c r="C538" s="300"/>
      <c r="D538" s="301"/>
      <c r="E538" s="300"/>
      <c r="F538" s="300"/>
      <c r="G538" s="300"/>
      <c r="H538" s="302"/>
      <c r="I538" s="302"/>
      <c r="J538" s="303"/>
      <c r="K538" s="302"/>
      <c r="L538" s="303"/>
      <c r="M538" s="302"/>
      <c r="N538" s="303"/>
      <c r="O538" s="302"/>
      <c r="P538" s="303"/>
      <c r="Q538" s="302"/>
      <c r="R538" s="303"/>
      <c r="S538" s="302"/>
      <c r="T538" s="303"/>
      <c r="U538" s="302"/>
      <c r="V538" s="303"/>
      <c r="W538" s="302"/>
      <c r="X538" s="303"/>
      <c r="Y538" s="302"/>
      <c r="Z538" s="303"/>
      <c r="AA538" s="302"/>
      <c r="AB538" s="303"/>
      <c r="AC538" s="302"/>
      <c r="AD538" s="303"/>
    </row>
    <row r="539" spans="1:32" ht="18">
      <c r="A539" s="300"/>
      <c r="B539" s="300"/>
      <c r="C539" s="300"/>
      <c r="D539" s="301"/>
      <c r="E539" s="300"/>
      <c r="F539" s="300"/>
      <c r="G539" s="300"/>
      <c r="H539" s="302"/>
      <c r="I539" s="302"/>
      <c r="J539" s="303"/>
      <c r="K539" s="302"/>
      <c r="L539" s="303"/>
      <c r="M539" s="302"/>
      <c r="N539" s="303"/>
      <c r="O539" s="302"/>
      <c r="P539" s="303"/>
      <c r="Q539" s="302"/>
      <c r="R539" s="303"/>
      <c r="S539" s="302"/>
      <c r="T539" s="303"/>
      <c r="U539" s="302"/>
      <c r="V539" s="303"/>
      <c r="W539" s="302"/>
      <c r="X539" s="303"/>
      <c r="Y539" s="302"/>
      <c r="Z539" s="303"/>
      <c r="AA539" s="302"/>
      <c r="AB539" s="303"/>
      <c r="AC539" s="302"/>
      <c r="AD539" s="303"/>
    </row>
    <row r="540" spans="1:32" ht="18">
      <c r="A540" s="300"/>
      <c r="B540" s="300"/>
      <c r="C540" s="300"/>
      <c r="D540" s="301"/>
      <c r="E540" s="300"/>
      <c r="F540" s="300"/>
      <c r="G540" s="300"/>
      <c r="H540" s="302"/>
      <c r="I540" s="302"/>
      <c r="J540" s="303"/>
      <c r="K540" s="302"/>
      <c r="L540" s="303"/>
      <c r="M540" s="302"/>
      <c r="N540" s="303"/>
      <c r="O540" s="302"/>
      <c r="P540" s="303"/>
      <c r="Q540" s="302"/>
      <c r="R540" s="303"/>
      <c r="S540" s="302"/>
      <c r="T540" s="303"/>
      <c r="U540" s="302"/>
      <c r="V540" s="303"/>
      <c r="W540" s="302"/>
      <c r="X540" s="303"/>
      <c r="Y540" s="302"/>
      <c r="Z540" s="303"/>
      <c r="AA540" s="302"/>
      <c r="AB540" s="303"/>
      <c r="AC540" s="302"/>
      <c r="AD540" s="303"/>
    </row>
    <row r="541" spans="1:32" ht="18">
      <c r="A541" s="300"/>
      <c r="B541" s="300"/>
      <c r="C541" s="300"/>
      <c r="D541" s="301"/>
      <c r="E541" s="300"/>
      <c r="F541" s="300"/>
      <c r="G541" s="300"/>
      <c r="H541" s="302"/>
      <c r="I541" s="302"/>
      <c r="J541" s="303"/>
      <c r="K541" s="302"/>
      <c r="L541" s="303"/>
      <c r="M541" s="302"/>
      <c r="N541" s="303"/>
      <c r="O541" s="302"/>
      <c r="P541" s="303"/>
      <c r="Q541" s="302"/>
      <c r="R541" s="303"/>
      <c r="S541" s="302"/>
      <c r="T541" s="303"/>
      <c r="U541" s="302"/>
      <c r="V541" s="303"/>
      <c r="W541" s="302"/>
      <c r="X541" s="303"/>
      <c r="Y541" s="302"/>
      <c r="Z541" s="303"/>
      <c r="AA541" s="302"/>
      <c r="AB541" s="303"/>
      <c r="AC541" s="302"/>
      <c r="AD541" s="303"/>
    </row>
    <row r="542" spans="1:32" ht="18">
      <c r="A542" s="300"/>
      <c r="B542" s="300"/>
      <c r="C542" s="300"/>
      <c r="D542" s="301"/>
      <c r="E542" s="300"/>
      <c r="F542" s="300"/>
      <c r="G542" s="300"/>
      <c r="H542" s="302"/>
      <c r="I542" s="302"/>
      <c r="J542" s="303"/>
      <c r="K542" s="302"/>
      <c r="L542" s="303"/>
      <c r="M542" s="302"/>
      <c r="N542" s="303"/>
      <c r="O542" s="302"/>
      <c r="P542" s="303"/>
      <c r="Q542" s="302"/>
      <c r="R542" s="303"/>
      <c r="S542" s="302"/>
      <c r="T542" s="303"/>
      <c r="U542" s="302"/>
      <c r="V542" s="303"/>
      <c r="W542" s="302"/>
      <c r="X542" s="303"/>
      <c r="Y542" s="302"/>
      <c r="Z542" s="303"/>
      <c r="AA542" s="302"/>
      <c r="AB542" s="303"/>
      <c r="AC542" s="302"/>
      <c r="AD542" s="303"/>
    </row>
    <row r="543" spans="1:32" ht="18">
      <c r="A543" s="300"/>
      <c r="B543" s="300"/>
      <c r="C543" s="300"/>
      <c r="D543" s="301"/>
      <c r="E543" s="300"/>
      <c r="F543" s="300"/>
      <c r="G543" s="300"/>
      <c r="H543" s="302"/>
      <c r="I543" s="302"/>
      <c r="J543" s="303"/>
      <c r="K543" s="302"/>
      <c r="L543" s="303"/>
      <c r="M543" s="302"/>
      <c r="N543" s="303"/>
      <c r="O543" s="302"/>
      <c r="P543" s="303"/>
      <c r="Q543" s="302"/>
      <c r="R543" s="303"/>
      <c r="S543" s="302"/>
      <c r="T543" s="303"/>
      <c r="U543" s="302"/>
      <c r="V543" s="303"/>
      <c r="W543" s="302"/>
      <c r="X543" s="303"/>
      <c r="Y543" s="302"/>
      <c r="Z543" s="303"/>
      <c r="AA543" s="302"/>
      <c r="AB543" s="303"/>
      <c r="AC543" s="302"/>
      <c r="AD543" s="303"/>
    </row>
    <row r="544" spans="1:32" ht="18">
      <c r="A544" s="300"/>
      <c r="B544" s="300"/>
      <c r="C544" s="300"/>
      <c r="D544" s="301"/>
      <c r="E544" s="300"/>
      <c r="F544" s="300"/>
      <c r="G544" s="300"/>
      <c r="H544" s="302"/>
      <c r="I544" s="302"/>
      <c r="J544" s="303"/>
      <c r="K544" s="302"/>
      <c r="L544" s="303"/>
      <c r="M544" s="302"/>
      <c r="N544" s="303"/>
      <c r="O544" s="302"/>
      <c r="P544" s="303"/>
      <c r="Q544" s="302"/>
      <c r="R544" s="303"/>
      <c r="S544" s="302"/>
      <c r="T544" s="303"/>
      <c r="U544" s="302"/>
      <c r="V544" s="303"/>
      <c r="W544" s="302"/>
      <c r="X544" s="303"/>
      <c r="Y544" s="302"/>
      <c r="Z544" s="303"/>
      <c r="AA544" s="302"/>
      <c r="AB544" s="303"/>
      <c r="AC544" s="302"/>
      <c r="AD544" s="303"/>
    </row>
    <row r="545" spans="1:33" ht="18">
      <c r="A545" s="300"/>
      <c r="B545" s="300"/>
      <c r="C545" s="300"/>
      <c r="D545" s="301"/>
      <c r="E545" s="300"/>
      <c r="F545" s="300"/>
      <c r="G545" s="300"/>
      <c r="H545" s="302"/>
      <c r="I545" s="302"/>
      <c r="J545" s="303"/>
      <c r="K545" s="302"/>
      <c r="L545" s="303"/>
      <c r="M545" s="302"/>
      <c r="N545" s="303"/>
      <c r="O545" s="302"/>
      <c r="P545" s="303"/>
      <c r="Q545" s="302"/>
      <c r="R545" s="303"/>
      <c r="S545" s="302"/>
      <c r="T545" s="303"/>
      <c r="U545" s="302"/>
      <c r="V545" s="303"/>
      <c r="W545" s="302"/>
      <c r="X545" s="303"/>
      <c r="Y545" s="302"/>
      <c r="Z545" s="303"/>
      <c r="AA545" s="302"/>
      <c r="AB545" s="303"/>
      <c r="AC545" s="302"/>
      <c r="AD545" s="303"/>
    </row>
    <row r="546" spans="1:33" ht="18">
      <c r="A546" s="300"/>
      <c r="B546" s="300"/>
      <c r="C546" s="300"/>
      <c r="D546" s="301"/>
      <c r="E546" s="300"/>
      <c r="F546" s="300"/>
      <c r="G546" s="300"/>
      <c r="H546" s="302"/>
      <c r="I546" s="302"/>
      <c r="J546" s="303"/>
      <c r="K546" s="302"/>
      <c r="L546" s="303"/>
      <c r="M546" s="302"/>
      <c r="N546" s="303"/>
      <c r="O546" s="302"/>
      <c r="P546" s="303"/>
      <c r="Q546" s="302"/>
      <c r="R546" s="303"/>
      <c r="S546" s="302"/>
      <c r="T546" s="303"/>
      <c r="U546" s="302"/>
      <c r="V546" s="303"/>
      <c r="W546" s="302"/>
      <c r="X546" s="303"/>
      <c r="Y546" s="302"/>
      <c r="Z546" s="303"/>
      <c r="AA546" s="302"/>
      <c r="AB546" s="303"/>
      <c r="AC546" s="302"/>
      <c r="AD546" s="303"/>
    </row>
    <row r="547" spans="1:33" ht="18">
      <c r="A547" s="300"/>
      <c r="B547" s="300"/>
      <c r="C547" s="300"/>
      <c r="D547" s="301"/>
      <c r="E547" s="300"/>
      <c r="F547" s="300"/>
      <c r="G547" s="300"/>
      <c r="H547" s="302"/>
      <c r="I547" s="302"/>
      <c r="J547" s="303"/>
      <c r="K547" s="302"/>
      <c r="L547" s="303"/>
      <c r="M547" s="302"/>
      <c r="N547" s="303"/>
      <c r="O547" s="302"/>
      <c r="P547" s="303"/>
      <c r="Q547" s="302"/>
      <c r="R547" s="303"/>
      <c r="S547" s="302"/>
      <c r="T547" s="303"/>
      <c r="U547" s="302"/>
      <c r="V547" s="303"/>
      <c r="W547" s="302"/>
      <c r="X547" s="303"/>
      <c r="Y547" s="302"/>
      <c r="Z547" s="303"/>
      <c r="AA547" s="302"/>
      <c r="AB547" s="303"/>
      <c r="AC547" s="302"/>
      <c r="AD547" s="303"/>
    </row>
    <row r="548" spans="1:33" ht="23.25">
      <c r="A548" s="810" t="s">
        <v>2404</v>
      </c>
      <c r="B548" s="810"/>
      <c r="C548" s="810"/>
      <c r="D548" s="810"/>
      <c r="E548" s="810"/>
      <c r="F548" s="810"/>
      <c r="G548" s="810"/>
      <c r="H548" s="810"/>
      <c r="I548" s="810"/>
      <c r="J548" s="810"/>
      <c r="K548" s="810"/>
      <c r="L548" s="810"/>
      <c r="M548" s="810"/>
      <c r="N548" s="810"/>
      <c r="O548" s="810"/>
      <c r="P548" s="810"/>
      <c r="Q548" s="810"/>
      <c r="R548" s="810"/>
      <c r="S548" s="810"/>
      <c r="T548" s="810"/>
      <c r="U548" s="810"/>
      <c r="V548" s="810"/>
      <c r="W548" s="810"/>
      <c r="X548" s="810"/>
      <c r="Y548" s="810"/>
      <c r="Z548" s="810"/>
      <c r="AA548" s="810"/>
      <c r="AB548" s="810"/>
      <c r="AC548" s="810"/>
      <c r="AD548" s="810"/>
    </row>
    <row r="549" spans="1:33" ht="23.25">
      <c r="A549" s="810" t="s">
        <v>124</v>
      </c>
      <c r="B549" s="810"/>
      <c r="C549" s="810"/>
      <c r="D549" s="810"/>
      <c r="E549" s="810"/>
      <c r="F549" s="810"/>
      <c r="G549" s="810"/>
      <c r="H549" s="810"/>
      <c r="I549" s="810"/>
      <c r="J549" s="810"/>
      <c r="K549" s="810"/>
      <c r="L549" s="810"/>
      <c r="M549" s="810"/>
      <c r="N549" s="810"/>
      <c r="O549" s="810"/>
      <c r="P549" s="810"/>
      <c r="Q549" s="810"/>
      <c r="R549" s="810"/>
      <c r="S549" s="810"/>
      <c r="T549" s="810"/>
      <c r="U549" s="810"/>
      <c r="V549" s="810"/>
      <c r="W549" s="810"/>
      <c r="X549" s="810"/>
      <c r="Y549" s="810"/>
      <c r="Z549" s="810"/>
      <c r="AA549" s="810"/>
      <c r="AB549" s="810"/>
      <c r="AC549" s="810"/>
      <c r="AD549" s="810"/>
    </row>
    <row r="550" spans="1:33" ht="21">
      <c r="A550" s="290"/>
      <c r="B550" s="812" t="s">
        <v>968</v>
      </c>
      <c r="C550" s="812"/>
      <c r="D550" s="812"/>
      <c r="E550" s="812"/>
      <c r="F550" s="812"/>
      <c r="G550" s="812"/>
      <c r="H550" s="812"/>
      <c r="I550" s="812"/>
      <c r="J550" s="812"/>
      <c r="K550" s="812"/>
      <c r="L550" s="812"/>
      <c r="M550" s="812"/>
      <c r="N550" s="812"/>
      <c r="O550" s="812"/>
      <c r="P550" s="812"/>
      <c r="Q550" s="812"/>
      <c r="R550" s="812"/>
      <c r="S550" s="812"/>
      <c r="T550" s="812"/>
      <c r="U550" s="812"/>
      <c r="V550" s="812"/>
      <c r="W550" s="812"/>
      <c r="X550" s="812"/>
      <c r="Y550" s="812"/>
      <c r="Z550" s="812"/>
      <c r="AA550" s="812"/>
      <c r="AB550" s="812"/>
      <c r="AC550" s="812"/>
      <c r="AD550" s="812"/>
    </row>
    <row r="551" spans="1:33" ht="21">
      <c r="A551" s="290"/>
      <c r="B551" s="812" t="s">
        <v>2144</v>
      </c>
      <c r="C551" s="812"/>
      <c r="D551" s="812"/>
      <c r="E551" s="812"/>
      <c r="F551" s="812"/>
      <c r="G551" s="812"/>
      <c r="H551" s="291"/>
      <c r="I551" s="291"/>
      <c r="J551" s="297"/>
      <c r="K551" s="291"/>
      <c r="L551" s="297"/>
      <c r="M551" s="291"/>
      <c r="N551" s="297"/>
      <c r="O551" s="291"/>
      <c r="P551" s="297"/>
      <c r="Q551" s="291"/>
      <c r="R551" s="297"/>
      <c r="S551" s="291"/>
      <c r="T551" s="297"/>
      <c r="U551" s="291"/>
      <c r="V551" s="297"/>
      <c r="W551" s="291"/>
      <c r="X551" s="297"/>
      <c r="Y551" s="291"/>
      <c r="Z551" s="297"/>
      <c r="AA551" s="291"/>
      <c r="AB551" s="297"/>
      <c r="AC551" s="291"/>
      <c r="AD551" s="297"/>
    </row>
    <row r="552" spans="1:33" ht="23.25">
      <c r="A552" s="290"/>
      <c r="B552" s="293"/>
      <c r="C552" s="293"/>
      <c r="D552" s="294"/>
      <c r="E552" s="293"/>
      <c r="F552" s="293"/>
      <c r="G552" s="293"/>
      <c r="H552" s="295"/>
      <c r="I552" s="295"/>
      <c r="J552" s="376"/>
      <c r="K552" s="295"/>
      <c r="L552" s="376"/>
      <c r="M552" s="295"/>
      <c r="N552" s="376"/>
      <c r="O552" s="295"/>
      <c r="P552" s="376"/>
      <c r="Q552" s="295"/>
      <c r="R552" s="376"/>
      <c r="S552" s="295"/>
      <c r="T552" s="376"/>
      <c r="U552" s="295"/>
      <c r="V552" s="376"/>
      <c r="W552" s="295"/>
      <c r="X552" s="376"/>
      <c r="Y552" s="295"/>
      <c r="Z552" s="376"/>
      <c r="AA552" s="295"/>
      <c r="AB552" s="376"/>
      <c r="AC552" s="295"/>
      <c r="AD552" s="376"/>
    </row>
    <row r="553" spans="1:33" ht="18" customHeight="1">
      <c r="A553" s="740" t="s">
        <v>940</v>
      </c>
      <c r="B553" s="740" t="s">
        <v>122</v>
      </c>
      <c r="C553" s="740" t="s">
        <v>942</v>
      </c>
      <c r="D553" s="813" t="s">
        <v>943</v>
      </c>
      <c r="E553" s="740" t="s">
        <v>944</v>
      </c>
      <c r="F553" s="740" t="s">
        <v>945</v>
      </c>
      <c r="G553" s="740" t="s">
        <v>1139</v>
      </c>
      <c r="H553" s="743" t="s">
        <v>946</v>
      </c>
      <c r="I553" s="743" t="s">
        <v>1853</v>
      </c>
      <c r="J553" s="776" t="s">
        <v>1852</v>
      </c>
      <c r="K553" s="765" t="s">
        <v>928</v>
      </c>
      <c r="L553" s="766"/>
      <c r="M553" s="751" t="s">
        <v>929</v>
      </c>
      <c r="N553" s="764"/>
      <c r="O553" s="764"/>
      <c r="P553" s="764"/>
      <c r="Q553" s="764"/>
      <c r="R553" s="764"/>
      <c r="S553" s="764"/>
      <c r="T553" s="764"/>
      <c r="U553" s="764"/>
      <c r="V553" s="764"/>
      <c r="W553" s="764"/>
      <c r="X553" s="764"/>
      <c r="Y553" s="764"/>
      <c r="Z553" s="764"/>
      <c r="AA553" s="764"/>
      <c r="AB553" s="764"/>
      <c r="AC553" s="764"/>
      <c r="AD553" s="752"/>
    </row>
    <row r="554" spans="1:33" ht="18">
      <c r="A554" s="741"/>
      <c r="B554" s="741"/>
      <c r="C554" s="741"/>
      <c r="D554" s="814"/>
      <c r="E554" s="741"/>
      <c r="F554" s="741"/>
      <c r="G554" s="816"/>
      <c r="H554" s="744"/>
      <c r="I554" s="744"/>
      <c r="J554" s="777"/>
      <c r="K554" s="767"/>
      <c r="L554" s="768"/>
      <c r="M554" s="808" t="s">
        <v>930</v>
      </c>
      <c r="N554" s="809"/>
      <c r="O554" s="808" t="s">
        <v>931</v>
      </c>
      <c r="P554" s="809"/>
      <c r="Q554" s="808" t="s">
        <v>932</v>
      </c>
      <c r="R554" s="809"/>
      <c r="S554" s="808" t="s">
        <v>933</v>
      </c>
      <c r="T554" s="809"/>
      <c r="U554" s="808" t="s">
        <v>934</v>
      </c>
      <c r="V554" s="809"/>
      <c r="W554" s="808" t="s">
        <v>935</v>
      </c>
      <c r="X554" s="809"/>
      <c r="Y554" s="808" t="s">
        <v>936</v>
      </c>
      <c r="Z554" s="809"/>
      <c r="AA554" s="808" t="s">
        <v>950</v>
      </c>
      <c r="AB554" s="809"/>
      <c r="AC554" s="808" t="s">
        <v>951</v>
      </c>
      <c r="AD554" s="809"/>
    </row>
    <row r="555" spans="1:33" ht="36">
      <c r="A555" s="742"/>
      <c r="B555" s="742"/>
      <c r="C555" s="742"/>
      <c r="D555" s="815"/>
      <c r="E555" s="742"/>
      <c r="F555" s="742"/>
      <c r="G555" s="817"/>
      <c r="H555" s="745"/>
      <c r="I555" s="745"/>
      <c r="J555" s="778"/>
      <c r="K555" s="416" t="s">
        <v>937</v>
      </c>
      <c r="L555" s="65" t="s">
        <v>949</v>
      </c>
      <c r="M555" s="416" t="s">
        <v>937</v>
      </c>
      <c r="N555" s="65" t="s">
        <v>949</v>
      </c>
      <c r="O555" s="416" t="s">
        <v>937</v>
      </c>
      <c r="P555" s="65" t="s">
        <v>949</v>
      </c>
      <c r="Q555" s="416" t="s">
        <v>937</v>
      </c>
      <c r="R555" s="65" t="s">
        <v>949</v>
      </c>
      <c r="S555" s="416" t="s">
        <v>937</v>
      </c>
      <c r="T555" s="65" t="s">
        <v>949</v>
      </c>
      <c r="U555" s="416" t="s">
        <v>937</v>
      </c>
      <c r="V555" s="65" t="s">
        <v>949</v>
      </c>
      <c r="W555" s="416" t="s">
        <v>937</v>
      </c>
      <c r="X555" s="65" t="s">
        <v>949</v>
      </c>
      <c r="Y555" s="416" t="s">
        <v>937</v>
      </c>
      <c r="Z555" s="65" t="s">
        <v>949</v>
      </c>
      <c r="AA555" s="416" t="s">
        <v>937</v>
      </c>
      <c r="AB555" s="65" t="s">
        <v>949</v>
      </c>
      <c r="AC555" s="416" t="s">
        <v>937</v>
      </c>
      <c r="AD555" s="65" t="s">
        <v>949</v>
      </c>
    </row>
    <row r="556" spans="1:33" s="121" customFormat="1" ht="18.75">
      <c r="A556" s="32">
        <v>1</v>
      </c>
      <c r="B556" s="51" t="s">
        <v>2048</v>
      </c>
      <c r="C556" s="284" t="s">
        <v>2049</v>
      </c>
      <c r="D556" s="285">
        <v>8</v>
      </c>
      <c r="E556" s="200" t="s">
        <v>1384</v>
      </c>
      <c r="F556" s="200" t="s">
        <v>1384</v>
      </c>
      <c r="G556" s="200" t="s">
        <v>1405</v>
      </c>
      <c r="H556" s="286"/>
      <c r="I556" s="286"/>
      <c r="J556" s="287" t="e">
        <f t="shared" ref="J556:J569" si="53">I556*100/H556</f>
        <v>#DIV/0!</v>
      </c>
      <c r="K556" s="286"/>
      <c r="L556" s="287" t="e">
        <f t="shared" ref="L556:L569" si="54">K556*100/I556</f>
        <v>#DIV/0!</v>
      </c>
      <c r="M556" s="423"/>
      <c r="N556" s="287" t="e">
        <f t="shared" ref="N556:N569" si="55">M556*100/I556</f>
        <v>#DIV/0!</v>
      </c>
      <c r="O556" s="423"/>
      <c r="P556" s="287" t="e">
        <f t="shared" ref="P556:P569" si="56">O556*100/I556</f>
        <v>#DIV/0!</v>
      </c>
      <c r="Q556" s="423"/>
      <c r="R556" s="287" t="e">
        <f t="shared" ref="R556:R563" si="57">Q556*100/I556</f>
        <v>#DIV/0!</v>
      </c>
      <c r="S556" s="423"/>
      <c r="T556" s="287" t="e">
        <f t="shared" ref="T556:T569" si="58">S556*100/I556</f>
        <v>#DIV/0!</v>
      </c>
      <c r="U556" s="423"/>
      <c r="V556" s="287" t="e">
        <f t="shared" ref="V556:V569" si="59">U556*100/I556</f>
        <v>#DIV/0!</v>
      </c>
      <c r="W556" s="423"/>
      <c r="X556" s="287" t="e">
        <f t="shared" ref="X556:X569" si="60">W556*100/I556</f>
        <v>#DIV/0!</v>
      </c>
      <c r="Y556" s="423"/>
      <c r="Z556" s="287" t="e">
        <f t="shared" ref="Z556:Z569" si="61">Y556*100/I556</f>
        <v>#DIV/0!</v>
      </c>
      <c r="AA556" s="423"/>
      <c r="AB556" s="287" t="e">
        <f t="shared" ref="AB556:AB569" si="62">AA556*100/I556</f>
        <v>#DIV/0!</v>
      </c>
      <c r="AC556" s="423"/>
      <c r="AD556" s="287" t="e">
        <f t="shared" ref="AD556:AD569" si="63">AC556*100/I556</f>
        <v>#DIV/0!</v>
      </c>
      <c r="AE556" s="121">
        <v>1</v>
      </c>
      <c r="AF556" s="121">
        <v>0</v>
      </c>
      <c r="AG556" s="135" t="s">
        <v>2410</v>
      </c>
    </row>
    <row r="557" spans="1:33" s="19" customFormat="1" ht="18">
      <c r="A557" s="32">
        <v>2</v>
      </c>
      <c r="B557" s="51" t="s">
        <v>1804</v>
      </c>
      <c r="C557" s="288" t="s">
        <v>2050</v>
      </c>
      <c r="D557" s="201">
        <v>8</v>
      </c>
      <c r="E557" s="200" t="s">
        <v>1384</v>
      </c>
      <c r="F557" s="200" t="s">
        <v>1384</v>
      </c>
      <c r="G557" s="200" t="s">
        <v>1405</v>
      </c>
      <c r="H557" s="286">
        <v>213</v>
      </c>
      <c r="I557" s="286">
        <v>97</v>
      </c>
      <c r="J557" s="287">
        <f t="shared" si="53"/>
        <v>45.539906103286384</v>
      </c>
      <c r="K557" s="286">
        <v>39</v>
      </c>
      <c r="L557" s="287">
        <f t="shared" si="54"/>
        <v>40.206185567010309</v>
      </c>
      <c r="M557" s="423">
        <v>1</v>
      </c>
      <c r="N557" s="287">
        <f t="shared" si="55"/>
        <v>1.0309278350515463</v>
      </c>
      <c r="O557" s="423">
        <v>32</v>
      </c>
      <c r="P557" s="287">
        <f t="shared" si="56"/>
        <v>32.989690721649481</v>
      </c>
      <c r="Q557" s="423">
        <v>12</v>
      </c>
      <c r="R557" s="287">
        <f t="shared" si="57"/>
        <v>12.371134020618557</v>
      </c>
      <c r="S557" s="423">
        <v>0</v>
      </c>
      <c r="T557" s="287">
        <f t="shared" si="58"/>
        <v>0</v>
      </c>
      <c r="U557" s="423">
        <v>0</v>
      </c>
      <c r="V557" s="287">
        <f t="shared" si="59"/>
        <v>0</v>
      </c>
      <c r="W557" s="423">
        <v>1</v>
      </c>
      <c r="X557" s="287">
        <f t="shared" si="60"/>
        <v>1.0309278350515463</v>
      </c>
      <c r="Y557" s="423">
        <v>0</v>
      </c>
      <c r="Z557" s="287">
        <f t="shared" si="61"/>
        <v>0</v>
      </c>
      <c r="AA557" s="423">
        <v>0</v>
      </c>
      <c r="AB557" s="287">
        <f t="shared" si="62"/>
        <v>0</v>
      </c>
      <c r="AC557" s="423">
        <v>6</v>
      </c>
      <c r="AD557" s="287">
        <f t="shared" si="63"/>
        <v>6.1855670103092786</v>
      </c>
      <c r="AE557" s="19">
        <v>1</v>
      </c>
      <c r="AF557" s="19">
        <v>1</v>
      </c>
    </row>
    <row r="558" spans="1:33" s="19" customFormat="1" ht="18">
      <c r="A558" s="32">
        <v>3</v>
      </c>
      <c r="B558" s="51" t="s">
        <v>1805</v>
      </c>
      <c r="C558" s="288" t="s">
        <v>2051</v>
      </c>
      <c r="D558" s="201">
        <v>4</v>
      </c>
      <c r="E558" s="200" t="s">
        <v>1385</v>
      </c>
      <c r="F558" s="200" t="s">
        <v>1384</v>
      </c>
      <c r="G558" s="200" t="s">
        <v>1405</v>
      </c>
      <c r="H558" s="286">
        <v>218</v>
      </c>
      <c r="I558" s="286">
        <v>69</v>
      </c>
      <c r="J558" s="287">
        <f t="shared" si="53"/>
        <v>31.651376146788991</v>
      </c>
      <c r="K558" s="286">
        <v>13</v>
      </c>
      <c r="L558" s="287">
        <f t="shared" si="54"/>
        <v>18.840579710144926</v>
      </c>
      <c r="M558" s="423">
        <v>0</v>
      </c>
      <c r="N558" s="287">
        <f t="shared" si="55"/>
        <v>0</v>
      </c>
      <c r="O558" s="423">
        <v>10</v>
      </c>
      <c r="P558" s="287">
        <f t="shared" si="56"/>
        <v>14.492753623188406</v>
      </c>
      <c r="Q558" s="423">
        <v>4</v>
      </c>
      <c r="R558" s="287">
        <f t="shared" si="57"/>
        <v>5.7971014492753623</v>
      </c>
      <c r="S558" s="423">
        <v>0</v>
      </c>
      <c r="T558" s="287">
        <f t="shared" si="58"/>
        <v>0</v>
      </c>
      <c r="U558" s="423">
        <v>0</v>
      </c>
      <c r="V558" s="287">
        <f t="shared" si="59"/>
        <v>0</v>
      </c>
      <c r="W558" s="423">
        <v>0</v>
      </c>
      <c r="X558" s="287">
        <f t="shared" si="60"/>
        <v>0</v>
      </c>
      <c r="Y558" s="423">
        <v>0</v>
      </c>
      <c r="Z558" s="287">
        <f t="shared" si="61"/>
        <v>0</v>
      </c>
      <c r="AA558" s="423">
        <v>0</v>
      </c>
      <c r="AB558" s="287">
        <f t="shared" si="62"/>
        <v>0</v>
      </c>
      <c r="AC558" s="423">
        <v>1</v>
      </c>
      <c r="AD558" s="287">
        <f t="shared" si="63"/>
        <v>1.4492753623188406</v>
      </c>
      <c r="AE558" s="19">
        <v>1</v>
      </c>
      <c r="AF558" s="19">
        <v>1</v>
      </c>
    </row>
    <row r="559" spans="1:33" s="19" customFormat="1" ht="18">
      <c r="A559" s="32">
        <v>4</v>
      </c>
      <c r="B559" s="51" t="s">
        <v>1806</v>
      </c>
      <c r="C559" s="288" t="s">
        <v>2052</v>
      </c>
      <c r="D559" s="201">
        <v>5</v>
      </c>
      <c r="E559" s="200" t="s">
        <v>1385</v>
      </c>
      <c r="F559" s="200" t="s">
        <v>1384</v>
      </c>
      <c r="G559" s="200" t="s">
        <v>1405</v>
      </c>
      <c r="H559" s="286">
        <v>38</v>
      </c>
      <c r="I559" s="286">
        <v>35</v>
      </c>
      <c r="J559" s="287">
        <f t="shared" si="53"/>
        <v>92.10526315789474</v>
      </c>
      <c r="K559" s="286">
        <v>25</v>
      </c>
      <c r="L559" s="287">
        <f t="shared" si="54"/>
        <v>71.428571428571431</v>
      </c>
      <c r="M559" s="423">
        <v>0</v>
      </c>
      <c r="N559" s="287">
        <f t="shared" si="55"/>
        <v>0</v>
      </c>
      <c r="O559" s="423">
        <v>11</v>
      </c>
      <c r="P559" s="287">
        <f t="shared" si="56"/>
        <v>31.428571428571427</v>
      </c>
      <c r="Q559" s="423">
        <v>19</v>
      </c>
      <c r="R559" s="287">
        <f t="shared" si="57"/>
        <v>54.285714285714285</v>
      </c>
      <c r="S559" s="423">
        <v>0</v>
      </c>
      <c r="T559" s="287">
        <f t="shared" si="58"/>
        <v>0</v>
      </c>
      <c r="U559" s="423">
        <v>0</v>
      </c>
      <c r="V559" s="287">
        <f t="shared" si="59"/>
        <v>0</v>
      </c>
      <c r="W559" s="423">
        <v>0</v>
      </c>
      <c r="X559" s="287">
        <f t="shared" si="60"/>
        <v>0</v>
      </c>
      <c r="Y559" s="423">
        <v>0</v>
      </c>
      <c r="Z559" s="287">
        <f t="shared" si="61"/>
        <v>0</v>
      </c>
      <c r="AA559" s="423">
        <v>0</v>
      </c>
      <c r="AB559" s="287">
        <f t="shared" si="62"/>
        <v>0</v>
      </c>
      <c r="AC559" s="423">
        <v>4</v>
      </c>
      <c r="AD559" s="287">
        <f t="shared" si="63"/>
        <v>11.428571428571429</v>
      </c>
      <c r="AE559" s="19">
        <v>1</v>
      </c>
      <c r="AF559" s="19">
        <v>1</v>
      </c>
    </row>
    <row r="560" spans="1:33" s="19" customFormat="1" ht="18">
      <c r="A560" s="32">
        <v>5</v>
      </c>
      <c r="B560" s="51" t="s">
        <v>1807</v>
      </c>
      <c r="C560" s="288" t="s">
        <v>1822</v>
      </c>
      <c r="D560" s="201">
        <v>8</v>
      </c>
      <c r="E560" s="200" t="s">
        <v>1385</v>
      </c>
      <c r="F560" s="200" t="s">
        <v>1384</v>
      </c>
      <c r="G560" s="200" t="s">
        <v>1405</v>
      </c>
      <c r="H560" s="286">
        <v>187</v>
      </c>
      <c r="I560" s="286">
        <v>73</v>
      </c>
      <c r="J560" s="287">
        <f t="shared" si="53"/>
        <v>39.037433155080215</v>
      </c>
      <c r="K560" s="286">
        <v>56</v>
      </c>
      <c r="L560" s="287">
        <f t="shared" si="54"/>
        <v>76.712328767123282</v>
      </c>
      <c r="M560" s="423">
        <v>0</v>
      </c>
      <c r="N560" s="287">
        <f t="shared" si="55"/>
        <v>0</v>
      </c>
      <c r="O560" s="423">
        <v>50</v>
      </c>
      <c r="P560" s="287">
        <f t="shared" si="56"/>
        <v>68.493150684931507</v>
      </c>
      <c r="Q560" s="423">
        <v>14</v>
      </c>
      <c r="R560" s="287">
        <f t="shared" si="57"/>
        <v>19.17808219178082</v>
      </c>
      <c r="S560" s="423">
        <v>0</v>
      </c>
      <c r="T560" s="287">
        <f t="shared" si="58"/>
        <v>0</v>
      </c>
      <c r="U560" s="423">
        <v>0</v>
      </c>
      <c r="V560" s="287">
        <f t="shared" si="59"/>
        <v>0</v>
      </c>
      <c r="W560" s="423">
        <v>0</v>
      </c>
      <c r="X560" s="287">
        <f t="shared" si="60"/>
        <v>0</v>
      </c>
      <c r="Y560" s="423">
        <v>0</v>
      </c>
      <c r="Z560" s="287">
        <f t="shared" si="61"/>
        <v>0</v>
      </c>
      <c r="AA560" s="423">
        <v>0</v>
      </c>
      <c r="AB560" s="287">
        <f t="shared" si="62"/>
        <v>0</v>
      </c>
      <c r="AC560" s="423">
        <v>8</v>
      </c>
      <c r="AD560" s="287">
        <f t="shared" si="63"/>
        <v>10.95890410958904</v>
      </c>
      <c r="AE560" s="19">
        <v>1</v>
      </c>
      <c r="AF560" s="19">
        <v>1</v>
      </c>
    </row>
    <row r="561" spans="1:33" s="19" customFormat="1" ht="18">
      <c r="A561" s="32">
        <v>6</v>
      </c>
      <c r="B561" s="51" t="s">
        <v>1808</v>
      </c>
      <c r="C561" s="288" t="s">
        <v>2053</v>
      </c>
      <c r="D561" s="201">
        <v>6</v>
      </c>
      <c r="E561" s="200" t="s">
        <v>1385</v>
      </c>
      <c r="F561" s="200" t="s">
        <v>1384</v>
      </c>
      <c r="G561" s="200" t="s">
        <v>1405</v>
      </c>
      <c r="H561" s="286">
        <v>57</v>
      </c>
      <c r="I561" s="286">
        <v>36</v>
      </c>
      <c r="J561" s="287">
        <f t="shared" si="53"/>
        <v>63.157894736842103</v>
      </c>
      <c r="K561" s="286">
        <v>31</v>
      </c>
      <c r="L561" s="287">
        <f t="shared" si="54"/>
        <v>86.111111111111114</v>
      </c>
      <c r="M561" s="423">
        <v>0</v>
      </c>
      <c r="N561" s="287">
        <f t="shared" si="55"/>
        <v>0</v>
      </c>
      <c r="O561" s="423">
        <v>26</v>
      </c>
      <c r="P561" s="287">
        <f t="shared" si="56"/>
        <v>72.222222222222229</v>
      </c>
      <c r="Q561" s="423">
        <v>24</v>
      </c>
      <c r="R561" s="287">
        <f t="shared" si="57"/>
        <v>66.666666666666671</v>
      </c>
      <c r="S561" s="423">
        <v>0</v>
      </c>
      <c r="T561" s="287">
        <f t="shared" si="58"/>
        <v>0</v>
      </c>
      <c r="U561" s="423">
        <v>0</v>
      </c>
      <c r="V561" s="287">
        <f t="shared" si="59"/>
        <v>0</v>
      </c>
      <c r="W561" s="423">
        <v>0</v>
      </c>
      <c r="X561" s="287">
        <f t="shared" si="60"/>
        <v>0</v>
      </c>
      <c r="Y561" s="423">
        <v>0</v>
      </c>
      <c r="Z561" s="287">
        <f t="shared" si="61"/>
        <v>0</v>
      </c>
      <c r="AA561" s="423">
        <v>0</v>
      </c>
      <c r="AB561" s="287">
        <f t="shared" si="62"/>
        <v>0</v>
      </c>
      <c r="AC561" s="423">
        <v>20</v>
      </c>
      <c r="AD561" s="287">
        <f t="shared" si="63"/>
        <v>55.555555555555557</v>
      </c>
      <c r="AE561" s="19">
        <v>1</v>
      </c>
      <c r="AF561" s="19">
        <v>1</v>
      </c>
    </row>
    <row r="562" spans="1:33" s="19" customFormat="1" ht="18">
      <c r="A562" s="32">
        <v>7</v>
      </c>
      <c r="B562" s="51" t="s">
        <v>1809</v>
      </c>
      <c r="C562" s="288" t="s">
        <v>2054</v>
      </c>
      <c r="D562" s="201">
        <v>2</v>
      </c>
      <c r="E562" s="200" t="s">
        <v>1385</v>
      </c>
      <c r="F562" s="200" t="s">
        <v>1384</v>
      </c>
      <c r="G562" s="200" t="s">
        <v>1405</v>
      </c>
      <c r="H562" s="286">
        <v>43</v>
      </c>
      <c r="I562" s="286">
        <v>10</v>
      </c>
      <c r="J562" s="287">
        <f t="shared" si="53"/>
        <v>23.255813953488371</v>
      </c>
      <c r="K562" s="286">
        <v>3</v>
      </c>
      <c r="L562" s="287">
        <f t="shared" si="54"/>
        <v>30</v>
      </c>
      <c r="M562" s="423">
        <v>0</v>
      </c>
      <c r="N562" s="287">
        <f t="shared" si="55"/>
        <v>0</v>
      </c>
      <c r="O562" s="423">
        <v>2</v>
      </c>
      <c r="P562" s="287">
        <f t="shared" si="56"/>
        <v>20</v>
      </c>
      <c r="Q562" s="423">
        <v>2</v>
      </c>
      <c r="R562" s="287">
        <f t="shared" si="57"/>
        <v>20</v>
      </c>
      <c r="S562" s="423">
        <v>0</v>
      </c>
      <c r="T562" s="287">
        <f t="shared" si="58"/>
        <v>0</v>
      </c>
      <c r="U562" s="423">
        <v>0</v>
      </c>
      <c r="V562" s="287">
        <f t="shared" si="59"/>
        <v>0</v>
      </c>
      <c r="W562" s="423">
        <v>0</v>
      </c>
      <c r="X562" s="287">
        <f t="shared" si="60"/>
        <v>0</v>
      </c>
      <c r="Y562" s="423">
        <v>0</v>
      </c>
      <c r="Z562" s="287">
        <f t="shared" si="61"/>
        <v>0</v>
      </c>
      <c r="AA562" s="423">
        <v>0</v>
      </c>
      <c r="AB562" s="287">
        <f t="shared" si="62"/>
        <v>0</v>
      </c>
      <c r="AC562" s="423">
        <v>0</v>
      </c>
      <c r="AD562" s="287">
        <f t="shared" si="63"/>
        <v>0</v>
      </c>
      <c r="AE562" s="19">
        <v>1</v>
      </c>
      <c r="AF562" s="19">
        <v>1</v>
      </c>
    </row>
    <row r="563" spans="1:33" s="19" customFormat="1" ht="18">
      <c r="A563" s="32">
        <v>8</v>
      </c>
      <c r="B563" s="51" t="s">
        <v>12</v>
      </c>
      <c r="C563" s="288" t="s">
        <v>2055</v>
      </c>
      <c r="D563" s="201">
        <v>8</v>
      </c>
      <c r="E563" s="200" t="s">
        <v>1385</v>
      </c>
      <c r="F563" s="200" t="s">
        <v>1384</v>
      </c>
      <c r="G563" s="200" t="s">
        <v>1405</v>
      </c>
      <c r="H563" s="286">
        <v>50</v>
      </c>
      <c r="I563" s="286">
        <v>36</v>
      </c>
      <c r="J563" s="287">
        <f t="shared" si="53"/>
        <v>72</v>
      </c>
      <c r="K563" s="286">
        <v>19</v>
      </c>
      <c r="L563" s="287">
        <f t="shared" si="54"/>
        <v>52.777777777777779</v>
      </c>
      <c r="M563" s="423">
        <v>0</v>
      </c>
      <c r="N563" s="287">
        <f t="shared" si="55"/>
        <v>0</v>
      </c>
      <c r="O563" s="423">
        <v>18</v>
      </c>
      <c r="P563" s="287">
        <f t="shared" si="56"/>
        <v>50</v>
      </c>
      <c r="Q563" s="423">
        <v>3</v>
      </c>
      <c r="R563" s="287">
        <f t="shared" si="57"/>
        <v>8.3333333333333339</v>
      </c>
      <c r="S563" s="423">
        <v>0</v>
      </c>
      <c r="T563" s="287">
        <f t="shared" si="58"/>
        <v>0</v>
      </c>
      <c r="U563" s="423">
        <v>0</v>
      </c>
      <c r="V563" s="287">
        <f t="shared" si="59"/>
        <v>0</v>
      </c>
      <c r="W563" s="423">
        <v>0</v>
      </c>
      <c r="X563" s="287">
        <f t="shared" si="60"/>
        <v>0</v>
      </c>
      <c r="Y563" s="423">
        <v>0</v>
      </c>
      <c r="Z563" s="287">
        <f t="shared" si="61"/>
        <v>0</v>
      </c>
      <c r="AA563" s="423">
        <v>0</v>
      </c>
      <c r="AB563" s="287">
        <f t="shared" si="62"/>
        <v>0</v>
      </c>
      <c r="AC563" s="423">
        <v>2</v>
      </c>
      <c r="AD563" s="287">
        <f t="shared" si="63"/>
        <v>5.5555555555555554</v>
      </c>
      <c r="AE563" s="19">
        <v>1</v>
      </c>
      <c r="AF563" s="19">
        <v>1</v>
      </c>
    </row>
    <row r="564" spans="1:33" s="19" customFormat="1" ht="18">
      <c r="A564" s="32">
        <v>9</v>
      </c>
      <c r="B564" s="51" t="s">
        <v>1810</v>
      </c>
      <c r="C564" s="288" t="s">
        <v>2056</v>
      </c>
      <c r="D564" s="201">
        <v>1</v>
      </c>
      <c r="E564" s="200" t="s">
        <v>1385</v>
      </c>
      <c r="F564" s="200" t="s">
        <v>1384</v>
      </c>
      <c r="G564" s="200" t="s">
        <v>1405</v>
      </c>
      <c r="H564" s="286">
        <v>48</v>
      </c>
      <c r="I564" s="286">
        <v>34</v>
      </c>
      <c r="J564" s="287">
        <f t="shared" si="53"/>
        <v>70.833333333333329</v>
      </c>
      <c r="K564" s="286">
        <v>14</v>
      </c>
      <c r="L564" s="287">
        <f t="shared" si="54"/>
        <v>41.176470588235297</v>
      </c>
      <c r="M564" s="423">
        <v>0</v>
      </c>
      <c r="N564" s="287">
        <f t="shared" si="55"/>
        <v>0</v>
      </c>
      <c r="O564" s="423">
        <v>14</v>
      </c>
      <c r="P564" s="287">
        <f t="shared" si="56"/>
        <v>41.176470588235297</v>
      </c>
      <c r="Q564" s="423">
        <v>0</v>
      </c>
      <c r="R564" s="287">
        <v>0</v>
      </c>
      <c r="S564" s="423">
        <v>0</v>
      </c>
      <c r="T564" s="287">
        <f t="shared" si="58"/>
        <v>0</v>
      </c>
      <c r="U564" s="423">
        <v>0</v>
      </c>
      <c r="V564" s="287">
        <f t="shared" si="59"/>
        <v>0</v>
      </c>
      <c r="W564" s="423">
        <v>0</v>
      </c>
      <c r="X564" s="287">
        <f t="shared" si="60"/>
        <v>0</v>
      </c>
      <c r="Y564" s="423">
        <v>0</v>
      </c>
      <c r="Z564" s="287">
        <f t="shared" si="61"/>
        <v>0</v>
      </c>
      <c r="AA564" s="423">
        <v>0</v>
      </c>
      <c r="AB564" s="287">
        <f t="shared" si="62"/>
        <v>0</v>
      </c>
      <c r="AC564" s="423">
        <v>0</v>
      </c>
      <c r="AD564" s="287">
        <f t="shared" si="63"/>
        <v>0</v>
      </c>
      <c r="AE564" s="19">
        <v>1</v>
      </c>
      <c r="AF564" s="19">
        <v>1</v>
      </c>
    </row>
    <row r="565" spans="1:33" s="121" customFormat="1" ht="18.75">
      <c r="A565" s="32">
        <v>10</v>
      </c>
      <c r="B565" s="51" t="s">
        <v>1811</v>
      </c>
      <c r="C565" s="288" t="s">
        <v>2057</v>
      </c>
      <c r="D565" s="201">
        <v>7</v>
      </c>
      <c r="E565" s="200" t="s">
        <v>1385</v>
      </c>
      <c r="F565" s="200" t="s">
        <v>1384</v>
      </c>
      <c r="G565" s="200" t="s">
        <v>1405</v>
      </c>
      <c r="H565" s="286"/>
      <c r="I565" s="286"/>
      <c r="J565" s="287" t="e">
        <f t="shared" si="53"/>
        <v>#DIV/0!</v>
      </c>
      <c r="K565" s="286"/>
      <c r="L565" s="287" t="e">
        <f t="shared" si="54"/>
        <v>#DIV/0!</v>
      </c>
      <c r="M565" s="423"/>
      <c r="N565" s="287" t="e">
        <f t="shared" si="55"/>
        <v>#DIV/0!</v>
      </c>
      <c r="O565" s="423"/>
      <c r="P565" s="287" t="e">
        <f t="shared" si="56"/>
        <v>#DIV/0!</v>
      </c>
      <c r="Q565" s="423"/>
      <c r="R565" s="287" t="e">
        <f>Q565*100/I565</f>
        <v>#DIV/0!</v>
      </c>
      <c r="S565" s="423"/>
      <c r="T565" s="287" t="e">
        <f t="shared" si="58"/>
        <v>#DIV/0!</v>
      </c>
      <c r="U565" s="423"/>
      <c r="V565" s="287" t="e">
        <f t="shared" si="59"/>
        <v>#DIV/0!</v>
      </c>
      <c r="W565" s="423"/>
      <c r="X565" s="287" t="e">
        <f t="shared" si="60"/>
        <v>#DIV/0!</v>
      </c>
      <c r="Y565" s="423"/>
      <c r="Z565" s="287" t="e">
        <f t="shared" si="61"/>
        <v>#DIV/0!</v>
      </c>
      <c r="AA565" s="423"/>
      <c r="AB565" s="287" t="e">
        <f t="shared" si="62"/>
        <v>#DIV/0!</v>
      </c>
      <c r="AC565" s="423"/>
      <c r="AD565" s="287" t="e">
        <f t="shared" si="63"/>
        <v>#DIV/0!</v>
      </c>
      <c r="AE565" s="121">
        <v>1</v>
      </c>
      <c r="AF565" s="121">
        <v>0</v>
      </c>
      <c r="AG565" s="135" t="s">
        <v>2410</v>
      </c>
    </row>
    <row r="566" spans="1:33" s="19" customFormat="1" ht="18">
      <c r="A566" s="32">
        <v>11</v>
      </c>
      <c r="B566" s="51" t="s">
        <v>1812</v>
      </c>
      <c r="C566" s="288" t="s">
        <v>2058</v>
      </c>
      <c r="D566" s="201">
        <v>2</v>
      </c>
      <c r="E566" s="200" t="s">
        <v>1385</v>
      </c>
      <c r="F566" s="200" t="s">
        <v>1384</v>
      </c>
      <c r="G566" s="200" t="s">
        <v>1405</v>
      </c>
      <c r="H566" s="286">
        <v>54</v>
      </c>
      <c r="I566" s="286">
        <v>28</v>
      </c>
      <c r="J566" s="287">
        <f t="shared" si="53"/>
        <v>51.851851851851855</v>
      </c>
      <c r="K566" s="286">
        <v>17</v>
      </c>
      <c r="L566" s="287">
        <f t="shared" si="54"/>
        <v>60.714285714285715</v>
      </c>
      <c r="M566" s="423">
        <v>0</v>
      </c>
      <c r="N566" s="287">
        <f t="shared" si="55"/>
        <v>0</v>
      </c>
      <c r="O566" s="423">
        <v>17</v>
      </c>
      <c r="P566" s="287">
        <f t="shared" si="56"/>
        <v>60.714285714285715</v>
      </c>
      <c r="Q566" s="423">
        <v>0</v>
      </c>
      <c r="R566" s="287">
        <v>0</v>
      </c>
      <c r="S566" s="423">
        <v>0</v>
      </c>
      <c r="T566" s="287">
        <f t="shared" si="58"/>
        <v>0</v>
      </c>
      <c r="U566" s="423">
        <v>0</v>
      </c>
      <c r="V566" s="287">
        <f t="shared" si="59"/>
        <v>0</v>
      </c>
      <c r="W566" s="423">
        <v>0</v>
      </c>
      <c r="X566" s="287">
        <f t="shared" si="60"/>
        <v>0</v>
      </c>
      <c r="Y566" s="423">
        <v>0</v>
      </c>
      <c r="Z566" s="287">
        <f t="shared" si="61"/>
        <v>0</v>
      </c>
      <c r="AA566" s="423">
        <v>0</v>
      </c>
      <c r="AB566" s="287">
        <f t="shared" si="62"/>
        <v>0</v>
      </c>
      <c r="AC566" s="423">
        <v>4</v>
      </c>
      <c r="AD566" s="287">
        <f t="shared" si="63"/>
        <v>14.285714285714286</v>
      </c>
      <c r="AE566" s="19">
        <v>1</v>
      </c>
      <c r="AF566" s="19">
        <v>1</v>
      </c>
    </row>
    <row r="567" spans="1:33" s="19" customFormat="1" ht="18">
      <c r="A567" s="32">
        <v>12</v>
      </c>
      <c r="B567" s="51" t="s">
        <v>1813</v>
      </c>
      <c r="C567" s="288" t="s">
        <v>2059</v>
      </c>
      <c r="D567" s="201">
        <v>3</v>
      </c>
      <c r="E567" s="200" t="s">
        <v>1385</v>
      </c>
      <c r="F567" s="200" t="s">
        <v>1384</v>
      </c>
      <c r="G567" s="200" t="s">
        <v>1405</v>
      </c>
      <c r="H567" s="286">
        <v>30</v>
      </c>
      <c r="I567" s="286">
        <v>15</v>
      </c>
      <c r="J567" s="287">
        <f t="shared" si="53"/>
        <v>50</v>
      </c>
      <c r="K567" s="286">
        <v>7</v>
      </c>
      <c r="L567" s="287">
        <f t="shared" si="54"/>
        <v>46.666666666666664</v>
      </c>
      <c r="M567" s="423">
        <v>0</v>
      </c>
      <c r="N567" s="287">
        <f t="shared" si="55"/>
        <v>0</v>
      </c>
      <c r="O567" s="423">
        <v>5</v>
      </c>
      <c r="P567" s="287">
        <f t="shared" si="56"/>
        <v>33.333333333333336</v>
      </c>
      <c r="Q567" s="423">
        <v>4</v>
      </c>
      <c r="R567" s="287">
        <f>Q567*100/I567</f>
        <v>26.666666666666668</v>
      </c>
      <c r="S567" s="423">
        <v>0</v>
      </c>
      <c r="T567" s="287">
        <f t="shared" si="58"/>
        <v>0</v>
      </c>
      <c r="U567" s="423">
        <v>0</v>
      </c>
      <c r="V567" s="287">
        <f t="shared" si="59"/>
        <v>0</v>
      </c>
      <c r="W567" s="423">
        <v>0</v>
      </c>
      <c r="X567" s="287">
        <f t="shared" si="60"/>
        <v>0</v>
      </c>
      <c r="Y567" s="423">
        <v>0</v>
      </c>
      <c r="Z567" s="287">
        <f t="shared" si="61"/>
        <v>0</v>
      </c>
      <c r="AA567" s="423">
        <v>0</v>
      </c>
      <c r="AB567" s="287">
        <f t="shared" si="62"/>
        <v>0</v>
      </c>
      <c r="AC567" s="423">
        <v>2</v>
      </c>
      <c r="AD567" s="287">
        <f t="shared" si="63"/>
        <v>13.333333333333334</v>
      </c>
      <c r="AE567" s="19">
        <v>1</v>
      </c>
      <c r="AF567" s="19">
        <v>1</v>
      </c>
    </row>
    <row r="568" spans="1:33" s="19" customFormat="1" ht="18">
      <c r="A568" s="32">
        <v>13</v>
      </c>
      <c r="B568" s="51" t="s">
        <v>1814</v>
      </c>
      <c r="C568" s="288" t="s">
        <v>1823</v>
      </c>
      <c r="D568" s="201">
        <v>9</v>
      </c>
      <c r="E568" s="200" t="s">
        <v>1385</v>
      </c>
      <c r="F568" s="200" t="s">
        <v>1384</v>
      </c>
      <c r="G568" s="200" t="s">
        <v>1405</v>
      </c>
      <c r="H568" s="286">
        <v>70</v>
      </c>
      <c r="I568" s="286">
        <v>27</v>
      </c>
      <c r="J568" s="287">
        <f t="shared" si="53"/>
        <v>38.571428571428569</v>
      </c>
      <c r="K568" s="286">
        <v>18</v>
      </c>
      <c r="L568" s="287">
        <f t="shared" si="54"/>
        <v>66.666666666666671</v>
      </c>
      <c r="M568" s="423">
        <v>0</v>
      </c>
      <c r="N568" s="287">
        <f t="shared" si="55"/>
        <v>0</v>
      </c>
      <c r="O568" s="423">
        <v>16</v>
      </c>
      <c r="P568" s="287">
        <f t="shared" si="56"/>
        <v>59.25925925925926</v>
      </c>
      <c r="Q568" s="423">
        <v>2</v>
      </c>
      <c r="R568" s="287">
        <f>Q568*100/I568</f>
        <v>7.4074074074074074</v>
      </c>
      <c r="S568" s="423">
        <v>0</v>
      </c>
      <c r="T568" s="287">
        <f t="shared" si="58"/>
        <v>0</v>
      </c>
      <c r="U568" s="423">
        <v>0</v>
      </c>
      <c r="V568" s="287">
        <f t="shared" si="59"/>
        <v>0</v>
      </c>
      <c r="W568" s="423">
        <v>0</v>
      </c>
      <c r="X568" s="287">
        <f t="shared" si="60"/>
        <v>0</v>
      </c>
      <c r="Y568" s="423">
        <v>0</v>
      </c>
      <c r="Z568" s="287">
        <f t="shared" si="61"/>
        <v>0</v>
      </c>
      <c r="AA568" s="423">
        <v>0</v>
      </c>
      <c r="AB568" s="287">
        <f t="shared" si="62"/>
        <v>0</v>
      </c>
      <c r="AC568" s="423">
        <v>0</v>
      </c>
      <c r="AD568" s="287">
        <f t="shared" si="63"/>
        <v>0</v>
      </c>
      <c r="AE568" s="19">
        <v>1</v>
      </c>
      <c r="AF568" s="19">
        <v>1</v>
      </c>
    </row>
    <row r="569" spans="1:33" s="19" customFormat="1" ht="18">
      <c r="A569" s="32">
        <v>14</v>
      </c>
      <c r="B569" s="51" t="s">
        <v>1815</v>
      </c>
      <c r="C569" s="51" t="s">
        <v>2060</v>
      </c>
      <c r="D569" s="201">
        <v>5</v>
      </c>
      <c r="E569" s="32" t="s">
        <v>1385</v>
      </c>
      <c r="F569" s="32" t="s">
        <v>1384</v>
      </c>
      <c r="G569" s="32" t="s">
        <v>1405</v>
      </c>
      <c r="H569" s="286">
        <v>49</v>
      </c>
      <c r="I569" s="286">
        <v>47</v>
      </c>
      <c r="J569" s="287">
        <f t="shared" si="53"/>
        <v>95.91836734693878</v>
      </c>
      <c r="K569" s="286">
        <v>18</v>
      </c>
      <c r="L569" s="287">
        <f t="shared" si="54"/>
        <v>38.297872340425535</v>
      </c>
      <c r="M569" s="423">
        <v>0</v>
      </c>
      <c r="N569" s="287">
        <f t="shared" si="55"/>
        <v>0</v>
      </c>
      <c r="O569" s="423">
        <v>14</v>
      </c>
      <c r="P569" s="287">
        <f t="shared" si="56"/>
        <v>29.787234042553191</v>
      </c>
      <c r="Q569" s="423">
        <v>6</v>
      </c>
      <c r="R569" s="287">
        <f>Q569*100/I569</f>
        <v>12.76595744680851</v>
      </c>
      <c r="S569" s="423">
        <v>0</v>
      </c>
      <c r="T569" s="287">
        <f t="shared" si="58"/>
        <v>0</v>
      </c>
      <c r="U569" s="423">
        <v>0</v>
      </c>
      <c r="V569" s="287">
        <f t="shared" si="59"/>
        <v>0</v>
      </c>
      <c r="W569" s="423">
        <v>0</v>
      </c>
      <c r="X569" s="287">
        <f t="shared" si="60"/>
        <v>0</v>
      </c>
      <c r="Y569" s="423">
        <v>0</v>
      </c>
      <c r="Z569" s="287">
        <f t="shared" si="61"/>
        <v>0</v>
      </c>
      <c r="AA569" s="423">
        <v>0</v>
      </c>
      <c r="AB569" s="287">
        <f t="shared" si="62"/>
        <v>0</v>
      </c>
      <c r="AC569" s="423">
        <v>2</v>
      </c>
      <c r="AD569" s="287">
        <f t="shared" si="63"/>
        <v>4.2553191489361701</v>
      </c>
      <c r="AE569" s="19">
        <v>1</v>
      </c>
      <c r="AF569" s="19">
        <v>1</v>
      </c>
    </row>
    <row r="570" spans="1:33" ht="18">
      <c r="A570" s="831"/>
      <c r="B570" s="831"/>
      <c r="C570" s="831"/>
      <c r="D570" s="831"/>
      <c r="E570" s="336"/>
      <c r="F570" s="336"/>
      <c r="G570" s="336"/>
      <c r="H570" s="302"/>
      <c r="I570" s="302"/>
      <c r="J570" s="303"/>
      <c r="K570" s="302"/>
      <c r="L570" s="303"/>
      <c r="M570" s="302"/>
      <c r="N570" s="303"/>
      <c r="O570" s="302"/>
      <c r="P570" s="303"/>
      <c r="Q570" s="302"/>
      <c r="R570" s="303"/>
      <c r="S570" s="302"/>
      <c r="T570" s="303"/>
      <c r="U570" s="302"/>
      <c r="V570" s="303"/>
      <c r="W570" s="302"/>
      <c r="X570" s="303"/>
      <c r="Y570" s="302"/>
      <c r="Z570" s="303"/>
      <c r="AA570" s="302"/>
      <c r="AB570" s="303"/>
      <c r="AC570" s="302"/>
      <c r="AD570" s="303"/>
    </row>
    <row r="571" spans="1:33" ht="23.25">
      <c r="A571" s="810" t="s">
        <v>2404</v>
      </c>
      <c r="B571" s="810"/>
      <c r="C571" s="810"/>
      <c r="D571" s="810"/>
      <c r="E571" s="810"/>
      <c r="F571" s="810"/>
      <c r="G571" s="810"/>
      <c r="H571" s="810"/>
      <c r="I571" s="810"/>
      <c r="J571" s="810"/>
      <c r="K571" s="810"/>
      <c r="L571" s="810"/>
      <c r="M571" s="810"/>
      <c r="N571" s="810"/>
      <c r="O571" s="810"/>
      <c r="P571" s="810"/>
      <c r="Q571" s="810"/>
      <c r="R571" s="810"/>
      <c r="S571" s="810"/>
      <c r="T571" s="810"/>
      <c r="U571" s="810"/>
      <c r="V571" s="810"/>
      <c r="W571" s="810"/>
      <c r="X571" s="810"/>
      <c r="Y571" s="810"/>
      <c r="Z571" s="810"/>
      <c r="AA571" s="810"/>
      <c r="AB571" s="810"/>
      <c r="AC571" s="810"/>
      <c r="AD571" s="810"/>
    </row>
    <row r="572" spans="1:33" ht="23.25">
      <c r="A572" s="810" t="s">
        <v>124</v>
      </c>
      <c r="B572" s="810"/>
      <c r="C572" s="810"/>
      <c r="D572" s="810"/>
      <c r="E572" s="810"/>
      <c r="F572" s="810"/>
      <c r="G572" s="810"/>
      <c r="H572" s="810"/>
      <c r="I572" s="810"/>
      <c r="J572" s="810"/>
      <c r="K572" s="810"/>
      <c r="L572" s="810"/>
      <c r="M572" s="810"/>
      <c r="N572" s="810"/>
      <c r="O572" s="810"/>
      <c r="P572" s="810"/>
      <c r="Q572" s="810"/>
      <c r="R572" s="810"/>
      <c r="S572" s="810"/>
      <c r="T572" s="810"/>
      <c r="U572" s="810"/>
      <c r="V572" s="810"/>
      <c r="W572" s="810"/>
      <c r="X572" s="810"/>
      <c r="Y572" s="810"/>
      <c r="Z572" s="810"/>
      <c r="AA572" s="810"/>
      <c r="AB572" s="810"/>
      <c r="AC572" s="810"/>
      <c r="AD572" s="810"/>
    </row>
    <row r="573" spans="1:33" ht="21">
      <c r="A573" s="290"/>
      <c r="B573" s="812" t="s">
        <v>968</v>
      </c>
      <c r="C573" s="812"/>
      <c r="D573" s="812"/>
      <c r="E573" s="812"/>
      <c r="F573" s="812"/>
      <c r="G573" s="812"/>
      <c r="H573" s="812"/>
      <c r="I573" s="812"/>
      <c r="J573" s="812"/>
      <c r="K573" s="812"/>
      <c r="L573" s="812"/>
      <c r="M573" s="812"/>
      <c r="N573" s="812"/>
      <c r="O573" s="812"/>
      <c r="P573" s="812"/>
      <c r="Q573" s="812"/>
      <c r="R573" s="812"/>
      <c r="S573" s="812"/>
      <c r="T573" s="812"/>
      <c r="U573" s="812"/>
      <c r="V573" s="812"/>
      <c r="W573" s="812"/>
      <c r="X573" s="812"/>
      <c r="Y573" s="812"/>
      <c r="Z573" s="812"/>
      <c r="AA573" s="812"/>
      <c r="AB573" s="812"/>
      <c r="AC573" s="812"/>
      <c r="AD573" s="812"/>
    </row>
    <row r="574" spans="1:33" ht="21">
      <c r="A574" s="290"/>
      <c r="B574" s="812" t="s">
        <v>2144</v>
      </c>
      <c r="C574" s="812"/>
      <c r="D574" s="812"/>
      <c r="E574" s="812"/>
      <c r="F574" s="812"/>
      <c r="G574" s="812"/>
      <c r="H574" s="291"/>
      <c r="I574" s="291"/>
      <c r="J574" s="297"/>
      <c r="K574" s="291"/>
      <c r="L574" s="297"/>
      <c r="M574" s="291"/>
      <c r="N574" s="297"/>
      <c r="O574" s="291"/>
      <c r="P574" s="297"/>
      <c r="Q574" s="291"/>
      <c r="R574" s="297"/>
      <c r="S574" s="291"/>
      <c r="T574" s="297"/>
      <c r="U574" s="291"/>
      <c r="V574" s="297"/>
      <c r="W574" s="291"/>
      <c r="X574" s="297"/>
      <c r="Y574" s="291"/>
      <c r="Z574" s="297"/>
      <c r="AA574" s="291"/>
      <c r="AB574" s="297"/>
      <c r="AC574" s="291"/>
      <c r="AD574" s="297"/>
    </row>
    <row r="575" spans="1:33" ht="23.25">
      <c r="A575" s="290"/>
      <c r="B575" s="293"/>
      <c r="C575" s="293"/>
      <c r="D575" s="294"/>
      <c r="E575" s="293"/>
      <c r="F575" s="293"/>
      <c r="G575" s="293"/>
      <c r="H575" s="295"/>
      <c r="I575" s="295"/>
      <c r="J575" s="376"/>
      <c r="K575" s="295"/>
      <c r="L575" s="376"/>
      <c r="M575" s="295"/>
      <c r="N575" s="376"/>
      <c r="O575" s="295"/>
      <c r="P575" s="376"/>
      <c r="Q575" s="295"/>
      <c r="R575" s="376"/>
      <c r="S575" s="295"/>
      <c r="T575" s="376"/>
      <c r="U575" s="295"/>
      <c r="V575" s="376"/>
      <c r="W575" s="295"/>
      <c r="X575" s="376"/>
      <c r="Y575" s="295"/>
      <c r="Z575" s="376"/>
      <c r="AA575" s="295"/>
      <c r="AB575" s="376"/>
      <c r="AC575" s="295"/>
      <c r="AD575" s="376"/>
    </row>
    <row r="576" spans="1:33" ht="18" customHeight="1">
      <c r="A576" s="740" t="s">
        <v>940</v>
      </c>
      <c r="B576" s="740" t="s">
        <v>122</v>
      </c>
      <c r="C576" s="740" t="s">
        <v>942</v>
      </c>
      <c r="D576" s="813" t="s">
        <v>943</v>
      </c>
      <c r="E576" s="740" t="s">
        <v>944</v>
      </c>
      <c r="F576" s="740" t="s">
        <v>945</v>
      </c>
      <c r="G576" s="740" t="s">
        <v>1139</v>
      </c>
      <c r="H576" s="743" t="s">
        <v>946</v>
      </c>
      <c r="I576" s="743" t="s">
        <v>1853</v>
      </c>
      <c r="J576" s="776" t="s">
        <v>1852</v>
      </c>
      <c r="K576" s="765" t="s">
        <v>928</v>
      </c>
      <c r="L576" s="766"/>
      <c r="M576" s="751" t="s">
        <v>929</v>
      </c>
      <c r="N576" s="764"/>
      <c r="O576" s="764"/>
      <c r="P576" s="764"/>
      <c r="Q576" s="764"/>
      <c r="R576" s="764"/>
      <c r="S576" s="764"/>
      <c r="T576" s="764"/>
      <c r="U576" s="764"/>
      <c r="V576" s="764"/>
      <c r="W576" s="764"/>
      <c r="X576" s="764"/>
      <c r="Y576" s="764"/>
      <c r="Z576" s="764"/>
      <c r="AA576" s="764"/>
      <c r="AB576" s="764"/>
      <c r="AC576" s="764"/>
      <c r="AD576" s="752"/>
    </row>
    <row r="577" spans="1:33" ht="18">
      <c r="A577" s="741"/>
      <c r="B577" s="741"/>
      <c r="C577" s="741"/>
      <c r="D577" s="814"/>
      <c r="E577" s="741"/>
      <c r="F577" s="741"/>
      <c r="G577" s="816"/>
      <c r="H577" s="744"/>
      <c r="I577" s="744"/>
      <c r="J577" s="777"/>
      <c r="K577" s="767"/>
      <c r="L577" s="768"/>
      <c r="M577" s="808" t="s">
        <v>930</v>
      </c>
      <c r="N577" s="809"/>
      <c r="O577" s="808" t="s">
        <v>931</v>
      </c>
      <c r="P577" s="809"/>
      <c r="Q577" s="808" t="s">
        <v>932</v>
      </c>
      <c r="R577" s="809"/>
      <c r="S577" s="808" t="s">
        <v>933</v>
      </c>
      <c r="T577" s="809"/>
      <c r="U577" s="808" t="s">
        <v>934</v>
      </c>
      <c r="V577" s="809"/>
      <c r="W577" s="808" t="s">
        <v>935</v>
      </c>
      <c r="X577" s="809"/>
      <c r="Y577" s="808" t="s">
        <v>936</v>
      </c>
      <c r="Z577" s="809"/>
      <c r="AA577" s="808" t="s">
        <v>950</v>
      </c>
      <c r="AB577" s="809"/>
      <c r="AC577" s="808" t="s">
        <v>951</v>
      </c>
      <c r="AD577" s="809"/>
    </row>
    <row r="578" spans="1:33" ht="36">
      <c r="A578" s="742"/>
      <c r="B578" s="742"/>
      <c r="C578" s="742"/>
      <c r="D578" s="815"/>
      <c r="E578" s="742"/>
      <c r="F578" s="742"/>
      <c r="G578" s="817"/>
      <c r="H578" s="745"/>
      <c r="I578" s="745"/>
      <c r="J578" s="778"/>
      <c r="K578" s="416" t="s">
        <v>937</v>
      </c>
      <c r="L578" s="65" t="s">
        <v>949</v>
      </c>
      <c r="M578" s="416" t="s">
        <v>937</v>
      </c>
      <c r="N578" s="65" t="s">
        <v>949</v>
      </c>
      <c r="O578" s="416" t="s">
        <v>937</v>
      </c>
      <c r="P578" s="65" t="s">
        <v>949</v>
      </c>
      <c r="Q578" s="416" t="s">
        <v>937</v>
      </c>
      <c r="R578" s="65" t="s">
        <v>949</v>
      </c>
      <c r="S578" s="416" t="s">
        <v>937</v>
      </c>
      <c r="T578" s="65" t="s">
        <v>949</v>
      </c>
      <c r="U578" s="416" t="s">
        <v>937</v>
      </c>
      <c r="V578" s="65" t="s">
        <v>949</v>
      </c>
      <c r="W578" s="416" t="s">
        <v>937</v>
      </c>
      <c r="X578" s="65" t="s">
        <v>949</v>
      </c>
      <c r="Y578" s="416" t="s">
        <v>937</v>
      </c>
      <c r="Z578" s="65" t="s">
        <v>949</v>
      </c>
      <c r="AA578" s="416" t="s">
        <v>937</v>
      </c>
      <c r="AB578" s="65" t="s">
        <v>949</v>
      </c>
      <c r="AC578" s="416" t="s">
        <v>937</v>
      </c>
      <c r="AD578" s="65" t="s">
        <v>949</v>
      </c>
    </row>
    <row r="579" spans="1:33" s="19" customFormat="1" ht="18">
      <c r="A579" s="32">
        <v>15</v>
      </c>
      <c r="B579" s="51" t="s">
        <v>2062</v>
      </c>
      <c r="C579" s="284" t="s">
        <v>1824</v>
      </c>
      <c r="D579" s="285">
        <v>1</v>
      </c>
      <c r="E579" s="200" t="s">
        <v>1385</v>
      </c>
      <c r="F579" s="200" t="s">
        <v>1384</v>
      </c>
      <c r="G579" s="200" t="s">
        <v>1405</v>
      </c>
      <c r="H579" s="286">
        <v>59</v>
      </c>
      <c r="I579" s="286">
        <v>15</v>
      </c>
      <c r="J579" s="287">
        <f t="shared" ref="J579:J592" si="64">I579*100/H579</f>
        <v>25.423728813559322</v>
      </c>
      <c r="K579" s="286">
        <v>6</v>
      </c>
      <c r="L579" s="287">
        <f t="shared" ref="L579:L592" si="65">K579*100/I579</f>
        <v>40</v>
      </c>
      <c r="M579" s="423">
        <v>0</v>
      </c>
      <c r="N579" s="287">
        <v>0</v>
      </c>
      <c r="O579" s="423">
        <v>4</v>
      </c>
      <c r="P579" s="287">
        <f t="shared" ref="P579:P592" si="66">O579*100/I579</f>
        <v>26.666666666666668</v>
      </c>
      <c r="Q579" s="423">
        <v>3</v>
      </c>
      <c r="R579" s="287">
        <f t="shared" ref="R579:R592" si="67">Q579*100/I579</f>
        <v>20</v>
      </c>
      <c r="S579" s="423">
        <v>0</v>
      </c>
      <c r="T579" s="287">
        <f t="shared" ref="T579:T592" si="68">S579*100/I579</f>
        <v>0</v>
      </c>
      <c r="U579" s="423">
        <v>0</v>
      </c>
      <c r="V579" s="287">
        <f t="shared" ref="V579:V592" si="69">U579*100/I579</f>
        <v>0</v>
      </c>
      <c r="W579" s="423">
        <v>0</v>
      </c>
      <c r="X579" s="287">
        <f>W579*100/I579</f>
        <v>0</v>
      </c>
      <c r="Y579" s="423">
        <v>0</v>
      </c>
      <c r="Z579" s="287">
        <f t="shared" ref="Z579:Z592" si="70">Y579*100/I579</f>
        <v>0</v>
      </c>
      <c r="AA579" s="423">
        <v>0</v>
      </c>
      <c r="AB579" s="287">
        <f t="shared" ref="AB579:AB592" si="71">AA579*100/I579</f>
        <v>0</v>
      </c>
      <c r="AC579" s="423">
        <v>1</v>
      </c>
      <c r="AD579" s="287">
        <f t="shared" ref="AD579:AD592" si="72">AC579*100/I579</f>
        <v>6.666666666666667</v>
      </c>
      <c r="AE579" s="116">
        <v>1</v>
      </c>
      <c r="AF579" s="19">
        <v>1</v>
      </c>
    </row>
    <row r="580" spans="1:33" s="121" customFormat="1" ht="18.75">
      <c r="A580" s="32">
        <v>16</v>
      </c>
      <c r="B580" s="51" t="s">
        <v>2063</v>
      </c>
      <c r="C580" s="288" t="s">
        <v>1825</v>
      </c>
      <c r="D580" s="201">
        <v>4</v>
      </c>
      <c r="E580" s="200" t="s">
        <v>1385</v>
      </c>
      <c r="F580" s="200" t="s">
        <v>1384</v>
      </c>
      <c r="G580" s="200" t="s">
        <v>1405</v>
      </c>
      <c r="H580" s="286"/>
      <c r="I580" s="286"/>
      <c r="J580" s="287" t="e">
        <f t="shared" si="64"/>
        <v>#DIV/0!</v>
      </c>
      <c r="K580" s="286"/>
      <c r="L580" s="287" t="e">
        <f t="shared" si="65"/>
        <v>#DIV/0!</v>
      </c>
      <c r="M580" s="423"/>
      <c r="N580" s="287" t="e">
        <f t="shared" ref="N580:N592" si="73">M580*100/I580</f>
        <v>#DIV/0!</v>
      </c>
      <c r="O580" s="423"/>
      <c r="P580" s="287" t="e">
        <f t="shared" si="66"/>
        <v>#DIV/0!</v>
      </c>
      <c r="Q580" s="423"/>
      <c r="R580" s="287" t="e">
        <f t="shared" si="67"/>
        <v>#DIV/0!</v>
      </c>
      <c r="S580" s="423"/>
      <c r="T580" s="287" t="e">
        <f t="shared" si="68"/>
        <v>#DIV/0!</v>
      </c>
      <c r="U580" s="423"/>
      <c r="V580" s="287" t="e">
        <f t="shared" si="69"/>
        <v>#DIV/0!</v>
      </c>
      <c r="W580" s="423"/>
      <c r="X580" s="287" t="e">
        <f>W580*100/I580</f>
        <v>#DIV/0!</v>
      </c>
      <c r="Y580" s="423"/>
      <c r="Z580" s="287" t="e">
        <f t="shared" si="70"/>
        <v>#DIV/0!</v>
      </c>
      <c r="AA580" s="423"/>
      <c r="AB580" s="287" t="e">
        <f t="shared" si="71"/>
        <v>#DIV/0!</v>
      </c>
      <c r="AC580" s="423"/>
      <c r="AD580" s="287" t="e">
        <f t="shared" si="72"/>
        <v>#DIV/0!</v>
      </c>
      <c r="AE580" s="121">
        <v>1</v>
      </c>
      <c r="AF580" s="121">
        <v>0</v>
      </c>
      <c r="AG580" s="135" t="s">
        <v>2410</v>
      </c>
    </row>
    <row r="581" spans="1:33" s="19" customFormat="1" ht="18">
      <c r="A581" s="32">
        <v>17</v>
      </c>
      <c r="B581" s="51" t="s">
        <v>2064</v>
      </c>
      <c r="C581" s="288" t="s">
        <v>1385</v>
      </c>
      <c r="D581" s="201">
        <v>3</v>
      </c>
      <c r="E581" s="200" t="s">
        <v>1385</v>
      </c>
      <c r="F581" s="200" t="s">
        <v>1384</v>
      </c>
      <c r="G581" s="200" t="s">
        <v>1405</v>
      </c>
      <c r="H581" s="286">
        <v>104</v>
      </c>
      <c r="I581" s="286">
        <v>60</v>
      </c>
      <c r="J581" s="287">
        <f t="shared" si="64"/>
        <v>57.692307692307693</v>
      </c>
      <c r="K581" s="286">
        <v>12</v>
      </c>
      <c r="L581" s="287">
        <f t="shared" si="65"/>
        <v>20</v>
      </c>
      <c r="M581" s="423">
        <v>0</v>
      </c>
      <c r="N581" s="287">
        <f t="shared" si="73"/>
        <v>0</v>
      </c>
      <c r="O581" s="423">
        <v>8</v>
      </c>
      <c r="P581" s="287">
        <f t="shared" si="66"/>
        <v>13.333333333333334</v>
      </c>
      <c r="Q581" s="423">
        <v>5</v>
      </c>
      <c r="R581" s="287">
        <f t="shared" si="67"/>
        <v>8.3333333333333339</v>
      </c>
      <c r="S581" s="423">
        <v>0</v>
      </c>
      <c r="T581" s="287">
        <f t="shared" si="68"/>
        <v>0</v>
      </c>
      <c r="U581" s="423">
        <v>0</v>
      </c>
      <c r="V581" s="287">
        <f t="shared" si="69"/>
        <v>0</v>
      </c>
      <c r="W581" s="423">
        <v>0</v>
      </c>
      <c r="X581" s="287">
        <v>0</v>
      </c>
      <c r="Y581" s="423">
        <v>0</v>
      </c>
      <c r="Z581" s="287">
        <f t="shared" si="70"/>
        <v>0</v>
      </c>
      <c r="AA581" s="423">
        <v>0</v>
      </c>
      <c r="AB581" s="287">
        <f t="shared" si="71"/>
        <v>0</v>
      </c>
      <c r="AC581" s="423">
        <v>1</v>
      </c>
      <c r="AD581" s="287">
        <f t="shared" si="72"/>
        <v>1.6666666666666667</v>
      </c>
      <c r="AE581" s="116">
        <v>1</v>
      </c>
      <c r="AF581" s="19">
        <v>1</v>
      </c>
    </row>
    <row r="582" spans="1:33" s="120" customFormat="1" ht="18.75">
      <c r="A582" s="32">
        <v>18</v>
      </c>
      <c r="B582" s="51" t="s">
        <v>1816</v>
      </c>
      <c r="C582" s="288" t="s">
        <v>1826</v>
      </c>
      <c r="D582" s="201">
        <v>3</v>
      </c>
      <c r="E582" s="200" t="s">
        <v>1385</v>
      </c>
      <c r="F582" s="200" t="s">
        <v>1384</v>
      </c>
      <c r="G582" s="200" t="s">
        <v>1405</v>
      </c>
      <c r="H582" s="341"/>
      <c r="I582" s="341"/>
      <c r="J582" s="342" t="e">
        <f t="shared" si="64"/>
        <v>#DIV/0!</v>
      </c>
      <c r="K582" s="341"/>
      <c r="L582" s="342" t="e">
        <f t="shared" si="65"/>
        <v>#DIV/0!</v>
      </c>
      <c r="M582" s="424"/>
      <c r="N582" s="342" t="e">
        <f t="shared" si="73"/>
        <v>#DIV/0!</v>
      </c>
      <c r="O582" s="424"/>
      <c r="P582" s="342" t="e">
        <f t="shared" si="66"/>
        <v>#DIV/0!</v>
      </c>
      <c r="Q582" s="424"/>
      <c r="R582" s="342" t="e">
        <f t="shared" si="67"/>
        <v>#DIV/0!</v>
      </c>
      <c r="S582" s="424"/>
      <c r="T582" s="342" t="e">
        <f t="shared" si="68"/>
        <v>#DIV/0!</v>
      </c>
      <c r="U582" s="424"/>
      <c r="V582" s="342" t="e">
        <f t="shared" si="69"/>
        <v>#DIV/0!</v>
      </c>
      <c r="W582" s="424"/>
      <c r="X582" s="342" t="e">
        <f t="shared" ref="X582:X592" si="74">W582*100/I582</f>
        <v>#DIV/0!</v>
      </c>
      <c r="Y582" s="424"/>
      <c r="Z582" s="342" t="e">
        <f t="shared" si="70"/>
        <v>#DIV/0!</v>
      </c>
      <c r="AA582" s="424"/>
      <c r="AB582" s="342" t="e">
        <f t="shared" si="71"/>
        <v>#DIV/0!</v>
      </c>
      <c r="AC582" s="424"/>
      <c r="AD582" s="342" t="e">
        <f t="shared" si="72"/>
        <v>#DIV/0!</v>
      </c>
      <c r="AE582" s="120">
        <v>1</v>
      </c>
      <c r="AF582" s="120">
        <v>0</v>
      </c>
      <c r="AG582" s="135" t="s">
        <v>2410</v>
      </c>
    </row>
    <row r="583" spans="1:33" s="19" customFormat="1" ht="18">
      <c r="A583" s="32">
        <v>19</v>
      </c>
      <c r="B583" s="51" t="s">
        <v>1817</v>
      </c>
      <c r="C583" s="288" t="s">
        <v>1827</v>
      </c>
      <c r="D583" s="201">
        <v>2</v>
      </c>
      <c r="E583" s="200" t="s">
        <v>1402</v>
      </c>
      <c r="F583" s="200" t="s">
        <v>1384</v>
      </c>
      <c r="G583" s="200" t="s">
        <v>1405</v>
      </c>
      <c r="H583" s="286">
        <v>740</v>
      </c>
      <c r="I583" s="286">
        <v>305</v>
      </c>
      <c r="J583" s="287">
        <f t="shared" si="64"/>
        <v>41.216216216216218</v>
      </c>
      <c r="K583" s="286">
        <v>53</v>
      </c>
      <c r="L583" s="287">
        <f t="shared" si="65"/>
        <v>17.377049180327869</v>
      </c>
      <c r="M583" s="423">
        <v>0</v>
      </c>
      <c r="N583" s="287">
        <f t="shared" si="73"/>
        <v>0</v>
      </c>
      <c r="O583" s="423">
        <v>39</v>
      </c>
      <c r="P583" s="287">
        <f t="shared" si="66"/>
        <v>12.78688524590164</v>
      </c>
      <c r="Q583" s="423">
        <v>23</v>
      </c>
      <c r="R583" s="287">
        <f t="shared" si="67"/>
        <v>7.5409836065573774</v>
      </c>
      <c r="S583" s="423">
        <v>0</v>
      </c>
      <c r="T583" s="287">
        <f t="shared" si="68"/>
        <v>0</v>
      </c>
      <c r="U583" s="423">
        <v>0</v>
      </c>
      <c r="V583" s="287">
        <f t="shared" si="69"/>
        <v>0</v>
      </c>
      <c r="W583" s="423">
        <v>0</v>
      </c>
      <c r="X583" s="287">
        <f t="shared" si="74"/>
        <v>0</v>
      </c>
      <c r="Y583" s="423">
        <v>0</v>
      </c>
      <c r="Z583" s="287">
        <f t="shared" si="70"/>
        <v>0</v>
      </c>
      <c r="AA583" s="423">
        <v>0</v>
      </c>
      <c r="AB583" s="287">
        <f t="shared" si="71"/>
        <v>0</v>
      </c>
      <c r="AC583" s="423">
        <v>9</v>
      </c>
      <c r="AD583" s="287">
        <f t="shared" si="72"/>
        <v>2.9508196721311477</v>
      </c>
      <c r="AE583" s="116">
        <v>1</v>
      </c>
      <c r="AF583" s="19">
        <v>1</v>
      </c>
    </row>
    <row r="584" spans="1:33" s="19" customFormat="1" ht="18">
      <c r="A584" s="32">
        <v>20</v>
      </c>
      <c r="B584" s="51" t="s">
        <v>1818</v>
      </c>
      <c r="C584" s="288" t="s">
        <v>1828</v>
      </c>
      <c r="D584" s="201">
        <v>3</v>
      </c>
      <c r="E584" s="200" t="s">
        <v>1402</v>
      </c>
      <c r="F584" s="200" t="s">
        <v>1384</v>
      </c>
      <c r="G584" s="200" t="s">
        <v>1405</v>
      </c>
      <c r="H584" s="286">
        <v>134</v>
      </c>
      <c r="I584" s="286">
        <v>45</v>
      </c>
      <c r="J584" s="287">
        <f t="shared" si="64"/>
        <v>33.582089552238806</v>
      </c>
      <c r="K584" s="286">
        <v>33</v>
      </c>
      <c r="L584" s="287">
        <f t="shared" si="65"/>
        <v>73.333333333333329</v>
      </c>
      <c r="M584" s="423">
        <v>0</v>
      </c>
      <c r="N584" s="287">
        <f t="shared" si="73"/>
        <v>0</v>
      </c>
      <c r="O584" s="423">
        <v>27</v>
      </c>
      <c r="P584" s="287">
        <f t="shared" si="66"/>
        <v>60</v>
      </c>
      <c r="Q584" s="423">
        <v>11</v>
      </c>
      <c r="R584" s="287">
        <f t="shared" si="67"/>
        <v>24.444444444444443</v>
      </c>
      <c r="S584" s="423">
        <v>0</v>
      </c>
      <c r="T584" s="287">
        <f t="shared" si="68"/>
        <v>0</v>
      </c>
      <c r="U584" s="423">
        <v>0</v>
      </c>
      <c r="V584" s="287">
        <f t="shared" si="69"/>
        <v>0</v>
      </c>
      <c r="W584" s="423">
        <v>0</v>
      </c>
      <c r="X584" s="287">
        <f t="shared" si="74"/>
        <v>0</v>
      </c>
      <c r="Y584" s="423">
        <v>0</v>
      </c>
      <c r="Z584" s="287">
        <f t="shared" si="70"/>
        <v>0</v>
      </c>
      <c r="AA584" s="423">
        <v>0</v>
      </c>
      <c r="AB584" s="287">
        <f t="shared" si="71"/>
        <v>0</v>
      </c>
      <c r="AC584" s="423">
        <v>5</v>
      </c>
      <c r="AD584" s="287">
        <f t="shared" si="72"/>
        <v>11.111111111111111</v>
      </c>
      <c r="AE584" s="116">
        <v>1</v>
      </c>
      <c r="AF584" s="19">
        <v>1</v>
      </c>
    </row>
    <row r="585" spans="1:33" s="19" customFormat="1" ht="18">
      <c r="A585" s="32">
        <v>21</v>
      </c>
      <c r="B585" s="51" t="s">
        <v>1819</v>
      </c>
      <c r="C585" s="288" t="s">
        <v>1829</v>
      </c>
      <c r="D585" s="201">
        <v>8</v>
      </c>
      <c r="E585" s="200" t="s">
        <v>1402</v>
      </c>
      <c r="F585" s="200" t="s">
        <v>1384</v>
      </c>
      <c r="G585" s="200" t="s">
        <v>1405</v>
      </c>
      <c r="H585" s="286">
        <v>310</v>
      </c>
      <c r="I585" s="286">
        <v>157</v>
      </c>
      <c r="J585" s="287">
        <f t="shared" si="64"/>
        <v>50.645161290322584</v>
      </c>
      <c r="K585" s="286">
        <v>17</v>
      </c>
      <c r="L585" s="287">
        <f t="shared" si="65"/>
        <v>10.828025477707007</v>
      </c>
      <c r="M585" s="423">
        <v>0</v>
      </c>
      <c r="N585" s="287">
        <f t="shared" si="73"/>
        <v>0</v>
      </c>
      <c r="O585" s="423">
        <v>12</v>
      </c>
      <c r="P585" s="287">
        <f t="shared" si="66"/>
        <v>7.6433121019108281</v>
      </c>
      <c r="Q585" s="423">
        <v>8</v>
      </c>
      <c r="R585" s="287">
        <f t="shared" si="67"/>
        <v>5.0955414012738851</v>
      </c>
      <c r="S585" s="423">
        <v>0</v>
      </c>
      <c r="T585" s="287">
        <f t="shared" si="68"/>
        <v>0</v>
      </c>
      <c r="U585" s="423">
        <v>0</v>
      </c>
      <c r="V585" s="287">
        <f t="shared" si="69"/>
        <v>0</v>
      </c>
      <c r="W585" s="423">
        <v>0</v>
      </c>
      <c r="X585" s="287">
        <f t="shared" si="74"/>
        <v>0</v>
      </c>
      <c r="Y585" s="423">
        <v>0</v>
      </c>
      <c r="Z585" s="287">
        <f t="shared" si="70"/>
        <v>0</v>
      </c>
      <c r="AA585" s="423">
        <v>0</v>
      </c>
      <c r="AB585" s="287">
        <f t="shared" si="71"/>
        <v>0</v>
      </c>
      <c r="AC585" s="423">
        <v>2</v>
      </c>
      <c r="AD585" s="287">
        <f t="shared" si="72"/>
        <v>1.2738853503184713</v>
      </c>
      <c r="AE585" s="116">
        <v>1</v>
      </c>
      <c r="AF585" s="19">
        <v>1</v>
      </c>
    </row>
    <row r="586" spans="1:33" s="19" customFormat="1" ht="18">
      <c r="A586" s="32">
        <v>22</v>
      </c>
      <c r="B586" s="51" t="s">
        <v>1820</v>
      </c>
      <c r="C586" s="288" t="s">
        <v>125</v>
      </c>
      <c r="D586" s="201">
        <v>11</v>
      </c>
      <c r="E586" s="200" t="s">
        <v>1402</v>
      </c>
      <c r="F586" s="200" t="s">
        <v>1384</v>
      </c>
      <c r="G586" s="200" t="s">
        <v>1405</v>
      </c>
      <c r="H586" s="286">
        <v>54</v>
      </c>
      <c r="I586" s="286">
        <v>41</v>
      </c>
      <c r="J586" s="287">
        <f t="shared" si="64"/>
        <v>75.925925925925924</v>
      </c>
      <c r="K586" s="286">
        <v>8</v>
      </c>
      <c r="L586" s="287">
        <f t="shared" si="65"/>
        <v>19.512195121951219</v>
      </c>
      <c r="M586" s="423">
        <v>0</v>
      </c>
      <c r="N586" s="287">
        <f t="shared" si="73"/>
        <v>0</v>
      </c>
      <c r="O586" s="423">
        <v>8</v>
      </c>
      <c r="P586" s="287">
        <f t="shared" si="66"/>
        <v>19.512195121951219</v>
      </c>
      <c r="Q586" s="423">
        <v>1</v>
      </c>
      <c r="R586" s="287">
        <f t="shared" si="67"/>
        <v>2.4390243902439024</v>
      </c>
      <c r="S586" s="423">
        <v>0</v>
      </c>
      <c r="T586" s="287">
        <f t="shared" si="68"/>
        <v>0</v>
      </c>
      <c r="U586" s="423">
        <v>0</v>
      </c>
      <c r="V586" s="287">
        <f t="shared" si="69"/>
        <v>0</v>
      </c>
      <c r="W586" s="423">
        <v>0</v>
      </c>
      <c r="X586" s="287">
        <f t="shared" si="74"/>
        <v>0</v>
      </c>
      <c r="Y586" s="423">
        <v>0</v>
      </c>
      <c r="Z586" s="287">
        <f t="shared" si="70"/>
        <v>0</v>
      </c>
      <c r="AA586" s="423">
        <v>0</v>
      </c>
      <c r="AB586" s="287">
        <f t="shared" si="71"/>
        <v>0</v>
      </c>
      <c r="AC586" s="423">
        <v>1</v>
      </c>
      <c r="AD586" s="287">
        <f t="shared" si="72"/>
        <v>2.4390243902439024</v>
      </c>
      <c r="AE586" s="116">
        <v>1</v>
      </c>
      <c r="AF586" s="19">
        <v>1</v>
      </c>
    </row>
    <row r="587" spans="1:33" s="120" customFormat="1" ht="18.75">
      <c r="A587" s="32">
        <v>23</v>
      </c>
      <c r="B587" s="51" t="s">
        <v>2065</v>
      </c>
      <c r="C587" s="288" t="s">
        <v>1830</v>
      </c>
      <c r="D587" s="201">
        <v>13</v>
      </c>
      <c r="E587" s="200" t="s">
        <v>1402</v>
      </c>
      <c r="F587" s="200" t="s">
        <v>1384</v>
      </c>
      <c r="G587" s="200" t="s">
        <v>1405</v>
      </c>
      <c r="H587" s="341"/>
      <c r="I587" s="341"/>
      <c r="J587" s="342" t="e">
        <f t="shared" si="64"/>
        <v>#DIV/0!</v>
      </c>
      <c r="K587" s="341"/>
      <c r="L587" s="342" t="e">
        <f t="shared" si="65"/>
        <v>#DIV/0!</v>
      </c>
      <c r="M587" s="424"/>
      <c r="N587" s="342" t="e">
        <f t="shared" si="73"/>
        <v>#DIV/0!</v>
      </c>
      <c r="O587" s="424"/>
      <c r="P587" s="342" t="e">
        <f t="shared" si="66"/>
        <v>#DIV/0!</v>
      </c>
      <c r="Q587" s="424"/>
      <c r="R587" s="342" t="e">
        <f t="shared" si="67"/>
        <v>#DIV/0!</v>
      </c>
      <c r="S587" s="424"/>
      <c r="T587" s="342" t="e">
        <f t="shared" si="68"/>
        <v>#DIV/0!</v>
      </c>
      <c r="U587" s="424"/>
      <c r="V587" s="342" t="e">
        <f t="shared" si="69"/>
        <v>#DIV/0!</v>
      </c>
      <c r="W587" s="424"/>
      <c r="X587" s="342" t="e">
        <f t="shared" si="74"/>
        <v>#DIV/0!</v>
      </c>
      <c r="Y587" s="424"/>
      <c r="Z587" s="342" t="e">
        <f t="shared" si="70"/>
        <v>#DIV/0!</v>
      </c>
      <c r="AA587" s="424"/>
      <c r="AB587" s="342" t="e">
        <f t="shared" si="71"/>
        <v>#DIV/0!</v>
      </c>
      <c r="AC587" s="424"/>
      <c r="AD587" s="342" t="e">
        <f t="shared" si="72"/>
        <v>#DIV/0!</v>
      </c>
      <c r="AE587" s="120">
        <v>1</v>
      </c>
      <c r="AF587" s="120">
        <v>0</v>
      </c>
      <c r="AG587" s="135" t="s">
        <v>2410</v>
      </c>
    </row>
    <row r="588" spans="1:33" s="19" customFormat="1" ht="18">
      <c r="A588" s="32">
        <v>24</v>
      </c>
      <c r="B588" s="51" t="s">
        <v>2066</v>
      </c>
      <c r="C588" s="288" t="s">
        <v>1831</v>
      </c>
      <c r="D588" s="201">
        <v>10</v>
      </c>
      <c r="E588" s="200" t="s">
        <v>1402</v>
      </c>
      <c r="F588" s="200" t="s">
        <v>1384</v>
      </c>
      <c r="G588" s="200" t="s">
        <v>1405</v>
      </c>
      <c r="H588" s="341">
        <v>28</v>
      </c>
      <c r="I588" s="341">
        <v>27</v>
      </c>
      <c r="J588" s="342">
        <f t="shared" si="64"/>
        <v>96.428571428571431</v>
      </c>
      <c r="K588" s="341">
        <v>17</v>
      </c>
      <c r="L588" s="342">
        <f t="shared" si="65"/>
        <v>62.962962962962962</v>
      </c>
      <c r="M588" s="424">
        <v>0</v>
      </c>
      <c r="N588" s="342">
        <f t="shared" si="73"/>
        <v>0</v>
      </c>
      <c r="O588" s="424">
        <v>17</v>
      </c>
      <c r="P588" s="342">
        <f t="shared" si="66"/>
        <v>62.962962962962962</v>
      </c>
      <c r="Q588" s="424">
        <v>1</v>
      </c>
      <c r="R588" s="342">
        <f t="shared" si="67"/>
        <v>3.7037037037037037</v>
      </c>
      <c r="S588" s="424">
        <v>0</v>
      </c>
      <c r="T588" s="342">
        <f t="shared" si="68"/>
        <v>0</v>
      </c>
      <c r="U588" s="424">
        <v>0</v>
      </c>
      <c r="V588" s="342">
        <f t="shared" si="69"/>
        <v>0</v>
      </c>
      <c r="W588" s="424">
        <v>0</v>
      </c>
      <c r="X588" s="342">
        <f t="shared" si="74"/>
        <v>0</v>
      </c>
      <c r="Y588" s="424">
        <v>0</v>
      </c>
      <c r="Z588" s="342">
        <f t="shared" si="70"/>
        <v>0</v>
      </c>
      <c r="AA588" s="424">
        <v>0</v>
      </c>
      <c r="AB588" s="342">
        <f t="shared" si="71"/>
        <v>0</v>
      </c>
      <c r="AC588" s="424">
        <v>1</v>
      </c>
      <c r="AD588" s="342">
        <f t="shared" si="72"/>
        <v>3.7037037037037037</v>
      </c>
      <c r="AE588" s="116">
        <v>1</v>
      </c>
      <c r="AF588" s="19">
        <v>1</v>
      </c>
    </row>
    <row r="589" spans="1:33" s="120" customFormat="1" ht="18.75">
      <c r="A589" s="32">
        <v>25</v>
      </c>
      <c r="B589" s="51" t="s">
        <v>2067</v>
      </c>
      <c r="C589" s="288" t="s">
        <v>1832</v>
      </c>
      <c r="D589" s="201">
        <v>13</v>
      </c>
      <c r="E589" s="200" t="s">
        <v>1402</v>
      </c>
      <c r="F589" s="200" t="s">
        <v>1384</v>
      </c>
      <c r="G589" s="200" t="s">
        <v>1405</v>
      </c>
      <c r="H589" s="341"/>
      <c r="I589" s="341"/>
      <c r="J589" s="342" t="e">
        <f t="shared" si="64"/>
        <v>#DIV/0!</v>
      </c>
      <c r="K589" s="341"/>
      <c r="L589" s="342" t="e">
        <f t="shared" si="65"/>
        <v>#DIV/0!</v>
      </c>
      <c r="M589" s="424"/>
      <c r="N589" s="342" t="e">
        <f t="shared" si="73"/>
        <v>#DIV/0!</v>
      </c>
      <c r="O589" s="424"/>
      <c r="P589" s="342" t="e">
        <f t="shared" si="66"/>
        <v>#DIV/0!</v>
      </c>
      <c r="Q589" s="424"/>
      <c r="R589" s="342" t="e">
        <f t="shared" si="67"/>
        <v>#DIV/0!</v>
      </c>
      <c r="S589" s="424"/>
      <c r="T589" s="342" t="e">
        <f t="shared" si="68"/>
        <v>#DIV/0!</v>
      </c>
      <c r="U589" s="424"/>
      <c r="V589" s="342" t="e">
        <f t="shared" si="69"/>
        <v>#DIV/0!</v>
      </c>
      <c r="W589" s="424"/>
      <c r="X589" s="342" t="e">
        <f t="shared" si="74"/>
        <v>#DIV/0!</v>
      </c>
      <c r="Y589" s="424"/>
      <c r="Z589" s="342" t="e">
        <f t="shared" si="70"/>
        <v>#DIV/0!</v>
      </c>
      <c r="AA589" s="424"/>
      <c r="AB589" s="342" t="e">
        <f t="shared" si="71"/>
        <v>#DIV/0!</v>
      </c>
      <c r="AC589" s="424"/>
      <c r="AD589" s="342" t="e">
        <f t="shared" si="72"/>
        <v>#DIV/0!</v>
      </c>
      <c r="AE589" s="120">
        <v>1</v>
      </c>
      <c r="AF589" s="120">
        <v>0</v>
      </c>
      <c r="AG589" s="135" t="s">
        <v>2410</v>
      </c>
    </row>
    <row r="590" spans="1:33" s="19" customFormat="1" ht="18">
      <c r="A590" s="32">
        <v>26</v>
      </c>
      <c r="B590" s="51" t="s">
        <v>2068</v>
      </c>
      <c r="C590" s="288" t="s">
        <v>0</v>
      </c>
      <c r="D590" s="201">
        <v>90</v>
      </c>
      <c r="E590" s="200" t="s">
        <v>1402</v>
      </c>
      <c r="F590" s="200" t="s">
        <v>1384</v>
      </c>
      <c r="G590" s="200" t="s">
        <v>1405</v>
      </c>
      <c r="H590" s="286">
        <v>58</v>
      </c>
      <c r="I590" s="286">
        <v>32</v>
      </c>
      <c r="J590" s="287">
        <f t="shared" si="64"/>
        <v>55.172413793103445</v>
      </c>
      <c r="K590" s="286">
        <v>12</v>
      </c>
      <c r="L590" s="287">
        <f t="shared" si="65"/>
        <v>37.5</v>
      </c>
      <c r="M590" s="423">
        <v>0</v>
      </c>
      <c r="N590" s="287">
        <f t="shared" si="73"/>
        <v>0</v>
      </c>
      <c r="O590" s="423">
        <v>12</v>
      </c>
      <c r="P590" s="287">
        <f t="shared" si="66"/>
        <v>37.5</v>
      </c>
      <c r="Q590" s="423">
        <v>7</v>
      </c>
      <c r="R590" s="287">
        <f t="shared" si="67"/>
        <v>21.875</v>
      </c>
      <c r="S590" s="423">
        <v>0</v>
      </c>
      <c r="T590" s="287">
        <f t="shared" si="68"/>
        <v>0</v>
      </c>
      <c r="U590" s="423">
        <v>0</v>
      </c>
      <c r="V590" s="287">
        <f t="shared" si="69"/>
        <v>0</v>
      </c>
      <c r="W590" s="423">
        <v>0</v>
      </c>
      <c r="X590" s="287">
        <f t="shared" si="74"/>
        <v>0</v>
      </c>
      <c r="Y590" s="423">
        <v>0</v>
      </c>
      <c r="Z590" s="287">
        <f t="shared" si="70"/>
        <v>0</v>
      </c>
      <c r="AA590" s="423">
        <v>0</v>
      </c>
      <c r="AB590" s="287">
        <f t="shared" si="71"/>
        <v>0</v>
      </c>
      <c r="AC590" s="423">
        <v>7</v>
      </c>
      <c r="AD590" s="287">
        <f t="shared" si="72"/>
        <v>21.875</v>
      </c>
      <c r="AE590" s="116">
        <v>1</v>
      </c>
      <c r="AF590" s="19">
        <v>1</v>
      </c>
    </row>
    <row r="591" spans="1:33" s="19" customFormat="1" ht="18">
      <c r="A591" s="32">
        <v>27</v>
      </c>
      <c r="B591" s="51" t="s">
        <v>2069</v>
      </c>
      <c r="C591" s="288" t="s">
        <v>1</v>
      </c>
      <c r="D591" s="201">
        <v>17</v>
      </c>
      <c r="E591" s="200" t="s">
        <v>1402</v>
      </c>
      <c r="F591" s="200" t="s">
        <v>1384</v>
      </c>
      <c r="G591" s="200" t="s">
        <v>1405</v>
      </c>
      <c r="H591" s="286">
        <v>42</v>
      </c>
      <c r="I591" s="286">
        <v>30</v>
      </c>
      <c r="J591" s="287">
        <f t="shared" si="64"/>
        <v>71.428571428571431</v>
      </c>
      <c r="K591" s="286">
        <v>3</v>
      </c>
      <c r="L591" s="287">
        <f t="shared" si="65"/>
        <v>10</v>
      </c>
      <c r="M591" s="423">
        <v>0</v>
      </c>
      <c r="N591" s="287">
        <f t="shared" si="73"/>
        <v>0</v>
      </c>
      <c r="O591" s="423">
        <v>3</v>
      </c>
      <c r="P591" s="287">
        <f t="shared" si="66"/>
        <v>10</v>
      </c>
      <c r="Q591" s="423">
        <v>0</v>
      </c>
      <c r="R591" s="287">
        <f t="shared" si="67"/>
        <v>0</v>
      </c>
      <c r="S591" s="423">
        <v>0</v>
      </c>
      <c r="T591" s="287">
        <f t="shared" si="68"/>
        <v>0</v>
      </c>
      <c r="U591" s="423">
        <v>0</v>
      </c>
      <c r="V591" s="287">
        <f t="shared" si="69"/>
        <v>0</v>
      </c>
      <c r="W591" s="423">
        <v>0</v>
      </c>
      <c r="X591" s="287">
        <f t="shared" si="74"/>
        <v>0</v>
      </c>
      <c r="Y591" s="423">
        <v>0</v>
      </c>
      <c r="Z591" s="287">
        <f t="shared" si="70"/>
        <v>0</v>
      </c>
      <c r="AA591" s="423">
        <v>0</v>
      </c>
      <c r="AB591" s="287">
        <f t="shared" si="71"/>
        <v>0</v>
      </c>
      <c r="AC591" s="423">
        <v>0</v>
      </c>
      <c r="AD591" s="287">
        <f t="shared" si="72"/>
        <v>0</v>
      </c>
      <c r="AE591" s="116">
        <v>1</v>
      </c>
      <c r="AF591" s="19">
        <v>1</v>
      </c>
    </row>
    <row r="592" spans="1:33" s="19" customFormat="1" ht="18">
      <c r="A592" s="32">
        <v>28</v>
      </c>
      <c r="B592" s="51" t="s">
        <v>2074</v>
      </c>
      <c r="C592" s="51" t="s">
        <v>2</v>
      </c>
      <c r="D592" s="201">
        <v>1</v>
      </c>
      <c r="E592" s="32" t="s">
        <v>1313</v>
      </c>
      <c r="F592" s="32" t="s">
        <v>1388</v>
      </c>
      <c r="G592" s="32" t="s">
        <v>1405</v>
      </c>
      <c r="H592" s="286">
        <v>82</v>
      </c>
      <c r="I592" s="286">
        <v>64</v>
      </c>
      <c r="J592" s="287">
        <f t="shared" si="64"/>
        <v>78.048780487804876</v>
      </c>
      <c r="K592" s="286">
        <v>13</v>
      </c>
      <c r="L592" s="287">
        <f t="shared" si="65"/>
        <v>20.3125</v>
      </c>
      <c r="M592" s="423">
        <v>0</v>
      </c>
      <c r="N592" s="287">
        <f t="shared" si="73"/>
        <v>0</v>
      </c>
      <c r="O592" s="423">
        <v>9</v>
      </c>
      <c r="P592" s="287">
        <f t="shared" si="66"/>
        <v>14.0625</v>
      </c>
      <c r="Q592" s="423">
        <v>3</v>
      </c>
      <c r="R592" s="287">
        <f t="shared" si="67"/>
        <v>4.6875</v>
      </c>
      <c r="S592" s="423">
        <v>0</v>
      </c>
      <c r="T592" s="287">
        <f t="shared" si="68"/>
        <v>0</v>
      </c>
      <c r="U592" s="423">
        <v>0</v>
      </c>
      <c r="V592" s="287">
        <f t="shared" si="69"/>
        <v>0</v>
      </c>
      <c r="W592" s="423">
        <v>1</v>
      </c>
      <c r="X592" s="287">
        <f t="shared" si="74"/>
        <v>1.5625</v>
      </c>
      <c r="Y592" s="423">
        <v>0</v>
      </c>
      <c r="Z592" s="287">
        <f t="shared" si="70"/>
        <v>0</v>
      </c>
      <c r="AA592" s="423">
        <v>0</v>
      </c>
      <c r="AB592" s="287">
        <f t="shared" si="71"/>
        <v>0</v>
      </c>
      <c r="AC592" s="423">
        <v>0</v>
      </c>
      <c r="AD592" s="287">
        <f t="shared" si="72"/>
        <v>0</v>
      </c>
      <c r="AE592" s="116">
        <v>1</v>
      </c>
      <c r="AF592" s="19">
        <v>1</v>
      </c>
    </row>
    <row r="593" spans="1:33" ht="18">
      <c r="A593" s="831"/>
      <c r="B593" s="831"/>
      <c r="C593" s="831"/>
      <c r="D593" s="831"/>
      <c r="E593" s="290"/>
      <c r="F593" s="290"/>
      <c r="G593" s="308"/>
      <c r="H593" s="302"/>
      <c r="I593" s="302"/>
      <c r="J593" s="303"/>
      <c r="K593" s="302"/>
      <c r="L593" s="303"/>
      <c r="M593" s="302"/>
      <c r="N593" s="303"/>
      <c r="O593" s="302"/>
      <c r="P593" s="303"/>
      <c r="Q593" s="302"/>
      <c r="R593" s="303"/>
      <c r="S593" s="302"/>
      <c r="T593" s="303"/>
      <c r="U593" s="302"/>
      <c r="V593" s="303"/>
      <c r="W593" s="302"/>
      <c r="X593" s="303"/>
      <c r="Y593" s="302"/>
      <c r="Z593" s="303"/>
      <c r="AA593" s="302"/>
      <c r="AB593" s="303"/>
      <c r="AC593" s="302"/>
      <c r="AD593" s="303"/>
    </row>
    <row r="594" spans="1:33" ht="23.25">
      <c r="A594" s="810" t="s">
        <v>2404</v>
      </c>
      <c r="B594" s="810"/>
      <c r="C594" s="810"/>
      <c r="D594" s="810"/>
      <c r="E594" s="810"/>
      <c r="F594" s="810"/>
      <c r="G594" s="810"/>
      <c r="H594" s="810"/>
      <c r="I594" s="810"/>
      <c r="J594" s="810"/>
      <c r="K594" s="810"/>
      <c r="L594" s="810"/>
      <c r="M594" s="810"/>
      <c r="N594" s="810"/>
      <c r="O594" s="810"/>
      <c r="P594" s="810"/>
      <c r="Q594" s="810"/>
      <c r="R594" s="810"/>
      <c r="S594" s="810"/>
      <c r="T594" s="810"/>
      <c r="U594" s="810"/>
      <c r="V594" s="810"/>
      <c r="W594" s="810"/>
      <c r="X594" s="810"/>
      <c r="Y594" s="810"/>
      <c r="Z594" s="810"/>
      <c r="AA594" s="810"/>
      <c r="AB594" s="810"/>
      <c r="AC594" s="810"/>
      <c r="AD594" s="810"/>
    </row>
    <row r="595" spans="1:33" ht="23.25">
      <c r="A595" s="810" t="s">
        <v>124</v>
      </c>
      <c r="B595" s="810"/>
      <c r="C595" s="810"/>
      <c r="D595" s="810"/>
      <c r="E595" s="810"/>
      <c r="F595" s="810"/>
      <c r="G595" s="810"/>
      <c r="H595" s="810"/>
      <c r="I595" s="810"/>
      <c r="J595" s="810"/>
      <c r="K595" s="810"/>
      <c r="L595" s="810"/>
      <c r="M595" s="810"/>
      <c r="N595" s="810"/>
      <c r="O595" s="810"/>
      <c r="P595" s="810"/>
      <c r="Q595" s="810"/>
      <c r="R595" s="810"/>
      <c r="S595" s="810"/>
      <c r="T595" s="810"/>
      <c r="U595" s="810"/>
      <c r="V595" s="810"/>
      <c r="W595" s="810"/>
      <c r="X595" s="810"/>
      <c r="Y595" s="810"/>
      <c r="Z595" s="810"/>
      <c r="AA595" s="810"/>
      <c r="AB595" s="810"/>
      <c r="AC595" s="810"/>
      <c r="AD595" s="810"/>
    </row>
    <row r="596" spans="1:33" ht="21">
      <c r="A596" s="290"/>
      <c r="B596" s="812" t="s">
        <v>968</v>
      </c>
      <c r="C596" s="812"/>
      <c r="D596" s="812"/>
      <c r="E596" s="812"/>
      <c r="F596" s="812"/>
      <c r="G596" s="812"/>
      <c r="H596" s="812"/>
      <c r="I596" s="812"/>
      <c r="J596" s="812"/>
      <c r="K596" s="812"/>
      <c r="L596" s="812"/>
      <c r="M596" s="812"/>
      <c r="N596" s="812"/>
      <c r="O596" s="812"/>
      <c r="P596" s="812"/>
      <c r="Q596" s="812"/>
      <c r="R596" s="812"/>
      <c r="S596" s="812"/>
      <c r="T596" s="812"/>
      <c r="U596" s="812"/>
      <c r="V596" s="812"/>
      <c r="W596" s="812"/>
      <c r="X596" s="812"/>
      <c r="Y596" s="812"/>
      <c r="Z596" s="812"/>
      <c r="AA596" s="812"/>
      <c r="AB596" s="812"/>
      <c r="AC596" s="812"/>
      <c r="AD596" s="812"/>
    </row>
    <row r="597" spans="1:33" ht="21">
      <c r="A597" s="290"/>
      <c r="B597" s="812" t="s">
        <v>2144</v>
      </c>
      <c r="C597" s="812"/>
      <c r="D597" s="812"/>
      <c r="E597" s="812"/>
      <c r="F597" s="812"/>
      <c r="G597" s="812"/>
      <c r="H597" s="291"/>
      <c r="I597" s="291"/>
      <c r="J597" s="297"/>
      <c r="K597" s="291"/>
      <c r="L597" s="297"/>
      <c r="M597" s="291"/>
      <c r="N597" s="297"/>
      <c r="O597" s="291"/>
      <c r="P597" s="297"/>
      <c r="Q597" s="291"/>
      <c r="R597" s="297"/>
      <c r="S597" s="291"/>
      <c r="T597" s="297"/>
      <c r="U597" s="291"/>
      <c r="V597" s="297"/>
      <c r="W597" s="291"/>
      <c r="X597" s="297"/>
      <c r="Y597" s="291"/>
      <c r="Z597" s="297"/>
      <c r="AA597" s="291"/>
      <c r="AB597" s="297"/>
      <c r="AC597" s="291"/>
      <c r="AD597" s="297"/>
    </row>
    <row r="598" spans="1:33" ht="23.25">
      <c r="A598" s="290"/>
      <c r="B598" s="293"/>
      <c r="C598" s="293"/>
      <c r="D598" s="294"/>
      <c r="E598" s="293"/>
      <c r="F598" s="293"/>
      <c r="G598" s="293"/>
      <c r="H598" s="295"/>
      <c r="I598" s="295"/>
      <c r="J598" s="376"/>
      <c r="K598" s="295"/>
      <c r="L598" s="376"/>
      <c r="M598" s="295"/>
      <c r="N598" s="376"/>
      <c r="O598" s="295"/>
      <c r="P598" s="376"/>
      <c r="Q598" s="295"/>
      <c r="R598" s="376"/>
      <c r="S598" s="295"/>
      <c r="T598" s="376"/>
      <c r="U598" s="295"/>
      <c r="V598" s="376"/>
      <c r="W598" s="295"/>
      <c r="X598" s="376"/>
      <c r="Y598" s="295"/>
      <c r="Z598" s="376"/>
      <c r="AA598" s="295"/>
      <c r="AB598" s="376"/>
      <c r="AC598" s="295"/>
      <c r="AD598" s="376"/>
    </row>
    <row r="599" spans="1:33" ht="23.25">
      <c r="A599" s="290"/>
      <c r="B599" s="293"/>
      <c r="C599" s="293"/>
      <c r="D599" s="294"/>
      <c r="E599" s="293"/>
      <c r="F599" s="293"/>
      <c r="G599" s="293"/>
      <c r="H599" s="295"/>
      <c r="I599" s="295"/>
      <c r="J599" s="376"/>
      <c r="K599" s="295"/>
      <c r="L599" s="376"/>
      <c r="M599" s="295"/>
      <c r="N599" s="376"/>
      <c r="O599" s="295"/>
      <c r="P599" s="376"/>
      <c r="Q599" s="295"/>
      <c r="R599" s="376"/>
      <c r="S599" s="295"/>
      <c r="T599" s="376"/>
      <c r="U599" s="295"/>
      <c r="V599" s="376"/>
      <c r="W599" s="295"/>
      <c r="X599" s="376"/>
      <c r="Y599" s="295"/>
      <c r="Z599" s="376"/>
      <c r="AA599" s="295"/>
      <c r="AB599" s="376"/>
      <c r="AC599" s="295"/>
      <c r="AD599" s="376"/>
    </row>
    <row r="600" spans="1:33" ht="18" customHeight="1">
      <c r="A600" s="740" t="s">
        <v>940</v>
      </c>
      <c r="B600" s="740" t="s">
        <v>122</v>
      </c>
      <c r="C600" s="740" t="s">
        <v>942</v>
      </c>
      <c r="D600" s="813" t="s">
        <v>943</v>
      </c>
      <c r="E600" s="740" t="s">
        <v>944</v>
      </c>
      <c r="F600" s="740" t="s">
        <v>945</v>
      </c>
      <c r="G600" s="740" t="s">
        <v>1139</v>
      </c>
      <c r="H600" s="743" t="s">
        <v>946</v>
      </c>
      <c r="I600" s="743" t="s">
        <v>1853</v>
      </c>
      <c r="J600" s="776" t="s">
        <v>1852</v>
      </c>
      <c r="K600" s="765" t="s">
        <v>928</v>
      </c>
      <c r="L600" s="766"/>
      <c r="M600" s="751" t="s">
        <v>929</v>
      </c>
      <c r="N600" s="764"/>
      <c r="O600" s="764"/>
      <c r="P600" s="764"/>
      <c r="Q600" s="764"/>
      <c r="R600" s="764"/>
      <c r="S600" s="764"/>
      <c r="T600" s="764"/>
      <c r="U600" s="764"/>
      <c r="V600" s="764"/>
      <c r="W600" s="764"/>
      <c r="X600" s="764"/>
      <c r="Y600" s="764"/>
      <c r="Z600" s="764"/>
      <c r="AA600" s="764"/>
      <c r="AB600" s="764"/>
      <c r="AC600" s="764"/>
      <c r="AD600" s="752"/>
    </row>
    <row r="601" spans="1:33" ht="18">
      <c r="A601" s="741"/>
      <c r="B601" s="741"/>
      <c r="C601" s="741"/>
      <c r="D601" s="814"/>
      <c r="E601" s="741"/>
      <c r="F601" s="741"/>
      <c r="G601" s="816"/>
      <c r="H601" s="744"/>
      <c r="I601" s="744"/>
      <c r="J601" s="777"/>
      <c r="K601" s="767"/>
      <c r="L601" s="768"/>
      <c r="M601" s="808" t="s">
        <v>930</v>
      </c>
      <c r="N601" s="809"/>
      <c r="O601" s="808" t="s">
        <v>931</v>
      </c>
      <c r="P601" s="809"/>
      <c r="Q601" s="808" t="s">
        <v>932</v>
      </c>
      <c r="R601" s="809"/>
      <c r="S601" s="808" t="s">
        <v>933</v>
      </c>
      <c r="T601" s="809"/>
      <c r="U601" s="808" t="s">
        <v>934</v>
      </c>
      <c r="V601" s="809"/>
      <c r="W601" s="808" t="s">
        <v>935</v>
      </c>
      <c r="X601" s="809"/>
      <c r="Y601" s="808" t="s">
        <v>936</v>
      </c>
      <c r="Z601" s="809"/>
      <c r="AA601" s="808" t="s">
        <v>950</v>
      </c>
      <c r="AB601" s="809"/>
      <c r="AC601" s="808" t="s">
        <v>951</v>
      </c>
      <c r="AD601" s="809"/>
    </row>
    <row r="602" spans="1:33" ht="36">
      <c r="A602" s="742"/>
      <c r="B602" s="742"/>
      <c r="C602" s="742"/>
      <c r="D602" s="815"/>
      <c r="E602" s="742"/>
      <c r="F602" s="742"/>
      <c r="G602" s="817"/>
      <c r="H602" s="745"/>
      <c r="I602" s="745"/>
      <c r="J602" s="778"/>
      <c r="K602" s="416" t="s">
        <v>937</v>
      </c>
      <c r="L602" s="65" t="s">
        <v>949</v>
      </c>
      <c r="M602" s="416" t="s">
        <v>937</v>
      </c>
      <c r="N602" s="65" t="s">
        <v>949</v>
      </c>
      <c r="O602" s="416" t="s">
        <v>937</v>
      </c>
      <c r="P602" s="65" t="s">
        <v>949</v>
      </c>
      <c r="Q602" s="416" t="s">
        <v>937</v>
      </c>
      <c r="R602" s="65" t="s">
        <v>949</v>
      </c>
      <c r="S602" s="416" t="s">
        <v>937</v>
      </c>
      <c r="T602" s="65" t="s">
        <v>949</v>
      </c>
      <c r="U602" s="416" t="s">
        <v>937</v>
      </c>
      <c r="V602" s="65" t="s">
        <v>949</v>
      </c>
      <c r="W602" s="416" t="s">
        <v>937</v>
      </c>
      <c r="X602" s="65" t="s">
        <v>949</v>
      </c>
      <c r="Y602" s="416" t="s">
        <v>937</v>
      </c>
      <c r="Z602" s="65" t="s">
        <v>949</v>
      </c>
      <c r="AA602" s="416" t="s">
        <v>937</v>
      </c>
      <c r="AB602" s="65" t="s">
        <v>949</v>
      </c>
      <c r="AC602" s="416" t="s">
        <v>937</v>
      </c>
      <c r="AD602" s="65" t="s">
        <v>949</v>
      </c>
    </row>
    <row r="603" spans="1:33" s="19" customFormat="1" ht="18">
      <c r="A603" s="32">
        <v>29</v>
      </c>
      <c r="B603" s="51" t="s">
        <v>1821</v>
      </c>
      <c r="C603" s="284" t="s">
        <v>3</v>
      </c>
      <c r="D603" s="285">
        <v>1</v>
      </c>
      <c r="E603" s="200" t="s">
        <v>1313</v>
      </c>
      <c r="F603" s="200" t="s">
        <v>1388</v>
      </c>
      <c r="G603" s="200" t="s">
        <v>1405</v>
      </c>
      <c r="H603" s="286">
        <v>88</v>
      </c>
      <c r="I603" s="286">
        <v>62</v>
      </c>
      <c r="J603" s="287">
        <f>I603*100/H603</f>
        <v>70.454545454545453</v>
      </c>
      <c r="K603" s="286">
        <v>22</v>
      </c>
      <c r="L603" s="287">
        <f>K603*100/I603</f>
        <v>35.483870967741936</v>
      </c>
      <c r="M603" s="423">
        <v>0</v>
      </c>
      <c r="N603" s="287">
        <f>M603*100/I603</f>
        <v>0</v>
      </c>
      <c r="O603" s="423">
        <v>21</v>
      </c>
      <c r="P603" s="287">
        <f>O603*100/I603</f>
        <v>33.87096774193548</v>
      </c>
      <c r="Q603" s="423">
        <v>2</v>
      </c>
      <c r="R603" s="287">
        <f>Q603*100/I603</f>
        <v>3.225806451612903</v>
      </c>
      <c r="S603" s="423">
        <v>0</v>
      </c>
      <c r="T603" s="287">
        <f>S603*100/I603</f>
        <v>0</v>
      </c>
      <c r="U603" s="423">
        <v>0</v>
      </c>
      <c r="V603" s="287">
        <f>U603*100/I603</f>
        <v>0</v>
      </c>
      <c r="W603" s="423">
        <v>0</v>
      </c>
      <c r="X603" s="287">
        <f>W603*100/I603</f>
        <v>0</v>
      </c>
      <c r="Y603" s="423">
        <v>0</v>
      </c>
      <c r="Z603" s="287">
        <f>Y603*100/I603</f>
        <v>0</v>
      </c>
      <c r="AA603" s="423">
        <v>0</v>
      </c>
      <c r="AB603" s="287">
        <f>AA603*100/I603</f>
        <v>0</v>
      </c>
      <c r="AC603" s="423">
        <v>0</v>
      </c>
      <c r="AD603" s="287">
        <f>AC603*100/I603</f>
        <v>0</v>
      </c>
      <c r="AE603" s="116">
        <v>1</v>
      </c>
      <c r="AF603" s="19">
        <v>1</v>
      </c>
    </row>
    <row r="604" spans="1:33" s="19" customFormat="1" ht="18.75">
      <c r="A604" s="32">
        <v>30</v>
      </c>
      <c r="B604" s="51" t="s">
        <v>2022</v>
      </c>
      <c r="C604" s="288"/>
      <c r="D604" s="201">
        <v>1</v>
      </c>
      <c r="E604" s="200" t="s">
        <v>1381</v>
      </c>
      <c r="F604" s="200" t="s">
        <v>1386</v>
      </c>
      <c r="G604" s="200" t="s">
        <v>1405</v>
      </c>
      <c r="H604" s="286"/>
      <c r="I604" s="286"/>
      <c r="J604" s="287" t="e">
        <f>I604*100/H604</f>
        <v>#DIV/0!</v>
      </c>
      <c r="K604" s="286"/>
      <c r="L604" s="287" t="e">
        <f>K604*100/I604</f>
        <v>#DIV/0!</v>
      </c>
      <c r="M604" s="423"/>
      <c r="N604" s="287" t="e">
        <f>M604*100/I604</f>
        <v>#DIV/0!</v>
      </c>
      <c r="O604" s="423"/>
      <c r="P604" s="287" t="e">
        <f>O604*100/I604</f>
        <v>#DIV/0!</v>
      </c>
      <c r="Q604" s="423"/>
      <c r="R604" s="287" t="e">
        <f>Q604*100/I604</f>
        <v>#DIV/0!</v>
      </c>
      <c r="S604" s="423"/>
      <c r="T604" s="287" t="e">
        <f>S604*100/I604</f>
        <v>#DIV/0!</v>
      </c>
      <c r="U604" s="423"/>
      <c r="V604" s="287" t="e">
        <f>U604*100/I604</f>
        <v>#DIV/0!</v>
      </c>
      <c r="W604" s="423"/>
      <c r="X604" s="287" t="e">
        <f>W604*100/I604</f>
        <v>#DIV/0!</v>
      </c>
      <c r="Y604" s="423"/>
      <c r="Z604" s="287" t="e">
        <f>Y604*100/I604</f>
        <v>#DIV/0!</v>
      </c>
      <c r="AA604" s="423"/>
      <c r="AB604" s="287" t="e">
        <f>AA604*100/I604</f>
        <v>#DIV/0!</v>
      </c>
      <c r="AC604" s="423"/>
      <c r="AD604" s="287" t="e">
        <f>AC604*100/I604</f>
        <v>#DIV/0!</v>
      </c>
      <c r="AE604" s="19">
        <v>1</v>
      </c>
      <c r="AF604" s="19">
        <v>0</v>
      </c>
      <c r="AG604" s="135" t="s">
        <v>2410</v>
      </c>
    </row>
    <row r="605" spans="1:33" s="19" customFormat="1" ht="18">
      <c r="A605" s="32">
        <v>31</v>
      </c>
      <c r="B605" s="51" t="s">
        <v>2039</v>
      </c>
      <c r="C605" s="288" t="s">
        <v>4</v>
      </c>
      <c r="D605" s="201">
        <v>3</v>
      </c>
      <c r="E605" s="200" t="s">
        <v>1313</v>
      </c>
      <c r="F605" s="200" t="s">
        <v>1388</v>
      </c>
      <c r="G605" s="200" t="s">
        <v>1405</v>
      </c>
      <c r="H605" s="286">
        <v>845</v>
      </c>
      <c r="I605" s="286">
        <v>729</v>
      </c>
      <c r="J605" s="287">
        <f>I605*100/H605</f>
        <v>86.272189349112423</v>
      </c>
      <c r="K605" s="286">
        <v>261</v>
      </c>
      <c r="L605" s="287">
        <f>K605*100/I605</f>
        <v>35.802469135802468</v>
      </c>
      <c r="M605" s="423">
        <v>0</v>
      </c>
      <c r="N605" s="287">
        <f>M605*100/I605</f>
        <v>0</v>
      </c>
      <c r="O605" s="423">
        <v>251</v>
      </c>
      <c r="P605" s="287">
        <f>O605*100/I605</f>
        <v>34.430727023319619</v>
      </c>
      <c r="Q605" s="423">
        <v>8</v>
      </c>
      <c r="R605" s="287">
        <f>Q605*100/I605</f>
        <v>1.0973936899862826</v>
      </c>
      <c r="S605" s="423">
        <v>0</v>
      </c>
      <c r="T605" s="287">
        <f>S605*100/I605</f>
        <v>0</v>
      </c>
      <c r="U605" s="423">
        <v>0</v>
      </c>
      <c r="V605" s="287">
        <f>U605*100/I605</f>
        <v>0</v>
      </c>
      <c r="W605" s="423">
        <v>2</v>
      </c>
      <c r="X605" s="287">
        <f>W605*100/I605</f>
        <v>0.27434842249657065</v>
      </c>
      <c r="Y605" s="423">
        <v>0</v>
      </c>
      <c r="Z605" s="287">
        <f>Y605*100/I605</f>
        <v>0</v>
      </c>
      <c r="AA605" s="423">
        <v>0</v>
      </c>
      <c r="AB605" s="287">
        <f>AA605*100/I605</f>
        <v>0</v>
      </c>
      <c r="AC605" s="423">
        <v>0</v>
      </c>
      <c r="AD605" s="287">
        <f>AC605*100/I605</f>
        <v>0</v>
      </c>
      <c r="AE605" s="116">
        <v>1</v>
      </c>
      <c r="AF605" s="19">
        <v>1</v>
      </c>
    </row>
    <row r="606" spans="1:33" s="9" customFormat="1" ht="18">
      <c r="A606" s="32">
        <v>32</v>
      </c>
      <c r="B606" s="51" t="s">
        <v>2040</v>
      </c>
      <c r="C606" s="288" t="s">
        <v>5</v>
      </c>
      <c r="D606" s="201">
        <v>4</v>
      </c>
      <c r="E606" s="200" t="s">
        <v>1383</v>
      </c>
      <c r="F606" s="200" t="s">
        <v>1387</v>
      </c>
      <c r="G606" s="200" t="s">
        <v>1405</v>
      </c>
      <c r="H606" s="286">
        <v>179</v>
      </c>
      <c r="I606" s="286">
        <v>179</v>
      </c>
      <c r="J606" s="287">
        <f>I606*100/H606</f>
        <v>100</v>
      </c>
      <c r="K606" s="286">
        <v>16</v>
      </c>
      <c r="L606" s="287">
        <f>K606*100/I606</f>
        <v>8.938547486033519</v>
      </c>
      <c r="M606" s="423">
        <v>0</v>
      </c>
      <c r="N606" s="287">
        <f>M606*100/I606</f>
        <v>0</v>
      </c>
      <c r="O606" s="423">
        <v>0</v>
      </c>
      <c r="P606" s="287">
        <f>O606*100/I606</f>
        <v>0</v>
      </c>
      <c r="Q606" s="423">
        <v>13</v>
      </c>
      <c r="R606" s="287">
        <f>Q606*100/I606</f>
        <v>7.2625698324022343</v>
      </c>
      <c r="S606" s="423">
        <v>1</v>
      </c>
      <c r="T606" s="287">
        <f>S606*100/I606</f>
        <v>0.55865921787709494</v>
      </c>
      <c r="U606" s="423">
        <v>1</v>
      </c>
      <c r="V606" s="287">
        <f>U606*100/I606</f>
        <v>0.55865921787709494</v>
      </c>
      <c r="W606" s="423">
        <v>2</v>
      </c>
      <c r="X606" s="287">
        <f>W606*100/I606</f>
        <v>1.1173184357541899</v>
      </c>
      <c r="Y606" s="423">
        <v>0</v>
      </c>
      <c r="Z606" s="287">
        <f>Y606*100/I606</f>
        <v>0</v>
      </c>
      <c r="AA606" s="423">
        <v>0</v>
      </c>
      <c r="AB606" s="287">
        <f>AA606*100/I606</f>
        <v>0</v>
      </c>
      <c r="AC606" s="423">
        <v>0</v>
      </c>
      <c r="AD606" s="287">
        <f>AC606*100/I606</f>
        <v>0</v>
      </c>
      <c r="AE606" s="117">
        <v>1</v>
      </c>
      <c r="AF606" s="9">
        <v>1</v>
      </c>
    </row>
    <row r="607" spans="1:33" s="118" customFormat="1" ht="18.75">
      <c r="A607" s="32">
        <v>33</v>
      </c>
      <c r="B607" s="51" t="s">
        <v>2023</v>
      </c>
      <c r="C607" s="288"/>
      <c r="D607" s="201">
        <v>4</v>
      </c>
      <c r="E607" s="200" t="s">
        <v>1381</v>
      </c>
      <c r="F607" s="200" t="s">
        <v>1386</v>
      </c>
      <c r="G607" s="200" t="s">
        <v>1405</v>
      </c>
      <c r="H607" s="339"/>
      <c r="I607" s="339"/>
      <c r="J607" s="287" t="e">
        <f>I607*100/H607</f>
        <v>#DIV/0!</v>
      </c>
      <c r="K607" s="286"/>
      <c r="L607" s="287" t="e">
        <f>K607*100/I607</f>
        <v>#DIV/0!</v>
      </c>
      <c r="M607" s="423"/>
      <c r="N607" s="287" t="e">
        <f>M607*100/I607</f>
        <v>#DIV/0!</v>
      </c>
      <c r="O607" s="423"/>
      <c r="P607" s="287" t="e">
        <f>O607*100/I607</f>
        <v>#DIV/0!</v>
      </c>
      <c r="Q607" s="423"/>
      <c r="R607" s="287" t="e">
        <f>Q607*100/I607</f>
        <v>#DIV/0!</v>
      </c>
      <c r="S607" s="423"/>
      <c r="T607" s="287" t="e">
        <f>S607*100/I607</f>
        <v>#DIV/0!</v>
      </c>
      <c r="U607" s="423"/>
      <c r="V607" s="287" t="e">
        <f>U607*100/I607</f>
        <v>#DIV/0!</v>
      </c>
      <c r="W607" s="423"/>
      <c r="X607" s="287" t="e">
        <f>W607*100/I607</f>
        <v>#DIV/0!</v>
      </c>
      <c r="Y607" s="423"/>
      <c r="Z607" s="287" t="e">
        <f>Y607*100/I607</f>
        <v>#DIV/0!</v>
      </c>
      <c r="AA607" s="423"/>
      <c r="AB607" s="287" t="e">
        <f>AA607*100/I607</f>
        <v>#DIV/0!</v>
      </c>
      <c r="AC607" s="423"/>
      <c r="AD607" s="287" t="e">
        <f>AC607*100/I607</f>
        <v>#DIV/0!</v>
      </c>
      <c r="AE607" s="118">
        <v>1</v>
      </c>
      <c r="AF607" s="118">
        <v>0</v>
      </c>
      <c r="AG607" s="135" t="s">
        <v>2410</v>
      </c>
    </row>
    <row r="608" spans="1:33" s="19" customFormat="1" ht="18">
      <c r="A608" s="32">
        <v>34</v>
      </c>
      <c r="B608" s="51" t="s">
        <v>2041</v>
      </c>
      <c r="C608" s="288" t="s">
        <v>6</v>
      </c>
      <c r="D608" s="201">
        <v>4</v>
      </c>
      <c r="E608" s="200" t="s">
        <v>1381</v>
      </c>
      <c r="F608" s="200" t="s">
        <v>1386</v>
      </c>
      <c r="G608" s="200" t="s">
        <v>1405</v>
      </c>
      <c r="H608" s="286">
        <v>60</v>
      </c>
      <c r="I608" s="286">
        <v>60</v>
      </c>
      <c r="J608" s="287">
        <f t="shared" ref="J608:J614" si="75">I608*100/H608</f>
        <v>100</v>
      </c>
      <c r="K608" s="286">
        <v>1</v>
      </c>
      <c r="L608" s="287">
        <f t="shared" ref="L608:L613" si="76">K608*100/I608</f>
        <v>1.6666666666666667</v>
      </c>
      <c r="M608" s="423">
        <v>0</v>
      </c>
      <c r="N608" s="287">
        <f t="shared" ref="N608:N613" si="77">M608*100/I608</f>
        <v>0</v>
      </c>
      <c r="O608" s="423">
        <v>1</v>
      </c>
      <c r="P608" s="287">
        <f t="shared" ref="P608:P613" si="78">O608*100/I608</f>
        <v>1.6666666666666667</v>
      </c>
      <c r="Q608" s="423">
        <v>0</v>
      </c>
      <c r="R608" s="287">
        <f t="shared" ref="R608:R613" si="79">Q608*100/I608</f>
        <v>0</v>
      </c>
      <c r="S608" s="423">
        <v>0</v>
      </c>
      <c r="T608" s="287">
        <f t="shared" ref="T608:T613" si="80">S608*100/I608</f>
        <v>0</v>
      </c>
      <c r="U608" s="423">
        <v>0</v>
      </c>
      <c r="V608" s="287">
        <f t="shared" ref="V608:V613" si="81">U608*100/I608</f>
        <v>0</v>
      </c>
      <c r="W608" s="423">
        <v>0</v>
      </c>
      <c r="X608" s="287">
        <f t="shared" ref="X608:X613" si="82">W608*100/I608</f>
        <v>0</v>
      </c>
      <c r="Y608" s="423">
        <v>0</v>
      </c>
      <c r="Z608" s="287">
        <f t="shared" ref="Z608:Z613" si="83">Y608*100/I608</f>
        <v>0</v>
      </c>
      <c r="AA608" s="423">
        <v>0</v>
      </c>
      <c r="AB608" s="287">
        <f t="shared" ref="AB608:AB613" si="84">AA608*100/I608</f>
        <v>0</v>
      </c>
      <c r="AC608" s="423">
        <v>0</v>
      </c>
      <c r="AD608" s="287">
        <f t="shared" ref="AD608:AD613" si="85">AC608*100/I608</f>
        <v>0</v>
      </c>
      <c r="AE608" s="116">
        <v>1</v>
      </c>
      <c r="AF608" s="19">
        <v>1</v>
      </c>
    </row>
    <row r="609" spans="1:33" s="19" customFormat="1" ht="18">
      <c r="A609" s="32">
        <v>35</v>
      </c>
      <c r="B609" s="51" t="s">
        <v>2042</v>
      </c>
      <c r="C609" s="288" t="s">
        <v>7</v>
      </c>
      <c r="D609" s="201">
        <v>4</v>
      </c>
      <c r="E609" s="200" t="s">
        <v>1381</v>
      </c>
      <c r="F609" s="200" t="s">
        <v>1386</v>
      </c>
      <c r="G609" s="200" t="s">
        <v>1405</v>
      </c>
      <c r="H609" s="286">
        <v>142</v>
      </c>
      <c r="I609" s="286">
        <v>133</v>
      </c>
      <c r="J609" s="287">
        <f t="shared" si="75"/>
        <v>93.661971830985919</v>
      </c>
      <c r="K609" s="286">
        <v>6</v>
      </c>
      <c r="L609" s="287">
        <f t="shared" si="76"/>
        <v>4.511278195488722</v>
      </c>
      <c r="M609" s="423">
        <v>0</v>
      </c>
      <c r="N609" s="287">
        <f t="shared" si="77"/>
        <v>0</v>
      </c>
      <c r="O609" s="423">
        <v>6</v>
      </c>
      <c r="P609" s="287">
        <f t="shared" si="78"/>
        <v>4.511278195488722</v>
      </c>
      <c r="Q609" s="423">
        <v>0</v>
      </c>
      <c r="R609" s="287">
        <f t="shared" si="79"/>
        <v>0</v>
      </c>
      <c r="S609" s="423">
        <v>0</v>
      </c>
      <c r="T609" s="287">
        <f t="shared" si="80"/>
        <v>0</v>
      </c>
      <c r="U609" s="423">
        <v>0</v>
      </c>
      <c r="V609" s="287">
        <f t="shared" si="81"/>
        <v>0</v>
      </c>
      <c r="W609" s="423">
        <v>0</v>
      </c>
      <c r="X609" s="287">
        <f t="shared" si="82"/>
        <v>0</v>
      </c>
      <c r="Y609" s="423">
        <v>0</v>
      </c>
      <c r="Z609" s="287">
        <f t="shared" si="83"/>
        <v>0</v>
      </c>
      <c r="AA609" s="423">
        <v>0</v>
      </c>
      <c r="AB609" s="287">
        <f t="shared" si="84"/>
        <v>0</v>
      </c>
      <c r="AC609" s="423">
        <v>0</v>
      </c>
      <c r="AD609" s="287">
        <f t="shared" si="85"/>
        <v>0</v>
      </c>
      <c r="AE609" s="116">
        <v>1</v>
      </c>
      <c r="AF609" s="19">
        <v>1</v>
      </c>
    </row>
    <row r="610" spans="1:33" s="19" customFormat="1" ht="18">
      <c r="A610" s="32">
        <v>36</v>
      </c>
      <c r="B610" s="51" t="s">
        <v>2043</v>
      </c>
      <c r="C610" s="288" t="s">
        <v>8</v>
      </c>
      <c r="D610" s="201">
        <v>11</v>
      </c>
      <c r="E610" s="200" t="s">
        <v>1381</v>
      </c>
      <c r="F610" s="200" t="s">
        <v>1386</v>
      </c>
      <c r="G610" s="200" t="s">
        <v>1405</v>
      </c>
      <c r="H610" s="286">
        <v>214</v>
      </c>
      <c r="I610" s="286">
        <v>173</v>
      </c>
      <c r="J610" s="287">
        <f t="shared" si="75"/>
        <v>80.841121495327101</v>
      </c>
      <c r="K610" s="286">
        <v>18</v>
      </c>
      <c r="L610" s="287">
        <f t="shared" si="76"/>
        <v>10.404624277456648</v>
      </c>
      <c r="M610" s="423">
        <v>0</v>
      </c>
      <c r="N610" s="287">
        <f t="shared" si="77"/>
        <v>0</v>
      </c>
      <c r="O610" s="423">
        <v>18</v>
      </c>
      <c r="P610" s="287">
        <f t="shared" si="78"/>
        <v>10.404624277456648</v>
      </c>
      <c r="Q610" s="423">
        <v>0</v>
      </c>
      <c r="R610" s="287">
        <f t="shared" si="79"/>
        <v>0</v>
      </c>
      <c r="S610" s="423">
        <v>0</v>
      </c>
      <c r="T610" s="287">
        <f t="shared" si="80"/>
        <v>0</v>
      </c>
      <c r="U610" s="423">
        <v>0</v>
      </c>
      <c r="V610" s="287">
        <f t="shared" si="81"/>
        <v>0</v>
      </c>
      <c r="W610" s="423">
        <v>0</v>
      </c>
      <c r="X610" s="287">
        <f t="shared" si="82"/>
        <v>0</v>
      </c>
      <c r="Y610" s="423">
        <v>0</v>
      </c>
      <c r="Z610" s="287">
        <f t="shared" si="83"/>
        <v>0</v>
      </c>
      <c r="AA610" s="423">
        <v>0</v>
      </c>
      <c r="AB610" s="287">
        <f t="shared" si="84"/>
        <v>0</v>
      </c>
      <c r="AC610" s="423">
        <v>0</v>
      </c>
      <c r="AD610" s="287">
        <f t="shared" si="85"/>
        <v>0</v>
      </c>
      <c r="AE610" s="116">
        <v>1</v>
      </c>
      <c r="AF610" s="19">
        <v>1</v>
      </c>
    </row>
    <row r="611" spans="1:33" s="120" customFormat="1" ht="54.75">
      <c r="A611" s="32">
        <v>37</v>
      </c>
      <c r="B611" s="343" t="s">
        <v>2326</v>
      </c>
      <c r="C611" s="288" t="s">
        <v>9</v>
      </c>
      <c r="D611" s="201">
        <v>9</v>
      </c>
      <c r="E611" s="200" t="s">
        <v>1381</v>
      </c>
      <c r="F611" s="200" t="s">
        <v>1386</v>
      </c>
      <c r="G611" s="200" t="s">
        <v>1405</v>
      </c>
      <c r="H611" s="286"/>
      <c r="I611" s="286"/>
      <c r="J611" s="287" t="e">
        <f t="shared" si="75"/>
        <v>#DIV/0!</v>
      </c>
      <c r="K611" s="286"/>
      <c r="L611" s="287" t="e">
        <f t="shared" si="76"/>
        <v>#DIV/0!</v>
      </c>
      <c r="M611" s="423"/>
      <c r="N611" s="287" t="e">
        <f t="shared" si="77"/>
        <v>#DIV/0!</v>
      </c>
      <c r="O611" s="423"/>
      <c r="P611" s="287" t="e">
        <f t="shared" si="78"/>
        <v>#DIV/0!</v>
      </c>
      <c r="Q611" s="423"/>
      <c r="R611" s="287" t="e">
        <f t="shared" si="79"/>
        <v>#DIV/0!</v>
      </c>
      <c r="S611" s="423"/>
      <c r="T611" s="287" t="e">
        <f t="shared" si="80"/>
        <v>#DIV/0!</v>
      </c>
      <c r="U611" s="423"/>
      <c r="V611" s="287" t="e">
        <f t="shared" si="81"/>
        <v>#DIV/0!</v>
      </c>
      <c r="W611" s="423"/>
      <c r="X611" s="287" t="e">
        <f t="shared" si="82"/>
        <v>#DIV/0!</v>
      </c>
      <c r="Y611" s="423"/>
      <c r="Z611" s="287" t="e">
        <f t="shared" si="83"/>
        <v>#DIV/0!</v>
      </c>
      <c r="AA611" s="423"/>
      <c r="AB611" s="287" t="e">
        <f t="shared" si="84"/>
        <v>#DIV/0!</v>
      </c>
      <c r="AC611" s="423"/>
      <c r="AD611" s="287" t="e">
        <f t="shared" si="85"/>
        <v>#DIV/0!</v>
      </c>
      <c r="AE611" s="120">
        <v>1</v>
      </c>
      <c r="AF611" s="120">
        <v>0</v>
      </c>
      <c r="AG611" s="135" t="s">
        <v>2410</v>
      </c>
    </row>
    <row r="612" spans="1:33" s="120" customFormat="1" ht="18.75">
      <c r="A612" s="32">
        <v>38</v>
      </c>
      <c r="B612" s="51" t="s">
        <v>2024</v>
      </c>
      <c r="C612" s="288"/>
      <c r="D612" s="201">
        <v>2</v>
      </c>
      <c r="E612" s="200" t="s">
        <v>1381</v>
      </c>
      <c r="F612" s="200" t="s">
        <v>1386</v>
      </c>
      <c r="G612" s="200" t="s">
        <v>1405</v>
      </c>
      <c r="H612" s="286"/>
      <c r="I612" s="286"/>
      <c r="J612" s="287" t="e">
        <f t="shared" si="75"/>
        <v>#DIV/0!</v>
      </c>
      <c r="K612" s="286"/>
      <c r="L612" s="287" t="e">
        <f t="shared" si="76"/>
        <v>#DIV/0!</v>
      </c>
      <c r="M612" s="423"/>
      <c r="N612" s="287" t="e">
        <f t="shared" si="77"/>
        <v>#DIV/0!</v>
      </c>
      <c r="O612" s="423"/>
      <c r="P612" s="287" t="e">
        <f t="shared" si="78"/>
        <v>#DIV/0!</v>
      </c>
      <c r="Q612" s="423"/>
      <c r="R612" s="287" t="e">
        <f t="shared" si="79"/>
        <v>#DIV/0!</v>
      </c>
      <c r="S612" s="423"/>
      <c r="T612" s="287" t="e">
        <f t="shared" si="80"/>
        <v>#DIV/0!</v>
      </c>
      <c r="U612" s="423"/>
      <c r="V612" s="287" t="e">
        <f t="shared" si="81"/>
        <v>#DIV/0!</v>
      </c>
      <c r="W612" s="423"/>
      <c r="X612" s="287" t="e">
        <f t="shared" si="82"/>
        <v>#DIV/0!</v>
      </c>
      <c r="Y612" s="423"/>
      <c r="Z612" s="287" t="e">
        <f t="shared" si="83"/>
        <v>#DIV/0!</v>
      </c>
      <c r="AA612" s="423"/>
      <c r="AB612" s="287" t="e">
        <f t="shared" si="84"/>
        <v>#DIV/0!</v>
      </c>
      <c r="AC612" s="423"/>
      <c r="AD612" s="287" t="e">
        <f t="shared" si="85"/>
        <v>#DIV/0!</v>
      </c>
      <c r="AE612" s="120">
        <v>1</v>
      </c>
      <c r="AF612" s="120">
        <v>0</v>
      </c>
      <c r="AG612" s="135" t="s">
        <v>2410</v>
      </c>
    </row>
    <row r="613" spans="1:33" ht="21.75" customHeight="1" thickBot="1">
      <c r="A613" s="32">
        <v>39</v>
      </c>
      <c r="B613" s="51" t="s">
        <v>2044</v>
      </c>
      <c r="C613" s="288" t="s">
        <v>10</v>
      </c>
      <c r="D613" s="201">
        <v>9</v>
      </c>
      <c r="E613" s="200" t="s">
        <v>1381</v>
      </c>
      <c r="F613" s="200" t="s">
        <v>1386</v>
      </c>
      <c r="G613" s="200" t="s">
        <v>1405</v>
      </c>
      <c r="H613" s="286">
        <v>133</v>
      </c>
      <c r="I613" s="286">
        <v>115</v>
      </c>
      <c r="J613" s="370">
        <f t="shared" si="75"/>
        <v>86.46616541353383</v>
      </c>
      <c r="K613" s="286">
        <v>6</v>
      </c>
      <c r="L613" s="287">
        <f t="shared" si="76"/>
        <v>5.2173913043478262</v>
      </c>
      <c r="M613" s="423">
        <v>0</v>
      </c>
      <c r="N613" s="287">
        <f t="shared" si="77"/>
        <v>0</v>
      </c>
      <c r="O613" s="423">
        <v>6</v>
      </c>
      <c r="P613" s="287">
        <f t="shared" si="78"/>
        <v>5.2173913043478262</v>
      </c>
      <c r="Q613" s="423">
        <v>0</v>
      </c>
      <c r="R613" s="287">
        <f t="shared" si="79"/>
        <v>0</v>
      </c>
      <c r="S613" s="423">
        <v>0</v>
      </c>
      <c r="T613" s="287">
        <f t="shared" si="80"/>
        <v>0</v>
      </c>
      <c r="U613" s="423">
        <v>0</v>
      </c>
      <c r="V613" s="287">
        <f t="shared" si="81"/>
        <v>0</v>
      </c>
      <c r="W613" s="423">
        <v>0</v>
      </c>
      <c r="X613" s="287">
        <f t="shared" si="82"/>
        <v>0</v>
      </c>
      <c r="Y613" s="423">
        <v>0</v>
      </c>
      <c r="Z613" s="287">
        <f t="shared" si="83"/>
        <v>0</v>
      </c>
      <c r="AA613" s="423">
        <v>0</v>
      </c>
      <c r="AB613" s="287">
        <f t="shared" si="84"/>
        <v>0</v>
      </c>
      <c r="AC613" s="423">
        <v>0</v>
      </c>
      <c r="AD613" s="287">
        <f t="shared" si="85"/>
        <v>0</v>
      </c>
      <c r="AE613" s="117">
        <v>1</v>
      </c>
      <c r="AF613" s="19">
        <v>1</v>
      </c>
    </row>
    <row r="614" spans="1:33" ht="17.45" customHeight="1" thickTop="1" thickBot="1">
      <c r="A614" s="824" t="s">
        <v>123</v>
      </c>
      <c r="B614" s="825"/>
      <c r="C614" s="825"/>
      <c r="D614" s="825"/>
      <c r="E614" s="825"/>
      <c r="F614" s="825"/>
      <c r="G614" s="826"/>
      <c r="H614" s="298">
        <f>SUM(H556:H613)</f>
        <v>4329</v>
      </c>
      <c r="I614" s="298">
        <f>SUM(I556:I613)</f>
        <v>2734</v>
      </c>
      <c r="J614" s="369">
        <f t="shared" si="75"/>
        <v>63.155463155463153</v>
      </c>
      <c r="K614" s="298">
        <f>SUM(K556:K613)</f>
        <v>764</v>
      </c>
      <c r="L614" s="299">
        <f>K614/I614*100</f>
        <v>27.944403803950259</v>
      </c>
      <c r="M614" s="298">
        <f>SUM(M556:M613)</f>
        <v>1</v>
      </c>
      <c r="N614" s="299">
        <f>M614/I614*100</f>
        <v>3.6576444769568402E-2</v>
      </c>
      <c r="O614" s="298">
        <f>SUM(O556:O613)</f>
        <v>657</v>
      </c>
      <c r="P614" s="299">
        <f>O614/I614*100</f>
        <v>24.03072421360644</v>
      </c>
      <c r="Q614" s="298">
        <f>SUM(Q556:Q613)</f>
        <v>175</v>
      </c>
      <c r="R614" s="299">
        <f>Q614/I614*100</f>
        <v>6.4008778346744695</v>
      </c>
      <c r="S614" s="298">
        <f>SUM(S556:S613)</f>
        <v>1</v>
      </c>
      <c r="T614" s="299">
        <f>S614/I614*100</f>
        <v>3.6576444769568402E-2</v>
      </c>
      <c r="U614" s="298">
        <f>SUM(U556:U613)</f>
        <v>1</v>
      </c>
      <c r="V614" s="299">
        <f>U614/I614*100</f>
        <v>3.6576444769568402E-2</v>
      </c>
      <c r="W614" s="298">
        <f>SUM(W556:W613)</f>
        <v>6</v>
      </c>
      <c r="X614" s="299">
        <f>W614/I614*100</f>
        <v>0.21945866861741037</v>
      </c>
      <c r="Y614" s="298">
        <f>SUM(Y556:Y613)</f>
        <v>0</v>
      </c>
      <c r="Z614" s="299">
        <f>Y614/I614*100</f>
        <v>0</v>
      </c>
      <c r="AA614" s="298">
        <f>SUM(AA556:AA613)</f>
        <v>0</v>
      </c>
      <c r="AB614" s="299">
        <f>AA614/I614*100</f>
        <v>0</v>
      </c>
      <c r="AC614" s="298">
        <f>SUM(AC556:AC613)</f>
        <v>76</v>
      </c>
      <c r="AD614" s="299">
        <f>AC614/I614*100</f>
        <v>2.7798098024871982</v>
      </c>
    </row>
    <row r="615" spans="1:33" ht="17.45" customHeight="1" thickTop="1">
      <c r="A615" s="846"/>
      <c r="B615" s="846"/>
      <c r="C615" s="846"/>
      <c r="D615" s="846"/>
      <c r="E615" s="336"/>
      <c r="F615" s="336"/>
      <c r="G615" s="336"/>
      <c r="H615" s="302"/>
      <c r="I615" s="302"/>
      <c r="J615" s="303"/>
      <c r="K615" s="302"/>
      <c r="L615" s="303"/>
      <c r="M615" s="302"/>
      <c r="N615" s="303"/>
      <c r="O615" s="302"/>
      <c r="P615" s="303"/>
      <c r="Q615" s="302"/>
      <c r="R615" s="303"/>
      <c r="S615" s="302"/>
      <c r="T615" s="303"/>
      <c r="U615" s="302"/>
      <c r="V615" s="303"/>
      <c r="W615" s="302"/>
      <c r="X615" s="303"/>
      <c r="Y615" s="302"/>
      <c r="Z615" s="303"/>
      <c r="AA615" s="302"/>
      <c r="AB615" s="303"/>
      <c r="AC615" s="302"/>
      <c r="AD615" s="303"/>
    </row>
    <row r="616" spans="1:33" ht="17.45" customHeight="1">
      <c r="A616" s="344"/>
      <c r="B616" s="344"/>
      <c r="C616" s="344"/>
      <c r="D616" s="345"/>
      <c r="E616" s="336"/>
      <c r="F616" s="336"/>
      <c r="G616" s="336"/>
      <c r="H616" s="302"/>
      <c r="I616" s="302"/>
      <c r="J616" s="303"/>
      <c r="K616" s="302"/>
      <c r="L616" s="303"/>
      <c r="M616" s="302"/>
      <c r="N616" s="303"/>
      <c r="O616" s="302"/>
      <c r="P616" s="303"/>
      <c r="Q616" s="302"/>
      <c r="R616" s="303"/>
      <c r="S616" s="302"/>
      <c r="T616" s="303"/>
      <c r="U616" s="302"/>
      <c r="V616" s="303"/>
      <c r="W616" s="302"/>
      <c r="X616" s="303"/>
      <c r="Y616" s="302"/>
      <c r="Z616" s="303"/>
      <c r="AA616" s="302"/>
      <c r="AB616" s="303"/>
      <c r="AC616" s="302"/>
      <c r="AD616" s="303"/>
    </row>
    <row r="617" spans="1:33" ht="17.45" customHeight="1">
      <c r="A617" s="344"/>
      <c r="B617" s="344"/>
      <c r="C617" s="344"/>
      <c r="D617" s="345"/>
      <c r="E617" s="336"/>
      <c r="F617" s="336"/>
      <c r="G617" s="336"/>
      <c r="H617" s="302"/>
      <c r="I617" s="302"/>
      <c r="J617" s="303"/>
      <c r="K617" s="302"/>
      <c r="L617" s="303"/>
      <c r="M617" s="302"/>
      <c r="N617" s="303"/>
      <c r="O617" s="302"/>
      <c r="P617" s="303"/>
      <c r="Q617" s="302"/>
      <c r="R617" s="303"/>
      <c r="S617" s="302"/>
      <c r="T617" s="303"/>
      <c r="U617" s="302"/>
      <c r="V617" s="303"/>
      <c r="W617" s="302"/>
      <c r="X617" s="303"/>
      <c r="Y617" s="302"/>
      <c r="Z617" s="303"/>
      <c r="AA617" s="302"/>
      <c r="AB617" s="303"/>
      <c r="AC617" s="302"/>
      <c r="AD617" s="303"/>
    </row>
    <row r="618" spans="1:33" ht="18">
      <c r="A618" s="344"/>
      <c r="B618" s="344"/>
      <c r="C618" s="344"/>
      <c r="D618" s="345"/>
      <c r="E618" s="336"/>
      <c r="F618" s="336"/>
      <c r="G618" s="336"/>
      <c r="H618" s="302"/>
      <c r="I618" s="302"/>
      <c r="J618" s="303"/>
      <c r="K618" s="302"/>
      <c r="L618" s="303"/>
      <c r="M618" s="302"/>
      <c r="N618" s="303"/>
      <c r="O618" s="302"/>
      <c r="P618" s="303"/>
      <c r="Q618" s="302"/>
      <c r="R618" s="303"/>
      <c r="S618" s="302"/>
      <c r="T618" s="303"/>
      <c r="U618" s="302"/>
      <c r="V618" s="303"/>
      <c r="W618" s="302"/>
      <c r="X618" s="303"/>
      <c r="Y618" s="302"/>
      <c r="Z618" s="303"/>
      <c r="AA618" s="302"/>
      <c r="AB618" s="303"/>
      <c r="AC618" s="302"/>
      <c r="AD618" s="303"/>
    </row>
    <row r="619" spans="1:33" ht="23.25">
      <c r="A619" s="810" t="s">
        <v>2404</v>
      </c>
      <c r="B619" s="810"/>
      <c r="C619" s="810"/>
      <c r="D619" s="810"/>
      <c r="E619" s="810"/>
      <c r="F619" s="810"/>
      <c r="G619" s="810"/>
      <c r="H619" s="810"/>
      <c r="I619" s="810"/>
      <c r="J619" s="810"/>
      <c r="K619" s="810"/>
      <c r="L619" s="810"/>
      <c r="M619" s="810"/>
      <c r="N619" s="810"/>
      <c r="O619" s="810"/>
      <c r="P619" s="810"/>
      <c r="Q619" s="810"/>
      <c r="R619" s="810"/>
      <c r="S619" s="810"/>
      <c r="T619" s="810"/>
      <c r="U619" s="810"/>
      <c r="V619" s="810"/>
      <c r="W619" s="810"/>
      <c r="X619" s="810"/>
      <c r="Y619" s="810"/>
      <c r="Z619" s="810"/>
      <c r="AA619" s="810"/>
      <c r="AB619" s="810"/>
      <c r="AC619" s="810"/>
      <c r="AD619" s="810"/>
    </row>
    <row r="620" spans="1:33" ht="23.25">
      <c r="A620" s="810" t="s">
        <v>124</v>
      </c>
      <c r="B620" s="810"/>
      <c r="C620" s="810"/>
      <c r="D620" s="810"/>
      <c r="E620" s="810"/>
      <c r="F620" s="810"/>
      <c r="G620" s="810"/>
      <c r="H620" s="810"/>
      <c r="I620" s="810"/>
      <c r="J620" s="810"/>
      <c r="K620" s="810"/>
      <c r="L620" s="810"/>
      <c r="M620" s="810"/>
      <c r="N620" s="810"/>
      <c r="O620" s="810"/>
      <c r="P620" s="810"/>
      <c r="Q620" s="810"/>
      <c r="R620" s="810"/>
      <c r="S620" s="810"/>
      <c r="T620" s="810"/>
      <c r="U620" s="810"/>
      <c r="V620" s="810"/>
      <c r="W620" s="810"/>
      <c r="X620" s="810"/>
      <c r="Y620" s="810"/>
      <c r="Z620" s="810"/>
      <c r="AA620" s="810"/>
      <c r="AB620" s="810"/>
      <c r="AC620" s="810"/>
      <c r="AD620" s="810"/>
    </row>
    <row r="621" spans="1:33" ht="21">
      <c r="A621" s="290"/>
      <c r="B621" s="812" t="s">
        <v>968</v>
      </c>
      <c r="C621" s="812"/>
      <c r="D621" s="812"/>
      <c r="E621" s="812"/>
      <c r="F621" s="812"/>
      <c r="G621" s="812"/>
      <c r="H621" s="812"/>
      <c r="I621" s="812"/>
      <c r="J621" s="812"/>
      <c r="K621" s="812"/>
      <c r="L621" s="812"/>
      <c r="M621" s="812"/>
      <c r="N621" s="812"/>
      <c r="O621" s="812"/>
      <c r="P621" s="812"/>
      <c r="Q621" s="812"/>
      <c r="R621" s="812"/>
      <c r="S621" s="812"/>
      <c r="T621" s="812"/>
      <c r="U621" s="812"/>
      <c r="V621" s="812"/>
      <c r="W621" s="812"/>
      <c r="X621" s="812"/>
      <c r="Y621" s="812"/>
      <c r="Z621" s="812"/>
      <c r="AA621" s="812"/>
      <c r="AB621" s="812"/>
      <c r="AC621" s="812"/>
      <c r="AD621" s="812"/>
    </row>
    <row r="622" spans="1:33" ht="21">
      <c r="A622" s="290"/>
      <c r="B622" s="812" t="s">
        <v>1851</v>
      </c>
      <c r="C622" s="812"/>
      <c r="D622" s="812"/>
      <c r="E622" s="812"/>
      <c r="F622" s="812"/>
      <c r="G622" s="812"/>
      <c r="H622" s="812"/>
      <c r="I622" s="291"/>
      <c r="J622" s="297"/>
      <c r="K622" s="291"/>
      <c r="L622" s="297"/>
      <c r="M622" s="291"/>
      <c r="N622" s="297"/>
      <c r="O622" s="291"/>
      <c r="P622" s="297"/>
      <c r="Q622" s="291"/>
      <c r="R622" s="297"/>
      <c r="S622" s="291"/>
      <c r="T622" s="297"/>
      <c r="U622" s="291"/>
      <c r="V622" s="297"/>
      <c r="W622" s="291"/>
      <c r="X622" s="297"/>
      <c r="Y622" s="291"/>
      <c r="Z622" s="297"/>
      <c r="AA622" s="291"/>
      <c r="AB622" s="297"/>
      <c r="AC622" s="291"/>
      <c r="AD622" s="297"/>
    </row>
    <row r="623" spans="1:33" ht="23.25">
      <c r="A623" s="290"/>
      <c r="B623" s="293"/>
      <c r="C623" s="293"/>
      <c r="D623" s="294"/>
      <c r="E623" s="293"/>
      <c r="F623" s="293"/>
      <c r="G623" s="293"/>
      <c r="H623" s="295"/>
      <c r="I623" s="295"/>
      <c r="J623" s="376"/>
      <c r="K623" s="295"/>
      <c r="L623" s="376"/>
      <c r="M623" s="295"/>
      <c r="N623" s="376"/>
      <c r="O623" s="295"/>
      <c r="P623" s="376"/>
      <c r="Q623" s="295"/>
      <c r="R623" s="376"/>
      <c r="S623" s="295"/>
      <c r="T623" s="376"/>
      <c r="U623" s="295"/>
      <c r="V623" s="376"/>
      <c r="W623" s="295"/>
      <c r="X623" s="376"/>
      <c r="Y623" s="295"/>
      <c r="Z623" s="376"/>
      <c r="AA623" s="295"/>
      <c r="AB623" s="376"/>
      <c r="AC623" s="295"/>
      <c r="AD623" s="376"/>
    </row>
    <row r="624" spans="1:33" ht="18" customHeight="1">
      <c r="A624" s="290"/>
      <c r="B624" s="293"/>
      <c r="C624" s="293"/>
      <c r="D624" s="294"/>
      <c r="E624" s="293"/>
      <c r="F624" s="293"/>
      <c r="G624" s="293"/>
      <c r="H624" s="295"/>
      <c r="I624" s="295"/>
      <c r="J624" s="376"/>
      <c r="K624" s="295"/>
      <c r="L624" s="376"/>
      <c r="M624" s="295"/>
      <c r="N624" s="376"/>
      <c r="O624" s="295"/>
      <c r="P624" s="376"/>
      <c r="Q624" s="295"/>
      <c r="R624" s="376"/>
      <c r="S624" s="295"/>
      <c r="T624" s="376"/>
      <c r="U624" s="295"/>
      <c r="V624" s="376"/>
      <c r="W624" s="295"/>
      <c r="X624" s="376"/>
      <c r="Y624" s="295"/>
      <c r="Z624" s="376"/>
      <c r="AA624" s="295"/>
      <c r="AB624" s="376"/>
      <c r="AC624" s="295"/>
      <c r="AD624" s="376"/>
    </row>
    <row r="625" spans="1:32" ht="18">
      <c r="A625" s="740" t="s">
        <v>940</v>
      </c>
      <c r="B625" s="740" t="s">
        <v>122</v>
      </c>
      <c r="C625" s="740" t="s">
        <v>942</v>
      </c>
      <c r="D625" s="813" t="s">
        <v>943</v>
      </c>
      <c r="E625" s="740" t="s">
        <v>944</v>
      </c>
      <c r="F625" s="740" t="s">
        <v>945</v>
      </c>
      <c r="G625" s="740" t="s">
        <v>1139</v>
      </c>
      <c r="H625" s="743" t="s">
        <v>946</v>
      </c>
      <c r="I625" s="743" t="s">
        <v>1853</v>
      </c>
      <c r="J625" s="776" t="s">
        <v>1852</v>
      </c>
      <c r="K625" s="765" t="s">
        <v>928</v>
      </c>
      <c r="L625" s="766"/>
      <c r="M625" s="751" t="s">
        <v>929</v>
      </c>
      <c r="N625" s="764"/>
      <c r="O625" s="764"/>
      <c r="P625" s="764"/>
      <c r="Q625" s="764"/>
      <c r="R625" s="764"/>
      <c r="S625" s="764"/>
      <c r="T625" s="764"/>
      <c r="U625" s="764"/>
      <c r="V625" s="764"/>
      <c r="W625" s="764"/>
      <c r="X625" s="764"/>
      <c r="Y625" s="764"/>
      <c r="Z625" s="764"/>
      <c r="AA625" s="764"/>
      <c r="AB625" s="764"/>
      <c r="AC625" s="764"/>
      <c r="AD625" s="752"/>
    </row>
    <row r="626" spans="1:32" ht="18">
      <c r="A626" s="741"/>
      <c r="B626" s="741"/>
      <c r="C626" s="741"/>
      <c r="D626" s="814"/>
      <c r="E626" s="741"/>
      <c r="F626" s="741"/>
      <c r="G626" s="816"/>
      <c r="H626" s="744"/>
      <c r="I626" s="744"/>
      <c r="J626" s="777"/>
      <c r="K626" s="767"/>
      <c r="L626" s="768"/>
      <c r="M626" s="808" t="s">
        <v>930</v>
      </c>
      <c r="N626" s="809"/>
      <c r="O626" s="808" t="s">
        <v>931</v>
      </c>
      <c r="P626" s="809"/>
      <c r="Q626" s="808" t="s">
        <v>932</v>
      </c>
      <c r="R626" s="809"/>
      <c r="S626" s="808" t="s">
        <v>933</v>
      </c>
      <c r="T626" s="809"/>
      <c r="U626" s="808" t="s">
        <v>934</v>
      </c>
      <c r="V626" s="809"/>
      <c r="W626" s="808" t="s">
        <v>935</v>
      </c>
      <c r="X626" s="809"/>
      <c r="Y626" s="808" t="s">
        <v>936</v>
      </c>
      <c r="Z626" s="809"/>
      <c r="AA626" s="808" t="s">
        <v>950</v>
      </c>
      <c r="AB626" s="809"/>
      <c r="AC626" s="808" t="s">
        <v>951</v>
      </c>
      <c r="AD626" s="809"/>
    </row>
    <row r="627" spans="1:32" s="9" customFormat="1" ht="36">
      <c r="A627" s="742"/>
      <c r="B627" s="742"/>
      <c r="C627" s="742"/>
      <c r="D627" s="815"/>
      <c r="E627" s="742"/>
      <c r="F627" s="742"/>
      <c r="G627" s="817"/>
      <c r="H627" s="745"/>
      <c r="I627" s="745"/>
      <c r="J627" s="778"/>
      <c r="K627" s="416" t="s">
        <v>937</v>
      </c>
      <c r="L627" s="65" t="s">
        <v>949</v>
      </c>
      <c r="M627" s="416" t="s">
        <v>937</v>
      </c>
      <c r="N627" s="65" t="s">
        <v>949</v>
      </c>
      <c r="O627" s="416" t="s">
        <v>937</v>
      </c>
      <c r="P627" s="65" t="s">
        <v>949</v>
      </c>
      <c r="Q627" s="416" t="s">
        <v>937</v>
      </c>
      <c r="R627" s="65" t="s">
        <v>949</v>
      </c>
      <c r="S627" s="416" t="s">
        <v>937</v>
      </c>
      <c r="T627" s="65" t="s">
        <v>949</v>
      </c>
      <c r="U627" s="416" t="s">
        <v>937</v>
      </c>
      <c r="V627" s="65" t="s">
        <v>949</v>
      </c>
      <c r="W627" s="416" t="s">
        <v>937</v>
      </c>
      <c r="X627" s="65" t="s">
        <v>949</v>
      </c>
      <c r="Y627" s="416" t="s">
        <v>937</v>
      </c>
      <c r="Z627" s="65" t="s">
        <v>949</v>
      </c>
      <c r="AA627" s="416" t="s">
        <v>937</v>
      </c>
      <c r="AB627" s="65" t="s">
        <v>949</v>
      </c>
      <c r="AC627" s="416" t="s">
        <v>937</v>
      </c>
      <c r="AD627" s="65" t="s">
        <v>949</v>
      </c>
    </row>
    <row r="628" spans="1:32" s="19" customFormat="1" ht="18">
      <c r="A628" s="32">
        <v>1</v>
      </c>
      <c r="B628" s="51" t="s">
        <v>127</v>
      </c>
      <c r="C628" s="284" t="s">
        <v>13</v>
      </c>
      <c r="D628" s="285">
        <v>4</v>
      </c>
      <c r="E628" s="200" t="s">
        <v>19</v>
      </c>
      <c r="F628" s="200" t="s">
        <v>1326</v>
      </c>
      <c r="G628" s="200" t="s">
        <v>1333</v>
      </c>
      <c r="H628" s="158">
        <v>13</v>
      </c>
      <c r="I628" s="158">
        <v>11</v>
      </c>
      <c r="J628" s="26">
        <f t="shared" ref="J628:J633" si="86">I628*100/H628</f>
        <v>84.615384615384613</v>
      </c>
      <c r="K628" s="25">
        <v>1</v>
      </c>
      <c r="L628" s="26">
        <f t="shared" ref="L628:L633" si="87">K628*100/I628</f>
        <v>9.0909090909090917</v>
      </c>
      <c r="M628" s="40">
        <v>0</v>
      </c>
      <c r="N628" s="26">
        <f t="shared" ref="N628:N633" si="88">M628*100/I628</f>
        <v>0</v>
      </c>
      <c r="O628" s="40">
        <v>1</v>
      </c>
      <c r="P628" s="26">
        <f t="shared" ref="P628:P633" si="89">O628*100/I628</f>
        <v>9.0909090909090917</v>
      </c>
      <c r="Q628" s="40">
        <v>0</v>
      </c>
      <c r="R628" s="26">
        <v>0</v>
      </c>
      <c r="S628" s="40">
        <v>0</v>
      </c>
      <c r="T628" s="26">
        <f t="shared" ref="T628:T633" si="90">S628*100/I628</f>
        <v>0</v>
      </c>
      <c r="U628" s="40">
        <v>0</v>
      </c>
      <c r="V628" s="26">
        <f t="shared" ref="V628:V633" si="91">U628*100/I628</f>
        <v>0</v>
      </c>
      <c r="W628" s="40">
        <v>0</v>
      </c>
      <c r="X628" s="26">
        <f t="shared" ref="X628:X633" si="92">W628*100/I628</f>
        <v>0</v>
      </c>
      <c r="Y628" s="40">
        <v>0</v>
      </c>
      <c r="Z628" s="26">
        <f t="shared" ref="Z628:Z633" si="93">Y628*100/I628</f>
        <v>0</v>
      </c>
      <c r="AA628" s="40">
        <v>0</v>
      </c>
      <c r="AB628" s="26">
        <v>0</v>
      </c>
      <c r="AC628" s="40">
        <v>0</v>
      </c>
      <c r="AD628" s="26">
        <v>0</v>
      </c>
      <c r="AE628" s="19">
        <v>1</v>
      </c>
      <c r="AF628" s="19">
        <v>1</v>
      </c>
    </row>
    <row r="629" spans="1:32" s="19" customFormat="1" ht="18">
      <c r="A629" s="32">
        <v>2</v>
      </c>
      <c r="B629" s="51" t="s">
        <v>128</v>
      </c>
      <c r="C629" s="288" t="s">
        <v>14</v>
      </c>
      <c r="D629" s="201">
        <v>3</v>
      </c>
      <c r="E629" s="200" t="s">
        <v>1316</v>
      </c>
      <c r="F629" s="200" t="s">
        <v>1326</v>
      </c>
      <c r="G629" s="200" t="s">
        <v>1333</v>
      </c>
      <c r="H629" s="158">
        <v>37</v>
      </c>
      <c r="I629" s="158">
        <v>29</v>
      </c>
      <c r="J629" s="26">
        <f t="shared" si="86"/>
        <v>78.378378378378372</v>
      </c>
      <c r="K629" s="25">
        <v>4</v>
      </c>
      <c r="L629" s="26">
        <f t="shared" si="87"/>
        <v>13.793103448275861</v>
      </c>
      <c r="M629" s="40">
        <v>0</v>
      </c>
      <c r="N629" s="26">
        <f t="shared" si="88"/>
        <v>0</v>
      </c>
      <c r="O629" s="40">
        <v>4</v>
      </c>
      <c r="P629" s="26">
        <f t="shared" si="89"/>
        <v>13.793103448275861</v>
      </c>
      <c r="Q629" s="40">
        <v>0</v>
      </c>
      <c r="R629" s="26">
        <v>0</v>
      </c>
      <c r="S629" s="40">
        <v>0</v>
      </c>
      <c r="T629" s="26">
        <f t="shared" si="90"/>
        <v>0</v>
      </c>
      <c r="U629" s="40">
        <v>0</v>
      </c>
      <c r="V629" s="26">
        <f t="shared" si="91"/>
        <v>0</v>
      </c>
      <c r="W629" s="40">
        <v>0</v>
      </c>
      <c r="X629" s="26">
        <f t="shared" si="92"/>
        <v>0</v>
      </c>
      <c r="Y629" s="40">
        <v>0</v>
      </c>
      <c r="Z629" s="26">
        <f t="shared" si="93"/>
        <v>0</v>
      </c>
      <c r="AA629" s="40">
        <v>0</v>
      </c>
      <c r="AB629" s="26">
        <v>0</v>
      </c>
      <c r="AC629" s="40">
        <v>0</v>
      </c>
      <c r="AD629" s="26">
        <v>0</v>
      </c>
      <c r="AE629" s="19">
        <v>1</v>
      </c>
      <c r="AF629" s="19">
        <v>1</v>
      </c>
    </row>
    <row r="630" spans="1:32" s="9" customFormat="1" ht="18">
      <c r="A630" s="32">
        <v>3</v>
      </c>
      <c r="B630" s="51" t="s">
        <v>129</v>
      </c>
      <c r="C630" s="288" t="s">
        <v>15</v>
      </c>
      <c r="D630" s="201">
        <v>3</v>
      </c>
      <c r="E630" s="200" t="s">
        <v>19</v>
      </c>
      <c r="F630" s="200" t="s">
        <v>1326</v>
      </c>
      <c r="G630" s="200" t="s">
        <v>1333</v>
      </c>
      <c r="H630" s="158">
        <v>139</v>
      </c>
      <c r="I630" s="158">
        <v>96</v>
      </c>
      <c r="J630" s="26">
        <f t="shared" si="86"/>
        <v>69.064748201438846</v>
      </c>
      <c r="K630" s="25">
        <v>11</v>
      </c>
      <c r="L630" s="26">
        <f t="shared" si="87"/>
        <v>11.458333333333334</v>
      </c>
      <c r="M630" s="40">
        <v>0</v>
      </c>
      <c r="N630" s="26">
        <f t="shared" si="88"/>
        <v>0</v>
      </c>
      <c r="O630" s="40">
        <v>11</v>
      </c>
      <c r="P630" s="26">
        <f t="shared" si="89"/>
        <v>11.458333333333334</v>
      </c>
      <c r="Q630" s="40">
        <v>0</v>
      </c>
      <c r="R630" s="26">
        <v>0</v>
      </c>
      <c r="S630" s="40">
        <v>0</v>
      </c>
      <c r="T630" s="26">
        <f t="shared" si="90"/>
        <v>0</v>
      </c>
      <c r="U630" s="40">
        <v>0</v>
      </c>
      <c r="V630" s="26">
        <f t="shared" si="91"/>
        <v>0</v>
      </c>
      <c r="W630" s="40">
        <v>0</v>
      </c>
      <c r="X630" s="26">
        <f t="shared" si="92"/>
        <v>0</v>
      </c>
      <c r="Y630" s="40">
        <v>0</v>
      </c>
      <c r="Z630" s="26">
        <f t="shared" si="93"/>
        <v>0</v>
      </c>
      <c r="AA630" s="40">
        <v>0</v>
      </c>
      <c r="AB630" s="26">
        <v>0</v>
      </c>
      <c r="AC630" s="40">
        <v>0</v>
      </c>
      <c r="AD630" s="26">
        <v>0</v>
      </c>
      <c r="AE630" s="9">
        <v>1</v>
      </c>
      <c r="AF630" s="9">
        <v>1</v>
      </c>
    </row>
    <row r="631" spans="1:32" s="9" customFormat="1" ht="18">
      <c r="A631" s="32">
        <v>4</v>
      </c>
      <c r="B631" s="51" t="s">
        <v>131</v>
      </c>
      <c r="C631" s="288" t="s">
        <v>16</v>
      </c>
      <c r="D631" s="201">
        <v>4</v>
      </c>
      <c r="E631" s="200" t="s">
        <v>1317</v>
      </c>
      <c r="F631" s="200" t="s">
        <v>1327</v>
      </c>
      <c r="G631" s="200" t="s">
        <v>1333</v>
      </c>
      <c r="H631" s="158">
        <v>91</v>
      </c>
      <c r="I631" s="158">
        <v>40</v>
      </c>
      <c r="J631" s="26">
        <f t="shared" si="86"/>
        <v>43.956043956043956</v>
      </c>
      <c r="K631" s="25">
        <v>23</v>
      </c>
      <c r="L631" s="26">
        <f t="shared" si="87"/>
        <v>57.5</v>
      </c>
      <c r="M631" s="40">
        <v>0</v>
      </c>
      <c r="N631" s="26">
        <f t="shared" si="88"/>
        <v>0</v>
      </c>
      <c r="O631" s="40">
        <v>14</v>
      </c>
      <c r="P631" s="26">
        <f t="shared" si="89"/>
        <v>35</v>
      </c>
      <c r="Q631" s="40">
        <v>9</v>
      </c>
      <c r="R631" s="26">
        <v>0</v>
      </c>
      <c r="S631" s="40">
        <v>0</v>
      </c>
      <c r="T631" s="26">
        <f t="shared" si="90"/>
        <v>0</v>
      </c>
      <c r="U631" s="40">
        <v>0</v>
      </c>
      <c r="V631" s="26">
        <f t="shared" si="91"/>
        <v>0</v>
      </c>
      <c r="W631" s="40">
        <v>0</v>
      </c>
      <c r="X631" s="26">
        <f t="shared" si="92"/>
        <v>0</v>
      </c>
      <c r="Y631" s="40">
        <v>0</v>
      </c>
      <c r="Z631" s="26">
        <f t="shared" si="93"/>
        <v>0</v>
      </c>
      <c r="AA631" s="40">
        <v>0</v>
      </c>
      <c r="AB631" s="26">
        <v>0</v>
      </c>
      <c r="AC631" s="40">
        <v>0</v>
      </c>
      <c r="AD631" s="26">
        <v>0</v>
      </c>
      <c r="AE631" s="9">
        <v>1</v>
      </c>
      <c r="AF631" s="9">
        <v>1</v>
      </c>
    </row>
    <row r="632" spans="1:32" s="1" customFormat="1" ht="18">
      <c r="A632" s="32">
        <v>5</v>
      </c>
      <c r="B632" s="51" t="s">
        <v>130</v>
      </c>
      <c r="C632" s="288" t="s">
        <v>17</v>
      </c>
      <c r="D632" s="201">
        <v>7</v>
      </c>
      <c r="E632" s="200" t="s">
        <v>1317</v>
      </c>
      <c r="F632" s="200" t="s">
        <v>1327</v>
      </c>
      <c r="G632" s="200" t="s">
        <v>1333</v>
      </c>
      <c r="H632" s="158">
        <v>385</v>
      </c>
      <c r="I632" s="158">
        <v>89</v>
      </c>
      <c r="J632" s="26">
        <f t="shared" si="86"/>
        <v>23.116883116883116</v>
      </c>
      <c r="K632" s="25">
        <v>36</v>
      </c>
      <c r="L632" s="26">
        <f t="shared" si="87"/>
        <v>40.449438202247194</v>
      </c>
      <c r="M632" s="40">
        <v>0</v>
      </c>
      <c r="N632" s="26">
        <f t="shared" si="88"/>
        <v>0</v>
      </c>
      <c r="O632" s="40">
        <v>10</v>
      </c>
      <c r="P632" s="26">
        <f t="shared" si="89"/>
        <v>11.235955056179776</v>
      </c>
      <c r="Q632" s="40">
        <v>17</v>
      </c>
      <c r="R632" s="26">
        <f>Q632*100/I632</f>
        <v>19.101123595505619</v>
      </c>
      <c r="S632" s="40">
        <v>0</v>
      </c>
      <c r="T632" s="26">
        <f t="shared" si="90"/>
        <v>0</v>
      </c>
      <c r="U632" s="40">
        <v>0</v>
      </c>
      <c r="V632" s="26">
        <f t="shared" si="91"/>
        <v>0</v>
      </c>
      <c r="W632" s="40">
        <v>0</v>
      </c>
      <c r="X632" s="26">
        <f t="shared" si="92"/>
        <v>0</v>
      </c>
      <c r="Y632" s="40">
        <v>0</v>
      </c>
      <c r="Z632" s="26">
        <f t="shared" si="93"/>
        <v>0</v>
      </c>
      <c r="AA632" s="40">
        <v>0</v>
      </c>
      <c r="AB632" s="26">
        <v>0</v>
      </c>
      <c r="AC632" s="40">
        <v>8</v>
      </c>
      <c r="AD632" s="26">
        <f>AC632*100/I632</f>
        <v>8.9887640449438209</v>
      </c>
      <c r="AE632" s="1">
        <v>1</v>
      </c>
      <c r="AF632" s="1">
        <v>1</v>
      </c>
    </row>
    <row r="633" spans="1:32" ht="18" customHeight="1" thickBot="1">
      <c r="A633" s="23">
        <v>6</v>
      </c>
      <c r="B633" s="24" t="s">
        <v>2025</v>
      </c>
      <c r="C633" s="36"/>
      <c r="D633" s="30">
        <v>10</v>
      </c>
      <c r="E633" s="30" t="s">
        <v>18</v>
      </c>
      <c r="F633" s="30" t="s">
        <v>1326</v>
      </c>
      <c r="G633" s="30" t="s">
        <v>1333</v>
      </c>
      <c r="H633" s="25">
        <v>561</v>
      </c>
      <c r="I633" s="25">
        <v>457</v>
      </c>
      <c r="J633" s="26">
        <f t="shared" si="86"/>
        <v>81.461675579322645</v>
      </c>
      <c r="K633" s="25">
        <v>31</v>
      </c>
      <c r="L633" s="26">
        <f t="shared" si="87"/>
        <v>6.783369803063457</v>
      </c>
      <c r="M633" s="40">
        <v>0</v>
      </c>
      <c r="N633" s="26">
        <f t="shared" si="88"/>
        <v>0</v>
      </c>
      <c r="O633" s="40">
        <v>29</v>
      </c>
      <c r="P633" s="26">
        <f t="shared" si="89"/>
        <v>6.3457330415754925</v>
      </c>
      <c r="Q633" s="40">
        <v>2</v>
      </c>
      <c r="R633" s="26">
        <f>Q633*100/K633</f>
        <v>6.4516129032258061</v>
      </c>
      <c r="S633" s="40">
        <v>0</v>
      </c>
      <c r="T633" s="26">
        <f t="shared" si="90"/>
        <v>0</v>
      </c>
      <c r="U633" s="40">
        <v>0</v>
      </c>
      <c r="V633" s="26">
        <f t="shared" si="91"/>
        <v>0</v>
      </c>
      <c r="W633" s="40">
        <v>0</v>
      </c>
      <c r="X633" s="26">
        <f t="shared" si="92"/>
        <v>0</v>
      </c>
      <c r="Y633" s="40">
        <v>0</v>
      </c>
      <c r="Z633" s="26">
        <f t="shared" si="93"/>
        <v>0</v>
      </c>
      <c r="AA633" s="40">
        <v>0</v>
      </c>
      <c r="AB633" s="26">
        <v>0</v>
      </c>
      <c r="AC633" s="40">
        <v>0</v>
      </c>
      <c r="AD633" s="26">
        <v>0</v>
      </c>
      <c r="AE633" s="190">
        <v>1</v>
      </c>
      <c r="AF633" s="194">
        <v>1</v>
      </c>
    </row>
    <row r="634" spans="1:32" ht="18" customHeight="1" thickTop="1" thickBot="1">
      <c r="A634" s="824" t="s">
        <v>123</v>
      </c>
      <c r="B634" s="825"/>
      <c r="C634" s="825"/>
      <c r="D634" s="825"/>
      <c r="E634" s="825"/>
      <c r="F634" s="825"/>
      <c r="G634" s="826"/>
      <c r="H634" s="66">
        <f>SUM(H628:H633)</f>
        <v>1226</v>
      </c>
      <c r="I634" s="66">
        <f>SUM(I628:I633)</f>
        <v>722</v>
      </c>
      <c r="J634" s="67">
        <f>I634/H634*100</f>
        <v>58.890701468189235</v>
      </c>
      <c r="K634" s="66">
        <f>SUM(K628:K633)</f>
        <v>106</v>
      </c>
      <c r="L634" s="67">
        <f>K634/I634*100</f>
        <v>14.681440443213297</v>
      </c>
      <c r="M634" s="66">
        <f>SUM(M628:M633)</f>
        <v>0</v>
      </c>
      <c r="N634" s="67">
        <f>M634/I634*100</f>
        <v>0</v>
      </c>
      <c r="O634" s="66">
        <f>SUM(O628:O633)</f>
        <v>69</v>
      </c>
      <c r="P634" s="67">
        <f>O634/I634*100</f>
        <v>9.5567867036011087</v>
      </c>
      <c r="Q634" s="66">
        <f>SUM(Q628:Q633)</f>
        <v>28</v>
      </c>
      <c r="R634" s="67">
        <f>Q634/I634*100</f>
        <v>3.8781163434903045</v>
      </c>
      <c r="S634" s="66">
        <f>SUM(S628:S633)</f>
        <v>0</v>
      </c>
      <c r="T634" s="67">
        <f>S634/I634*100</f>
        <v>0</v>
      </c>
      <c r="U634" s="66">
        <f>SUM(U628:U633)</f>
        <v>0</v>
      </c>
      <c r="V634" s="67">
        <f>U634/I634*100</f>
        <v>0</v>
      </c>
      <c r="W634" s="66">
        <f>SUM(W628:W633)</f>
        <v>0</v>
      </c>
      <c r="X634" s="67">
        <f>W634/I634*100</f>
        <v>0</v>
      </c>
      <c r="Y634" s="66">
        <f>SUM(Y628:Y633)</f>
        <v>0</v>
      </c>
      <c r="Z634" s="67">
        <f>Y634/I634*100</f>
        <v>0</v>
      </c>
      <c r="AA634" s="66">
        <f>SUM(AA628:AA633)</f>
        <v>0</v>
      </c>
      <c r="AB634" s="67">
        <f>AA634/I634*100</f>
        <v>0</v>
      </c>
      <c r="AC634" s="66">
        <f>SUM(AC628:AC633)</f>
        <v>8</v>
      </c>
      <c r="AD634" s="67">
        <f>AC634/I634*100</f>
        <v>1.10803324099723</v>
      </c>
    </row>
    <row r="635" spans="1:32" ht="18" customHeight="1" thickTop="1">
      <c r="A635" s="846"/>
      <c r="B635" s="846"/>
      <c r="C635" s="846"/>
      <c r="D635" s="846"/>
      <c r="E635" s="336"/>
      <c r="F635" s="336"/>
      <c r="G635" s="336"/>
      <c r="H635" s="302"/>
      <c r="I635" s="302"/>
      <c r="J635" s="303"/>
      <c r="K635" s="302"/>
      <c r="L635" s="303"/>
      <c r="M635" s="302"/>
      <c r="N635" s="303"/>
      <c r="O635" s="302"/>
      <c r="P635" s="303"/>
      <c r="Q635" s="302"/>
      <c r="R635" s="303"/>
      <c r="S635" s="302"/>
      <c r="T635" s="303"/>
      <c r="U635" s="302"/>
      <c r="V635" s="303"/>
      <c r="W635" s="302"/>
      <c r="X635" s="303"/>
      <c r="Y635" s="302"/>
      <c r="Z635" s="303"/>
      <c r="AA635" s="302"/>
      <c r="AB635" s="303"/>
      <c r="AC635" s="302"/>
      <c r="AD635" s="303"/>
    </row>
    <row r="636" spans="1:32" ht="18" customHeight="1">
      <c r="A636" s="344"/>
      <c r="B636" s="344"/>
      <c r="C636" s="344"/>
      <c r="D636" s="345"/>
      <c r="E636" s="336"/>
      <c r="F636" s="336"/>
      <c r="G636" s="336"/>
      <c r="H636" s="302"/>
      <c r="I636" s="302"/>
      <c r="J636" s="303"/>
      <c r="K636" s="302"/>
      <c r="L636" s="303"/>
      <c r="M636" s="302"/>
      <c r="N636" s="303"/>
      <c r="O636" s="302"/>
      <c r="P636" s="303"/>
      <c r="Q636" s="302"/>
      <c r="R636" s="303"/>
      <c r="S636" s="302"/>
      <c r="T636" s="303"/>
      <c r="U636" s="302"/>
      <c r="V636" s="303"/>
      <c r="W636" s="302"/>
      <c r="X636" s="303"/>
      <c r="Y636" s="302"/>
      <c r="Z636" s="303"/>
      <c r="AA636" s="302"/>
      <c r="AB636" s="303"/>
      <c r="AC636" s="302"/>
      <c r="AD636" s="303"/>
    </row>
    <row r="637" spans="1:32" ht="18" customHeight="1">
      <c r="A637" s="344"/>
      <c r="B637" s="344"/>
      <c r="C637" s="344"/>
      <c r="D637" s="345"/>
      <c r="E637" s="336"/>
      <c r="F637" s="336"/>
      <c r="G637" s="336"/>
      <c r="H637" s="302"/>
      <c r="I637" s="302"/>
      <c r="J637" s="303"/>
      <c r="K637" s="302"/>
      <c r="L637" s="303"/>
      <c r="M637" s="302"/>
      <c r="N637" s="303"/>
      <c r="O637" s="302"/>
      <c r="P637" s="303"/>
      <c r="Q637" s="302"/>
      <c r="R637" s="303"/>
      <c r="S637" s="302"/>
      <c r="T637" s="303"/>
      <c r="U637" s="302"/>
      <c r="V637" s="303"/>
      <c r="W637" s="302"/>
      <c r="X637" s="303"/>
      <c r="Y637" s="302"/>
      <c r="Z637" s="303"/>
      <c r="AA637" s="302"/>
      <c r="AB637" s="303"/>
      <c r="AC637" s="302"/>
      <c r="AD637" s="303"/>
    </row>
    <row r="638" spans="1:32" ht="18" customHeight="1">
      <c r="A638" s="344"/>
      <c r="B638" s="344"/>
      <c r="C638" s="344"/>
      <c r="D638" s="345"/>
      <c r="E638" s="336"/>
      <c r="F638" s="336"/>
      <c r="G638" s="336"/>
      <c r="H638" s="302"/>
      <c r="I638" s="302"/>
      <c r="J638" s="303"/>
      <c r="K638" s="302"/>
      <c r="L638" s="303"/>
      <c r="M638" s="302"/>
      <c r="N638" s="303"/>
      <c r="O638" s="302"/>
      <c r="P638" s="303"/>
      <c r="Q638" s="302"/>
      <c r="R638" s="303"/>
      <c r="S638" s="302"/>
      <c r="T638" s="303"/>
      <c r="U638" s="302"/>
      <c r="V638" s="303"/>
      <c r="W638" s="302"/>
      <c r="X638" s="303"/>
      <c r="Y638" s="302"/>
      <c r="Z638" s="303"/>
      <c r="AA638" s="302"/>
      <c r="AB638" s="303"/>
      <c r="AC638" s="302"/>
      <c r="AD638" s="303"/>
    </row>
    <row r="639" spans="1:32" ht="18" customHeight="1">
      <c r="A639" s="344"/>
      <c r="B639" s="344"/>
      <c r="C639" s="344"/>
      <c r="D639" s="345"/>
      <c r="E639" s="336"/>
      <c r="F639" s="336"/>
      <c r="G639" s="336"/>
      <c r="H639" s="302"/>
      <c r="I639" s="302"/>
      <c r="J639" s="303"/>
      <c r="K639" s="302"/>
      <c r="L639" s="303"/>
      <c r="M639" s="302"/>
      <c r="N639" s="303"/>
      <c r="O639" s="302"/>
      <c r="P639" s="303"/>
      <c r="Q639" s="302"/>
      <c r="R639" s="303"/>
      <c r="S639" s="302"/>
      <c r="T639" s="303"/>
      <c r="U639" s="302"/>
      <c r="V639" s="303"/>
      <c r="W639" s="302"/>
      <c r="X639" s="303"/>
      <c r="Y639" s="302"/>
      <c r="Z639" s="303"/>
      <c r="AA639" s="302"/>
      <c r="AB639" s="303"/>
      <c r="AC639" s="302"/>
      <c r="AD639" s="303"/>
    </row>
    <row r="640" spans="1:32" ht="18" customHeight="1">
      <c r="A640" s="344"/>
      <c r="B640" s="344"/>
      <c r="C640" s="344"/>
      <c r="D640" s="345"/>
      <c r="E640" s="336"/>
      <c r="F640" s="336"/>
      <c r="G640" s="336"/>
      <c r="H640" s="302"/>
      <c r="I640" s="302"/>
      <c r="J640" s="303"/>
      <c r="K640" s="302"/>
      <c r="L640" s="303"/>
      <c r="M640" s="302"/>
      <c r="N640" s="303"/>
      <c r="O640" s="302"/>
      <c r="P640" s="303"/>
      <c r="Q640" s="302"/>
      <c r="R640" s="303"/>
      <c r="S640" s="302"/>
      <c r="T640" s="303"/>
      <c r="U640" s="302"/>
      <c r="V640" s="303"/>
      <c r="W640" s="302"/>
      <c r="X640" s="303"/>
      <c r="Y640" s="302"/>
      <c r="Z640" s="303"/>
      <c r="AA640" s="302"/>
      <c r="AB640" s="303"/>
      <c r="AC640" s="302"/>
      <c r="AD640" s="303"/>
    </row>
    <row r="641" spans="1:32" ht="18">
      <c r="A641" s="344"/>
      <c r="B641" s="344"/>
      <c r="C641" s="344"/>
      <c r="D641" s="345"/>
      <c r="E641" s="336"/>
      <c r="F641" s="336"/>
      <c r="G641" s="336"/>
      <c r="H641" s="302"/>
      <c r="I641" s="302"/>
      <c r="J641" s="303"/>
      <c r="K641" s="302"/>
      <c r="L641" s="303"/>
      <c r="M641" s="302"/>
      <c r="N641" s="303"/>
      <c r="O641" s="302"/>
      <c r="P641" s="303"/>
      <c r="Q641" s="302"/>
      <c r="R641" s="303"/>
      <c r="S641" s="302"/>
      <c r="T641" s="303"/>
      <c r="U641" s="302"/>
      <c r="V641" s="303"/>
      <c r="W641" s="302"/>
      <c r="X641" s="303"/>
      <c r="Y641" s="302"/>
      <c r="Z641" s="303"/>
      <c r="AA641" s="302"/>
      <c r="AB641" s="303"/>
      <c r="AC641" s="302"/>
      <c r="AD641" s="303"/>
    </row>
    <row r="642" spans="1:32" ht="23.25">
      <c r="A642" s="810" t="s">
        <v>2404</v>
      </c>
      <c r="B642" s="810"/>
      <c r="C642" s="810"/>
      <c r="D642" s="810"/>
      <c r="E642" s="810"/>
      <c r="F642" s="810"/>
      <c r="G642" s="810"/>
      <c r="H642" s="810"/>
      <c r="I642" s="810"/>
      <c r="J642" s="810"/>
      <c r="K642" s="810"/>
      <c r="L642" s="810"/>
      <c r="M642" s="810"/>
      <c r="N642" s="810"/>
      <c r="O642" s="810"/>
      <c r="P642" s="810"/>
      <c r="Q642" s="810"/>
      <c r="R642" s="810"/>
      <c r="S642" s="810"/>
      <c r="T642" s="810"/>
      <c r="U642" s="810"/>
      <c r="V642" s="810"/>
      <c r="W642" s="810"/>
      <c r="X642" s="810"/>
      <c r="Y642" s="810"/>
      <c r="Z642" s="810"/>
      <c r="AA642" s="810"/>
      <c r="AB642" s="810"/>
      <c r="AC642" s="810"/>
      <c r="AD642" s="810"/>
    </row>
    <row r="643" spans="1:32" ht="23.25">
      <c r="A643" s="810" t="s">
        <v>124</v>
      </c>
      <c r="B643" s="810"/>
      <c r="C643" s="810"/>
      <c r="D643" s="810"/>
      <c r="E643" s="810"/>
      <c r="F643" s="810"/>
      <c r="G643" s="810"/>
      <c r="H643" s="810"/>
      <c r="I643" s="810"/>
      <c r="J643" s="810"/>
      <c r="K643" s="810"/>
      <c r="L643" s="810"/>
      <c r="M643" s="810"/>
      <c r="N643" s="810"/>
      <c r="O643" s="810"/>
      <c r="P643" s="810"/>
      <c r="Q643" s="810"/>
      <c r="R643" s="810"/>
      <c r="S643" s="810"/>
      <c r="T643" s="810"/>
      <c r="U643" s="810"/>
      <c r="V643" s="810"/>
      <c r="W643" s="810"/>
      <c r="X643" s="810"/>
      <c r="Y643" s="810"/>
      <c r="Z643" s="810"/>
      <c r="AA643" s="810"/>
      <c r="AB643" s="810"/>
      <c r="AC643" s="810"/>
      <c r="AD643" s="810"/>
    </row>
    <row r="644" spans="1:32" ht="21">
      <c r="A644" s="290"/>
      <c r="B644" s="812" t="s">
        <v>968</v>
      </c>
      <c r="C644" s="812"/>
      <c r="D644" s="812"/>
      <c r="E644" s="812"/>
      <c r="F644" s="812"/>
      <c r="G644" s="812"/>
      <c r="H644" s="812"/>
      <c r="I644" s="812"/>
      <c r="J644" s="812"/>
      <c r="K644" s="812"/>
      <c r="L644" s="812"/>
      <c r="M644" s="812"/>
      <c r="N644" s="812"/>
      <c r="O644" s="812"/>
      <c r="P644" s="812"/>
      <c r="Q644" s="812"/>
      <c r="R644" s="812"/>
      <c r="S644" s="812"/>
      <c r="T644" s="812"/>
      <c r="U644" s="812"/>
      <c r="V644" s="812"/>
      <c r="W644" s="812"/>
      <c r="X644" s="812"/>
      <c r="Y644" s="812"/>
      <c r="Z644" s="812"/>
      <c r="AA644" s="812"/>
      <c r="AB644" s="812"/>
      <c r="AC644" s="812"/>
      <c r="AD644" s="812"/>
    </row>
    <row r="645" spans="1:32" ht="21">
      <c r="A645" s="290"/>
      <c r="B645" s="812" t="s">
        <v>20</v>
      </c>
      <c r="C645" s="812"/>
      <c r="D645" s="812"/>
      <c r="E645" s="812"/>
      <c r="F645" s="812"/>
      <c r="G645" s="812"/>
      <c r="H645" s="291"/>
      <c r="I645" s="291"/>
      <c r="J645" s="297"/>
      <c r="K645" s="291"/>
      <c r="L645" s="297"/>
      <c r="M645" s="291"/>
      <c r="N645" s="297"/>
      <c r="O645" s="291"/>
      <c r="P645" s="297"/>
      <c r="Q645" s="291"/>
      <c r="R645" s="297"/>
      <c r="S645" s="291"/>
      <c r="T645" s="297"/>
      <c r="U645" s="291"/>
      <c r="V645" s="297"/>
      <c r="W645" s="291"/>
      <c r="X645" s="297"/>
      <c r="Y645" s="291"/>
      <c r="Z645" s="297"/>
      <c r="AA645" s="291"/>
      <c r="AB645" s="297"/>
      <c r="AC645" s="291"/>
      <c r="AD645" s="297"/>
    </row>
    <row r="646" spans="1:32" ht="23.25">
      <c r="A646" s="290"/>
      <c r="B646" s="293"/>
      <c r="C646" s="293"/>
      <c r="D646" s="294"/>
      <c r="E646" s="293"/>
      <c r="F646" s="293"/>
      <c r="G646" s="293"/>
      <c r="H646" s="295"/>
      <c r="I646" s="295"/>
      <c r="J646" s="376"/>
      <c r="K646" s="295"/>
      <c r="L646" s="376"/>
      <c r="M646" s="295"/>
      <c r="N646" s="376"/>
      <c r="O646" s="295"/>
      <c r="P646" s="376"/>
      <c r="Q646" s="295"/>
      <c r="R646" s="376"/>
      <c r="S646" s="295"/>
      <c r="T646" s="376"/>
      <c r="U646" s="295"/>
      <c r="V646" s="376"/>
      <c r="W646" s="295"/>
      <c r="X646" s="376"/>
      <c r="Y646" s="295"/>
      <c r="Z646" s="376"/>
      <c r="AA646" s="295"/>
      <c r="AB646" s="376"/>
      <c r="AC646" s="295"/>
      <c r="AD646" s="376"/>
    </row>
    <row r="647" spans="1:32" ht="18" customHeight="1">
      <c r="A647" s="290"/>
      <c r="B647" s="293"/>
      <c r="C647" s="293"/>
      <c r="D647" s="294"/>
      <c r="E647" s="293"/>
      <c r="F647" s="293"/>
      <c r="G647" s="293"/>
      <c r="H647" s="295"/>
      <c r="I647" s="295"/>
      <c r="J647" s="376"/>
      <c r="K647" s="295"/>
      <c r="L647" s="376"/>
      <c r="M647" s="295"/>
      <c r="N647" s="376"/>
      <c r="O647" s="295"/>
      <c r="P647" s="376"/>
      <c r="Q647" s="295"/>
      <c r="R647" s="376"/>
      <c r="S647" s="295"/>
      <c r="T647" s="376"/>
      <c r="U647" s="295"/>
      <c r="V647" s="376"/>
      <c r="W647" s="295"/>
      <c r="X647" s="376"/>
      <c r="Y647" s="295"/>
      <c r="Z647" s="376"/>
      <c r="AA647" s="295"/>
      <c r="AB647" s="376"/>
      <c r="AC647" s="295"/>
      <c r="AD647" s="376"/>
    </row>
    <row r="648" spans="1:32" ht="18">
      <c r="A648" s="740" t="s">
        <v>940</v>
      </c>
      <c r="B648" s="740" t="s">
        <v>122</v>
      </c>
      <c r="C648" s="740" t="s">
        <v>942</v>
      </c>
      <c r="D648" s="813" t="s">
        <v>943</v>
      </c>
      <c r="E648" s="740" t="s">
        <v>944</v>
      </c>
      <c r="F648" s="740" t="s">
        <v>945</v>
      </c>
      <c r="G648" s="740" t="s">
        <v>1139</v>
      </c>
      <c r="H648" s="743" t="s">
        <v>946</v>
      </c>
      <c r="I648" s="743" t="s">
        <v>1853</v>
      </c>
      <c r="J648" s="776" t="s">
        <v>1852</v>
      </c>
      <c r="K648" s="765" t="s">
        <v>928</v>
      </c>
      <c r="L648" s="766"/>
      <c r="M648" s="830" t="s">
        <v>929</v>
      </c>
      <c r="N648" s="830"/>
      <c r="O648" s="830"/>
      <c r="P648" s="830"/>
      <c r="Q648" s="830"/>
      <c r="R648" s="830"/>
      <c r="S648" s="830"/>
      <c r="T648" s="830"/>
      <c r="U648" s="830"/>
      <c r="V648" s="830"/>
      <c r="W648" s="830"/>
      <c r="X648" s="830"/>
      <c r="Y648" s="830"/>
      <c r="Z648" s="830"/>
      <c r="AA648" s="830"/>
      <c r="AB648" s="830"/>
      <c r="AC648" s="830"/>
      <c r="AD648" s="830"/>
    </row>
    <row r="649" spans="1:32" ht="18">
      <c r="A649" s="741"/>
      <c r="B649" s="741"/>
      <c r="C649" s="741"/>
      <c r="D649" s="814"/>
      <c r="E649" s="741"/>
      <c r="F649" s="741"/>
      <c r="G649" s="816"/>
      <c r="H649" s="744"/>
      <c r="I649" s="744"/>
      <c r="J649" s="777"/>
      <c r="K649" s="767"/>
      <c r="L649" s="768"/>
      <c r="M649" s="808" t="s">
        <v>930</v>
      </c>
      <c r="N649" s="809"/>
      <c r="O649" s="808" t="s">
        <v>931</v>
      </c>
      <c r="P649" s="809"/>
      <c r="Q649" s="808" t="s">
        <v>932</v>
      </c>
      <c r="R649" s="809"/>
      <c r="S649" s="808" t="s">
        <v>933</v>
      </c>
      <c r="T649" s="809"/>
      <c r="U649" s="808" t="s">
        <v>934</v>
      </c>
      <c r="V649" s="809"/>
      <c r="W649" s="808" t="s">
        <v>935</v>
      </c>
      <c r="X649" s="809"/>
      <c r="Y649" s="808" t="s">
        <v>936</v>
      </c>
      <c r="Z649" s="809"/>
      <c r="AA649" s="808" t="s">
        <v>950</v>
      </c>
      <c r="AB649" s="809"/>
      <c r="AC649" s="808" t="s">
        <v>951</v>
      </c>
      <c r="AD649" s="809"/>
    </row>
    <row r="650" spans="1:32" s="9" customFormat="1" ht="36">
      <c r="A650" s="742"/>
      <c r="B650" s="742"/>
      <c r="C650" s="742"/>
      <c r="D650" s="815"/>
      <c r="E650" s="742"/>
      <c r="F650" s="742"/>
      <c r="G650" s="817"/>
      <c r="H650" s="745"/>
      <c r="I650" s="745"/>
      <c r="J650" s="778"/>
      <c r="K650" s="416" t="s">
        <v>937</v>
      </c>
      <c r="L650" s="65" t="s">
        <v>949</v>
      </c>
      <c r="M650" s="416" t="s">
        <v>937</v>
      </c>
      <c r="N650" s="65" t="s">
        <v>949</v>
      </c>
      <c r="O650" s="416" t="s">
        <v>937</v>
      </c>
      <c r="P650" s="65" t="s">
        <v>949</v>
      </c>
      <c r="Q650" s="416" t="s">
        <v>937</v>
      </c>
      <c r="R650" s="65" t="s">
        <v>949</v>
      </c>
      <c r="S650" s="416" t="s">
        <v>937</v>
      </c>
      <c r="T650" s="65" t="s">
        <v>949</v>
      </c>
      <c r="U650" s="416" t="s">
        <v>937</v>
      </c>
      <c r="V650" s="65" t="s">
        <v>949</v>
      </c>
      <c r="W650" s="416" t="s">
        <v>937</v>
      </c>
      <c r="X650" s="65" t="s">
        <v>949</v>
      </c>
      <c r="Y650" s="416" t="s">
        <v>937</v>
      </c>
      <c r="Z650" s="65" t="s">
        <v>949</v>
      </c>
      <c r="AA650" s="416" t="s">
        <v>937</v>
      </c>
      <c r="AB650" s="65" t="s">
        <v>949</v>
      </c>
      <c r="AC650" s="416" t="s">
        <v>937</v>
      </c>
      <c r="AD650" s="65" t="s">
        <v>949</v>
      </c>
    </row>
    <row r="651" spans="1:32" ht="18" customHeight="1" thickBot="1">
      <c r="A651" s="32">
        <v>1</v>
      </c>
      <c r="B651" s="51" t="s">
        <v>21</v>
      </c>
      <c r="C651" s="284" t="s">
        <v>22</v>
      </c>
      <c r="D651" s="285">
        <v>8</v>
      </c>
      <c r="E651" s="200" t="s">
        <v>23</v>
      </c>
      <c r="F651" s="200" t="s">
        <v>24</v>
      </c>
      <c r="G651" s="200" t="s">
        <v>25</v>
      </c>
      <c r="H651" s="158">
        <v>33</v>
      </c>
      <c r="I651" s="158">
        <v>33</v>
      </c>
      <c r="J651" s="23">
        <f>(100*I651/H651)</f>
        <v>100</v>
      </c>
      <c r="K651" s="158">
        <v>0</v>
      </c>
      <c r="L651" s="33">
        <v>0</v>
      </c>
      <c r="M651" s="296">
        <v>0</v>
      </c>
      <c r="N651" s="33">
        <v>0</v>
      </c>
      <c r="O651" s="296">
        <v>0</v>
      </c>
      <c r="P651" s="33">
        <v>0</v>
      </c>
      <c r="Q651" s="296">
        <v>0</v>
      </c>
      <c r="R651" s="33">
        <v>0</v>
      </c>
      <c r="S651" s="296">
        <v>0</v>
      </c>
      <c r="T651" s="33">
        <v>0</v>
      </c>
      <c r="U651" s="296">
        <v>0</v>
      </c>
      <c r="V651" s="33">
        <v>0</v>
      </c>
      <c r="W651" s="296">
        <v>0</v>
      </c>
      <c r="X651" s="33">
        <v>0</v>
      </c>
      <c r="Y651" s="296">
        <v>0</v>
      </c>
      <c r="Z651" s="33">
        <v>0</v>
      </c>
      <c r="AA651" s="296">
        <v>0</v>
      </c>
      <c r="AB651" s="33">
        <v>0</v>
      </c>
      <c r="AC651" s="296">
        <v>0</v>
      </c>
      <c r="AD651" s="33">
        <v>0</v>
      </c>
      <c r="AE651" s="191">
        <v>1</v>
      </c>
      <c r="AF651" s="195">
        <v>1</v>
      </c>
    </row>
    <row r="652" spans="1:32" ht="18" customHeight="1" thickTop="1" thickBot="1">
      <c r="A652" s="769" t="s">
        <v>123</v>
      </c>
      <c r="B652" s="771"/>
      <c r="C652" s="771"/>
      <c r="D652" s="771"/>
      <c r="E652" s="771"/>
      <c r="F652" s="771"/>
      <c r="G652" s="772"/>
      <c r="H652" s="66">
        <f>SUM(H651)</f>
        <v>33</v>
      </c>
      <c r="I652" s="66">
        <f>SUM(I651)</f>
        <v>33</v>
      </c>
      <c r="J652" s="67">
        <f>I652/H652*100</f>
        <v>100</v>
      </c>
      <c r="K652" s="66">
        <f>SUM(K637:K651)</f>
        <v>0</v>
      </c>
      <c r="L652" s="67">
        <f>K652/I652*100</f>
        <v>0</v>
      </c>
      <c r="M652" s="66">
        <f>SUM(M637:M651)</f>
        <v>0</v>
      </c>
      <c r="N652" s="67">
        <f>M652/I652*100</f>
        <v>0</v>
      </c>
      <c r="O652" s="66">
        <f>SUM(O637:O651)</f>
        <v>0</v>
      </c>
      <c r="P652" s="67">
        <f>O652/I652*100</f>
        <v>0</v>
      </c>
      <c r="Q652" s="66">
        <f>SUM(Q637:Q651)</f>
        <v>0</v>
      </c>
      <c r="R652" s="67">
        <f>Q652/I652*100</f>
        <v>0</v>
      </c>
      <c r="S652" s="66">
        <f>SUM(S637:S651)</f>
        <v>0</v>
      </c>
      <c r="T652" s="67">
        <f>S652/I652*100</f>
        <v>0</v>
      </c>
      <c r="U652" s="66">
        <f>SUM(U637:U651)</f>
        <v>0</v>
      </c>
      <c r="V652" s="67">
        <f>U652/I652*100</f>
        <v>0</v>
      </c>
      <c r="W652" s="66">
        <f>SUM(W637:W651)</f>
        <v>0</v>
      </c>
      <c r="X652" s="67">
        <f>W652/I652*100</f>
        <v>0</v>
      </c>
      <c r="Y652" s="66">
        <f>SUM(Y637:Y651)</f>
        <v>0</v>
      </c>
      <c r="Z652" s="67">
        <f>Y652/I652*100</f>
        <v>0</v>
      </c>
      <c r="AA652" s="66">
        <f>SUM(AA637:AA651)</f>
        <v>0</v>
      </c>
      <c r="AB652" s="67">
        <f>AA652/I652*100</f>
        <v>0</v>
      </c>
      <c r="AC652" s="66">
        <f>SUM(AC637:AC651)</f>
        <v>0</v>
      </c>
      <c r="AD652" s="67">
        <f>AC652/I652*100</f>
        <v>0</v>
      </c>
    </row>
    <row r="653" spans="1:32" ht="18" customHeight="1" thickTop="1">
      <c r="A653" s="300"/>
      <c r="B653" s="300"/>
      <c r="C653" s="300"/>
      <c r="D653" s="301"/>
      <c r="E653" s="300"/>
      <c r="F653" s="300"/>
      <c r="G653" s="300"/>
      <c r="H653" s="302"/>
      <c r="I653" s="302"/>
      <c r="J653" s="303"/>
      <c r="K653" s="302"/>
      <c r="L653" s="303"/>
      <c r="M653" s="302"/>
      <c r="N653" s="303"/>
      <c r="O653" s="302"/>
      <c r="P653" s="303"/>
      <c r="Q653" s="302"/>
      <c r="R653" s="303"/>
      <c r="S653" s="302"/>
      <c r="T653" s="303"/>
      <c r="U653" s="302"/>
      <c r="V653" s="303"/>
      <c r="W653" s="302"/>
      <c r="X653" s="303"/>
      <c r="Y653" s="302"/>
      <c r="Z653" s="303"/>
      <c r="AA653" s="302"/>
      <c r="AB653" s="303"/>
      <c r="AC653" s="302"/>
      <c r="AD653" s="303"/>
    </row>
    <row r="654" spans="1:32" ht="18" customHeight="1">
      <c r="A654" s="300"/>
      <c r="B654" s="300"/>
      <c r="C654" s="300"/>
      <c r="D654" s="301"/>
      <c r="E654" s="300"/>
      <c r="F654" s="300"/>
      <c r="G654" s="300"/>
      <c r="H654" s="302"/>
      <c r="I654" s="302"/>
      <c r="J654" s="303"/>
      <c r="K654" s="302"/>
      <c r="L654" s="303"/>
      <c r="M654" s="302"/>
      <c r="N654" s="303"/>
      <c r="O654" s="302"/>
      <c r="P654" s="303"/>
      <c r="Q654" s="302"/>
      <c r="R654" s="303"/>
      <c r="S654" s="302"/>
      <c r="T654" s="303"/>
      <c r="U654" s="302"/>
      <c r="V654" s="303"/>
      <c r="W654" s="302"/>
      <c r="X654" s="303"/>
      <c r="Y654" s="302"/>
      <c r="Z654" s="303"/>
      <c r="AA654" s="302"/>
      <c r="AB654" s="303"/>
      <c r="AC654" s="302"/>
      <c r="AD654" s="303"/>
    </row>
    <row r="655" spans="1:32" ht="18" customHeight="1">
      <c r="A655" s="300"/>
      <c r="B655" s="300"/>
      <c r="C655" s="300"/>
      <c r="D655" s="301"/>
      <c r="E655" s="300"/>
      <c r="F655" s="300"/>
      <c r="G655" s="300"/>
      <c r="H655" s="302"/>
      <c r="I655" s="302"/>
      <c r="J655" s="303"/>
      <c r="K655" s="302"/>
      <c r="L655" s="303"/>
      <c r="M655" s="302"/>
      <c r="N655" s="303"/>
      <c r="O655" s="302"/>
      <c r="P655" s="303"/>
      <c r="Q655" s="302"/>
      <c r="R655" s="303"/>
      <c r="S655" s="302"/>
      <c r="T655" s="303"/>
      <c r="U655" s="302"/>
      <c r="V655" s="303"/>
      <c r="W655" s="302"/>
      <c r="X655" s="303"/>
      <c r="Y655" s="302"/>
      <c r="Z655" s="303"/>
      <c r="AA655" s="302"/>
      <c r="AB655" s="303"/>
      <c r="AC655" s="302"/>
      <c r="AD655" s="303"/>
    </row>
    <row r="656" spans="1:32" ht="18" customHeight="1">
      <c r="A656" s="300"/>
      <c r="B656" s="300"/>
      <c r="C656" s="300"/>
      <c r="D656" s="301"/>
      <c r="E656" s="300"/>
      <c r="F656" s="300"/>
      <c r="G656" s="300"/>
      <c r="H656" s="302"/>
      <c r="I656" s="302"/>
      <c r="J656" s="303"/>
      <c r="K656" s="302"/>
      <c r="L656" s="303"/>
      <c r="M656" s="302"/>
      <c r="N656" s="303"/>
      <c r="O656" s="302"/>
      <c r="P656" s="303"/>
      <c r="Q656" s="302"/>
      <c r="R656" s="303"/>
      <c r="S656" s="302"/>
      <c r="T656" s="303"/>
      <c r="U656" s="302"/>
      <c r="V656" s="303"/>
      <c r="W656" s="302"/>
      <c r="X656" s="303"/>
      <c r="Y656" s="302"/>
      <c r="Z656" s="303"/>
      <c r="AA656" s="302"/>
      <c r="AB656" s="303"/>
      <c r="AC656" s="302"/>
      <c r="AD656" s="303"/>
    </row>
    <row r="657" spans="1:32" ht="18" customHeight="1">
      <c r="A657" s="300"/>
      <c r="B657" s="300"/>
      <c r="C657" s="300"/>
      <c r="D657" s="301"/>
      <c r="E657" s="300"/>
      <c r="F657" s="300"/>
      <c r="G657" s="300"/>
      <c r="H657" s="302"/>
      <c r="I657" s="302"/>
      <c r="J657" s="303"/>
      <c r="K657" s="302"/>
      <c r="L657" s="303"/>
      <c r="M657" s="302"/>
      <c r="N657" s="303"/>
      <c r="O657" s="302"/>
      <c r="P657" s="303"/>
      <c r="Q657" s="302"/>
      <c r="R657" s="303"/>
      <c r="S657" s="302"/>
      <c r="T657" s="303"/>
      <c r="U657" s="302"/>
      <c r="V657" s="303"/>
      <c r="W657" s="302"/>
      <c r="X657" s="303"/>
      <c r="Y657" s="302"/>
      <c r="Z657" s="303"/>
      <c r="AA657" s="302"/>
      <c r="AB657" s="303"/>
      <c r="AC657" s="302"/>
      <c r="AD657" s="303"/>
    </row>
    <row r="658" spans="1:32" ht="18" customHeight="1">
      <c r="A658" s="300"/>
      <c r="B658" s="300"/>
      <c r="C658" s="300"/>
      <c r="D658" s="301"/>
      <c r="E658" s="300"/>
      <c r="F658" s="300"/>
      <c r="G658" s="300"/>
      <c r="H658" s="302"/>
      <c r="I658" s="302"/>
      <c r="J658" s="303"/>
      <c r="K658" s="302"/>
      <c r="L658" s="303"/>
      <c r="M658" s="302"/>
      <c r="N658" s="303"/>
      <c r="O658" s="302"/>
      <c r="P658" s="303"/>
      <c r="Q658" s="302"/>
      <c r="R658" s="303"/>
      <c r="S658" s="302"/>
      <c r="T658" s="303"/>
      <c r="U658" s="302"/>
      <c r="V658" s="303"/>
      <c r="W658" s="302"/>
      <c r="X658" s="303"/>
      <c r="Y658" s="302"/>
      <c r="Z658" s="303"/>
      <c r="AA658" s="302"/>
      <c r="AB658" s="303"/>
      <c r="AC658" s="302"/>
      <c r="AD658" s="303"/>
    </row>
    <row r="659" spans="1:32" ht="18" customHeight="1">
      <c r="A659" s="300"/>
      <c r="B659" s="300"/>
      <c r="C659" s="300"/>
      <c r="D659" s="301"/>
      <c r="E659" s="300"/>
      <c r="F659" s="300"/>
      <c r="G659" s="300"/>
      <c r="H659" s="302"/>
      <c r="I659" s="302"/>
      <c r="J659" s="303"/>
      <c r="K659" s="302"/>
      <c r="L659" s="303"/>
      <c r="M659" s="302"/>
      <c r="N659" s="303"/>
      <c r="O659" s="302"/>
      <c r="P659" s="303"/>
      <c r="Q659" s="302"/>
      <c r="R659" s="303"/>
      <c r="S659" s="302"/>
      <c r="T659" s="303"/>
      <c r="U659" s="302"/>
      <c r="V659" s="303"/>
      <c r="W659" s="302"/>
      <c r="X659" s="303"/>
      <c r="Y659" s="302"/>
      <c r="Z659" s="303"/>
      <c r="AA659" s="302"/>
      <c r="AB659" s="303"/>
      <c r="AC659" s="302"/>
      <c r="AD659" s="303"/>
    </row>
    <row r="660" spans="1:32" ht="18" customHeight="1">
      <c r="A660" s="300"/>
      <c r="B660" s="300"/>
      <c r="C660" s="300"/>
      <c r="D660" s="301"/>
      <c r="E660" s="300"/>
      <c r="F660" s="300"/>
      <c r="G660" s="300"/>
      <c r="H660" s="302"/>
      <c r="I660" s="302"/>
      <c r="J660" s="303"/>
      <c r="K660" s="302"/>
      <c r="L660" s="303"/>
      <c r="M660" s="302"/>
      <c r="N660" s="303"/>
      <c r="O660" s="302"/>
      <c r="P660" s="303"/>
      <c r="Q660" s="302"/>
      <c r="R660" s="303"/>
      <c r="S660" s="302"/>
      <c r="T660" s="303"/>
      <c r="U660" s="302"/>
      <c r="V660" s="303"/>
      <c r="W660" s="302"/>
      <c r="X660" s="303"/>
      <c r="Y660" s="302"/>
      <c r="Z660" s="303"/>
      <c r="AA660" s="302"/>
      <c r="AB660" s="303"/>
      <c r="AC660" s="302"/>
      <c r="AD660" s="303"/>
    </row>
    <row r="661" spans="1:32" ht="18" customHeight="1">
      <c r="A661" s="300"/>
      <c r="B661" s="300"/>
      <c r="C661" s="300"/>
      <c r="D661" s="301"/>
      <c r="E661" s="300"/>
      <c r="F661" s="300"/>
      <c r="G661" s="300"/>
      <c r="H661" s="302"/>
      <c r="I661" s="302"/>
      <c r="J661" s="303"/>
      <c r="K661" s="302"/>
      <c r="L661" s="303"/>
      <c r="M661" s="302"/>
      <c r="N661" s="303"/>
      <c r="O661" s="302"/>
      <c r="P661" s="303"/>
      <c r="Q661" s="302"/>
      <c r="R661" s="303"/>
      <c r="S661" s="302"/>
      <c r="T661" s="303"/>
      <c r="U661" s="302"/>
      <c r="V661" s="303"/>
      <c r="W661" s="302"/>
      <c r="X661" s="303"/>
      <c r="Y661" s="302"/>
      <c r="Z661" s="303"/>
      <c r="AA661" s="302"/>
      <c r="AB661" s="303"/>
      <c r="AC661" s="302"/>
      <c r="AD661" s="303"/>
    </row>
    <row r="662" spans="1:32" ht="18" customHeight="1">
      <c r="A662" s="300"/>
      <c r="B662" s="300"/>
      <c r="C662" s="300"/>
      <c r="D662" s="301"/>
      <c r="E662" s="300"/>
      <c r="F662" s="300"/>
      <c r="G662" s="300"/>
      <c r="H662" s="302"/>
      <c r="I662" s="302"/>
      <c r="J662" s="303"/>
      <c r="K662" s="302"/>
      <c r="L662" s="303"/>
      <c r="M662" s="302"/>
      <c r="N662" s="303"/>
      <c r="O662" s="302"/>
      <c r="P662" s="303"/>
      <c r="Q662" s="302"/>
      <c r="R662" s="303"/>
      <c r="S662" s="302"/>
      <c r="T662" s="303"/>
      <c r="U662" s="302"/>
      <c r="V662" s="303"/>
      <c r="W662" s="302"/>
      <c r="X662" s="303"/>
      <c r="Y662" s="302"/>
      <c r="Z662" s="303"/>
      <c r="AA662" s="302"/>
      <c r="AB662" s="303"/>
      <c r="AC662" s="302"/>
      <c r="AD662" s="303"/>
    </row>
    <row r="663" spans="1:32" ht="23.25">
      <c r="A663" s="810" t="s">
        <v>2404</v>
      </c>
      <c r="B663" s="810"/>
      <c r="C663" s="810"/>
      <c r="D663" s="810"/>
      <c r="E663" s="810"/>
      <c r="F663" s="810"/>
      <c r="G663" s="810"/>
      <c r="H663" s="810"/>
      <c r="I663" s="810"/>
      <c r="J663" s="810"/>
      <c r="K663" s="810"/>
      <c r="L663" s="810"/>
      <c r="M663" s="810"/>
      <c r="N663" s="810"/>
      <c r="O663" s="810"/>
      <c r="P663" s="810"/>
      <c r="Q663" s="810"/>
      <c r="R663" s="810"/>
      <c r="S663" s="810"/>
      <c r="T663" s="810"/>
      <c r="U663" s="810"/>
      <c r="V663" s="810"/>
      <c r="W663" s="810"/>
      <c r="X663" s="810"/>
      <c r="Y663" s="810"/>
      <c r="Z663" s="810"/>
      <c r="AA663" s="810"/>
      <c r="AB663" s="810"/>
      <c r="AC663" s="810"/>
      <c r="AD663" s="810"/>
    </row>
    <row r="664" spans="1:32" ht="23.25">
      <c r="A664" s="810" t="s">
        <v>124</v>
      </c>
      <c r="B664" s="810"/>
      <c r="C664" s="810"/>
      <c r="D664" s="810"/>
      <c r="E664" s="810"/>
      <c r="F664" s="810"/>
      <c r="G664" s="810"/>
      <c r="H664" s="810"/>
      <c r="I664" s="810"/>
      <c r="J664" s="810"/>
      <c r="K664" s="810"/>
      <c r="L664" s="810"/>
      <c r="M664" s="810"/>
      <c r="N664" s="810"/>
      <c r="O664" s="810"/>
      <c r="P664" s="810"/>
      <c r="Q664" s="810"/>
      <c r="R664" s="810"/>
      <c r="S664" s="810"/>
      <c r="T664" s="810"/>
      <c r="U664" s="810"/>
      <c r="V664" s="810"/>
      <c r="W664" s="810"/>
      <c r="X664" s="810"/>
      <c r="Y664" s="810"/>
      <c r="Z664" s="810"/>
      <c r="AA664" s="810"/>
      <c r="AB664" s="810"/>
      <c r="AC664" s="810"/>
      <c r="AD664" s="810"/>
    </row>
    <row r="665" spans="1:32" ht="21">
      <c r="A665" s="290"/>
      <c r="B665" s="812" t="s">
        <v>968</v>
      </c>
      <c r="C665" s="812"/>
      <c r="D665" s="812"/>
      <c r="E665" s="812"/>
      <c r="F665" s="812"/>
      <c r="G665" s="812"/>
      <c r="H665" s="812"/>
      <c r="I665" s="812"/>
      <c r="J665" s="812"/>
      <c r="K665" s="812"/>
      <c r="L665" s="812"/>
      <c r="M665" s="812"/>
      <c r="N665" s="812"/>
      <c r="O665" s="812"/>
      <c r="P665" s="812"/>
      <c r="Q665" s="812"/>
      <c r="R665" s="812"/>
      <c r="S665" s="812"/>
      <c r="T665" s="812"/>
      <c r="U665" s="812"/>
      <c r="V665" s="812"/>
      <c r="W665" s="812"/>
      <c r="X665" s="812"/>
      <c r="Y665" s="812"/>
      <c r="Z665" s="812"/>
      <c r="AA665" s="812"/>
      <c r="AB665" s="812"/>
      <c r="AC665" s="812"/>
      <c r="AD665" s="812"/>
    </row>
    <row r="666" spans="1:32" ht="21">
      <c r="A666" s="290"/>
      <c r="B666" s="812" t="s">
        <v>2316</v>
      </c>
      <c r="C666" s="812"/>
      <c r="D666" s="812"/>
      <c r="E666" s="812"/>
      <c r="F666" s="812"/>
      <c r="G666" s="812"/>
      <c r="H666" s="291"/>
      <c r="I666" s="291"/>
      <c r="J666" s="297"/>
      <c r="K666" s="291"/>
      <c r="L666" s="297"/>
      <c r="M666" s="291"/>
      <c r="N666" s="297"/>
      <c r="O666" s="291"/>
      <c r="P666" s="297"/>
      <c r="Q666" s="291"/>
      <c r="R666" s="297"/>
      <c r="S666" s="291"/>
      <c r="T666" s="297"/>
      <c r="U666" s="291"/>
      <c r="V666" s="297"/>
      <c r="W666" s="291"/>
      <c r="X666" s="297"/>
      <c r="Y666" s="291"/>
      <c r="Z666" s="297"/>
      <c r="AA666" s="291"/>
      <c r="AB666" s="297"/>
      <c r="AC666" s="291"/>
      <c r="AD666" s="297"/>
    </row>
    <row r="667" spans="1:32" ht="23.25">
      <c r="A667" s="290"/>
      <c r="B667" s="293"/>
      <c r="C667" s="293"/>
      <c r="D667" s="294"/>
      <c r="E667" s="293"/>
      <c r="F667" s="293"/>
      <c r="G667" s="293"/>
      <c r="H667" s="295"/>
      <c r="I667" s="295"/>
      <c r="J667" s="376"/>
      <c r="K667" s="295"/>
      <c r="L667" s="376"/>
      <c r="M667" s="295"/>
      <c r="N667" s="376"/>
      <c r="O667" s="295"/>
      <c r="P667" s="376"/>
      <c r="Q667" s="295"/>
      <c r="R667" s="376"/>
      <c r="S667" s="295"/>
      <c r="T667" s="376"/>
      <c r="U667" s="295"/>
      <c r="V667" s="376"/>
      <c r="W667" s="295"/>
      <c r="X667" s="376"/>
      <c r="Y667" s="295"/>
      <c r="Z667" s="376"/>
      <c r="AA667" s="295"/>
      <c r="AB667" s="376"/>
      <c r="AC667" s="295"/>
      <c r="AD667" s="376"/>
    </row>
    <row r="668" spans="1:32" ht="23.25">
      <c r="A668" s="290"/>
      <c r="B668" s="293"/>
      <c r="C668" s="293"/>
      <c r="D668" s="294"/>
      <c r="E668" s="293"/>
      <c r="F668" s="293"/>
      <c r="G668" s="293"/>
      <c r="H668" s="295"/>
      <c r="I668" s="295"/>
      <c r="J668" s="376"/>
      <c r="K668" s="295"/>
      <c r="L668" s="376"/>
      <c r="M668" s="295"/>
      <c r="N668" s="376"/>
      <c r="O668" s="295"/>
      <c r="P668" s="376"/>
      <c r="Q668" s="295"/>
      <c r="R668" s="376"/>
      <c r="S668" s="295"/>
      <c r="T668" s="376"/>
      <c r="U668" s="295"/>
      <c r="V668" s="376"/>
      <c r="W668" s="295"/>
      <c r="X668" s="376"/>
      <c r="Y668" s="295"/>
      <c r="Z668" s="376"/>
      <c r="AA668" s="295"/>
      <c r="AB668" s="376"/>
      <c r="AC668" s="295"/>
      <c r="AD668" s="376"/>
    </row>
    <row r="669" spans="1:32" ht="18" customHeight="1">
      <c r="A669" s="740" t="s">
        <v>940</v>
      </c>
      <c r="B669" s="740" t="s">
        <v>122</v>
      </c>
      <c r="C669" s="740" t="s">
        <v>942</v>
      </c>
      <c r="D669" s="813" t="s">
        <v>943</v>
      </c>
      <c r="E669" s="740" t="s">
        <v>944</v>
      </c>
      <c r="F669" s="740" t="s">
        <v>945</v>
      </c>
      <c r="G669" s="740" t="s">
        <v>1139</v>
      </c>
      <c r="H669" s="743" t="s">
        <v>946</v>
      </c>
      <c r="I669" s="743" t="s">
        <v>1853</v>
      </c>
      <c r="J669" s="776" t="s">
        <v>1852</v>
      </c>
      <c r="K669" s="765" t="s">
        <v>928</v>
      </c>
      <c r="L669" s="766"/>
      <c r="M669" s="751" t="s">
        <v>929</v>
      </c>
      <c r="N669" s="764"/>
      <c r="O669" s="764"/>
      <c r="P669" s="764"/>
      <c r="Q669" s="764"/>
      <c r="R669" s="764"/>
      <c r="S669" s="764"/>
      <c r="T669" s="764"/>
      <c r="U669" s="764"/>
      <c r="V669" s="764"/>
      <c r="W669" s="764"/>
      <c r="X669" s="764"/>
      <c r="Y669" s="764"/>
      <c r="Z669" s="764"/>
      <c r="AA669" s="764"/>
      <c r="AB669" s="764"/>
      <c r="AC669" s="764"/>
      <c r="AD669" s="752"/>
    </row>
    <row r="670" spans="1:32" ht="18">
      <c r="A670" s="741"/>
      <c r="B670" s="741"/>
      <c r="C670" s="741"/>
      <c r="D670" s="814"/>
      <c r="E670" s="741"/>
      <c r="F670" s="741"/>
      <c r="G670" s="816"/>
      <c r="H670" s="744"/>
      <c r="I670" s="744"/>
      <c r="J670" s="777"/>
      <c r="K670" s="767"/>
      <c r="L670" s="768"/>
      <c r="M670" s="808" t="s">
        <v>930</v>
      </c>
      <c r="N670" s="809"/>
      <c r="O670" s="808" t="s">
        <v>931</v>
      </c>
      <c r="P670" s="809"/>
      <c r="Q670" s="808" t="s">
        <v>932</v>
      </c>
      <c r="R670" s="809"/>
      <c r="S670" s="808" t="s">
        <v>933</v>
      </c>
      <c r="T670" s="809"/>
      <c r="U670" s="808" t="s">
        <v>934</v>
      </c>
      <c r="V670" s="809"/>
      <c r="W670" s="808" t="s">
        <v>935</v>
      </c>
      <c r="X670" s="809"/>
      <c r="Y670" s="808" t="s">
        <v>936</v>
      </c>
      <c r="Z670" s="809"/>
      <c r="AA670" s="808" t="s">
        <v>950</v>
      </c>
      <c r="AB670" s="809"/>
      <c r="AC670" s="808" t="s">
        <v>951</v>
      </c>
      <c r="AD670" s="809"/>
    </row>
    <row r="671" spans="1:32" ht="36">
      <c r="A671" s="742"/>
      <c r="B671" s="742"/>
      <c r="C671" s="742"/>
      <c r="D671" s="815"/>
      <c r="E671" s="742"/>
      <c r="F671" s="742"/>
      <c r="G671" s="817"/>
      <c r="H671" s="745"/>
      <c r="I671" s="745"/>
      <c r="J671" s="778"/>
      <c r="K671" s="416" t="s">
        <v>937</v>
      </c>
      <c r="L671" s="65" t="s">
        <v>949</v>
      </c>
      <c r="M671" s="416" t="s">
        <v>937</v>
      </c>
      <c r="N671" s="65" t="s">
        <v>949</v>
      </c>
      <c r="O671" s="416" t="s">
        <v>937</v>
      </c>
      <c r="P671" s="65" t="s">
        <v>949</v>
      </c>
      <c r="Q671" s="416" t="s">
        <v>937</v>
      </c>
      <c r="R671" s="65" t="s">
        <v>949</v>
      </c>
      <c r="S671" s="416" t="s">
        <v>937</v>
      </c>
      <c r="T671" s="65" t="s">
        <v>949</v>
      </c>
      <c r="U671" s="416" t="s">
        <v>937</v>
      </c>
      <c r="V671" s="65" t="s">
        <v>949</v>
      </c>
      <c r="W671" s="416" t="s">
        <v>937</v>
      </c>
      <c r="X671" s="65" t="s">
        <v>949</v>
      </c>
      <c r="Y671" s="416" t="s">
        <v>937</v>
      </c>
      <c r="Z671" s="65" t="s">
        <v>949</v>
      </c>
      <c r="AA671" s="416" t="s">
        <v>937</v>
      </c>
      <c r="AB671" s="65" t="s">
        <v>949</v>
      </c>
      <c r="AC671" s="416" t="s">
        <v>937</v>
      </c>
      <c r="AD671" s="65" t="s">
        <v>949</v>
      </c>
    </row>
    <row r="672" spans="1:32" s="19" customFormat="1" ht="18.75" thickBot="1">
      <c r="A672" s="32">
        <v>1</v>
      </c>
      <c r="B672" s="51" t="s">
        <v>2315</v>
      </c>
      <c r="C672" s="288"/>
      <c r="D672" s="201">
        <v>8</v>
      </c>
      <c r="E672" s="32" t="s">
        <v>2313</v>
      </c>
      <c r="F672" s="32" t="s">
        <v>2314</v>
      </c>
      <c r="G672" s="32" t="s">
        <v>1334</v>
      </c>
      <c r="H672" s="176">
        <v>187</v>
      </c>
      <c r="I672" s="176">
        <v>187</v>
      </c>
      <c r="J672" s="26">
        <f>I672*100/H672</f>
        <v>100</v>
      </c>
      <c r="K672" s="25">
        <v>0</v>
      </c>
      <c r="L672" s="26">
        <f>K672*100/I672</f>
        <v>0</v>
      </c>
      <c r="M672" s="40">
        <v>0</v>
      </c>
      <c r="N672" s="26">
        <f>M672*100/I672</f>
        <v>0</v>
      </c>
      <c r="O672" s="40">
        <v>0</v>
      </c>
      <c r="P672" s="26">
        <f>O672*100/I672</f>
        <v>0</v>
      </c>
      <c r="Q672" s="40">
        <v>0</v>
      </c>
      <c r="R672" s="26">
        <v>0</v>
      </c>
      <c r="S672" s="40">
        <v>0</v>
      </c>
      <c r="T672" s="26">
        <f>S672*100/I672</f>
        <v>0</v>
      </c>
      <c r="U672" s="40">
        <v>0</v>
      </c>
      <c r="V672" s="26">
        <f>U672*100/I672</f>
        <v>0</v>
      </c>
      <c r="W672" s="40">
        <v>0</v>
      </c>
      <c r="X672" s="26">
        <f>W672*100/I672</f>
        <v>0</v>
      </c>
      <c r="Y672" s="40">
        <v>0</v>
      </c>
      <c r="Z672" s="26">
        <f>Y672*100/I672</f>
        <v>0</v>
      </c>
      <c r="AA672" s="40">
        <v>0</v>
      </c>
      <c r="AB672" s="26">
        <v>0</v>
      </c>
      <c r="AC672" s="40">
        <v>0</v>
      </c>
      <c r="AD672" s="26">
        <v>0</v>
      </c>
      <c r="AE672" s="19">
        <v>1</v>
      </c>
      <c r="AF672" s="19">
        <v>1</v>
      </c>
    </row>
    <row r="673" spans="1:30" ht="19.5" thickTop="1" thickBot="1">
      <c r="A673" s="824" t="s">
        <v>123</v>
      </c>
      <c r="B673" s="825"/>
      <c r="C673" s="825"/>
      <c r="D673" s="825"/>
      <c r="E673" s="825"/>
      <c r="F673" s="825"/>
      <c r="G673" s="826"/>
      <c r="H673" s="82">
        <f>SUM(H663:H672)</f>
        <v>187</v>
      </c>
      <c r="I673" s="82">
        <f>SUM(I663:I672)</f>
        <v>187</v>
      </c>
      <c r="J673" s="83">
        <f>I673/H673*100</f>
        <v>100</v>
      </c>
      <c r="K673" s="82">
        <f>SUM(K663:K672)</f>
        <v>0</v>
      </c>
      <c r="L673" s="83">
        <f>K673/I673*100</f>
        <v>0</v>
      </c>
      <c r="M673" s="82">
        <f>SUM(M663:M672)</f>
        <v>0</v>
      </c>
      <c r="N673" s="83">
        <f>M673/I673*100</f>
        <v>0</v>
      </c>
      <c r="O673" s="82">
        <f>SUM(O663:O672)</f>
        <v>0</v>
      </c>
      <c r="P673" s="83">
        <f>O673/I673*100</f>
        <v>0</v>
      </c>
      <c r="Q673" s="82">
        <f>SUM(Q663:Q672)</f>
        <v>0</v>
      </c>
      <c r="R673" s="83">
        <f>Q673/I673*100</f>
        <v>0</v>
      </c>
      <c r="S673" s="82">
        <f>SUM(S663:S672)</f>
        <v>0</v>
      </c>
      <c r="T673" s="83">
        <f>S673/I673*100</f>
        <v>0</v>
      </c>
      <c r="U673" s="82">
        <f>SUM(U663:U672)</f>
        <v>0</v>
      </c>
      <c r="V673" s="83">
        <f>U673/I673*100</f>
        <v>0</v>
      </c>
      <c r="W673" s="82">
        <f>SUM(W663:W672)</f>
        <v>0</v>
      </c>
      <c r="X673" s="83">
        <f>W673/I673*100</f>
        <v>0</v>
      </c>
      <c r="Y673" s="82">
        <f>SUM(Y663:Y672)</f>
        <v>0</v>
      </c>
      <c r="Z673" s="83">
        <f>Y673/I673*100</f>
        <v>0</v>
      </c>
      <c r="AA673" s="82">
        <f>SUM(AA663:AA672)</f>
        <v>0</v>
      </c>
      <c r="AB673" s="83">
        <f>AA673/I673*100</f>
        <v>0</v>
      </c>
      <c r="AC673" s="82">
        <f>SUM(AC663:AC672)</f>
        <v>0</v>
      </c>
      <c r="AD673" s="83">
        <f>AC673/I673*100</f>
        <v>0</v>
      </c>
    </row>
    <row r="674" spans="1:30" ht="18.75" thickTop="1">
      <c r="A674" s="300"/>
      <c r="B674" s="300"/>
      <c r="C674" s="300"/>
      <c r="D674" s="301"/>
      <c r="E674" s="300"/>
      <c r="F674" s="300"/>
      <c r="G674" s="300"/>
      <c r="H674" s="302"/>
      <c r="I674" s="302"/>
      <c r="J674" s="303"/>
      <c r="K674" s="302"/>
      <c r="L674" s="303"/>
      <c r="M674" s="302"/>
      <c r="N674" s="303"/>
      <c r="O674" s="302"/>
      <c r="P674" s="303"/>
      <c r="Q674" s="302"/>
      <c r="R674" s="303"/>
      <c r="S674" s="302"/>
      <c r="T674" s="303"/>
      <c r="U674" s="302"/>
      <c r="V674" s="303"/>
      <c r="W674" s="302"/>
      <c r="X674" s="303"/>
      <c r="Y674" s="302"/>
      <c r="Z674" s="303"/>
      <c r="AA674" s="302"/>
      <c r="AB674" s="303"/>
      <c r="AC674" s="302"/>
      <c r="AD674" s="303"/>
    </row>
    <row r="675" spans="1:30" ht="18">
      <c r="A675" s="300"/>
      <c r="B675" s="300"/>
      <c r="C675" s="300"/>
      <c r="D675" s="301"/>
      <c r="E675" s="300"/>
      <c r="F675" s="300"/>
      <c r="G675" s="300"/>
      <c r="H675" s="302"/>
      <c r="I675" s="302"/>
      <c r="J675" s="303"/>
      <c r="K675" s="302"/>
      <c r="L675" s="303"/>
      <c r="M675" s="302"/>
      <c r="N675" s="303"/>
      <c r="O675" s="302"/>
      <c r="P675" s="303"/>
      <c r="Q675" s="302"/>
      <c r="R675" s="303"/>
      <c r="S675" s="302"/>
      <c r="T675" s="303"/>
      <c r="U675" s="302"/>
      <c r="V675" s="303"/>
      <c r="W675" s="302"/>
      <c r="X675" s="303"/>
      <c r="Y675" s="302"/>
      <c r="Z675" s="303"/>
      <c r="AA675" s="302"/>
      <c r="AB675" s="303"/>
      <c r="AC675" s="302"/>
      <c r="AD675" s="303"/>
    </row>
    <row r="676" spans="1:30" ht="18">
      <c r="A676" s="300"/>
      <c r="B676" s="300"/>
      <c r="C676" s="300"/>
      <c r="D676" s="301"/>
      <c r="E676" s="300"/>
      <c r="F676" s="300"/>
      <c r="G676" s="300"/>
      <c r="H676" s="302"/>
      <c r="I676" s="302"/>
      <c r="J676" s="303"/>
      <c r="K676" s="302"/>
      <c r="L676" s="303"/>
      <c r="M676" s="302"/>
      <c r="N676" s="303"/>
      <c r="O676" s="302"/>
      <c r="P676" s="303"/>
      <c r="Q676" s="302"/>
      <c r="R676" s="303"/>
      <c r="S676" s="302"/>
      <c r="T676" s="303"/>
      <c r="U676" s="302"/>
      <c r="V676" s="303"/>
      <c r="W676" s="302"/>
      <c r="X676" s="303"/>
      <c r="Y676" s="302"/>
      <c r="Z676" s="303"/>
      <c r="AA676" s="302"/>
      <c r="AB676" s="303"/>
      <c r="AC676" s="302"/>
      <c r="AD676" s="303"/>
    </row>
    <row r="677" spans="1:30" ht="18">
      <c r="A677" s="300"/>
      <c r="B677" s="300"/>
      <c r="C677" s="300"/>
      <c r="D677" s="301"/>
      <c r="E677" s="300"/>
      <c r="F677" s="300"/>
      <c r="G677" s="300"/>
      <c r="H677" s="302"/>
      <c r="I677" s="302"/>
      <c r="J677" s="303"/>
      <c r="K677" s="302"/>
      <c r="L677" s="303"/>
      <c r="M677" s="302"/>
      <c r="N677" s="303"/>
      <c r="O677" s="302"/>
      <c r="P677" s="303"/>
      <c r="Q677" s="302"/>
      <c r="R677" s="303"/>
      <c r="S677" s="302"/>
      <c r="T677" s="303"/>
      <c r="U677" s="302"/>
      <c r="V677" s="303"/>
      <c r="W677" s="302"/>
      <c r="X677" s="303"/>
      <c r="Y677" s="302"/>
      <c r="Z677" s="303"/>
      <c r="AA677" s="302"/>
      <c r="AB677" s="303"/>
      <c r="AC677" s="302"/>
      <c r="AD677" s="303"/>
    </row>
    <row r="678" spans="1:30" ht="18">
      <c r="A678" s="300"/>
      <c r="B678" s="300"/>
      <c r="C678" s="300"/>
      <c r="D678" s="301"/>
      <c r="E678" s="300"/>
      <c r="F678" s="300"/>
      <c r="G678" s="300"/>
      <c r="H678" s="302"/>
      <c r="I678" s="302"/>
      <c r="J678" s="303"/>
      <c r="K678" s="302"/>
      <c r="L678" s="303"/>
      <c r="M678" s="302"/>
      <c r="N678" s="303"/>
      <c r="O678" s="302"/>
      <c r="P678" s="303"/>
      <c r="Q678" s="302"/>
      <c r="R678" s="303"/>
      <c r="S678" s="302"/>
      <c r="T678" s="303"/>
      <c r="U678" s="302"/>
      <c r="V678" s="303"/>
      <c r="W678" s="302"/>
      <c r="X678" s="303"/>
      <c r="Y678" s="302"/>
      <c r="Z678" s="303"/>
      <c r="AA678" s="302"/>
      <c r="AB678" s="303"/>
      <c r="AC678" s="302"/>
      <c r="AD678" s="303"/>
    </row>
    <row r="679" spans="1:30" ht="18">
      <c r="A679" s="300"/>
      <c r="B679" s="300"/>
      <c r="C679" s="300"/>
      <c r="D679" s="301"/>
      <c r="E679" s="300"/>
      <c r="F679" s="300"/>
      <c r="G679" s="300"/>
      <c r="H679" s="302"/>
      <c r="I679" s="302"/>
      <c r="J679" s="303"/>
      <c r="K679" s="302"/>
      <c r="L679" s="303"/>
      <c r="M679" s="302"/>
      <c r="N679" s="303"/>
      <c r="O679" s="302"/>
      <c r="P679" s="303"/>
      <c r="Q679" s="302"/>
      <c r="R679" s="303"/>
      <c r="S679" s="302"/>
      <c r="T679" s="303"/>
      <c r="U679" s="302"/>
      <c r="V679" s="303"/>
      <c r="W679" s="302"/>
      <c r="X679" s="303"/>
      <c r="Y679" s="302"/>
      <c r="Z679" s="303"/>
      <c r="AA679" s="302"/>
      <c r="AB679" s="303"/>
      <c r="AC679" s="302"/>
      <c r="AD679" s="303"/>
    </row>
    <row r="680" spans="1:30" ht="23.25">
      <c r="A680" s="810" t="s">
        <v>2404</v>
      </c>
      <c r="B680" s="810"/>
      <c r="C680" s="810"/>
      <c r="D680" s="810"/>
      <c r="E680" s="810"/>
      <c r="F680" s="810"/>
      <c r="G680" s="810"/>
      <c r="H680" s="810"/>
      <c r="I680" s="810"/>
      <c r="J680" s="810"/>
      <c r="K680" s="810"/>
      <c r="L680" s="810"/>
      <c r="M680" s="810"/>
      <c r="N680" s="810"/>
      <c r="O680" s="810"/>
      <c r="P680" s="810"/>
      <c r="Q680" s="810"/>
      <c r="R680" s="810"/>
      <c r="S680" s="810"/>
      <c r="T680" s="810"/>
      <c r="U680" s="810"/>
      <c r="V680" s="810"/>
      <c r="W680" s="810"/>
      <c r="X680" s="810"/>
      <c r="Y680" s="810"/>
      <c r="Z680" s="810"/>
      <c r="AA680" s="810"/>
      <c r="AB680" s="810"/>
      <c r="AC680" s="810"/>
      <c r="AD680" s="810"/>
    </row>
    <row r="681" spans="1:30" ht="23.25">
      <c r="A681" s="810" t="s">
        <v>124</v>
      </c>
      <c r="B681" s="810"/>
      <c r="C681" s="810"/>
      <c r="D681" s="810"/>
      <c r="E681" s="810"/>
      <c r="F681" s="810"/>
      <c r="G681" s="810"/>
      <c r="H681" s="810"/>
      <c r="I681" s="810"/>
      <c r="J681" s="810"/>
      <c r="K681" s="810"/>
      <c r="L681" s="810"/>
      <c r="M681" s="810"/>
      <c r="N681" s="810"/>
      <c r="O681" s="810"/>
      <c r="P681" s="810"/>
      <c r="Q681" s="810"/>
      <c r="R681" s="810"/>
      <c r="S681" s="810"/>
      <c r="T681" s="810"/>
      <c r="U681" s="810"/>
      <c r="V681" s="810"/>
      <c r="W681" s="810"/>
      <c r="X681" s="810"/>
      <c r="Y681" s="810"/>
      <c r="Z681" s="810"/>
      <c r="AA681" s="810"/>
      <c r="AB681" s="810"/>
      <c r="AC681" s="810"/>
      <c r="AD681" s="810"/>
    </row>
    <row r="682" spans="1:30" ht="21">
      <c r="A682" s="290"/>
      <c r="B682" s="812" t="s">
        <v>968</v>
      </c>
      <c r="C682" s="812"/>
      <c r="D682" s="812"/>
      <c r="E682" s="812"/>
      <c r="F682" s="812"/>
      <c r="G682" s="812"/>
      <c r="H682" s="812"/>
      <c r="I682" s="812"/>
      <c r="J682" s="812"/>
      <c r="K682" s="812"/>
      <c r="L682" s="812"/>
      <c r="M682" s="812"/>
      <c r="N682" s="812"/>
      <c r="O682" s="812"/>
      <c r="P682" s="812"/>
      <c r="Q682" s="812"/>
      <c r="R682" s="812"/>
      <c r="S682" s="812"/>
      <c r="T682" s="812"/>
      <c r="U682" s="812"/>
      <c r="V682" s="812"/>
      <c r="W682" s="812"/>
      <c r="X682" s="812"/>
      <c r="Y682" s="812"/>
      <c r="Z682" s="812"/>
      <c r="AA682" s="812"/>
      <c r="AB682" s="812"/>
      <c r="AC682" s="812"/>
      <c r="AD682" s="812"/>
    </row>
    <row r="683" spans="1:30" ht="21">
      <c r="A683" s="290"/>
      <c r="B683" s="812" t="s">
        <v>26</v>
      </c>
      <c r="C683" s="812"/>
      <c r="D683" s="812"/>
      <c r="E683" s="812"/>
      <c r="F683" s="812"/>
      <c r="G683" s="812"/>
      <c r="H683" s="291"/>
      <c r="I683" s="291"/>
      <c r="J683" s="297"/>
      <c r="K683" s="291"/>
      <c r="L683" s="297"/>
      <c r="M683" s="291"/>
      <c r="N683" s="297"/>
      <c r="O683" s="291"/>
      <c r="P683" s="297"/>
      <c r="Q683" s="291"/>
      <c r="R683" s="297"/>
      <c r="S683" s="291"/>
      <c r="T683" s="297"/>
      <c r="U683" s="291"/>
      <c r="V683" s="297"/>
      <c r="W683" s="291"/>
      <c r="X683" s="297"/>
      <c r="Y683" s="291"/>
      <c r="Z683" s="297"/>
      <c r="AA683" s="291"/>
      <c r="AB683" s="297"/>
      <c r="AC683" s="291"/>
      <c r="AD683" s="297"/>
    </row>
    <row r="684" spans="1:30" ht="23.25">
      <c r="A684" s="290"/>
      <c r="B684" s="293"/>
      <c r="C684" s="293"/>
      <c r="D684" s="294"/>
      <c r="E684" s="293"/>
      <c r="F684" s="293"/>
      <c r="G684" s="293"/>
      <c r="H684" s="295"/>
      <c r="I684" s="295"/>
      <c r="J684" s="376"/>
      <c r="K684" s="295"/>
      <c r="L684" s="376"/>
      <c r="M684" s="295"/>
      <c r="N684" s="376"/>
      <c r="O684" s="295"/>
      <c r="P684" s="376"/>
      <c r="Q684" s="295"/>
      <c r="R684" s="376"/>
      <c r="S684" s="295"/>
      <c r="T684" s="376"/>
      <c r="U684" s="295"/>
      <c r="V684" s="376"/>
      <c r="W684" s="295"/>
      <c r="X684" s="376"/>
      <c r="Y684" s="295"/>
      <c r="Z684" s="376"/>
      <c r="AA684" s="295"/>
      <c r="AB684" s="376"/>
      <c r="AC684" s="295"/>
      <c r="AD684" s="376"/>
    </row>
    <row r="685" spans="1:30" ht="23.25">
      <c r="A685" s="290"/>
      <c r="B685" s="293"/>
      <c r="C685" s="293"/>
      <c r="D685" s="294"/>
      <c r="E685" s="293"/>
      <c r="F685" s="293"/>
      <c r="G685" s="293"/>
      <c r="H685" s="295"/>
      <c r="I685" s="295"/>
      <c r="J685" s="376"/>
      <c r="K685" s="295"/>
      <c r="L685" s="376"/>
      <c r="M685" s="295"/>
      <c r="N685" s="376"/>
      <c r="O685" s="295"/>
      <c r="P685" s="376"/>
      <c r="Q685" s="295"/>
      <c r="R685" s="376"/>
      <c r="S685" s="295"/>
      <c r="T685" s="376"/>
      <c r="U685" s="295"/>
      <c r="V685" s="376"/>
      <c r="W685" s="295"/>
      <c r="X685" s="376"/>
      <c r="Y685" s="295"/>
      <c r="Z685" s="376"/>
      <c r="AA685" s="295"/>
      <c r="AB685" s="376"/>
      <c r="AC685" s="295"/>
      <c r="AD685" s="376"/>
    </row>
    <row r="686" spans="1:30" ht="18">
      <c r="A686" s="740" t="s">
        <v>940</v>
      </c>
      <c r="B686" s="740" t="s">
        <v>122</v>
      </c>
      <c r="C686" s="740" t="s">
        <v>942</v>
      </c>
      <c r="D686" s="813" t="s">
        <v>943</v>
      </c>
      <c r="E686" s="740" t="s">
        <v>944</v>
      </c>
      <c r="F686" s="740" t="s">
        <v>945</v>
      </c>
      <c r="G686" s="740" t="s">
        <v>1139</v>
      </c>
      <c r="H686" s="743" t="s">
        <v>946</v>
      </c>
      <c r="I686" s="743" t="s">
        <v>1853</v>
      </c>
      <c r="J686" s="776" t="s">
        <v>1852</v>
      </c>
      <c r="K686" s="765" t="s">
        <v>928</v>
      </c>
      <c r="L686" s="766"/>
      <c r="M686" s="751" t="s">
        <v>929</v>
      </c>
      <c r="N686" s="764"/>
      <c r="O686" s="764"/>
      <c r="P686" s="764"/>
      <c r="Q686" s="764"/>
      <c r="R686" s="764"/>
      <c r="S686" s="764"/>
      <c r="T686" s="764"/>
      <c r="U686" s="764"/>
      <c r="V686" s="764"/>
      <c r="W686" s="764"/>
      <c r="X686" s="764"/>
      <c r="Y686" s="764"/>
      <c r="Z686" s="764"/>
      <c r="AA686" s="764"/>
      <c r="AB686" s="764"/>
      <c r="AC686" s="764"/>
      <c r="AD686" s="752"/>
    </row>
    <row r="687" spans="1:30" ht="18">
      <c r="A687" s="741"/>
      <c r="B687" s="741"/>
      <c r="C687" s="741"/>
      <c r="D687" s="814"/>
      <c r="E687" s="741"/>
      <c r="F687" s="741"/>
      <c r="G687" s="816"/>
      <c r="H687" s="744"/>
      <c r="I687" s="744"/>
      <c r="J687" s="777"/>
      <c r="K687" s="767"/>
      <c r="L687" s="768"/>
      <c r="M687" s="808" t="s">
        <v>930</v>
      </c>
      <c r="N687" s="809"/>
      <c r="O687" s="808" t="s">
        <v>931</v>
      </c>
      <c r="P687" s="809"/>
      <c r="Q687" s="808" t="s">
        <v>932</v>
      </c>
      <c r="R687" s="809"/>
      <c r="S687" s="808" t="s">
        <v>933</v>
      </c>
      <c r="T687" s="809"/>
      <c r="U687" s="808" t="s">
        <v>934</v>
      </c>
      <c r="V687" s="809"/>
      <c r="W687" s="808" t="s">
        <v>935</v>
      </c>
      <c r="X687" s="809"/>
      <c r="Y687" s="808" t="s">
        <v>936</v>
      </c>
      <c r="Z687" s="809"/>
      <c r="AA687" s="808" t="s">
        <v>950</v>
      </c>
      <c r="AB687" s="809"/>
      <c r="AC687" s="808" t="s">
        <v>951</v>
      </c>
      <c r="AD687" s="809"/>
    </row>
    <row r="688" spans="1:30" ht="36">
      <c r="A688" s="742"/>
      <c r="B688" s="742"/>
      <c r="C688" s="742"/>
      <c r="D688" s="815"/>
      <c r="E688" s="742"/>
      <c r="F688" s="742"/>
      <c r="G688" s="817"/>
      <c r="H688" s="745"/>
      <c r="I688" s="745"/>
      <c r="J688" s="778"/>
      <c r="K688" s="416" t="s">
        <v>937</v>
      </c>
      <c r="L688" s="65" t="s">
        <v>949</v>
      </c>
      <c r="M688" s="416" t="s">
        <v>937</v>
      </c>
      <c r="N688" s="65" t="s">
        <v>949</v>
      </c>
      <c r="O688" s="416" t="s">
        <v>937</v>
      </c>
      <c r="P688" s="65" t="s">
        <v>949</v>
      </c>
      <c r="Q688" s="416" t="s">
        <v>937</v>
      </c>
      <c r="R688" s="65" t="s">
        <v>949</v>
      </c>
      <c r="S688" s="416" t="s">
        <v>937</v>
      </c>
      <c r="T688" s="65" t="s">
        <v>949</v>
      </c>
      <c r="U688" s="416" t="s">
        <v>937</v>
      </c>
      <c r="V688" s="65" t="s">
        <v>949</v>
      </c>
      <c r="W688" s="416" t="s">
        <v>937</v>
      </c>
      <c r="X688" s="65" t="s">
        <v>949</v>
      </c>
      <c r="Y688" s="416" t="s">
        <v>937</v>
      </c>
      <c r="Z688" s="65" t="s">
        <v>949</v>
      </c>
      <c r="AA688" s="416" t="s">
        <v>937</v>
      </c>
      <c r="AB688" s="65" t="s">
        <v>949</v>
      </c>
      <c r="AC688" s="416" t="s">
        <v>937</v>
      </c>
      <c r="AD688" s="65" t="s">
        <v>949</v>
      </c>
    </row>
    <row r="689" spans="1:32" ht="18.75" thickBot="1">
      <c r="A689" s="32">
        <v>1</v>
      </c>
      <c r="B689" s="51" t="s">
        <v>27</v>
      </c>
      <c r="C689" s="284" t="s">
        <v>28</v>
      </c>
      <c r="D689" s="285">
        <v>19</v>
      </c>
      <c r="E689" s="200" t="s">
        <v>29</v>
      </c>
      <c r="F689" s="200" t="s">
        <v>30</v>
      </c>
      <c r="G689" s="200" t="s">
        <v>1334</v>
      </c>
      <c r="H689" s="176">
        <v>78</v>
      </c>
      <c r="I689" s="176">
        <v>78</v>
      </c>
      <c r="J689" s="26">
        <f>I689*100/H689</f>
        <v>100</v>
      </c>
      <c r="K689" s="25">
        <v>0</v>
      </c>
      <c r="L689" s="26">
        <f>K689*100/I689</f>
        <v>0</v>
      </c>
      <c r="M689" s="40">
        <v>0</v>
      </c>
      <c r="N689" s="26">
        <f>M689*100/I689</f>
        <v>0</v>
      </c>
      <c r="O689" s="40">
        <v>0</v>
      </c>
      <c r="P689" s="26">
        <f>O689*100/I689</f>
        <v>0</v>
      </c>
      <c r="Q689" s="40">
        <v>0</v>
      </c>
      <c r="R689" s="26">
        <v>0</v>
      </c>
      <c r="S689" s="40">
        <v>0</v>
      </c>
      <c r="T689" s="26">
        <f>S689*100/I689</f>
        <v>0</v>
      </c>
      <c r="U689" s="40">
        <v>0</v>
      </c>
      <c r="V689" s="26">
        <f>U689*100/I689</f>
        <v>0</v>
      </c>
      <c r="W689" s="40">
        <v>0</v>
      </c>
      <c r="X689" s="26">
        <f>W689*100/I689</f>
        <v>0</v>
      </c>
      <c r="Y689" s="40">
        <v>0</v>
      </c>
      <c r="Z689" s="26">
        <f>Y689*100/I689</f>
        <v>0</v>
      </c>
      <c r="AA689" s="40">
        <v>0</v>
      </c>
      <c r="AB689" s="26">
        <v>0</v>
      </c>
      <c r="AC689" s="40">
        <v>0</v>
      </c>
      <c r="AD689" s="26">
        <v>0</v>
      </c>
      <c r="AE689" s="192">
        <v>1</v>
      </c>
      <c r="AF689" s="192">
        <v>1</v>
      </c>
    </row>
    <row r="690" spans="1:32" ht="19.5" thickTop="1" thickBot="1">
      <c r="A690" s="824" t="s">
        <v>123</v>
      </c>
      <c r="B690" s="825"/>
      <c r="C690" s="825"/>
      <c r="D690" s="825"/>
      <c r="E690" s="825"/>
      <c r="F690" s="825"/>
      <c r="G690" s="826"/>
      <c r="H690" s="82">
        <f>SUM(H680:H689)</f>
        <v>78</v>
      </c>
      <c r="I690" s="82">
        <f>SUM(I680:I689)</f>
        <v>78</v>
      </c>
      <c r="J690" s="83">
        <f>I690/H690*100</f>
        <v>100</v>
      </c>
      <c r="K690" s="82">
        <f>SUM(K680:K689)</f>
        <v>0</v>
      </c>
      <c r="L690" s="83">
        <f>K690/I690*100</f>
        <v>0</v>
      </c>
      <c r="M690" s="82">
        <f>SUM(M680:M689)</f>
        <v>0</v>
      </c>
      <c r="N690" s="83">
        <f>M690/I690*100</f>
        <v>0</v>
      </c>
      <c r="O690" s="82">
        <f>SUM(O680:O689)</f>
        <v>0</v>
      </c>
      <c r="P690" s="83">
        <f>O690/I690*100</f>
        <v>0</v>
      </c>
      <c r="Q690" s="82">
        <f>SUM(Q680:Q689)</f>
        <v>0</v>
      </c>
      <c r="R690" s="83">
        <f>Q690/I690*100</f>
        <v>0</v>
      </c>
      <c r="S690" s="82">
        <f>SUM(S680:S689)</f>
        <v>0</v>
      </c>
      <c r="T690" s="83">
        <f>S690/I690*100</f>
        <v>0</v>
      </c>
      <c r="U690" s="82">
        <f>SUM(U680:U689)</f>
        <v>0</v>
      </c>
      <c r="V690" s="83">
        <f>U690/I690*100</f>
        <v>0</v>
      </c>
      <c r="W690" s="82">
        <f>SUM(W680:W689)</f>
        <v>0</v>
      </c>
      <c r="X690" s="83">
        <f>W690/I690*100</f>
        <v>0</v>
      </c>
      <c r="Y690" s="82">
        <f>SUM(Y680:Y689)</f>
        <v>0</v>
      </c>
      <c r="Z690" s="83">
        <f>Y690/I690*100</f>
        <v>0</v>
      </c>
      <c r="AA690" s="82">
        <f>SUM(AA680:AA689)</f>
        <v>0</v>
      </c>
      <c r="AB690" s="83">
        <f>AA690/I690*100</f>
        <v>0</v>
      </c>
      <c r="AC690" s="82">
        <f>SUM(AC680:AC689)</f>
        <v>0</v>
      </c>
      <c r="AD690" s="83">
        <f>AC690/I690*100</f>
        <v>0</v>
      </c>
    </row>
    <row r="691" spans="1:32" ht="18.75" thickTop="1">
      <c r="A691" s="300"/>
      <c r="B691" s="300"/>
      <c r="C691" s="300"/>
      <c r="D691" s="301"/>
      <c r="E691" s="300"/>
      <c r="F691" s="300"/>
      <c r="G691" s="300"/>
      <c r="H691" s="302"/>
      <c r="I691" s="302"/>
      <c r="J691" s="303"/>
      <c r="K691" s="302"/>
      <c r="L691" s="303"/>
      <c r="M691" s="302"/>
      <c r="N691" s="303"/>
      <c r="O691" s="302"/>
      <c r="P691" s="303"/>
      <c r="Q691" s="302"/>
      <c r="R691" s="303"/>
      <c r="S691" s="302"/>
      <c r="T691" s="303"/>
      <c r="U691" s="302"/>
      <c r="V691" s="303"/>
      <c r="W691" s="302"/>
      <c r="X691" s="303"/>
      <c r="Y691" s="302"/>
      <c r="Z691" s="303"/>
      <c r="AA691" s="302"/>
      <c r="AB691" s="303"/>
      <c r="AC691" s="302"/>
      <c r="AD691" s="303"/>
    </row>
    <row r="692" spans="1:32" ht="18">
      <c r="A692" s="300"/>
      <c r="B692" s="300"/>
      <c r="C692" s="300"/>
      <c r="D692" s="301"/>
      <c r="E692" s="300"/>
      <c r="F692" s="300"/>
      <c r="G692" s="300"/>
      <c r="H692" s="302"/>
      <c r="I692" s="302"/>
      <c r="J692" s="303"/>
      <c r="K692" s="302"/>
      <c r="L692" s="303"/>
      <c r="M692" s="302"/>
      <c r="N692" s="303"/>
      <c r="O692" s="302"/>
      <c r="P692" s="303"/>
      <c r="Q692" s="302"/>
      <c r="R692" s="303"/>
      <c r="S692" s="302"/>
      <c r="T692" s="303"/>
      <c r="U692" s="302"/>
      <c r="V692" s="303"/>
      <c r="W692" s="302"/>
      <c r="X692" s="303"/>
      <c r="Y692" s="302"/>
      <c r="Z692" s="303"/>
      <c r="AA692" s="302"/>
      <c r="AB692" s="303"/>
      <c r="AC692" s="302"/>
      <c r="AD692" s="303"/>
    </row>
    <row r="693" spans="1:32" ht="18">
      <c r="A693" s="300"/>
      <c r="B693" s="300"/>
      <c r="C693" s="300"/>
      <c r="D693" s="301"/>
      <c r="E693" s="300"/>
      <c r="F693" s="300"/>
      <c r="G693" s="300"/>
      <c r="H693" s="302"/>
      <c r="I693" s="302"/>
      <c r="J693" s="303"/>
      <c r="K693" s="302"/>
      <c r="L693" s="303"/>
      <c r="M693" s="302"/>
      <c r="N693" s="303"/>
      <c r="O693" s="302"/>
      <c r="P693" s="303"/>
      <c r="Q693" s="302"/>
      <c r="R693" s="303"/>
      <c r="S693" s="302"/>
      <c r="T693" s="303"/>
      <c r="U693" s="302"/>
      <c r="V693" s="303"/>
      <c r="W693" s="302"/>
      <c r="X693" s="303"/>
      <c r="Y693" s="302"/>
      <c r="Z693" s="303"/>
      <c r="AA693" s="302"/>
      <c r="AB693" s="303"/>
      <c r="AC693" s="302"/>
      <c r="AD693" s="303"/>
    </row>
    <row r="694" spans="1:32" ht="18">
      <c r="A694" s="300"/>
      <c r="B694" s="300"/>
      <c r="C694" s="300"/>
      <c r="D694" s="301"/>
      <c r="E694" s="300"/>
      <c r="F694" s="300"/>
      <c r="G694" s="300"/>
      <c r="H694" s="302"/>
      <c r="I694" s="302"/>
      <c r="J694" s="303"/>
      <c r="K694" s="302"/>
      <c r="L694" s="303"/>
      <c r="M694" s="302"/>
      <c r="N694" s="303"/>
      <c r="O694" s="302"/>
      <c r="P694" s="303"/>
      <c r="Q694" s="302"/>
      <c r="R694" s="303"/>
      <c r="S694" s="302"/>
      <c r="T694" s="303"/>
      <c r="U694" s="302"/>
      <c r="V694" s="303"/>
      <c r="W694" s="302"/>
      <c r="X694" s="303"/>
      <c r="Y694" s="302"/>
      <c r="Z694" s="303"/>
      <c r="AA694" s="302"/>
      <c r="AB694" s="303"/>
      <c r="AC694" s="302"/>
      <c r="AD694" s="303"/>
    </row>
    <row r="695" spans="1:32" ht="18">
      <c r="A695" s="300"/>
      <c r="B695" s="300"/>
      <c r="C695" s="300"/>
      <c r="D695" s="301"/>
      <c r="E695" s="300"/>
      <c r="F695" s="300"/>
      <c r="G695" s="300"/>
      <c r="H695" s="302"/>
      <c r="I695" s="302"/>
      <c r="J695" s="303"/>
      <c r="K695" s="302"/>
      <c r="L695" s="303"/>
      <c r="M695" s="302"/>
      <c r="N695" s="303"/>
      <c r="O695" s="302"/>
      <c r="P695" s="303"/>
      <c r="Q695" s="302"/>
      <c r="R695" s="303"/>
      <c r="S695" s="302"/>
      <c r="T695" s="303"/>
      <c r="U695" s="302"/>
      <c r="V695" s="303"/>
      <c r="W695" s="302"/>
      <c r="X695" s="303"/>
      <c r="Y695" s="302"/>
      <c r="Z695" s="303"/>
      <c r="AA695" s="302"/>
      <c r="AB695" s="303"/>
      <c r="AC695" s="302"/>
      <c r="AD695" s="303"/>
    </row>
    <row r="696" spans="1:32" ht="23.25">
      <c r="A696" s="810" t="s">
        <v>2404</v>
      </c>
      <c r="B696" s="810"/>
      <c r="C696" s="810"/>
      <c r="D696" s="810"/>
      <c r="E696" s="810"/>
      <c r="F696" s="810"/>
      <c r="G696" s="810"/>
      <c r="H696" s="810"/>
      <c r="I696" s="810"/>
      <c r="J696" s="810"/>
      <c r="K696" s="810"/>
      <c r="L696" s="810"/>
      <c r="M696" s="810"/>
      <c r="N696" s="810"/>
      <c r="O696" s="810"/>
      <c r="P696" s="810"/>
      <c r="Q696" s="810"/>
      <c r="R696" s="810"/>
      <c r="S696" s="810"/>
      <c r="T696" s="810"/>
      <c r="U696" s="810"/>
      <c r="V696" s="810"/>
      <c r="W696" s="810"/>
      <c r="X696" s="810"/>
      <c r="Y696" s="810"/>
      <c r="Z696" s="810"/>
      <c r="AA696" s="810"/>
      <c r="AB696" s="810"/>
      <c r="AC696" s="810"/>
      <c r="AD696" s="810"/>
    </row>
    <row r="697" spans="1:32" ht="23.25">
      <c r="A697" s="810" t="s">
        <v>124</v>
      </c>
      <c r="B697" s="810"/>
      <c r="C697" s="810"/>
      <c r="D697" s="810"/>
      <c r="E697" s="810"/>
      <c r="F697" s="810"/>
      <c r="G697" s="810"/>
      <c r="H697" s="810"/>
      <c r="I697" s="810"/>
      <c r="J697" s="810"/>
      <c r="K697" s="810"/>
      <c r="L697" s="810"/>
      <c r="M697" s="810"/>
      <c r="N697" s="810"/>
      <c r="O697" s="810"/>
      <c r="P697" s="810"/>
      <c r="Q697" s="810"/>
      <c r="R697" s="810"/>
      <c r="S697" s="810"/>
      <c r="T697" s="810"/>
      <c r="U697" s="810"/>
      <c r="V697" s="810"/>
      <c r="W697" s="810"/>
      <c r="X697" s="810"/>
      <c r="Y697" s="810"/>
      <c r="Z697" s="810"/>
      <c r="AA697" s="810"/>
      <c r="AB697" s="810"/>
      <c r="AC697" s="810"/>
      <c r="AD697" s="810"/>
    </row>
    <row r="698" spans="1:32" ht="21">
      <c r="A698" s="290"/>
      <c r="B698" s="812" t="s">
        <v>968</v>
      </c>
      <c r="C698" s="812"/>
      <c r="D698" s="812"/>
      <c r="E698" s="812"/>
      <c r="F698" s="812"/>
      <c r="G698" s="812"/>
      <c r="H698" s="812"/>
      <c r="I698" s="812"/>
      <c r="J698" s="812"/>
      <c r="K698" s="812"/>
      <c r="L698" s="812"/>
      <c r="M698" s="812"/>
      <c r="N698" s="812"/>
      <c r="O698" s="812"/>
      <c r="P698" s="812"/>
      <c r="Q698" s="812"/>
      <c r="R698" s="812"/>
      <c r="S698" s="812"/>
      <c r="T698" s="812"/>
      <c r="U698" s="812"/>
      <c r="V698" s="812"/>
      <c r="W698" s="812"/>
      <c r="X698" s="812"/>
      <c r="Y698" s="812"/>
      <c r="Z698" s="812"/>
      <c r="AA698" s="812"/>
      <c r="AB698" s="812"/>
      <c r="AC698" s="812"/>
      <c r="AD698" s="812"/>
    </row>
    <row r="699" spans="1:32" ht="21">
      <c r="A699" s="290"/>
      <c r="B699" s="812" t="s">
        <v>2146</v>
      </c>
      <c r="C699" s="812"/>
      <c r="D699" s="812"/>
      <c r="E699" s="812"/>
      <c r="F699" s="812"/>
      <c r="G699" s="812"/>
      <c r="H699" s="291"/>
      <c r="I699" s="291"/>
      <c r="J699" s="297"/>
      <c r="K699" s="291"/>
      <c r="L699" s="297"/>
      <c r="M699" s="291"/>
      <c r="N699" s="297"/>
      <c r="O699" s="291"/>
      <c r="P699" s="297"/>
      <c r="Q699" s="291"/>
      <c r="R699" s="297"/>
      <c r="S699" s="291"/>
      <c r="T699" s="297"/>
      <c r="U699" s="291"/>
      <c r="V699" s="297"/>
      <c r="W699" s="291"/>
      <c r="X699" s="297"/>
      <c r="Y699" s="291"/>
      <c r="Z699" s="297"/>
      <c r="AA699" s="291"/>
      <c r="AB699" s="297"/>
      <c r="AC699" s="291"/>
      <c r="AD699" s="297"/>
    </row>
    <row r="700" spans="1:32" ht="23.25">
      <c r="A700" s="290"/>
      <c r="B700" s="293"/>
      <c r="C700" s="293"/>
      <c r="D700" s="294"/>
      <c r="E700" s="293"/>
      <c r="F700" s="293"/>
      <c r="G700" s="293"/>
      <c r="H700" s="295"/>
      <c r="I700" s="295"/>
      <c r="J700" s="376"/>
      <c r="K700" s="295"/>
      <c r="L700" s="376"/>
      <c r="M700" s="295"/>
      <c r="N700" s="376"/>
      <c r="O700" s="295"/>
      <c r="P700" s="376"/>
      <c r="Q700" s="295"/>
      <c r="R700" s="376"/>
      <c r="S700" s="295"/>
      <c r="T700" s="376"/>
      <c r="U700" s="295"/>
      <c r="V700" s="376"/>
      <c r="W700" s="295"/>
      <c r="X700" s="376"/>
      <c r="Y700" s="295"/>
      <c r="Z700" s="376"/>
      <c r="AA700" s="295"/>
      <c r="AB700" s="376"/>
      <c r="AC700" s="295"/>
      <c r="AD700" s="376"/>
    </row>
    <row r="701" spans="1:32" ht="23.25">
      <c r="A701" s="290"/>
      <c r="B701" s="293"/>
      <c r="C701" s="293"/>
      <c r="D701" s="294"/>
      <c r="E701" s="293"/>
      <c r="F701" s="293"/>
      <c r="G701" s="293"/>
      <c r="H701" s="295"/>
      <c r="I701" s="295"/>
      <c r="J701" s="376"/>
      <c r="K701" s="295"/>
      <c r="L701" s="376"/>
      <c r="M701" s="295"/>
      <c r="N701" s="376"/>
      <c r="O701" s="295"/>
      <c r="P701" s="376"/>
      <c r="Q701" s="295"/>
      <c r="R701" s="376"/>
      <c r="S701" s="295"/>
      <c r="T701" s="376"/>
      <c r="U701" s="295"/>
      <c r="V701" s="376"/>
      <c r="W701" s="295"/>
      <c r="X701" s="376"/>
      <c r="Y701" s="295"/>
      <c r="Z701" s="376"/>
      <c r="AA701" s="295"/>
      <c r="AB701" s="376"/>
      <c r="AC701" s="295"/>
      <c r="AD701" s="376"/>
    </row>
    <row r="702" spans="1:32" ht="18">
      <c r="A702" s="740" t="s">
        <v>940</v>
      </c>
      <c r="B702" s="740" t="s">
        <v>122</v>
      </c>
      <c r="C702" s="740" t="s">
        <v>942</v>
      </c>
      <c r="D702" s="813" t="s">
        <v>943</v>
      </c>
      <c r="E702" s="740" t="s">
        <v>944</v>
      </c>
      <c r="F702" s="740" t="s">
        <v>945</v>
      </c>
      <c r="G702" s="740" t="s">
        <v>1139</v>
      </c>
      <c r="H702" s="743" t="s">
        <v>946</v>
      </c>
      <c r="I702" s="743" t="s">
        <v>1853</v>
      </c>
      <c r="J702" s="776" t="s">
        <v>1852</v>
      </c>
      <c r="K702" s="765" t="s">
        <v>928</v>
      </c>
      <c r="L702" s="766"/>
      <c r="M702" s="751" t="s">
        <v>929</v>
      </c>
      <c r="N702" s="764"/>
      <c r="O702" s="764"/>
      <c r="P702" s="764"/>
      <c r="Q702" s="764"/>
      <c r="R702" s="764"/>
      <c r="S702" s="764"/>
      <c r="T702" s="764"/>
      <c r="U702" s="764"/>
      <c r="V702" s="764"/>
      <c r="W702" s="764"/>
      <c r="X702" s="764"/>
      <c r="Y702" s="764"/>
      <c r="Z702" s="764"/>
      <c r="AA702" s="764"/>
      <c r="AB702" s="764"/>
      <c r="AC702" s="764"/>
      <c r="AD702" s="752"/>
    </row>
    <row r="703" spans="1:32" ht="18">
      <c r="A703" s="741"/>
      <c r="B703" s="741"/>
      <c r="C703" s="741"/>
      <c r="D703" s="814"/>
      <c r="E703" s="741"/>
      <c r="F703" s="741"/>
      <c r="G703" s="816"/>
      <c r="H703" s="744"/>
      <c r="I703" s="744"/>
      <c r="J703" s="777"/>
      <c r="K703" s="767"/>
      <c r="L703" s="768"/>
      <c r="M703" s="808" t="s">
        <v>930</v>
      </c>
      <c r="N703" s="809"/>
      <c r="O703" s="808" t="s">
        <v>931</v>
      </c>
      <c r="P703" s="809"/>
      <c r="Q703" s="808" t="s">
        <v>932</v>
      </c>
      <c r="R703" s="809"/>
      <c r="S703" s="808" t="s">
        <v>933</v>
      </c>
      <c r="T703" s="809"/>
      <c r="U703" s="808" t="s">
        <v>934</v>
      </c>
      <c r="V703" s="809"/>
      <c r="W703" s="808" t="s">
        <v>935</v>
      </c>
      <c r="X703" s="809"/>
      <c r="Y703" s="808" t="s">
        <v>936</v>
      </c>
      <c r="Z703" s="809"/>
      <c r="AA703" s="808" t="s">
        <v>950</v>
      </c>
      <c r="AB703" s="809"/>
      <c r="AC703" s="808" t="s">
        <v>951</v>
      </c>
      <c r="AD703" s="809"/>
    </row>
    <row r="704" spans="1:32" ht="36">
      <c r="A704" s="742"/>
      <c r="B704" s="742"/>
      <c r="C704" s="742"/>
      <c r="D704" s="815"/>
      <c r="E704" s="742"/>
      <c r="F704" s="742"/>
      <c r="G704" s="817"/>
      <c r="H704" s="745"/>
      <c r="I704" s="745"/>
      <c r="J704" s="778"/>
      <c r="K704" s="416" t="s">
        <v>937</v>
      </c>
      <c r="L704" s="65" t="s">
        <v>949</v>
      </c>
      <c r="M704" s="416" t="s">
        <v>937</v>
      </c>
      <c r="N704" s="65" t="s">
        <v>949</v>
      </c>
      <c r="O704" s="416" t="s">
        <v>937</v>
      </c>
      <c r="P704" s="65" t="s">
        <v>949</v>
      </c>
      <c r="Q704" s="416" t="s">
        <v>937</v>
      </c>
      <c r="R704" s="65" t="s">
        <v>949</v>
      </c>
      <c r="S704" s="416" t="s">
        <v>937</v>
      </c>
      <c r="T704" s="65" t="s">
        <v>949</v>
      </c>
      <c r="U704" s="416" t="s">
        <v>937</v>
      </c>
      <c r="V704" s="65" t="s">
        <v>949</v>
      </c>
      <c r="W704" s="416" t="s">
        <v>937</v>
      </c>
      <c r="X704" s="65" t="s">
        <v>949</v>
      </c>
      <c r="Y704" s="416" t="s">
        <v>937</v>
      </c>
      <c r="Z704" s="65" t="s">
        <v>949</v>
      </c>
      <c r="AA704" s="416" t="s">
        <v>937</v>
      </c>
      <c r="AB704" s="65" t="s">
        <v>949</v>
      </c>
      <c r="AC704" s="416" t="s">
        <v>937</v>
      </c>
      <c r="AD704" s="65" t="s">
        <v>949</v>
      </c>
    </row>
    <row r="705" spans="1:32" ht="18">
      <c r="A705" s="50">
        <v>1</v>
      </c>
      <c r="B705" s="51" t="s">
        <v>2145</v>
      </c>
      <c r="C705" s="284" t="s">
        <v>31</v>
      </c>
      <c r="D705" s="285">
        <v>12</v>
      </c>
      <c r="E705" s="200" t="s">
        <v>32</v>
      </c>
      <c r="F705" s="200" t="s">
        <v>1330</v>
      </c>
      <c r="G705" s="200" t="s">
        <v>1334</v>
      </c>
      <c r="H705" s="339">
        <v>43</v>
      </c>
      <c r="I705" s="339">
        <v>43</v>
      </c>
      <c r="J705" s="26">
        <f>I705*100/H705</f>
        <v>100</v>
      </c>
      <c r="K705" s="25">
        <v>16</v>
      </c>
      <c r="L705" s="26">
        <f>K705*100/I705</f>
        <v>37.209302325581397</v>
      </c>
      <c r="M705" s="40">
        <v>0</v>
      </c>
      <c r="N705" s="26">
        <f>M705*100/I705</f>
        <v>0</v>
      </c>
      <c r="O705" s="40">
        <v>0</v>
      </c>
      <c r="P705" s="26">
        <f>O705*100/I705</f>
        <v>0</v>
      </c>
      <c r="Q705" s="40">
        <v>0</v>
      </c>
      <c r="R705" s="26">
        <v>0</v>
      </c>
      <c r="S705" s="40">
        <v>0</v>
      </c>
      <c r="T705" s="26">
        <f>S705*100/I705</f>
        <v>0</v>
      </c>
      <c r="U705" s="40">
        <v>0</v>
      </c>
      <c r="V705" s="26">
        <f>U705*100/I705</f>
        <v>0</v>
      </c>
      <c r="W705" s="40">
        <v>0</v>
      </c>
      <c r="X705" s="26">
        <f>W705*100/I705</f>
        <v>0</v>
      </c>
      <c r="Y705" s="40">
        <v>0</v>
      </c>
      <c r="Z705" s="26">
        <f>Y705*100/I705</f>
        <v>0</v>
      </c>
      <c r="AA705" s="40">
        <v>0</v>
      </c>
      <c r="AB705" s="26">
        <v>0</v>
      </c>
      <c r="AC705" s="40">
        <v>0</v>
      </c>
      <c r="AD705" s="26">
        <v>0</v>
      </c>
      <c r="AE705" s="192">
        <v>1</v>
      </c>
      <c r="AF705" s="192">
        <v>1</v>
      </c>
    </row>
    <row r="706" spans="1:32" ht="18.75" thickBot="1">
      <c r="A706" s="818" t="s">
        <v>123</v>
      </c>
      <c r="B706" s="819"/>
      <c r="C706" s="819"/>
      <c r="D706" s="819"/>
      <c r="E706" s="819"/>
      <c r="F706" s="819"/>
      <c r="G706" s="820"/>
      <c r="H706" s="66">
        <f>SUM(H699:H705)</f>
        <v>43</v>
      </c>
      <c r="I706" s="66">
        <f>SUM(I699:I705)</f>
        <v>43</v>
      </c>
      <c r="J706" s="67">
        <f>I706/H706*100</f>
        <v>100</v>
      </c>
      <c r="K706" s="66">
        <f>SUM(K699:K705)</f>
        <v>16</v>
      </c>
      <c r="L706" s="67">
        <f>K706/I706*100</f>
        <v>37.209302325581397</v>
      </c>
      <c r="M706" s="66">
        <f>SUM(M699:M705)</f>
        <v>0</v>
      </c>
      <c r="N706" s="67">
        <f>M706/I706*100</f>
        <v>0</v>
      </c>
      <c r="O706" s="66">
        <f>SUM(O699:O705)</f>
        <v>0</v>
      </c>
      <c r="P706" s="67">
        <f>O706/I706*100</f>
        <v>0</v>
      </c>
      <c r="Q706" s="66">
        <f>SUM(Q699:Q705)</f>
        <v>0</v>
      </c>
      <c r="R706" s="67">
        <f>Q706/I706*100</f>
        <v>0</v>
      </c>
      <c r="S706" s="66">
        <f>SUM(S699:S705)</f>
        <v>0</v>
      </c>
      <c r="T706" s="67">
        <f>S706/I706*100</f>
        <v>0</v>
      </c>
      <c r="U706" s="66">
        <f>SUM(U699:U705)</f>
        <v>0</v>
      </c>
      <c r="V706" s="67">
        <f>U706/I706*100</f>
        <v>0</v>
      </c>
      <c r="W706" s="66">
        <f>SUM(W699:W705)</f>
        <v>0</v>
      </c>
      <c r="X706" s="67">
        <f>W706/I706*100</f>
        <v>0</v>
      </c>
      <c r="Y706" s="66">
        <f>SUM(Y699:Y705)</f>
        <v>0</v>
      </c>
      <c r="Z706" s="67">
        <f>Y706/I706*100</f>
        <v>0</v>
      </c>
      <c r="AA706" s="66">
        <f>SUM(AA699:AA705)</f>
        <v>0</v>
      </c>
      <c r="AB706" s="67">
        <f>AA706/I706*100</f>
        <v>0</v>
      </c>
      <c r="AC706" s="66">
        <f>SUM(AC699:AC705)</f>
        <v>0</v>
      </c>
      <c r="AD706" s="67">
        <f>AC706/I706*100</f>
        <v>0</v>
      </c>
    </row>
    <row r="707" spans="1:32" ht="18.75" thickTop="1">
      <c r="A707" s="300"/>
      <c r="B707" s="300"/>
      <c r="C707" s="300"/>
      <c r="D707" s="301"/>
      <c r="E707" s="300"/>
      <c r="F707" s="300"/>
      <c r="G707" s="300"/>
      <c r="H707" s="302"/>
      <c r="I707" s="302"/>
      <c r="J707" s="303"/>
      <c r="K707" s="302"/>
      <c r="L707" s="303"/>
      <c r="M707" s="302"/>
      <c r="N707" s="303"/>
      <c r="O707" s="302"/>
      <c r="P707" s="303"/>
      <c r="Q707" s="302"/>
      <c r="R707" s="303"/>
      <c r="S707" s="302"/>
      <c r="T707" s="303"/>
      <c r="U707" s="302"/>
      <c r="V707" s="303"/>
      <c r="W707" s="302"/>
      <c r="X707" s="303"/>
      <c r="Y707" s="302"/>
      <c r="Z707" s="303"/>
      <c r="AA707" s="302"/>
      <c r="AB707" s="303"/>
      <c r="AC707" s="302"/>
      <c r="AD707" s="303"/>
    </row>
    <row r="708" spans="1:32" ht="18">
      <c r="A708" s="300"/>
      <c r="B708" s="300"/>
      <c r="C708" s="300"/>
      <c r="D708" s="301"/>
      <c r="E708" s="300"/>
      <c r="F708" s="300"/>
      <c r="G708" s="300"/>
      <c r="H708" s="302"/>
      <c r="I708" s="302"/>
      <c r="J708" s="303"/>
      <c r="K708" s="92"/>
      <c r="L708" s="303"/>
      <c r="M708" s="302"/>
      <c r="N708" s="303"/>
      <c r="O708" s="302"/>
      <c r="P708" s="303"/>
      <c r="Q708" s="302"/>
      <c r="R708" s="303"/>
      <c r="S708" s="302"/>
      <c r="T708" s="303"/>
      <c r="U708" s="302"/>
      <c r="V708" s="303"/>
      <c r="W708" s="302"/>
      <c r="X708" s="303"/>
      <c r="Y708" s="302"/>
      <c r="Z708" s="303"/>
      <c r="AA708" s="302"/>
      <c r="AB708" s="303"/>
      <c r="AC708" s="302"/>
      <c r="AD708" s="303"/>
    </row>
    <row r="709" spans="1:32" ht="18">
      <c r="A709" s="300"/>
      <c r="B709" s="300"/>
      <c r="C709" s="300"/>
      <c r="D709" s="301"/>
      <c r="E709" s="300"/>
      <c r="F709" s="300"/>
      <c r="G709" s="300"/>
      <c r="H709" s="302"/>
      <c r="I709" s="302"/>
      <c r="J709" s="303"/>
      <c r="K709" s="302"/>
      <c r="L709" s="303"/>
      <c r="M709" s="302"/>
      <c r="N709" s="303"/>
      <c r="O709" s="302"/>
      <c r="P709" s="303"/>
      <c r="Q709" s="302"/>
      <c r="R709" s="303"/>
      <c r="S709" s="302"/>
      <c r="T709" s="303"/>
      <c r="U709" s="302"/>
      <c r="V709" s="303"/>
      <c r="W709" s="302"/>
      <c r="X709" s="303"/>
      <c r="Y709" s="302"/>
      <c r="Z709" s="303"/>
      <c r="AA709" s="302"/>
      <c r="AB709" s="303"/>
      <c r="AC709" s="302"/>
      <c r="AD709" s="303"/>
    </row>
    <row r="710" spans="1:32" ht="18">
      <c r="A710" s="300"/>
      <c r="B710" s="300"/>
      <c r="C710" s="300"/>
      <c r="D710" s="301"/>
      <c r="E710" s="300"/>
      <c r="F710" s="300"/>
      <c r="G710" s="300"/>
      <c r="H710" s="302"/>
      <c r="I710" s="302"/>
      <c r="J710" s="303"/>
      <c r="K710" s="302"/>
      <c r="L710" s="303"/>
      <c r="M710" s="302"/>
      <c r="N710" s="303"/>
      <c r="O710" s="302"/>
      <c r="P710" s="303"/>
      <c r="Q710" s="302"/>
      <c r="R710" s="303"/>
      <c r="S710" s="302"/>
      <c r="T710" s="303"/>
      <c r="U710" s="302"/>
      <c r="V710" s="303"/>
      <c r="W710" s="302"/>
      <c r="X710" s="303"/>
      <c r="Y710" s="302"/>
      <c r="Z710" s="303"/>
      <c r="AA710" s="302"/>
      <c r="AB710" s="303"/>
      <c r="AC710" s="302"/>
      <c r="AD710" s="303"/>
    </row>
    <row r="711" spans="1:32" ht="18">
      <c r="A711" s="300"/>
      <c r="B711" s="300"/>
      <c r="C711" s="300"/>
      <c r="D711" s="301"/>
      <c r="E711" s="300"/>
      <c r="F711" s="300"/>
      <c r="G711" s="300"/>
      <c r="H711" s="302"/>
      <c r="I711" s="302"/>
      <c r="J711" s="303"/>
      <c r="K711" s="302"/>
      <c r="L711" s="303"/>
      <c r="M711" s="302"/>
      <c r="N711" s="303"/>
      <c r="O711" s="302"/>
      <c r="P711" s="303"/>
      <c r="Q711" s="302"/>
      <c r="R711" s="303"/>
      <c r="S711" s="302"/>
      <c r="T711" s="303"/>
      <c r="U711" s="302"/>
      <c r="V711" s="303"/>
      <c r="W711" s="302"/>
      <c r="X711" s="303"/>
      <c r="Y711" s="302"/>
      <c r="Z711" s="303"/>
      <c r="AA711" s="302"/>
      <c r="AB711" s="303"/>
      <c r="AC711" s="302"/>
      <c r="AD711" s="303"/>
    </row>
    <row r="712" spans="1:32" ht="18">
      <c r="A712" s="300"/>
      <c r="B712" s="300"/>
      <c r="C712" s="300"/>
      <c r="D712" s="301"/>
      <c r="E712" s="300"/>
      <c r="F712" s="300"/>
      <c r="G712" s="300"/>
      <c r="H712" s="302"/>
      <c r="I712" s="302"/>
      <c r="J712" s="303"/>
      <c r="K712" s="302"/>
      <c r="L712" s="303"/>
      <c r="M712" s="302"/>
      <c r="N712" s="303"/>
      <c r="O712" s="302"/>
      <c r="P712" s="303"/>
      <c r="Q712" s="302"/>
      <c r="R712" s="303"/>
      <c r="S712" s="302"/>
      <c r="T712" s="303"/>
      <c r="U712" s="302"/>
      <c r="V712" s="303"/>
      <c r="W712" s="302"/>
      <c r="X712" s="303"/>
      <c r="Y712" s="302"/>
      <c r="Z712" s="303"/>
      <c r="AA712" s="302"/>
      <c r="AB712" s="303"/>
      <c r="AC712" s="302"/>
      <c r="AD712" s="303"/>
    </row>
    <row r="713" spans="1:32" ht="18">
      <c r="A713" s="300"/>
      <c r="B713" s="300"/>
      <c r="C713" s="300"/>
      <c r="D713" s="301"/>
      <c r="E713" s="300"/>
      <c r="F713" s="300"/>
      <c r="G713" s="300"/>
      <c r="H713" s="302"/>
      <c r="I713" s="302"/>
      <c r="J713" s="303"/>
      <c r="K713" s="302"/>
      <c r="L713" s="303"/>
      <c r="M713" s="302"/>
      <c r="N713" s="303"/>
      <c r="O713" s="302"/>
      <c r="P713" s="303"/>
      <c r="Q713" s="302"/>
      <c r="R713" s="303"/>
      <c r="S713" s="302"/>
      <c r="T713" s="303"/>
      <c r="U713" s="302"/>
      <c r="V713" s="303"/>
      <c r="W713" s="302"/>
      <c r="X713" s="303"/>
      <c r="Y713" s="302"/>
      <c r="Z713" s="303"/>
      <c r="AA713" s="302"/>
      <c r="AB713" s="303"/>
      <c r="AC713" s="302"/>
      <c r="AD713" s="303"/>
    </row>
    <row r="714" spans="1:32" ht="18">
      <c r="A714" s="300"/>
      <c r="B714" s="300"/>
      <c r="C714" s="300"/>
      <c r="D714" s="301"/>
      <c r="E714" s="300"/>
      <c r="F714" s="300"/>
      <c r="G714" s="300"/>
      <c r="H714" s="302"/>
      <c r="I714" s="302"/>
      <c r="J714" s="303"/>
      <c r="K714" s="302"/>
      <c r="L714" s="303"/>
      <c r="M714" s="302"/>
      <c r="N714" s="303"/>
      <c r="O714" s="302"/>
      <c r="P714" s="303"/>
      <c r="Q714" s="302"/>
      <c r="R714" s="303"/>
      <c r="S714" s="302"/>
      <c r="T714" s="303"/>
      <c r="U714" s="302"/>
      <c r="V714" s="303"/>
      <c r="W714" s="302"/>
      <c r="X714" s="303"/>
      <c r="Y714" s="302"/>
      <c r="Z714" s="303"/>
      <c r="AA714" s="302"/>
      <c r="AB714" s="303"/>
      <c r="AC714" s="302"/>
      <c r="AD714" s="303"/>
    </row>
    <row r="715" spans="1:32" ht="18">
      <c r="A715" s="300"/>
      <c r="B715" s="300"/>
      <c r="C715" s="300"/>
      <c r="D715" s="301"/>
      <c r="E715" s="300"/>
      <c r="F715" s="300"/>
      <c r="G715" s="300"/>
      <c r="H715" s="302"/>
      <c r="I715" s="302"/>
      <c r="J715" s="303"/>
      <c r="K715" s="302"/>
      <c r="L715" s="303"/>
      <c r="M715" s="302"/>
      <c r="N715" s="303"/>
      <c r="O715" s="302"/>
      <c r="P715" s="303"/>
      <c r="Q715" s="302"/>
      <c r="R715" s="303"/>
      <c r="S715" s="302"/>
      <c r="T715" s="303"/>
      <c r="U715" s="302"/>
      <c r="V715" s="303"/>
      <c r="W715" s="302"/>
      <c r="X715" s="303"/>
      <c r="Y715" s="302"/>
      <c r="Z715" s="303"/>
      <c r="AA715" s="302"/>
      <c r="AB715" s="303"/>
      <c r="AC715" s="302"/>
      <c r="AD715" s="303"/>
    </row>
    <row r="716" spans="1:32" ht="18">
      <c r="A716" s="300"/>
      <c r="B716" s="300"/>
      <c r="C716" s="300"/>
      <c r="D716" s="301"/>
      <c r="E716" s="300"/>
      <c r="F716" s="300"/>
      <c r="G716" s="300"/>
      <c r="H716" s="302"/>
      <c r="I716" s="302"/>
      <c r="J716" s="303"/>
      <c r="K716" s="302"/>
      <c r="L716" s="303"/>
      <c r="M716" s="302"/>
      <c r="N716" s="303"/>
      <c r="O716" s="302"/>
      <c r="P716" s="303"/>
      <c r="Q716" s="302"/>
      <c r="R716" s="303"/>
      <c r="S716" s="302"/>
      <c r="T716" s="303"/>
      <c r="U716" s="302"/>
      <c r="V716" s="303"/>
      <c r="W716" s="302"/>
      <c r="X716" s="303"/>
      <c r="Y716" s="302"/>
      <c r="Z716" s="303"/>
      <c r="AA716" s="302"/>
      <c r="AB716" s="303"/>
      <c r="AC716" s="302"/>
      <c r="AD716" s="303"/>
    </row>
    <row r="717" spans="1:32" ht="18">
      <c r="A717" s="300"/>
      <c r="B717" s="300"/>
      <c r="C717" s="300"/>
      <c r="D717" s="301"/>
      <c r="E717" s="300"/>
      <c r="F717" s="300"/>
      <c r="G717" s="300"/>
      <c r="H717" s="302"/>
      <c r="I717" s="302"/>
      <c r="J717" s="303"/>
      <c r="K717" s="302"/>
      <c r="L717" s="303"/>
      <c r="M717" s="302"/>
      <c r="N717" s="303"/>
      <c r="O717" s="302"/>
      <c r="P717" s="303"/>
      <c r="Q717" s="302"/>
      <c r="R717" s="303"/>
      <c r="S717" s="302"/>
      <c r="T717" s="303"/>
      <c r="U717" s="302"/>
      <c r="V717" s="303"/>
      <c r="W717" s="302"/>
      <c r="X717" s="303"/>
      <c r="Y717" s="302"/>
      <c r="Z717" s="303"/>
      <c r="AA717" s="302"/>
      <c r="AB717" s="303"/>
      <c r="AC717" s="302"/>
      <c r="AD717" s="303"/>
    </row>
    <row r="718" spans="1:32" ht="18">
      <c r="A718" s="300"/>
      <c r="B718" s="300"/>
      <c r="C718" s="300"/>
      <c r="D718" s="301"/>
      <c r="E718" s="300"/>
      <c r="F718" s="300"/>
      <c r="G718" s="300"/>
      <c r="H718" s="302"/>
      <c r="I718" s="302"/>
      <c r="J718" s="303"/>
      <c r="K718" s="302"/>
      <c r="L718" s="303"/>
      <c r="M718" s="302"/>
      <c r="N718" s="303"/>
      <c r="O718" s="302"/>
      <c r="P718" s="303"/>
      <c r="Q718" s="302"/>
      <c r="R718" s="303"/>
      <c r="S718" s="302"/>
      <c r="T718" s="303"/>
      <c r="U718" s="302"/>
      <c r="V718" s="303"/>
      <c r="W718" s="302"/>
      <c r="X718" s="303"/>
      <c r="Y718" s="302"/>
      <c r="Z718" s="303"/>
      <c r="AA718" s="302"/>
      <c r="AB718" s="303"/>
      <c r="AC718" s="302"/>
      <c r="AD718" s="303"/>
    </row>
    <row r="719" spans="1:32" ht="18">
      <c r="A719" s="300"/>
      <c r="B719" s="300"/>
      <c r="C719" s="300"/>
      <c r="D719" s="301"/>
      <c r="E719" s="300"/>
      <c r="F719" s="300"/>
      <c r="G719" s="300"/>
      <c r="H719" s="302"/>
      <c r="I719" s="302"/>
      <c r="J719" s="303"/>
      <c r="K719" s="302"/>
      <c r="L719" s="303"/>
      <c r="M719" s="302"/>
      <c r="N719" s="303"/>
      <c r="O719" s="302"/>
      <c r="P719" s="303"/>
      <c r="Q719" s="302"/>
      <c r="R719" s="303"/>
      <c r="S719" s="302"/>
      <c r="T719" s="303"/>
      <c r="U719" s="302"/>
      <c r="V719" s="303"/>
      <c r="W719" s="302"/>
      <c r="X719" s="303"/>
      <c r="Y719" s="302"/>
      <c r="Z719" s="303"/>
      <c r="AA719" s="302"/>
      <c r="AB719" s="303"/>
      <c r="AC719" s="302"/>
      <c r="AD719" s="303"/>
    </row>
    <row r="720" spans="1:32" ht="18">
      <c r="A720" s="300"/>
      <c r="B720" s="300"/>
      <c r="C720" s="300"/>
      <c r="D720" s="301"/>
      <c r="E720" s="300"/>
      <c r="F720" s="300"/>
      <c r="G720" s="300"/>
      <c r="H720" s="302"/>
      <c r="I720" s="302"/>
      <c r="J720" s="303"/>
      <c r="K720" s="302"/>
      <c r="L720" s="303"/>
      <c r="M720" s="302"/>
      <c r="N720" s="303"/>
      <c r="O720" s="302"/>
      <c r="P720" s="303"/>
      <c r="Q720" s="302"/>
      <c r="R720" s="303"/>
      <c r="S720" s="302"/>
      <c r="T720" s="303"/>
      <c r="U720" s="302"/>
      <c r="V720" s="303"/>
      <c r="W720" s="302"/>
      <c r="X720" s="303"/>
      <c r="Y720" s="302"/>
      <c r="Z720" s="303"/>
      <c r="AA720" s="302"/>
      <c r="AB720" s="303"/>
      <c r="AC720" s="302"/>
      <c r="AD720" s="303"/>
    </row>
    <row r="721" spans="1:33" ht="18">
      <c r="A721" s="300"/>
      <c r="B721" s="300"/>
      <c r="C721" s="300"/>
      <c r="D721" s="301"/>
      <c r="E721" s="300"/>
      <c r="F721" s="300"/>
      <c r="G721" s="300"/>
      <c r="H721" s="302"/>
      <c r="I721" s="302"/>
      <c r="J721" s="303"/>
      <c r="K721" s="302"/>
      <c r="L721" s="303"/>
      <c r="M721" s="302"/>
      <c r="N721" s="303"/>
      <c r="O721" s="302"/>
      <c r="P721" s="303"/>
      <c r="Q721" s="302"/>
      <c r="R721" s="303"/>
      <c r="S721" s="302"/>
      <c r="T721" s="303"/>
      <c r="U721" s="302"/>
      <c r="V721" s="303"/>
      <c r="W721" s="302"/>
      <c r="X721" s="303"/>
      <c r="Y721" s="302"/>
      <c r="Z721" s="303"/>
      <c r="AA721" s="302"/>
      <c r="AB721" s="303"/>
      <c r="AC721" s="302"/>
      <c r="AD721" s="303"/>
    </row>
    <row r="722" spans="1:33" ht="23.25">
      <c r="A722" s="810" t="s">
        <v>2404</v>
      </c>
      <c r="B722" s="810"/>
      <c r="C722" s="810"/>
      <c r="D722" s="810"/>
      <c r="E722" s="810"/>
      <c r="F722" s="810"/>
      <c r="G722" s="810"/>
      <c r="H722" s="810"/>
      <c r="I722" s="810"/>
      <c r="J722" s="810"/>
      <c r="K722" s="810"/>
      <c r="L722" s="810"/>
      <c r="M722" s="810"/>
      <c r="N722" s="810"/>
      <c r="O722" s="810"/>
      <c r="P722" s="810"/>
      <c r="Q722" s="810"/>
      <c r="R722" s="810"/>
      <c r="S722" s="810"/>
      <c r="T722" s="810"/>
      <c r="U722" s="810"/>
      <c r="V722" s="810"/>
      <c r="W722" s="810"/>
      <c r="X722" s="810"/>
      <c r="Y722" s="810"/>
      <c r="Z722" s="810"/>
      <c r="AA722" s="810"/>
      <c r="AB722" s="810"/>
      <c r="AC722" s="810"/>
      <c r="AD722" s="810"/>
    </row>
    <row r="723" spans="1:33" ht="23.25">
      <c r="A723" s="810" t="s">
        <v>124</v>
      </c>
      <c r="B723" s="810"/>
      <c r="C723" s="810"/>
      <c r="D723" s="810"/>
      <c r="E723" s="810"/>
      <c r="F723" s="810"/>
      <c r="G723" s="810"/>
      <c r="H723" s="810"/>
      <c r="I723" s="810"/>
      <c r="J723" s="810"/>
      <c r="K723" s="810"/>
      <c r="L723" s="810"/>
      <c r="M723" s="810"/>
      <c r="N723" s="810"/>
      <c r="O723" s="810"/>
      <c r="P723" s="810"/>
      <c r="Q723" s="810"/>
      <c r="R723" s="810"/>
      <c r="S723" s="810"/>
      <c r="T723" s="810"/>
      <c r="U723" s="810"/>
      <c r="V723" s="810"/>
      <c r="W723" s="810"/>
      <c r="X723" s="810"/>
      <c r="Y723" s="810"/>
      <c r="Z723" s="810"/>
      <c r="AA723" s="810"/>
      <c r="AB723" s="810"/>
      <c r="AC723" s="810"/>
      <c r="AD723" s="810"/>
    </row>
    <row r="724" spans="1:33" ht="21">
      <c r="A724" s="290"/>
      <c r="B724" s="812" t="s">
        <v>968</v>
      </c>
      <c r="C724" s="812"/>
      <c r="D724" s="812"/>
      <c r="E724" s="812"/>
      <c r="F724" s="812"/>
      <c r="G724" s="812"/>
      <c r="H724" s="812"/>
      <c r="I724" s="812"/>
      <c r="J724" s="812"/>
      <c r="K724" s="812"/>
      <c r="L724" s="812"/>
      <c r="M724" s="812"/>
      <c r="N724" s="812"/>
      <c r="O724" s="812"/>
      <c r="P724" s="812"/>
      <c r="Q724" s="812"/>
      <c r="R724" s="812"/>
      <c r="S724" s="812"/>
      <c r="T724" s="812"/>
      <c r="U724" s="812"/>
      <c r="V724" s="812"/>
      <c r="W724" s="812"/>
      <c r="X724" s="812"/>
      <c r="Y724" s="812"/>
      <c r="Z724" s="812"/>
      <c r="AA724" s="812"/>
      <c r="AB724" s="812"/>
      <c r="AC724" s="812"/>
      <c r="AD724" s="812"/>
    </row>
    <row r="725" spans="1:33" ht="21">
      <c r="A725" s="290"/>
      <c r="B725" s="812" t="s">
        <v>2021</v>
      </c>
      <c r="C725" s="812"/>
      <c r="D725" s="812"/>
      <c r="E725" s="812"/>
      <c r="F725" s="812"/>
      <c r="G725" s="812"/>
      <c r="H725" s="291"/>
      <c r="I725" s="291"/>
      <c r="J725" s="297"/>
      <c r="K725" s="291"/>
      <c r="L725" s="297"/>
      <c r="M725" s="291"/>
      <c r="N725" s="297"/>
      <c r="O725" s="291"/>
      <c r="P725" s="297"/>
      <c r="Q725" s="291"/>
      <c r="R725" s="297"/>
      <c r="S725" s="291"/>
      <c r="T725" s="297"/>
      <c r="U725" s="291"/>
      <c r="V725" s="297"/>
      <c r="W725" s="291"/>
      <c r="X725" s="297"/>
      <c r="Y725" s="291"/>
      <c r="Z725" s="297"/>
      <c r="AA725" s="291"/>
      <c r="AB725" s="297"/>
      <c r="AC725" s="291"/>
      <c r="AD725" s="297"/>
    </row>
    <row r="726" spans="1:33" ht="23.25">
      <c r="A726" s="290"/>
      <c r="B726" s="293"/>
      <c r="C726" s="293"/>
      <c r="D726" s="294"/>
      <c r="E726" s="293"/>
      <c r="F726" s="293"/>
      <c r="G726" s="293"/>
      <c r="H726" s="295"/>
      <c r="I726" s="295"/>
      <c r="J726" s="376"/>
      <c r="K726" s="295"/>
      <c r="L726" s="376"/>
      <c r="M726" s="295"/>
      <c r="N726" s="376"/>
      <c r="O726" s="295"/>
      <c r="P726" s="376"/>
      <c r="Q726" s="295"/>
      <c r="R726" s="376"/>
      <c r="S726" s="295"/>
      <c r="T726" s="376"/>
      <c r="U726" s="295"/>
      <c r="V726" s="376"/>
      <c r="W726" s="295"/>
      <c r="X726" s="376"/>
      <c r="Y726" s="295"/>
      <c r="Z726" s="376"/>
      <c r="AA726" s="295"/>
      <c r="AB726" s="376"/>
      <c r="AC726" s="295"/>
      <c r="AD726" s="376"/>
    </row>
    <row r="727" spans="1:33" ht="23.25">
      <c r="A727" s="290"/>
      <c r="B727" s="293"/>
      <c r="C727" s="293"/>
      <c r="D727" s="294"/>
      <c r="E727" s="293"/>
      <c r="F727" s="293"/>
      <c r="G727" s="293"/>
      <c r="H727" s="295"/>
      <c r="I727" s="295"/>
      <c r="J727" s="376"/>
      <c r="K727" s="295"/>
      <c r="L727" s="376"/>
      <c r="M727" s="295"/>
      <c r="N727" s="376"/>
      <c r="O727" s="295"/>
      <c r="P727" s="376"/>
      <c r="Q727" s="295"/>
      <c r="R727" s="376"/>
      <c r="S727" s="295"/>
      <c r="T727" s="376"/>
      <c r="U727" s="295"/>
      <c r="V727" s="376"/>
      <c r="W727" s="295"/>
      <c r="X727" s="376"/>
      <c r="Y727" s="295"/>
      <c r="Z727" s="376"/>
      <c r="AA727" s="295"/>
      <c r="AB727" s="376"/>
      <c r="AC727" s="295"/>
      <c r="AD727" s="376"/>
    </row>
    <row r="728" spans="1:33" ht="18">
      <c r="A728" s="740" t="s">
        <v>940</v>
      </c>
      <c r="B728" s="740" t="s">
        <v>122</v>
      </c>
      <c r="C728" s="740" t="s">
        <v>942</v>
      </c>
      <c r="D728" s="813" t="s">
        <v>943</v>
      </c>
      <c r="E728" s="740" t="s">
        <v>944</v>
      </c>
      <c r="F728" s="740" t="s">
        <v>945</v>
      </c>
      <c r="G728" s="740" t="s">
        <v>1139</v>
      </c>
      <c r="H728" s="743" t="s">
        <v>946</v>
      </c>
      <c r="I728" s="743" t="s">
        <v>1853</v>
      </c>
      <c r="J728" s="776" t="s">
        <v>1852</v>
      </c>
      <c r="K728" s="765" t="s">
        <v>928</v>
      </c>
      <c r="L728" s="766"/>
      <c r="M728" s="751" t="s">
        <v>929</v>
      </c>
      <c r="N728" s="764"/>
      <c r="O728" s="764"/>
      <c r="P728" s="764"/>
      <c r="Q728" s="764"/>
      <c r="R728" s="764"/>
      <c r="S728" s="764"/>
      <c r="T728" s="764"/>
      <c r="U728" s="764"/>
      <c r="V728" s="764"/>
      <c r="W728" s="764"/>
      <c r="X728" s="764"/>
      <c r="Y728" s="764"/>
      <c r="Z728" s="764"/>
      <c r="AA728" s="764"/>
      <c r="AB728" s="764"/>
      <c r="AC728" s="764"/>
      <c r="AD728" s="752"/>
    </row>
    <row r="729" spans="1:33" ht="18">
      <c r="A729" s="741"/>
      <c r="B729" s="741"/>
      <c r="C729" s="741"/>
      <c r="D729" s="814"/>
      <c r="E729" s="741"/>
      <c r="F729" s="741"/>
      <c r="G729" s="816"/>
      <c r="H729" s="744"/>
      <c r="I729" s="744"/>
      <c r="J729" s="777"/>
      <c r="K729" s="767"/>
      <c r="L729" s="768"/>
      <c r="M729" s="808" t="s">
        <v>930</v>
      </c>
      <c r="N729" s="809"/>
      <c r="O729" s="808" t="s">
        <v>931</v>
      </c>
      <c r="P729" s="809"/>
      <c r="Q729" s="808" t="s">
        <v>932</v>
      </c>
      <c r="R729" s="809"/>
      <c r="S729" s="808" t="s">
        <v>933</v>
      </c>
      <c r="T729" s="809"/>
      <c r="U729" s="808" t="s">
        <v>934</v>
      </c>
      <c r="V729" s="809"/>
      <c r="W729" s="808" t="s">
        <v>935</v>
      </c>
      <c r="X729" s="809"/>
      <c r="Y729" s="808" t="s">
        <v>936</v>
      </c>
      <c r="Z729" s="809"/>
      <c r="AA729" s="808" t="s">
        <v>950</v>
      </c>
      <c r="AB729" s="809"/>
      <c r="AC729" s="808" t="s">
        <v>951</v>
      </c>
      <c r="AD729" s="809"/>
    </row>
    <row r="730" spans="1:33" ht="36">
      <c r="A730" s="742"/>
      <c r="B730" s="742"/>
      <c r="C730" s="742"/>
      <c r="D730" s="815"/>
      <c r="E730" s="742"/>
      <c r="F730" s="742"/>
      <c r="G730" s="817"/>
      <c r="H730" s="745"/>
      <c r="I730" s="745"/>
      <c r="J730" s="778"/>
      <c r="K730" s="416" t="s">
        <v>937</v>
      </c>
      <c r="L730" s="65" t="s">
        <v>949</v>
      </c>
      <c r="M730" s="416" t="s">
        <v>937</v>
      </c>
      <c r="N730" s="65" t="s">
        <v>949</v>
      </c>
      <c r="O730" s="416" t="s">
        <v>937</v>
      </c>
      <c r="P730" s="65" t="s">
        <v>949</v>
      </c>
      <c r="Q730" s="416" t="s">
        <v>937</v>
      </c>
      <c r="R730" s="65" t="s">
        <v>949</v>
      </c>
      <c r="S730" s="416" t="s">
        <v>937</v>
      </c>
      <c r="T730" s="65" t="s">
        <v>949</v>
      </c>
      <c r="U730" s="416" t="s">
        <v>937</v>
      </c>
      <c r="V730" s="65" t="s">
        <v>949</v>
      </c>
      <c r="W730" s="416" t="s">
        <v>937</v>
      </c>
      <c r="X730" s="65" t="s">
        <v>949</v>
      </c>
      <c r="Y730" s="416" t="s">
        <v>937</v>
      </c>
      <c r="Z730" s="65" t="s">
        <v>949</v>
      </c>
      <c r="AA730" s="416" t="s">
        <v>937</v>
      </c>
      <c r="AB730" s="65" t="s">
        <v>949</v>
      </c>
      <c r="AC730" s="416" t="s">
        <v>937</v>
      </c>
      <c r="AD730" s="65" t="s">
        <v>949</v>
      </c>
    </row>
    <row r="731" spans="1:33" ht="18">
      <c r="A731" s="50">
        <v>1</v>
      </c>
      <c r="B731" s="49" t="s">
        <v>1253</v>
      </c>
      <c r="C731" s="346" t="s">
        <v>1264</v>
      </c>
      <c r="D731" s="50">
        <v>3</v>
      </c>
      <c r="E731" s="314" t="s">
        <v>1276</v>
      </c>
      <c r="F731" s="314" t="s">
        <v>1277</v>
      </c>
      <c r="G731" s="314" t="s">
        <v>1287</v>
      </c>
      <c r="H731" s="339">
        <v>91</v>
      </c>
      <c r="I731" s="339">
        <v>91</v>
      </c>
      <c r="J731" s="26">
        <f>I731*100/H731</f>
        <v>100</v>
      </c>
      <c r="K731" s="25">
        <v>2</v>
      </c>
      <c r="L731" s="26">
        <f>K731*100/I731</f>
        <v>2.197802197802198</v>
      </c>
      <c r="M731" s="40">
        <v>2</v>
      </c>
      <c r="N731" s="26">
        <f>M731*100/I731</f>
        <v>2.197802197802198</v>
      </c>
      <c r="O731" s="40">
        <v>0</v>
      </c>
      <c r="P731" s="26">
        <f>O731*100/I731</f>
        <v>0</v>
      </c>
      <c r="Q731" s="40">
        <v>0</v>
      </c>
      <c r="R731" s="26">
        <v>0</v>
      </c>
      <c r="S731" s="40">
        <v>0</v>
      </c>
      <c r="T731" s="26">
        <f>S731*100/I731</f>
        <v>0</v>
      </c>
      <c r="U731" s="40">
        <v>0</v>
      </c>
      <c r="V731" s="26">
        <f>U731*100/I731</f>
        <v>0</v>
      </c>
      <c r="W731" s="40">
        <v>0</v>
      </c>
      <c r="X731" s="26">
        <f>W731*100/I731</f>
        <v>0</v>
      </c>
      <c r="Y731" s="40">
        <v>0</v>
      </c>
      <c r="Z731" s="26">
        <f>Y731*100/I731</f>
        <v>0</v>
      </c>
      <c r="AA731" s="40">
        <v>0</v>
      </c>
      <c r="AB731" s="26">
        <v>0</v>
      </c>
      <c r="AC731" s="40">
        <v>0</v>
      </c>
      <c r="AD731" s="26">
        <v>0</v>
      </c>
      <c r="AE731" s="190">
        <v>1</v>
      </c>
    </row>
    <row r="732" spans="1:33" ht="18">
      <c r="A732" s="50">
        <v>2</v>
      </c>
      <c r="B732" s="347" t="s">
        <v>1862</v>
      </c>
      <c r="C732" s="49" t="s">
        <v>1267</v>
      </c>
      <c r="D732" s="29">
        <v>1</v>
      </c>
      <c r="E732" s="348" t="s">
        <v>1278</v>
      </c>
      <c r="F732" s="348" t="s">
        <v>1277</v>
      </c>
      <c r="G732" s="348" t="s">
        <v>1287</v>
      </c>
      <c r="H732" s="349">
        <v>410</v>
      </c>
      <c r="I732" s="349">
        <v>410</v>
      </c>
      <c r="J732" s="26">
        <f>I732*100/H732</f>
        <v>100</v>
      </c>
      <c r="K732" s="25">
        <v>6</v>
      </c>
      <c r="L732" s="26">
        <f>K732*100/I732</f>
        <v>1.4634146341463414</v>
      </c>
      <c r="M732" s="40">
        <v>4</v>
      </c>
      <c r="N732" s="26">
        <f>M732*100/I732</f>
        <v>0.97560975609756095</v>
      </c>
      <c r="O732" s="40">
        <v>2</v>
      </c>
      <c r="P732" s="26">
        <f>O732*100/I732</f>
        <v>0.48780487804878048</v>
      </c>
      <c r="Q732" s="40">
        <v>0</v>
      </c>
      <c r="R732" s="26">
        <v>0</v>
      </c>
      <c r="S732" s="40">
        <v>0</v>
      </c>
      <c r="T732" s="26">
        <f>S732*100/I732</f>
        <v>0</v>
      </c>
      <c r="U732" s="40">
        <v>0</v>
      </c>
      <c r="V732" s="26">
        <f>U732*100/I732</f>
        <v>0</v>
      </c>
      <c r="W732" s="40">
        <v>0</v>
      </c>
      <c r="X732" s="26">
        <f>W732*100/I732</f>
        <v>0</v>
      </c>
      <c r="Y732" s="40">
        <v>0</v>
      </c>
      <c r="Z732" s="26">
        <f>Y732*100/I732</f>
        <v>0</v>
      </c>
      <c r="AA732" s="40">
        <v>0</v>
      </c>
      <c r="AB732" s="26">
        <v>0</v>
      </c>
      <c r="AC732" s="40">
        <v>0</v>
      </c>
      <c r="AD732" s="26">
        <v>0</v>
      </c>
      <c r="AE732" s="190">
        <v>1</v>
      </c>
    </row>
    <row r="733" spans="1:33" s="130" customFormat="1" ht="18" customHeight="1">
      <c r="A733" s="50">
        <v>3</v>
      </c>
      <c r="B733" s="49" t="s">
        <v>1257</v>
      </c>
      <c r="C733" s="49" t="s">
        <v>1270</v>
      </c>
      <c r="D733" s="29">
        <v>20</v>
      </c>
      <c r="E733" s="29" t="s">
        <v>1278</v>
      </c>
      <c r="F733" s="29" t="s">
        <v>1277</v>
      </c>
      <c r="G733" s="29" t="s">
        <v>1287</v>
      </c>
      <c r="H733" s="350">
        <v>265</v>
      </c>
      <c r="I733" s="350">
        <v>265</v>
      </c>
      <c r="J733" s="26">
        <f>I733*100/H733</f>
        <v>100</v>
      </c>
      <c r="K733" s="25">
        <v>37</v>
      </c>
      <c r="L733" s="26">
        <f>K733*100/I733</f>
        <v>13.962264150943396</v>
      </c>
      <c r="M733" s="40">
        <v>6</v>
      </c>
      <c r="N733" s="26">
        <f>M733*100/I733</f>
        <v>2.2641509433962264</v>
      </c>
      <c r="O733" s="40">
        <v>30</v>
      </c>
      <c r="P733" s="26">
        <f>O733*100/I733</f>
        <v>11.320754716981131</v>
      </c>
      <c r="Q733" s="40">
        <v>0</v>
      </c>
      <c r="R733" s="26">
        <v>0</v>
      </c>
      <c r="S733" s="40">
        <v>0</v>
      </c>
      <c r="T733" s="26">
        <f>S733*100/I733</f>
        <v>0</v>
      </c>
      <c r="U733" s="40">
        <v>0</v>
      </c>
      <c r="V733" s="26">
        <f>U733*100/I733</f>
        <v>0</v>
      </c>
      <c r="W733" s="40">
        <v>0</v>
      </c>
      <c r="X733" s="26">
        <f>W733*100/I733</f>
        <v>0</v>
      </c>
      <c r="Y733" s="40">
        <v>0</v>
      </c>
      <c r="Z733" s="26">
        <f>Y733*100/I733</f>
        <v>0</v>
      </c>
      <c r="AA733" s="40">
        <v>0</v>
      </c>
      <c r="AB733" s="26">
        <v>0</v>
      </c>
      <c r="AC733" s="40">
        <v>0</v>
      </c>
      <c r="AD733" s="26">
        <v>0</v>
      </c>
      <c r="AE733" s="130">
        <v>1</v>
      </c>
      <c r="AF733" s="130">
        <v>0</v>
      </c>
      <c r="AG733" s="162" t="s">
        <v>2435</v>
      </c>
    </row>
    <row r="734" spans="1:33" ht="18">
      <c r="A734" s="50">
        <v>4</v>
      </c>
      <c r="B734" s="49" t="s">
        <v>1254</v>
      </c>
      <c r="C734" s="346" t="s">
        <v>1265</v>
      </c>
      <c r="D734" s="50">
        <v>11</v>
      </c>
      <c r="E734" s="50" t="s">
        <v>1277</v>
      </c>
      <c r="F734" s="50" t="s">
        <v>1277</v>
      </c>
      <c r="G734" s="29" t="s">
        <v>1287</v>
      </c>
      <c r="H734" s="350">
        <v>61</v>
      </c>
      <c r="I734" s="350">
        <v>25</v>
      </c>
      <c r="J734" s="26">
        <f>I734*100/H734</f>
        <v>40.983606557377051</v>
      </c>
      <c r="K734" s="25">
        <v>1</v>
      </c>
      <c r="L734" s="26">
        <f>K734*100/I734</f>
        <v>4</v>
      </c>
      <c r="M734" s="40">
        <v>1</v>
      </c>
      <c r="N734" s="26">
        <f>M734*100/I734</f>
        <v>4</v>
      </c>
      <c r="O734" s="40">
        <v>0</v>
      </c>
      <c r="P734" s="26">
        <f>O734*100/I734</f>
        <v>0</v>
      </c>
      <c r="Q734" s="40">
        <v>0</v>
      </c>
      <c r="R734" s="26">
        <v>0</v>
      </c>
      <c r="S734" s="40">
        <v>0</v>
      </c>
      <c r="T734" s="26">
        <f>S734*100/I734</f>
        <v>0</v>
      </c>
      <c r="U734" s="40">
        <v>0</v>
      </c>
      <c r="V734" s="26">
        <f>U734*100/I734</f>
        <v>0</v>
      </c>
      <c r="W734" s="40">
        <v>0</v>
      </c>
      <c r="X734" s="26">
        <f>W734*100/I734</f>
        <v>0</v>
      </c>
      <c r="Y734" s="40">
        <v>0</v>
      </c>
      <c r="Z734" s="26">
        <f>Y734*100/I734</f>
        <v>0</v>
      </c>
      <c r="AA734" s="40">
        <v>0</v>
      </c>
      <c r="AB734" s="26">
        <v>0</v>
      </c>
      <c r="AC734" s="40">
        <v>0</v>
      </c>
      <c r="AD734" s="26">
        <v>0</v>
      </c>
      <c r="AE734" s="190">
        <v>1</v>
      </c>
    </row>
    <row r="735" spans="1:33" ht="18.75" thickBot="1">
      <c r="A735" s="818" t="s">
        <v>123</v>
      </c>
      <c r="B735" s="819"/>
      <c r="C735" s="819"/>
      <c r="D735" s="819"/>
      <c r="E735" s="819"/>
      <c r="F735" s="819"/>
      <c r="G735" s="820"/>
      <c r="H735" s="66">
        <f>SUM(H731:H734)</f>
        <v>827</v>
      </c>
      <c r="I735" s="66">
        <f>SUM(I731:I734)</f>
        <v>791</v>
      </c>
      <c r="J735" s="171">
        <f>I735*100/H735</f>
        <v>95.646916565900852</v>
      </c>
      <c r="K735" s="66">
        <f>SUM(K731:K734)</f>
        <v>46</v>
      </c>
      <c r="L735" s="67">
        <f>K735/I735*100</f>
        <v>5.8154235145385593</v>
      </c>
      <c r="M735" s="66">
        <f>SUM(M731:M734)</f>
        <v>13</v>
      </c>
      <c r="N735" s="67">
        <f>M735/I735*100</f>
        <v>1.6434892541087229</v>
      </c>
      <c r="O735" s="66">
        <f>SUM(O731:O734)</f>
        <v>32</v>
      </c>
      <c r="P735" s="67">
        <f>O735/I735*100</f>
        <v>4.0455120101137805</v>
      </c>
      <c r="Q735" s="66">
        <f>SUM(Q731:Q734)</f>
        <v>0</v>
      </c>
      <c r="R735" s="67">
        <f>Q735/I735*100</f>
        <v>0</v>
      </c>
      <c r="S735" s="66">
        <f>SUM(S731:S734)</f>
        <v>0</v>
      </c>
      <c r="T735" s="67">
        <f>S735/I735*100</f>
        <v>0</v>
      </c>
      <c r="U735" s="66">
        <f>SUM(U731:U734)</f>
        <v>0</v>
      </c>
      <c r="V735" s="67">
        <f>U735/I735*100</f>
        <v>0</v>
      </c>
      <c r="W735" s="66">
        <f>SUM(W731:W734)</f>
        <v>0</v>
      </c>
      <c r="X735" s="67">
        <f>W735/I735*100</f>
        <v>0</v>
      </c>
      <c r="Y735" s="66">
        <f>SUM(Y731:Y734)</f>
        <v>0</v>
      </c>
      <c r="Z735" s="67">
        <f>Y735/I735*100</f>
        <v>0</v>
      </c>
      <c r="AA735" s="66">
        <f>SUM(AA731:AA734)</f>
        <v>0</v>
      </c>
      <c r="AB735" s="67">
        <f>AA735/I735*100</f>
        <v>0</v>
      </c>
      <c r="AC735" s="66">
        <f>SUM(AC731:AC734)</f>
        <v>0</v>
      </c>
      <c r="AD735" s="67">
        <f>AC735/I735*100</f>
        <v>0</v>
      </c>
    </row>
    <row r="736" spans="1:33" s="19" customFormat="1" ht="18.75" thickTop="1">
      <c r="A736" s="300"/>
      <c r="B736" s="300"/>
      <c r="C736" s="300"/>
      <c r="D736" s="301"/>
      <c r="E736" s="300"/>
      <c r="F736" s="300"/>
      <c r="G736" s="300"/>
      <c r="H736" s="302"/>
      <c r="I736" s="302"/>
      <c r="J736" s="303"/>
      <c r="K736" s="302"/>
      <c r="L736" s="303"/>
      <c r="M736" s="302"/>
      <c r="N736" s="303"/>
      <c r="O736" s="302"/>
      <c r="P736" s="303"/>
      <c r="Q736" s="302"/>
      <c r="R736" s="303"/>
      <c r="S736" s="302"/>
      <c r="T736" s="303"/>
      <c r="U736" s="302"/>
      <c r="V736" s="303"/>
      <c r="W736" s="302"/>
      <c r="X736" s="303"/>
      <c r="Y736" s="302"/>
      <c r="Z736" s="303"/>
      <c r="AA736" s="302"/>
      <c r="AB736" s="303"/>
      <c r="AC736" s="302"/>
      <c r="AD736" s="303"/>
    </row>
    <row r="737" spans="1:30" ht="18">
      <c r="A737" s="300"/>
      <c r="B737" s="300"/>
      <c r="C737" s="300"/>
      <c r="D737" s="301"/>
      <c r="E737" s="300"/>
      <c r="F737" s="300"/>
      <c r="G737" s="300"/>
      <c r="H737" s="302"/>
      <c r="I737" s="302"/>
      <c r="J737" s="303"/>
      <c r="K737" s="92"/>
      <c r="L737" s="303"/>
      <c r="M737" s="302"/>
      <c r="N737" s="303"/>
      <c r="O737" s="302"/>
      <c r="P737" s="303"/>
      <c r="Q737" s="302"/>
      <c r="R737" s="303"/>
      <c r="S737" s="302"/>
      <c r="T737" s="303"/>
      <c r="U737" s="302"/>
      <c r="V737" s="303"/>
      <c r="W737" s="302"/>
      <c r="X737" s="303"/>
      <c r="Y737" s="302"/>
      <c r="Z737" s="303"/>
      <c r="AA737" s="302"/>
      <c r="AB737" s="303"/>
      <c r="AC737" s="302"/>
      <c r="AD737" s="303"/>
    </row>
    <row r="738" spans="1:30" ht="18">
      <c r="A738" s="300"/>
      <c r="B738" s="300"/>
      <c r="C738" s="300"/>
      <c r="D738" s="301"/>
      <c r="E738" s="300"/>
      <c r="F738" s="300"/>
      <c r="G738" s="300"/>
      <c r="H738" s="302"/>
      <c r="I738" s="302"/>
      <c r="J738" s="303"/>
      <c r="K738" s="302"/>
      <c r="L738" s="303"/>
      <c r="M738" s="302"/>
      <c r="N738" s="303"/>
      <c r="O738" s="302"/>
      <c r="P738" s="303"/>
      <c r="Q738" s="302"/>
      <c r="R738" s="303"/>
      <c r="S738" s="302"/>
      <c r="T738" s="303"/>
      <c r="U738" s="302"/>
      <c r="V738" s="303"/>
      <c r="W738" s="302"/>
      <c r="X738" s="303"/>
      <c r="Y738" s="302"/>
      <c r="Z738" s="303"/>
      <c r="AA738" s="302"/>
      <c r="AB738" s="303"/>
      <c r="AC738" s="302"/>
      <c r="AD738" s="303"/>
    </row>
    <row r="739" spans="1:30" ht="18">
      <c r="A739" s="300"/>
      <c r="B739" s="300"/>
      <c r="C739" s="300"/>
      <c r="D739" s="301"/>
      <c r="E739" s="300"/>
      <c r="F739" s="300"/>
      <c r="G739" s="300"/>
      <c r="H739" s="302"/>
      <c r="I739" s="302"/>
      <c r="J739" s="303"/>
      <c r="K739" s="302"/>
      <c r="L739" s="303"/>
      <c r="M739" s="302"/>
      <c r="N739" s="303"/>
      <c r="O739" s="302"/>
      <c r="P739" s="303"/>
      <c r="Q739" s="302"/>
      <c r="R739" s="303"/>
      <c r="S739" s="302"/>
      <c r="T739" s="303"/>
      <c r="U739" s="302"/>
      <c r="V739" s="303"/>
      <c r="W739" s="302"/>
      <c r="X739" s="303"/>
      <c r="Y739" s="302"/>
      <c r="Z739" s="303"/>
      <c r="AA739" s="302"/>
      <c r="AB739" s="303"/>
      <c r="AC739" s="302"/>
      <c r="AD739" s="303"/>
    </row>
    <row r="740" spans="1:30" ht="18">
      <c r="A740" s="300"/>
      <c r="B740" s="300"/>
      <c r="C740" s="300"/>
      <c r="D740" s="301"/>
      <c r="E740" s="300"/>
      <c r="F740" s="300"/>
      <c r="G740" s="300"/>
      <c r="H740" s="302"/>
      <c r="I740" s="302"/>
      <c r="J740" s="303"/>
      <c r="K740" s="302"/>
      <c r="L740" s="303"/>
      <c r="M740" s="302"/>
      <c r="N740" s="303"/>
      <c r="O740" s="302"/>
      <c r="P740" s="303"/>
      <c r="Q740" s="302"/>
      <c r="R740" s="303"/>
      <c r="S740" s="302"/>
      <c r="T740" s="303"/>
      <c r="U740" s="302"/>
      <c r="V740" s="303"/>
      <c r="W740" s="302"/>
      <c r="X740" s="303"/>
      <c r="Y740" s="302"/>
      <c r="Z740" s="303"/>
      <c r="AA740" s="302"/>
      <c r="AB740" s="303"/>
      <c r="AC740" s="302"/>
      <c r="AD740" s="303"/>
    </row>
    <row r="741" spans="1:30" ht="18">
      <c r="A741" s="300"/>
      <c r="B741" s="300"/>
      <c r="C741" s="300"/>
      <c r="D741" s="301"/>
      <c r="E741" s="300"/>
      <c r="F741" s="300"/>
      <c r="G741" s="300"/>
      <c r="H741" s="302"/>
      <c r="I741" s="302"/>
      <c r="J741" s="303"/>
      <c r="K741" s="302"/>
      <c r="L741" s="303"/>
      <c r="M741" s="302"/>
      <c r="N741" s="303"/>
      <c r="O741" s="302"/>
      <c r="P741" s="303"/>
      <c r="Q741" s="302"/>
      <c r="R741" s="303"/>
      <c r="S741" s="302"/>
      <c r="T741" s="303"/>
      <c r="U741" s="302"/>
      <c r="V741" s="303"/>
      <c r="W741" s="302"/>
      <c r="X741" s="303"/>
      <c r="Y741" s="302"/>
      <c r="Z741" s="303"/>
      <c r="AA741" s="302"/>
      <c r="AB741" s="303"/>
      <c r="AC741" s="302"/>
      <c r="AD741" s="303"/>
    </row>
    <row r="742" spans="1:30" ht="18">
      <c r="A742" s="300"/>
      <c r="B742" s="300"/>
      <c r="C742" s="300"/>
      <c r="D742" s="301"/>
      <c r="E742" s="300"/>
      <c r="F742" s="300"/>
      <c r="G742" s="300"/>
      <c r="H742" s="302"/>
      <c r="I742" s="302"/>
      <c r="J742" s="303"/>
      <c r="K742" s="302"/>
      <c r="L742" s="303"/>
      <c r="M742" s="302"/>
      <c r="N742" s="303"/>
      <c r="O742" s="302"/>
      <c r="P742" s="303"/>
      <c r="Q742" s="302"/>
      <c r="R742" s="303"/>
      <c r="S742" s="302"/>
      <c r="T742" s="303"/>
      <c r="U742" s="302"/>
      <c r="V742" s="303"/>
      <c r="W742" s="302"/>
      <c r="X742" s="303"/>
      <c r="Y742" s="302"/>
      <c r="Z742" s="303"/>
      <c r="AA742" s="302"/>
      <c r="AB742" s="303"/>
      <c r="AC742" s="302"/>
      <c r="AD742" s="303"/>
    </row>
    <row r="743" spans="1:30" ht="18">
      <c r="A743" s="300"/>
      <c r="B743" s="300"/>
      <c r="C743" s="300"/>
      <c r="D743" s="301"/>
      <c r="E743" s="300"/>
      <c r="F743" s="300"/>
      <c r="G743" s="300"/>
      <c r="H743" s="302"/>
      <c r="I743" s="302"/>
      <c r="J743" s="303"/>
      <c r="K743" s="302"/>
      <c r="L743" s="303"/>
      <c r="M743" s="302"/>
      <c r="N743" s="303"/>
      <c r="O743" s="302"/>
      <c r="P743" s="303"/>
      <c r="Q743" s="302"/>
      <c r="R743" s="303"/>
      <c r="S743" s="302"/>
      <c r="T743" s="303"/>
      <c r="U743" s="302"/>
      <c r="V743" s="303"/>
      <c r="W743" s="302"/>
      <c r="X743" s="303"/>
      <c r="Y743" s="302"/>
      <c r="Z743" s="303"/>
      <c r="AA743" s="302"/>
      <c r="AB743" s="303"/>
      <c r="AC743" s="302"/>
      <c r="AD743" s="303"/>
    </row>
    <row r="744" spans="1:30" ht="23.25">
      <c r="A744" s="810" t="s">
        <v>2404</v>
      </c>
      <c r="B744" s="810"/>
      <c r="C744" s="810"/>
      <c r="D744" s="810"/>
      <c r="E744" s="810"/>
      <c r="F744" s="810"/>
      <c r="G744" s="810"/>
      <c r="H744" s="810"/>
      <c r="I744" s="810"/>
      <c r="J744" s="810"/>
      <c r="K744" s="810"/>
      <c r="L744" s="810"/>
      <c r="M744" s="810"/>
      <c r="N744" s="810"/>
      <c r="O744" s="810"/>
      <c r="P744" s="810"/>
      <c r="Q744" s="810"/>
      <c r="R744" s="810"/>
      <c r="S744" s="810"/>
      <c r="T744" s="810"/>
      <c r="U744" s="810"/>
      <c r="V744" s="810"/>
      <c r="W744" s="810"/>
      <c r="X744" s="810"/>
      <c r="Y744" s="810"/>
      <c r="Z744" s="810"/>
      <c r="AA744" s="810"/>
      <c r="AB744" s="810"/>
      <c r="AC744" s="810"/>
      <c r="AD744" s="810"/>
    </row>
    <row r="745" spans="1:30" ht="18" customHeight="1">
      <c r="A745" s="810" t="s">
        <v>124</v>
      </c>
      <c r="B745" s="810"/>
      <c r="C745" s="810"/>
      <c r="D745" s="810"/>
      <c r="E745" s="810"/>
      <c r="F745" s="810"/>
      <c r="G745" s="810"/>
      <c r="H745" s="810"/>
      <c r="I745" s="810"/>
      <c r="J745" s="810"/>
      <c r="K745" s="810"/>
      <c r="L745" s="810"/>
      <c r="M745" s="810"/>
      <c r="N745" s="810"/>
      <c r="O745" s="810"/>
      <c r="P745" s="810"/>
      <c r="Q745" s="810"/>
      <c r="R745" s="810"/>
      <c r="S745" s="810"/>
      <c r="T745" s="810"/>
      <c r="U745" s="810"/>
      <c r="V745" s="810"/>
      <c r="W745" s="810"/>
      <c r="X745" s="810"/>
      <c r="Y745" s="810"/>
      <c r="Z745" s="810"/>
      <c r="AA745" s="810"/>
      <c r="AB745" s="810"/>
      <c r="AC745" s="810"/>
      <c r="AD745" s="810"/>
    </row>
    <row r="746" spans="1:30" ht="21">
      <c r="A746" s="290"/>
      <c r="B746" s="812" t="s">
        <v>968</v>
      </c>
      <c r="C746" s="812"/>
      <c r="D746" s="812"/>
      <c r="E746" s="812"/>
      <c r="F746" s="812"/>
      <c r="G746" s="812"/>
      <c r="H746" s="812"/>
      <c r="I746" s="812"/>
      <c r="J746" s="812"/>
      <c r="K746" s="812"/>
      <c r="L746" s="812"/>
      <c r="M746" s="812"/>
      <c r="N746" s="812"/>
      <c r="O746" s="812"/>
      <c r="P746" s="812"/>
      <c r="Q746" s="812"/>
      <c r="R746" s="812"/>
      <c r="S746" s="812"/>
      <c r="T746" s="812"/>
      <c r="U746" s="812"/>
      <c r="V746" s="812"/>
      <c r="W746" s="812"/>
      <c r="X746" s="812"/>
      <c r="Y746" s="812"/>
      <c r="Z746" s="812"/>
      <c r="AA746" s="812"/>
      <c r="AB746" s="812"/>
      <c r="AC746" s="812"/>
      <c r="AD746" s="812"/>
    </row>
    <row r="747" spans="1:30" ht="21">
      <c r="A747" s="290"/>
      <c r="B747" s="292" t="s">
        <v>2148</v>
      </c>
      <c r="C747" s="292"/>
      <c r="D747" s="325"/>
      <c r="E747" s="297"/>
      <c r="F747" s="297"/>
      <c r="G747" s="297"/>
      <c r="H747" s="291"/>
      <c r="I747" s="291"/>
      <c r="J747" s="297"/>
      <c r="K747" s="291"/>
      <c r="L747" s="297"/>
      <c r="M747" s="291"/>
      <c r="N747" s="297"/>
      <c r="O747" s="291"/>
      <c r="P747" s="297"/>
      <c r="Q747" s="291"/>
      <c r="R747" s="297"/>
      <c r="S747" s="291"/>
      <c r="T747" s="297"/>
      <c r="U747" s="291"/>
      <c r="V747" s="297"/>
      <c r="W747" s="291"/>
      <c r="X747" s="297"/>
      <c r="Y747" s="291"/>
      <c r="Z747" s="297"/>
      <c r="AA747" s="291"/>
      <c r="AB747" s="297"/>
      <c r="AC747" s="291"/>
      <c r="AD747" s="297"/>
    </row>
    <row r="748" spans="1:30" ht="23.25">
      <c r="A748" s="290"/>
      <c r="B748" s="293"/>
      <c r="C748" s="293"/>
      <c r="D748" s="294"/>
      <c r="E748" s="293"/>
      <c r="F748" s="293"/>
      <c r="G748" s="293"/>
      <c r="H748" s="295"/>
      <c r="I748" s="295"/>
      <c r="J748" s="376"/>
      <c r="K748" s="295"/>
      <c r="L748" s="376"/>
      <c r="M748" s="295"/>
      <c r="N748" s="376"/>
      <c r="O748" s="295"/>
      <c r="P748" s="376"/>
      <c r="Q748" s="295"/>
      <c r="R748" s="376"/>
      <c r="S748" s="295"/>
      <c r="T748" s="376"/>
      <c r="U748" s="295"/>
      <c r="V748" s="376"/>
      <c r="W748" s="295"/>
      <c r="X748" s="376"/>
      <c r="Y748" s="295"/>
      <c r="Z748" s="376"/>
      <c r="AA748" s="295"/>
      <c r="AB748" s="376"/>
      <c r="AC748" s="295"/>
      <c r="AD748" s="376"/>
    </row>
    <row r="749" spans="1:30" ht="23.25">
      <c r="A749" s="290"/>
      <c r="B749" s="293"/>
      <c r="C749" s="293"/>
      <c r="D749" s="294"/>
      <c r="E749" s="293"/>
      <c r="F749" s="293"/>
      <c r="G749" s="293"/>
      <c r="H749" s="295"/>
      <c r="I749" s="295"/>
      <c r="J749" s="376"/>
      <c r="K749" s="295"/>
      <c r="L749" s="376"/>
      <c r="M749" s="295"/>
      <c r="N749" s="376"/>
      <c r="O749" s="295"/>
      <c r="P749" s="376"/>
      <c r="Q749" s="295"/>
      <c r="R749" s="376"/>
      <c r="S749" s="295"/>
      <c r="T749" s="376"/>
      <c r="U749" s="295"/>
      <c r="V749" s="376"/>
      <c r="W749" s="295"/>
      <c r="X749" s="376"/>
      <c r="Y749" s="295"/>
      <c r="Z749" s="376"/>
      <c r="AA749" s="295"/>
      <c r="AB749" s="376"/>
      <c r="AC749" s="295"/>
      <c r="AD749" s="376"/>
    </row>
    <row r="750" spans="1:30" ht="18">
      <c r="A750" s="740" t="s">
        <v>940</v>
      </c>
      <c r="B750" s="740" t="s">
        <v>122</v>
      </c>
      <c r="C750" s="740" t="s">
        <v>942</v>
      </c>
      <c r="D750" s="813" t="s">
        <v>943</v>
      </c>
      <c r="E750" s="740" t="s">
        <v>944</v>
      </c>
      <c r="F750" s="740" t="s">
        <v>945</v>
      </c>
      <c r="G750" s="740" t="s">
        <v>1139</v>
      </c>
      <c r="H750" s="743" t="s">
        <v>946</v>
      </c>
      <c r="I750" s="743" t="s">
        <v>1853</v>
      </c>
      <c r="J750" s="776" t="s">
        <v>1852</v>
      </c>
      <c r="K750" s="765" t="s">
        <v>928</v>
      </c>
      <c r="L750" s="766"/>
      <c r="M750" s="751" t="s">
        <v>929</v>
      </c>
      <c r="N750" s="764"/>
      <c r="O750" s="764"/>
      <c r="P750" s="764"/>
      <c r="Q750" s="764"/>
      <c r="R750" s="764"/>
      <c r="S750" s="764"/>
      <c r="T750" s="764"/>
      <c r="U750" s="764"/>
      <c r="V750" s="764"/>
      <c r="W750" s="764"/>
      <c r="X750" s="764"/>
      <c r="Y750" s="764"/>
      <c r="Z750" s="764"/>
      <c r="AA750" s="764"/>
      <c r="AB750" s="764"/>
      <c r="AC750" s="764"/>
      <c r="AD750" s="764"/>
    </row>
    <row r="751" spans="1:30" ht="18" customHeight="1">
      <c r="A751" s="741"/>
      <c r="B751" s="741"/>
      <c r="C751" s="741"/>
      <c r="D751" s="814"/>
      <c r="E751" s="741"/>
      <c r="F751" s="741"/>
      <c r="G751" s="816"/>
      <c r="H751" s="744"/>
      <c r="I751" s="744"/>
      <c r="J751" s="777"/>
      <c r="K751" s="767"/>
      <c r="L751" s="768"/>
      <c r="M751" s="808" t="s">
        <v>930</v>
      </c>
      <c r="N751" s="809"/>
      <c r="O751" s="808" t="s">
        <v>931</v>
      </c>
      <c r="P751" s="809"/>
      <c r="Q751" s="808" t="s">
        <v>932</v>
      </c>
      <c r="R751" s="809"/>
      <c r="S751" s="808" t="s">
        <v>933</v>
      </c>
      <c r="T751" s="809"/>
      <c r="U751" s="808" t="s">
        <v>934</v>
      </c>
      <c r="V751" s="809"/>
      <c r="W751" s="808" t="s">
        <v>935</v>
      </c>
      <c r="X751" s="809"/>
      <c r="Y751" s="808" t="s">
        <v>936</v>
      </c>
      <c r="Z751" s="809"/>
      <c r="AA751" s="808" t="s">
        <v>950</v>
      </c>
      <c r="AB751" s="809"/>
      <c r="AC751" s="808" t="s">
        <v>951</v>
      </c>
      <c r="AD751" s="809"/>
    </row>
    <row r="752" spans="1:30" ht="36">
      <c r="A752" s="742"/>
      <c r="B752" s="742"/>
      <c r="C752" s="742"/>
      <c r="D752" s="815"/>
      <c r="E752" s="742"/>
      <c r="F752" s="742"/>
      <c r="G752" s="817"/>
      <c r="H752" s="745"/>
      <c r="I752" s="745"/>
      <c r="J752" s="778"/>
      <c r="K752" s="416" t="s">
        <v>937</v>
      </c>
      <c r="L752" s="65" t="s">
        <v>949</v>
      </c>
      <c r="M752" s="416" t="s">
        <v>937</v>
      </c>
      <c r="N752" s="65" t="s">
        <v>949</v>
      </c>
      <c r="O752" s="416" t="s">
        <v>937</v>
      </c>
      <c r="P752" s="65" t="s">
        <v>949</v>
      </c>
      <c r="Q752" s="416" t="s">
        <v>937</v>
      </c>
      <c r="R752" s="65" t="s">
        <v>949</v>
      </c>
      <c r="S752" s="416" t="s">
        <v>937</v>
      </c>
      <c r="T752" s="65" t="s">
        <v>949</v>
      </c>
      <c r="U752" s="416" t="s">
        <v>937</v>
      </c>
      <c r="V752" s="65" t="s">
        <v>949</v>
      </c>
      <c r="W752" s="416" t="s">
        <v>937</v>
      </c>
      <c r="X752" s="65" t="s">
        <v>949</v>
      </c>
      <c r="Y752" s="416" t="s">
        <v>937</v>
      </c>
      <c r="Z752" s="65" t="s">
        <v>949</v>
      </c>
      <c r="AA752" s="416" t="s">
        <v>937</v>
      </c>
      <c r="AB752" s="65" t="s">
        <v>949</v>
      </c>
      <c r="AC752" s="416" t="s">
        <v>937</v>
      </c>
      <c r="AD752" s="65" t="s">
        <v>949</v>
      </c>
    </row>
    <row r="753" spans="1:32" ht="18.75" thickBot="1">
      <c r="A753" s="32">
        <v>1</v>
      </c>
      <c r="B753" s="24" t="s">
        <v>1290</v>
      </c>
      <c r="C753" s="36" t="s">
        <v>1293</v>
      </c>
      <c r="D753" s="30">
        <v>2</v>
      </c>
      <c r="E753" s="200" t="s">
        <v>2147</v>
      </c>
      <c r="F753" s="200" t="s">
        <v>1299</v>
      </c>
      <c r="G753" s="200" t="s">
        <v>1287</v>
      </c>
      <c r="H753" s="158">
        <v>102</v>
      </c>
      <c r="I753" s="158">
        <v>73</v>
      </c>
      <c r="J753" s="26">
        <f>I753*100/H753</f>
        <v>71.568627450980387</v>
      </c>
      <c r="K753" s="25">
        <v>6</v>
      </c>
      <c r="L753" s="26">
        <f>K753*100/I753</f>
        <v>8.2191780821917817</v>
      </c>
      <c r="M753" s="40">
        <v>1</v>
      </c>
      <c r="N753" s="26">
        <f>M753*100/I753</f>
        <v>1.3698630136986301</v>
      </c>
      <c r="O753" s="40">
        <v>0</v>
      </c>
      <c r="P753" s="26">
        <f>O753*100/I753</f>
        <v>0</v>
      </c>
      <c r="Q753" s="40">
        <v>0</v>
      </c>
      <c r="R753" s="67">
        <f>Q753/I753*100</f>
        <v>0</v>
      </c>
      <c r="S753" s="40">
        <v>0</v>
      </c>
      <c r="T753" s="67">
        <f>S753/I753*100</f>
        <v>0</v>
      </c>
      <c r="U753" s="40">
        <v>0</v>
      </c>
      <c r="V753" s="67">
        <f>U753/I753*100</f>
        <v>0</v>
      </c>
      <c r="W753" s="40">
        <v>0</v>
      </c>
      <c r="X753" s="26">
        <f>W753*100/I753</f>
        <v>0</v>
      </c>
      <c r="Y753" s="40">
        <v>0</v>
      </c>
      <c r="Z753" s="26">
        <f>Y753*100/I753</f>
        <v>0</v>
      </c>
      <c r="AA753" s="40">
        <v>0</v>
      </c>
      <c r="AB753" s="26">
        <v>0</v>
      </c>
      <c r="AC753" s="40">
        <v>1</v>
      </c>
      <c r="AD753" s="67">
        <f>AC753/I753*100</f>
        <v>1.3698630136986301</v>
      </c>
      <c r="AE753" s="190">
        <v>1</v>
      </c>
      <c r="AF753" s="194">
        <v>0</v>
      </c>
    </row>
    <row r="754" spans="1:32" s="9" customFormat="1" ht="19.5" thickTop="1" thickBot="1">
      <c r="A754" s="824" t="s">
        <v>123</v>
      </c>
      <c r="B754" s="825"/>
      <c r="C754" s="825"/>
      <c r="D754" s="825"/>
      <c r="E754" s="825"/>
      <c r="F754" s="825"/>
      <c r="G754" s="826"/>
      <c r="H754" s="66">
        <f>SUM(H753)</f>
        <v>102</v>
      </c>
      <c r="I754" s="66">
        <f>SUM(I753)</f>
        <v>73</v>
      </c>
      <c r="J754" s="67">
        <f>I754/H754*100</f>
        <v>71.568627450980387</v>
      </c>
      <c r="K754" s="66">
        <f>SUM(K753)</f>
        <v>6</v>
      </c>
      <c r="L754" s="67">
        <f>K754/I754*100</f>
        <v>8.2191780821917799</v>
      </c>
      <c r="M754" s="66">
        <f>SUM(M753)</f>
        <v>1</v>
      </c>
      <c r="N754" s="67">
        <f>M754/I754*100</f>
        <v>1.3698630136986301</v>
      </c>
      <c r="O754" s="66">
        <f>SUM(O753)</f>
        <v>0</v>
      </c>
      <c r="P754" s="67">
        <f>O754/I754*100</f>
        <v>0</v>
      </c>
      <c r="Q754" s="66">
        <f>SUM(Q753)</f>
        <v>0</v>
      </c>
      <c r="R754" s="67">
        <f>Q754/I754*100</f>
        <v>0</v>
      </c>
      <c r="S754" s="66">
        <f>SUM(S753)</f>
        <v>0</v>
      </c>
      <c r="T754" s="67">
        <f>S754/I754*100</f>
        <v>0</v>
      </c>
      <c r="U754" s="66">
        <f>SUM(U753)</f>
        <v>0</v>
      </c>
      <c r="V754" s="67">
        <f>U754/I754*100</f>
        <v>0</v>
      </c>
      <c r="W754" s="66">
        <f>SUM(W753)</f>
        <v>0</v>
      </c>
      <c r="X754" s="67">
        <f>W754/I754*100</f>
        <v>0</v>
      </c>
      <c r="Y754" s="66">
        <f>SUM(Y753)</f>
        <v>0</v>
      </c>
      <c r="Z754" s="67">
        <f>Y754/I754*100</f>
        <v>0</v>
      </c>
      <c r="AA754" s="66">
        <f>SUM(AA753)</f>
        <v>0</v>
      </c>
      <c r="AB754" s="67">
        <f>AA754/I754*100</f>
        <v>0</v>
      </c>
      <c r="AC754" s="66">
        <f>SUM(AC753)</f>
        <v>1</v>
      </c>
      <c r="AD754" s="67">
        <f>AC754/I754*100</f>
        <v>1.3698630136986301</v>
      </c>
    </row>
    <row r="755" spans="1:32" s="9" customFormat="1" ht="18.75" thickTop="1">
      <c r="A755" s="846"/>
      <c r="B755" s="846"/>
      <c r="C755" s="846"/>
      <c r="D755" s="846"/>
      <c r="E755" s="336"/>
      <c r="F755" s="336"/>
      <c r="G755" s="336"/>
      <c r="H755" s="302"/>
      <c r="I755" s="302"/>
      <c r="J755" s="303"/>
      <c r="K755" s="302"/>
      <c r="L755" s="303"/>
      <c r="M755" s="302"/>
      <c r="N755" s="303"/>
      <c r="O755" s="302"/>
      <c r="P755" s="303"/>
      <c r="Q755" s="302"/>
      <c r="R755" s="303"/>
      <c r="S755" s="302"/>
      <c r="T755" s="303"/>
      <c r="U755" s="302"/>
      <c r="V755" s="303"/>
      <c r="W755" s="302"/>
      <c r="X755" s="303"/>
      <c r="Y755" s="302"/>
      <c r="Z755" s="303"/>
      <c r="AA755" s="302"/>
      <c r="AB755" s="303"/>
      <c r="AC755" s="302"/>
      <c r="AD755" s="303"/>
    </row>
    <row r="756" spans="1:32" s="9" customFormat="1" ht="18">
      <c r="A756" s="344"/>
      <c r="B756" s="344"/>
      <c r="C756" s="344"/>
      <c r="D756" s="345"/>
      <c r="E756" s="336"/>
      <c r="F756" s="336"/>
      <c r="G756" s="336"/>
      <c r="H756" s="302"/>
      <c r="I756" s="302"/>
      <c r="J756" s="303"/>
      <c r="K756" s="302"/>
      <c r="L756" s="303"/>
      <c r="M756" s="302"/>
      <c r="N756" s="303"/>
      <c r="O756" s="302"/>
      <c r="P756" s="303"/>
      <c r="Q756" s="302"/>
      <c r="R756" s="303"/>
      <c r="S756" s="302"/>
      <c r="T756" s="303"/>
      <c r="U756" s="302"/>
      <c r="V756" s="303"/>
      <c r="W756" s="302"/>
      <c r="X756" s="303"/>
      <c r="Y756" s="302"/>
      <c r="Z756" s="303"/>
      <c r="AA756" s="302"/>
      <c r="AB756" s="303"/>
      <c r="AC756" s="302"/>
      <c r="AD756" s="303"/>
    </row>
    <row r="757" spans="1:32" s="9" customFormat="1" ht="18">
      <c r="A757" s="344"/>
      <c r="B757" s="344"/>
      <c r="C757" s="344"/>
      <c r="D757" s="345"/>
      <c r="E757" s="336"/>
      <c r="F757" s="336"/>
      <c r="G757" s="336"/>
      <c r="H757" s="302"/>
      <c r="I757" s="302"/>
      <c r="J757" s="303"/>
      <c r="K757" s="302"/>
      <c r="L757" s="303"/>
      <c r="M757" s="302"/>
      <c r="N757" s="303"/>
      <c r="O757" s="302"/>
      <c r="P757" s="303"/>
      <c r="Q757" s="302"/>
      <c r="R757" s="303"/>
      <c r="S757" s="302"/>
      <c r="T757" s="303"/>
      <c r="U757" s="302"/>
      <c r="V757" s="303"/>
      <c r="W757" s="302"/>
      <c r="X757" s="303"/>
      <c r="Y757" s="302"/>
      <c r="Z757" s="303"/>
      <c r="AA757" s="302"/>
      <c r="AB757" s="303"/>
      <c r="AC757" s="302"/>
      <c r="AD757" s="303"/>
    </row>
    <row r="758" spans="1:32" s="9" customFormat="1" ht="18">
      <c r="A758" s="344"/>
      <c r="B758" s="344"/>
      <c r="C758" s="344"/>
      <c r="D758" s="345"/>
      <c r="E758" s="336"/>
      <c r="F758" s="336"/>
      <c r="G758" s="336"/>
      <c r="H758" s="302"/>
      <c r="I758" s="302"/>
      <c r="J758" s="303"/>
      <c r="K758" s="302"/>
      <c r="L758" s="303"/>
      <c r="M758" s="302"/>
      <c r="N758" s="303"/>
      <c r="O758" s="302"/>
      <c r="P758" s="303"/>
      <c r="Q758" s="302"/>
      <c r="R758" s="303"/>
      <c r="S758" s="302"/>
      <c r="T758" s="303"/>
      <c r="U758" s="302"/>
      <c r="V758" s="303"/>
      <c r="W758" s="302"/>
      <c r="X758" s="303"/>
      <c r="Y758" s="302"/>
      <c r="Z758" s="303"/>
      <c r="AA758" s="302"/>
      <c r="AB758" s="303"/>
      <c r="AC758" s="302"/>
      <c r="AD758" s="303"/>
    </row>
    <row r="759" spans="1:32" s="9" customFormat="1" ht="18">
      <c r="A759" s="344"/>
      <c r="B759" s="344"/>
      <c r="C759" s="344"/>
      <c r="D759" s="345"/>
      <c r="E759" s="336"/>
      <c r="F759" s="336"/>
      <c r="G759" s="336"/>
      <c r="H759" s="302"/>
      <c r="I759" s="302"/>
      <c r="J759" s="303"/>
      <c r="K759" s="302"/>
      <c r="L759" s="303"/>
      <c r="M759" s="302"/>
      <c r="N759" s="303"/>
      <c r="O759" s="302"/>
      <c r="P759" s="303"/>
      <c r="Q759" s="302"/>
      <c r="R759" s="303"/>
      <c r="S759" s="302"/>
      <c r="T759" s="303"/>
      <c r="U759" s="302"/>
      <c r="V759" s="303"/>
      <c r="W759" s="302"/>
      <c r="X759" s="303"/>
      <c r="Y759" s="302"/>
      <c r="Z759" s="303"/>
      <c r="AA759" s="302"/>
      <c r="AB759" s="303"/>
      <c r="AC759" s="302"/>
      <c r="AD759" s="303"/>
    </row>
    <row r="760" spans="1:32" s="9" customFormat="1" ht="18">
      <c r="A760" s="344"/>
      <c r="B760" s="344"/>
      <c r="C760" s="344"/>
      <c r="D760" s="345"/>
      <c r="E760" s="336"/>
      <c r="F760" s="336"/>
      <c r="G760" s="336"/>
      <c r="H760" s="302"/>
      <c r="I760" s="302"/>
      <c r="J760" s="303"/>
      <c r="K760" s="302"/>
      <c r="L760" s="303"/>
      <c r="M760" s="302"/>
      <c r="N760" s="303"/>
      <c r="O760" s="302"/>
      <c r="P760" s="303"/>
      <c r="Q760" s="302"/>
      <c r="R760" s="303"/>
      <c r="S760" s="302"/>
      <c r="T760" s="303"/>
      <c r="U760" s="302"/>
      <c r="V760" s="303"/>
      <c r="W760" s="302"/>
      <c r="X760" s="303"/>
      <c r="Y760" s="302"/>
      <c r="Z760" s="303"/>
      <c r="AA760" s="302"/>
      <c r="AB760" s="303"/>
      <c r="AC760" s="302"/>
      <c r="AD760" s="303"/>
    </row>
    <row r="761" spans="1:32" s="9" customFormat="1" ht="18">
      <c r="A761" s="344"/>
      <c r="B761" s="344"/>
      <c r="C761" s="344"/>
      <c r="D761" s="345"/>
      <c r="E761" s="336"/>
      <c r="F761" s="336"/>
      <c r="G761" s="336"/>
      <c r="H761" s="302"/>
      <c r="I761" s="302"/>
      <c r="J761" s="303"/>
      <c r="K761" s="302"/>
      <c r="L761" s="303"/>
      <c r="M761" s="302"/>
      <c r="N761" s="303"/>
      <c r="O761" s="302"/>
      <c r="P761" s="303"/>
      <c r="Q761" s="302"/>
      <c r="R761" s="303"/>
      <c r="S761" s="302"/>
      <c r="T761" s="303"/>
      <c r="U761" s="302"/>
      <c r="V761" s="303"/>
      <c r="W761" s="302"/>
      <c r="X761" s="303"/>
      <c r="Y761" s="302"/>
      <c r="Z761" s="303"/>
      <c r="AA761" s="302"/>
      <c r="AB761" s="303"/>
      <c r="AC761" s="302"/>
      <c r="AD761" s="303"/>
    </row>
    <row r="762" spans="1:32" s="9" customFormat="1" ht="18">
      <c r="A762" s="344"/>
      <c r="B762" s="344"/>
      <c r="C762" s="344"/>
      <c r="D762" s="345"/>
      <c r="E762" s="336"/>
      <c r="F762" s="336"/>
      <c r="G762" s="336"/>
      <c r="H762" s="302"/>
      <c r="I762" s="302"/>
      <c r="J762" s="303"/>
      <c r="K762" s="302"/>
      <c r="L762" s="303"/>
      <c r="M762" s="302"/>
      <c r="N762" s="303"/>
      <c r="O762" s="302"/>
      <c r="P762" s="303"/>
      <c r="Q762" s="302"/>
      <c r="R762" s="303"/>
      <c r="S762" s="302"/>
      <c r="T762" s="303"/>
      <c r="U762" s="302"/>
      <c r="V762" s="303"/>
      <c r="W762" s="302"/>
      <c r="X762" s="303"/>
      <c r="Y762" s="302"/>
      <c r="Z762" s="303"/>
      <c r="AA762" s="302"/>
      <c r="AB762" s="303"/>
      <c r="AC762" s="302"/>
      <c r="AD762" s="303"/>
    </row>
    <row r="763" spans="1:32" s="9" customFormat="1" ht="23.25">
      <c r="A763" s="810" t="s">
        <v>2404</v>
      </c>
      <c r="B763" s="810"/>
      <c r="C763" s="810"/>
      <c r="D763" s="810"/>
      <c r="E763" s="810"/>
      <c r="F763" s="810"/>
      <c r="G763" s="810"/>
      <c r="H763" s="810"/>
      <c r="I763" s="810"/>
      <c r="J763" s="810"/>
      <c r="K763" s="810"/>
      <c r="L763" s="810"/>
      <c r="M763" s="810"/>
      <c r="N763" s="810"/>
      <c r="O763" s="810"/>
      <c r="P763" s="810"/>
      <c r="Q763" s="810"/>
      <c r="R763" s="810"/>
      <c r="S763" s="810"/>
      <c r="T763" s="810"/>
      <c r="U763" s="810"/>
      <c r="V763" s="810"/>
      <c r="W763" s="810"/>
      <c r="X763" s="810"/>
      <c r="Y763" s="810"/>
      <c r="Z763" s="810"/>
      <c r="AA763" s="810"/>
      <c r="AB763" s="810"/>
      <c r="AC763" s="810"/>
      <c r="AD763" s="810"/>
    </row>
    <row r="764" spans="1:32" s="9" customFormat="1" ht="23.25">
      <c r="A764" s="810" t="s">
        <v>124</v>
      </c>
      <c r="B764" s="810"/>
      <c r="C764" s="810"/>
      <c r="D764" s="810"/>
      <c r="E764" s="810"/>
      <c r="F764" s="810"/>
      <c r="G764" s="810"/>
      <c r="H764" s="810"/>
      <c r="I764" s="810"/>
      <c r="J764" s="810"/>
      <c r="K764" s="810"/>
      <c r="L764" s="810"/>
      <c r="M764" s="810"/>
      <c r="N764" s="810"/>
      <c r="O764" s="810"/>
      <c r="P764" s="810"/>
      <c r="Q764" s="810"/>
      <c r="R764" s="810"/>
      <c r="S764" s="810"/>
      <c r="T764" s="810"/>
      <c r="U764" s="810"/>
      <c r="V764" s="810"/>
      <c r="W764" s="810"/>
      <c r="X764" s="810"/>
      <c r="Y764" s="810"/>
      <c r="Z764" s="810"/>
      <c r="AA764" s="810"/>
      <c r="AB764" s="810"/>
      <c r="AC764" s="810"/>
      <c r="AD764" s="810"/>
    </row>
    <row r="765" spans="1:32" s="9" customFormat="1" ht="21">
      <c r="A765" s="290"/>
      <c r="B765" s="812" t="s">
        <v>968</v>
      </c>
      <c r="C765" s="812"/>
      <c r="D765" s="812"/>
      <c r="E765" s="812"/>
      <c r="F765" s="812"/>
      <c r="G765" s="812"/>
      <c r="H765" s="812"/>
      <c r="I765" s="812"/>
      <c r="J765" s="812"/>
      <c r="K765" s="812"/>
      <c r="L765" s="812"/>
      <c r="M765" s="812"/>
      <c r="N765" s="812"/>
      <c r="O765" s="812"/>
      <c r="P765" s="812"/>
      <c r="Q765" s="812"/>
      <c r="R765" s="812"/>
      <c r="S765" s="812"/>
      <c r="T765" s="812"/>
      <c r="U765" s="812"/>
      <c r="V765" s="812"/>
      <c r="W765" s="812"/>
      <c r="X765" s="812"/>
      <c r="Y765" s="812"/>
      <c r="Z765" s="812"/>
      <c r="AA765" s="812"/>
      <c r="AB765" s="812"/>
      <c r="AC765" s="812"/>
      <c r="AD765" s="812"/>
    </row>
    <row r="766" spans="1:32" s="9" customFormat="1" ht="21">
      <c r="A766" s="290"/>
      <c r="B766" s="812" t="s">
        <v>73</v>
      </c>
      <c r="C766" s="812"/>
      <c r="D766" s="812"/>
      <c r="E766" s="812"/>
      <c r="F766" s="812"/>
      <c r="G766" s="812"/>
      <c r="H766" s="812"/>
      <c r="I766" s="291"/>
      <c r="J766" s="297"/>
      <c r="K766" s="291"/>
      <c r="L766" s="297"/>
      <c r="M766" s="291"/>
      <c r="N766" s="297"/>
      <c r="O766" s="291"/>
      <c r="P766" s="297"/>
      <c r="Q766" s="291"/>
      <c r="R766" s="297"/>
      <c r="S766" s="291"/>
      <c r="T766" s="297"/>
      <c r="U766" s="291"/>
      <c r="V766" s="297"/>
      <c r="W766" s="291"/>
      <c r="X766" s="297"/>
      <c r="Y766" s="291"/>
      <c r="Z766" s="297"/>
      <c r="AA766" s="291"/>
      <c r="AB766" s="297"/>
      <c r="AC766" s="291"/>
      <c r="AD766" s="297"/>
    </row>
    <row r="767" spans="1:32" s="9" customFormat="1" ht="23.25">
      <c r="A767" s="290"/>
      <c r="B767" s="293"/>
      <c r="C767" s="293"/>
      <c r="D767" s="294"/>
      <c r="E767" s="293"/>
      <c r="F767" s="293"/>
      <c r="G767" s="293"/>
      <c r="H767" s="295"/>
      <c r="I767" s="295"/>
      <c r="J767" s="376"/>
      <c r="K767" s="295"/>
      <c r="L767" s="376"/>
      <c r="M767" s="295"/>
      <c r="N767" s="376"/>
      <c r="O767" s="295"/>
      <c r="P767" s="376"/>
      <c r="Q767" s="295"/>
      <c r="R767" s="376"/>
      <c r="S767" s="295"/>
      <c r="T767" s="376"/>
      <c r="U767" s="295"/>
      <c r="V767" s="376"/>
      <c r="W767" s="295"/>
      <c r="X767" s="376"/>
      <c r="Y767" s="295"/>
      <c r="Z767" s="376"/>
      <c r="AA767" s="295"/>
      <c r="AB767" s="376"/>
      <c r="AC767" s="295"/>
      <c r="AD767" s="376"/>
    </row>
    <row r="768" spans="1:32" ht="18">
      <c r="A768" s="740" t="s">
        <v>940</v>
      </c>
      <c r="B768" s="740" t="s">
        <v>122</v>
      </c>
      <c r="C768" s="740" t="s">
        <v>942</v>
      </c>
      <c r="D768" s="813" t="s">
        <v>943</v>
      </c>
      <c r="E768" s="740" t="s">
        <v>944</v>
      </c>
      <c r="F768" s="740" t="s">
        <v>945</v>
      </c>
      <c r="G768" s="740" t="s">
        <v>1139</v>
      </c>
      <c r="H768" s="743" t="s">
        <v>946</v>
      </c>
      <c r="I768" s="743" t="s">
        <v>1853</v>
      </c>
      <c r="J768" s="776" t="s">
        <v>1852</v>
      </c>
      <c r="K768" s="765" t="s">
        <v>928</v>
      </c>
      <c r="L768" s="766"/>
      <c r="M768" s="751" t="s">
        <v>929</v>
      </c>
      <c r="N768" s="764"/>
      <c r="O768" s="764"/>
      <c r="P768" s="764"/>
      <c r="Q768" s="764"/>
      <c r="R768" s="764"/>
      <c r="S768" s="764"/>
      <c r="T768" s="764"/>
      <c r="U768" s="764"/>
      <c r="V768" s="764"/>
      <c r="W768" s="764"/>
      <c r="X768" s="764"/>
      <c r="Y768" s="764"/>
      <c r="Z768" s="764"/>
      <c r="AA768" s="764"/>
      <c r="AB768" s="764"/>
      <c r="AC768" s="764"/>
      <c r="AD768" s="752"/>
    </row>
    <row r="769" spans="1:32" ht="18">
      <c r="A769" s="741"/>
      <c r="B769" s="741"/>
      <c r="C769" s="741"/>
      <c r="D769" s="814"/>
      <c r="E769" s="741"/>
      <c r="F769" s="741"/>
      <c r="G769" s="816"/>
      <c r="H769" s="744"/>
      <c r="I769" s="744"/>
      <c r="J769" s="777"/>
      <c r="K769" s="767"/>
      <c r="L769" s="768"/>
      <c r="M769" s="808" t="s">
        <v>930</v>
      </c>
      <c r="N769" s="809"/>
      <c r="O769" s="808" t="s">
        <v>931</v>
      </c>
      <c r="P769" s="809"/>
      <c r="Q769" s="808" t="s">
        <v>932</v>
      </c>
      <c r="R769" s="809"/>
      <c r="S769" s="808" t="s">
        <v>933</v>
      </c>
      <c r="T769" s="809"/>
      <c r="U769" s="808" t="s">
        <v>934</v>
      </c>
      <c r="V769" s="809"/>
      <c r="W769" s="808" t="s">
        <v>935</v>
      </c>
      <c r="X769" s="809"/>
      <c r="Y769" s="808" t="s">
        <v>936</v>
      </c>
      <c r="Z769" s="809"/>
      <c r="AA769" s="808" t="s">
        <v>950</v>
      </c>
      <c r="AB769" s="809"/>
      <c r="AC769" s="808" t="s">
        <v>951</v>
      </c>
      <c r="AD769" s="809"/>
    </row>
    <row r="770" spans="1:32" ht="36">
      <c r="A770" s="742"/>
      <c r="B770" s="742"/>
      <c r="C770" s="742"/>
      <c r="D770" s="815"/>
      <c r="E770" s="742"/>
      <c r="F770" s="742"/>
      <c r="G770" s="817"/>
      <c r="H770" s="745"/>
      <c r="I770" s="745"/>
      <c r="J770" s="778"/>
      <c r="K770" s="416" t="s">
        <v>937</v>
      </c>
      <c r="L770" s="65" t="s">
        <v>949</v>
      </c>
      <c r="M770" s="416" t="s">
        <v>937</v>
      </c>
      <c r="N770" s="65" t="s">
        <v>949</v>
      </c>
      <c r="O770" s="416" t="s">
        <v>937</v>
      </c>
      <c r="P770" s="65" t="s">
        <v>949</v>
      </c>
      <c r="Q770" s="416" t="s">
        <v>937</v>
      </c>
      <c r="R770" s="65" t="s">
        <v>949</v>
      </c>
      <c r="S770" s="416" t="s">
        <v>937</v>
      </c>
      <c r="T770" s="65" t="s">
        <v>949</v>
      </c>
      <c r="U770" s="416" t="s">
        <v>937</v>
      </c>
      <c r="V770" s="65" t="s">
        <v>949</v>
      </c>
      <c r="W770" s="416" t="s">
        <v>937</v>
      </c>
      <c r="X770" s="65" t="s">
        <v>949</v>
      </c>
      <c r="Y770" s="416" t="s">
        <v>937</v>
      </c>
      <c r="Z770" s="65" t="s">
        <v>949</v>
      </c>
      <c r="AA770" s="416" t="s">
        <v>937</v>
      </c>
      <c r="AB770" s="65" t="s">
        <v>949</v>
      </c>
      <c r="AC770" s="416" t="s">
        <v>937</v>
      </c>
      <c r="AD770" s="65" t="s">
        <v>949</v>
      </c>
    </row>
    <row r="771" spans="1:32" ht="18">
      <c r="A771" s="32">
        <v>1</v>
      </c>
      <c r="B771" s="51" t="s">
        <v>33</v>
      </c>
      <c r="C771" s="284" t="s">
        <v>47</v>
      </c>
      <c r="D771" s="285">
        <v>6</v>
      </c>
      <c r="E771" s="200" t="s">
        <v>61</v>
      </c>
      <c r="F771" s="200" t="s">
        <v>958</v>
      </c>
      <c r="G771" s="200" t="s">
        <v>1533</v>
      </c>
      <c r="H771" s="158">
        <v>94</v>
      </c>
      <c r="I771" s="158">
        <v>59</v>
      </c>
      <c r="J771" s="26">
        <f t="shared" ref="J771:J784" si="94">I771*100/H771</f>
        <v>62.765957446808514</v>
      </c>
      <c r="K771" s="25">
        <v>6</v>
      </c>
      <c r="L771" s="26">
        <f t="shared" ref="L771:L784" si="95">K771*100/I771</f>
        <v>10.169491525423728</v>
      </c>
      <c r="M771" s="40">
        <v>0</v>
      </c>
      <c r="N771" s="26">
        <f t="shared" ref="N771:N784" si="96">M771*100/I771</f>
        <v>0</v>
      </c>
      <c r="O771" s="40">
        <v>5</v>
      </c>
      <c r="P771" s="26">
        <f t="shared" ref="P771:P784" si="97">O771*100/I771</f>
        <v>8.4745762711864412</v>
      </c>
      <c r="Q771" s="40">
        <v>1</v>
      </c>
      <c r="R771" s="26">
        <f>Q771*100/I771</f>
        <v>1.6949152542372881</v>
      </c>
      <c r="S771" s="40">
        <v>0</v>
      </c>
      <c r="T771" s="26">
        <f t="shared" ref="T771:T784" si="98">S771*100/I771</f>
        <v>0</v>
      </c>
      <c r="U771" s="40">
        <v>0</v>
      </c>
      <c r="V771" s="26">
        <f t="shared" ref="V771:V784" si="99">U771*100/I771</f>
        <v>0</v>
      </c>
      <c r="W771" s="40">
        <v>0</v>
      </c>
      <c r="X771" s="26">
        <f t="shared" ref="X771:X784" si="100">W771*100/I771</f>
        <v>0</v>
      </c>
      <c r="Y771" s="40">
        <v>0</v>
      </c>
      <c r="Z771" s="26">
        <f t="shared" ref="Z771:Z784" si="101">Y771*100/I771</f>
        <v>0</v>
      </c>
      <c r="AA771" s="40">
        <v>0</v>
      </c>
      <c r="AB771" s="26">
        <f t="shared" ref="AB771:AB784" si="102">AA771*100/I771</f>
        <v>0</v>
      </c>
      <c r="AC771" s="40">
        <v>0</v>
      </c>
      <c r="AD771" s="26">
        <f>AC771*100/I771</f>
        <v>0</v>
      </c>
      <c r="AE771">
        <v>1</v>
      </c>
      <c r="AF771">
        <v>1</v>
      </c>
    </row>
    <row r="772" spans="1:32" ht="18">
      <c r="A772" s="32">
        <v>2</v>
      </c>
      <c r="B772" s="51" t="s">
        <v>34</v>
      </c>
      <c r="C772" s="288" t="s">
        <v>48</v>
      </c>
      <c r="D772" s="201">
        <v>2</v>
      </c>
      <c r="E772" s="200" t="s">
        <v>62</v>
      </c>
      <c r="F772" s="200" t="s">
        <v>958</v>
      </c>
      <c r="G772" s="200" t="s">
        <v>1533</v>
      </c>
      <c r="H772" s="158">
        <v>331</v>
      </c>
      <c r="I772" s="158">
        <v>246</v>
      </c>
      <c r="J772" s="26">
        <f t="shared" si="94"/>
        <v>74.320241691842895</v>
      </c>
      <c r="K772" s="25">
        <v>17</v>
      </c>
      <c r="L772" s="26">
        <f t="shared" si="95"/>
        <v>6.9105691056910565</v>
      </c>
      <c r="M772" s="40">
        <v>0</v>
      </c>
      <c r="N772" s="26">
        <f t="shared" si="96"/>
        <v>0</v>
      </c>
      <c r="O772" s="40">
        <v>7</v>
      </c>
      <c r="P772" s="26">
        <f t="shared" si="97"/>
        <v>2.845528455284553</v>
      </c>
      <c r="Q772" s="40">
        <v>9</v>
      </c>
      <c r="R772" s="26">
        <f t="shared" ref="R772:R784" si="103">Q772*100/I772</f>
        <v>3.6585365853658538</v>
      </c>
      <c r="S772" s="40">
        <v>0</v>
      </c>
      <c r="T772" s="26">
        <f t="shared" si="98"/>
        <v>0</v>
      </c>
      <c r="U772" s="40">
        <v>1</v>
      </c>
      <c r="V772" s="26">
        <f t="shared" si="99"/>
        <v>0.4065040650406504</v>
      </c>
      <c r="W772" s="40">
        <v>0</v>
      </c>
      <c r="X772" s="26">
        <f t="shared" si="100"/>
        <v>0</v>
      </c>
      <c r="Y772" s="40">
        <v>0</v>
      </c>
      <c r="Z772" s="26">
        <f t="shared" si="101"/>
        <v>0</v>
      </c>
      <c r="AA772" s="40">
        <v>0</v>
      </c>
      <c r="AB772" s="26">
        <f t="shared" si="102"/>
        <v>0</v>
      </c>
      <c r="AC772" s="40">
        <v>0</v>
      </c>
      <c r="AD772" s="26">
        <f t="shared" ref="AD772:AD784" si="104">AC772*100/I772</f>
        <v>0</v>
      </c>
      <c r="AE772">
        <v>1</v>
      </c>
      <c r="AF772">
        <v>1</v>
      </c>
    </row>
    <row r="773" spans="1:32" ht="18">
      <c r="A773" s="32">
        <v>3</v>
      </c>
      <c r="B773" s="51" t="s">
        <v>35</v>
      </c>
      <c r="C773" s="288" t="s">
        <v>49</v>
      </c>
      <c r="D773" s="201">
        <v>8</v>
      </c>
      <c r="E773" s="200" t="s">
        <v>62</v>
      </c>
      <c r="F773" s="200" t="s">
        <v>958</v>
      </c>
      <c r="G773" s="200" t="s">
        <v>1533</v>
      </c>
      <c r="H773" s="158">
        <v>177</v>
      </c>
      <c r="I773" s="158">
        <v>101</v>
      </c>
      <c r="J773" s="26">
        <f t="shared" si="94"/>
        <v>57.06214689265537</v>
      </c>
      <c r="K773" s="25">
        <v>12</v>
      </c>
      <c r="L773" s="26">
        <f t="shared" si="95"/>
        <v>11.881188118811881</v>
      </c>
      <c r="M773" s="40">
        <v>0</v>
      </c>
      <c r="N773" s="26">
        <f t="shared" si="96"/>
        <v>0</v>
      </c>
      <c r="O773" s="40">
        <v>7</v>
      </c>
      <c r="P773" s="26">
        <f t="shared" si="97"/>
        <v>6.9306930693069306</v>
      </c>
      <c r="Q773" s="40">
        <v>5</v>
      </c>
      <c r="R773" s="26">
        <f t="shared" si="103"/>
        <v>4.9504950495049505</v>
      </c>
      <c r="S773" s="40">
        <v>0</v>
      </c>
      <c r="T773" s="26">
        <f t="shared" si="98"/>
        <v>0</v>
      </c>
      <c r="U773" s="40">
        <v>0</v>
      </c>
      <c r="V773" s="26">
        <f t="shared" si="99"/>
        <v>0</v>
      </c>
      <c r="W773" s="40">
        <v>0</v>
      </c>
      <c r="X773" s="26">
        <f t="shared" si="100"/>
        <v>0</v>
      </c>
      <c r="Y773" s="40">
        <v>0</v>
      </c>
      <c r="Z773" s="26">
        <f t="shared" si="101"/>
        <v>0</v>
      </c>
      <c r="AA773" s="40">
        <v>0</v>
      </c>
      <c r="AB773" s="26">
        <f t="shared" si="102"/>
        <v>0</v>
      </c>
      <c r="AC773" s="40">
        <v>0</v>
      </c>
      <c r="AD773" s="26">
        <f t="shared" si="104"/>
        <v>0</v>
      </c>
      <c r="AE773">
        <v>1</v>
      </c>
      <c r="AF773">
        <v>1</v>
      </c>
    </row>
    <row r="774" spans="1:32" ht="18">
      <c r="A774" s="32">
        <v>4</v>
      </c>
      <c r="B774" s="51" t="s">
        <v>36</v>
      </c>
      <c r="C774" s="288" t="s">
        <v>50</v>
      </c>
      <c r="D774" s="201">
        <v>6</v>
      </c>
      <c r="E774" s="200" t="s">
        <v>62</v>
      </c>
      <c r="F774" s="200" t="s">
        <v>958</v>
      </c>
      <c r="G774" s="200" t="s">
        <v>1533</v>
      </c>
      <c r="H774" s="158">
        <v>167</v>
      </c>
      <c r="I774" s="158">
        <v>125</v>
      </c>
      <c r="J774" s="26">
        <f t="shared" si="94"/>
        <v>74.850299401197603</v>
      </c>
      <c r="K774" s="25">
        <v>11</v>
      </c>
      <c r="L774" s="26">
        <f t="shared" si="95"/>
        <v>8.8000000000000007</v>
      </c>
      <c r="M774" s="40">
        <v>0</v>
      </c>
      <c r="N774" s="26">
        <f t="shared" si="96"/>
        <v>0</v>
      </c>
      <c r="O774" s="40">
        <v>6</v>
      </c>
      <c r="P774" s="26">
        <f t="shared" si="97"/>
        <v>4.8</v>
      </c>
      <c r="Q774" s="40">
        <v>5</v>
      </c>
      <c r="R774" s="26">
        <f t="shared" si="103"/>
        <v>4</v>
      </c>
      <c r="S774" s="40">
        <v>0</v>
      </c>
      <c r="T774" s="26">
        <f t="shared" si="98"/>
        <v>0</v>
      </c>
      <c r="U774" s="40">
        <v>0</v>
      </c>
      <c r="V774" s="26">
        <f t="shared" si="99"/>
        <v>0</v>
      </c>
      <c r="W774" s="40">
        <v>0</v>
      </c>
      <c r="X774" s="26">
        <f t="shared" si="100"/>
        <v>0</v>
      </c>
      <c r="Y774" s="40">
        <v>0</v>
      </c>
      <c r="Z774" s="26">
        <f t="shared" si="101"/>
        <v>0</v>
      </c>
      <c r="AA774" s="40">
        <v>0</v>
      </c>
      <c r="AB774" s="26">
        <f t="shared" si="102"/>
        <v>0</v>
      </c>
      <c r="AC774" s="40">
        <v>0</v>
      </c>
      <c r="AD774" s="26">
        <f t="shared" si="104"/>
        <v>0</v>
      </c>
      <c r="AE774">
        <v>1</v>
      </c>
      <c r="AF774">
        <v>1</v>
      </c>
    </row>
    <row r="775" spans="1:32" ht="18" customHeight="1">
      <c r="A775" s="32">
        <v>5</v>
      </c>
      <c r="B775" s="51" t="s">
        <v>37</v>
      </c>
      <c r="C775" s="288" t="s">
        <v>51</v>
      </c>
      <c r="D775" s="201">
        <v>3</v>
      </c>
      <c r="E775" s="200" t="s">
        <v>62</v>
      </c>
      <c r="F775" s="200" t="s">
        <v>958</v>
      </c>
      <c r="G775" s="200" t="s">
        <v>1533</v>
      </c>
      <c r="H775" s="158">
        <v>78</v>
      </c>
      <c r="I775" s="296">
        <v>43</v>
      </c>
      <c r="J775" s="26">
        <f t="shared" si="94"/>
        <v>55.128205128205131</v>
      </c>
      <c r="K775" s="25">
        <v>8</v>
      </c>
      <c r="L775" s="26">
        <f t="shared" si="95"/>
        <v>18.604651162790699</v>
      </c>
      <c r="M775" s="40">
        <v>0</v>
      </c>
      <c r="N775" s="26">
        <f t="shared" si="96"/>
        <v>0</v>
      </c>
      <c r="O775" s="40">
        <v>5</v>
      </c>
      <c r="P775" s="26">
        <f t="shared" si="97"/>
        <v>11.627906976744185</v>
      </c>
      <c r="Q775" s="40">
        <v>3</v>
      </c>
      <c r="R775" s="26">
        <f t="shared" si="103"/>
        <v>6.9767441860465116</v>
      </c>
      <c r="S775" s="40">
        <v>0</v>
      </c>
      <c r="T775" s="26">
        <f t="shared" si="98"/>
        <v>0</v>
      </c>
      <c r="U775" s="40">
        <v>0</v>
      </c>
      <c r="V775" s="26">
        <f t="shared" si="99"/>
        <v>0</v>
      </c>
      <c r="W775" s="40">
        <v>0</v>
      </c>
      <c r="X775" s="26">
        <f t="shared" si="100"/>
        <v>0</v>
      </c>
      <c r="Y775" s="40">
        <v>0</v>
      </c>
      <c r="Z775" s="26">
        <f t="shared" si="101"/>
        <v>0</v>
      </c>
      <c r="AA775" s="40">
        <v>0</v>
      </c>
      <c r="AB775" s="26">
        <f t="shared" si="102"/>
        <v>0</v>
      </c>
      <c r="AC775" s="40">
        <v>0</v>
      </c>
      <c r="AD775" s="26">
        <f t="shared" si="104"/>
        <v>0</v>
      </c>
      <c r="AE775">
        <v>1</v>
      </c>
      <c r="AF775">
        <v>1</v>
      </c>
    </row>
    <row r="776" spans="1:32" ht="18">
      <c r="A776" s="32">
        <v>6</v>
      </c>
      <c r="B776" s="51" t="s">
        <v>38</v>
      </c>
      <c r="C776" s="288" t="s">
        <v>52</v>
      </c>
      <c r="D776" s="201">
        <v>1</v>
      </c>
      <c r="E776" s="200" t="s">
        <v>62</v>
      </c>
      <c r="F776" s="200" t="s">
        <v>958</v>
      </c>
      <c r="G776" s="200" t="s">
        <v>1533</v>
      </c>
      <c r="H776" s="158">
        <v>221</v>
      </c>
      <c r="I776" s="158">
        <v>221</v>
      </c>
      <c r="J776" s="26">
        <f t="shared" si="94"/>
        <v>100</v>
      </c>
      <c r="K776" s="25">
        <v>14</v>
      </c>
      <c r="L776" s="26">
        <f t="shared" si="95"/>
        <v>6.3348416289592757</v>
      </c>
      <c r="M776" s="40">
        <v>2</v>
      </c>
      <c r="N776" s="26">
        <f t="shared" si="96"/>
        <v>0.90497737556561086</v>
      </c>
      <c r="O776" s="40">
        <v>7</v>
      </c>
      <c r="P776" s="26">
        <f t="shared" si="97"/>
        <v>3.1674208144796379</v>
      </c>
      <c r="Q776" s="40">
        <v>5</v>
      </c>
      <c r="R776" s="26">
        <f t="shared" si="103"/>
        <v>2.2624434389140271</v>
      </c>
      <c r="S776" s="40">
        <v>0</v>
      </c>
      <c r="T776" s="26">
        <f t="shared" si="98"/>
        <v>0</v>
      </c>
      <c r="U776" s="40">
        <v>0</v>
      </c>
      <c r="V776" s="26">
        <f t="shared" si="99"/>
        <v>0</v>
      </c>
      <c r="W776" s="40">
        <v>0</v>
      </c>
      <c r="X776" s="26">
        <f t="shared" si="100"/>
        <v>0</v>
      </c>
      <c r="Y776" s="40">
        <v>0</v>
      </c>
      <c r="Z776" s="26">
        <f t="shared" si="101"/>
        <v>0</v>
      </c>
      <c r="AA776" s="40">
        <v>0</v>
      </c>
      <c r="AB776" s="26">
        <f t="shared" si="102"/>
        <v>0</v>
      </c>
      <c r="AC776" s="40">
        <v>0</v>
      </c>
      <c r="AD776" s="26">
        <f t="shared" si="104"/>
        <v>0</v>
      </c>
      <c r="AE776">
        <v>1</v>
      </c>
      <c r="AF776">
        <v>1</v>
      </c>
    </row>
    <row r="777" spans="1:32" ht="18">
      <c r="A777" s="32">
        <v>7</v>
      </c>
      <c r="B777" s="51" t="s">
        <v>39</v>
      </c>
      <c r="C777" s="288" t="s">
        <v>53</v>
      </c>
      <c r="D777" s="201">
        <v>4</v>
      </c>
      <c r="E777" s="200" t="s">
        <v>62</v>
      </c>
      <c r="F777" s="200" t="s">
        <v>958</v>
      </c>
      <c r="G777" s="200" t="s">
        <v>1533</v>
      </c>
      <c r="H777" s="158">
        <v>247</v>
      </c>
      <c r="I777" s="158">
        <v>185</v>
      </c>
      <c r="J777" s="26">
        <f t="shared" si="94"/>
        <v>74.89878542510121</v>
      </c>
      <c r="K777" s="25">
        <v>25</v>
      </c>
      <c r="L777" s="26">
        <f t="shared" si="95"/>
        <v>13.513513513513514</v>
      </c>
      <c r="M777" s="40">
        <v>0</v>
      </c>
      <c r="N777" s="26">
        <f t="shared" si="96"/>
        <v>0</v>
      </c>
      <c r="O777" s="40">
        <v>15</v>
      </c>
      <c r="P777" s="26">
        <f t="shared" si="97"/>
        <v>8.1081081081081088</v>
      </c>
      <c r="Q777" s="40">
        <v>10</v>
      </c>
      <c r="R777" s="26">
        <f t="shared" si="103"/>
        <v>5.4054054054054053</v>
      </c>
      <c r="S777" s="40">
        <v>0</v>
      </c>
      <c r="T777" s="26">
        <f t="shared" si="98"/>
        <v>0</v>
      </c>
      <c r="U777" s="40">
        <v>0</v>
      </c>
      <c r="V777" s="26">
        <f t="shared" si="99"/>
        <v>0</v>
      </c>
      <c r="W777" s="40">
        <v>0</v>
      </c>
      <c r="X777" s="26">
        <f t="shared" si="100"/>
        <v>0</v>
      </c>
      <c r="Y777" s="40">
        <v>0</v>
      </c>
      <c r="Z777" s="26">
        <f t="shared" si="101"/>
        <v>0</v>
      </c>
      <c r="AA777" s="40">
        <v>0</v>
      </c>
      <c r="AB777" s="26">
        <f t="shared" si="102"/>
        <v>0</v>
      </c>
      <c r="AC777" s="40">
        <v>0</v>
      </c>
      <c r="AD777" s="26">
        <f t="shared" si="104"/>
        <v>0</v>
      </c>
      <c r="AE777">
        <v>1</v>
      </c>
      <c r="AF777">
        <v>1</v>
      </c>
    </row>
    <row r="778" spans="1:32" s="9" customFormat="1" ht="18">
      <c r="A778" s="32">
        <v>8</v>
      </c>
      <c r="B778" s="51" t="s">
        <v>40</v>
      </c>
      <c r="C778" s="288" t="s">
        <v>54</v>
      </c>
      <c r="D778" s="201">
        <v>5</v>
      </c>
      <c r="E778" s="200" t="s">
        <v>62</v>
      </c>
      <c r="F778" s="200" t="s">
        <v>958</v>
      </c>
      <c r="G778" s="200" t="s">
        <v>1533</v>
      </c>
      <c r="H778" s="158">
        <v>220</v>
      </c>
      <c r="I778" s="158">
        <v>175</v>
      </c>
      <c r="J778" s="26">
        <f t="shared" si="94"/>
        <v>79.545454545454547</v>
      </c>
      <c r="K778" s="25">
        <v>16</v>
      </c>
      <c r="L778" s="26">
        <f t="shared" si="95"/>
        <v>9.1428571428571423</v>
      </c>
      <c r="M778" s="40">
        <v>0</v>
      </c>
      <c r="N778" s="26">
        <f t="shared" si="96"/>
        <v>0</v>
      </c>
      <c r="O778" s="40">
        <v>8</v>
      </c>
      <c r="P778" s="26">
        <f t="shared" si="97"/>
        <v>4.5714285714285712</v>
      </c>
      <c r="Q778" s="40">
        <v>8</v>
      </c>
      <c r="R778" s="26">
        <f t="shared" si="103"/>
        <v>4.5714285714285712</v>
      </c>
      <c r="S778" s="40">
        <v>0</v>
      </c>
      <c r="T778" s="26">
        <f t="shared" si="98"/>
        <v>0</v>
      </c>
      <c r="U778" s="40">
        <v>0</v>
      </c>
      <c r="V778" s="26">
        <f t="shared" si="99"/>
        <v>0</v>
      </c>
      <c r="W778" s="40">
        <v>0</v>
      </c>
      <c r="X778" s="26">
        <f t="shared" si="100"/>
        <v>0</v>
      </c>
      <c r="Y778" s="40">
        <v>0</v>
      </c>
      <c r="Z778" s="26">
        <f t="shared" si="101"/>
        <v>0</v>
      </c>
      <c r="AA778" s="40">
        <v>0</v>
      </c>
      <c r="AB778" s="26">
        <f t="shared" si="102"/>
        <v>0</v>
      </c>
      <c r="AC778" s="40">
        <v>0</v>
      </c>
      <c r="AD778" s="26">
        <f t="shared" si="104"/>
        <v>0</v>
      </c>
      <c r="AE778" s="9">
        <v>1</v>
      </c>
      <c r="AF778" s="9">
        <v>1</v>
      </c>
    </row>
    <row r="779" spans="1:32" s="9" customFormat="1" ht="18">
      <c r="A779" s="32">
        <v>9</v>
      </c>
      <c r="B779" s="51" t="s">
        <v>41</v>
      </c>
      <c r="C779" s="288" t="s">
        <v>55</v>
      </c>
      <c r="D779" s="201">
        <v>6</v>
      </c>
      <c r="E779" s="200" t="s">
        <v>63</v>
      </c>
      <c r="F779" s="200" t="s">
        <v>958</v>
      </c>
      <c r="G779" s="200" t="s">
        <v>1533</v>
      </c>
      <c r="H779" s="158">
        <v>107</v>
      </c>
      <c r="I779" s="158">
        <v>64</v>
      </c>
      <c r="J779" s="26">
        <f t="shared" si="94"/>
        <v>59.813084112149532</v>
      </c>
      <c r="K779" s="25">
        <v>9</v>
      </c>
      <c r="L779" s="26">
        <f t="shared" si="95"/>
        <v>14.0625</v>
      </c>
      <c r="M779" s="40">
        <v>0</v>
      </c>
      <c r="N779" s="26">
        <f t="shared" si="96"/>
        <v>0</v>
      </c>
      <c r="O779" s="40">
        <v>6</v>
      </c>
      <c r="P779" s="26">
        <f t="shared" si="97"/>
        <v>9.375</v>
      </c>
      <c r="Q779" s="40">
        <v>3</v>
      </c>
      <c r="R779" s="26">
        <f t="shared" si="103"/>
        <v>4.6875</v>
      </c>
      <c r="S779" s="40">
        <v>0</v>
      </c>
      <c r="T779" s="26">
        <f t="shared" si="98"/>
        <v>0</v>
      </c>
      <c r="U779" s="40">
        <v>0</v>
      </c>
      <c r="V779" s="26">
        <f t="shared" si="99"/>
        <v>0</v>
      </c>
      <c r="W779" s="40">
        <v>0</v>
      </c>
      <c r="X779" s="26">
        <f t="shared" si="100"/>
        <v>0</v>
      </c>
      <c r="Y779" s="40">
        <v>0</v>
      </c>
      <c r="Z779" s="26">
        <f t="shared" si="101"/>
        <v>0</v>
      </c>
      <c r="AA779" s="40">
        <v>0</v>
      </c>
      <c r="AB779" s="26">
        <f t="shared" si="102"/>
        <v>0</v>
      </c>
      <c r="AC779" s="40">
        <v>0</v>
      </c>
      <c r="AD779" s="26">
        <f t="shared" si="104"/>
        <v>0</v>
      </c>
      <c r="AE779" s="9">
        <v>1</v>
      </c>
      <c r="AF779" s="9">
        <v>1</v>
      </c>
    </row>
    <row r="780" spans="1:32" ht="18">
      <c r="A780" s="32">
        <v>10</v>
      </c>
      <c r="B780" s="51" t="s">
        <v>42</v>
      </c>
      <c r="C780" s="288" t="s">
        <v>56</v>
      </c>
      <c r="D780" s="201">
        <v>10</v>
      </c>
      <c r="E780" s="32" t="s">
        <v>63</v>
      </c>
      <c r="F780" s="200" t="s">
        <v>958</v>
      </c>
      <c r="G780" s="200" t="s">
        <v>1533</v>
      </c>
      <c r="H780" s="158">
        <v>258</v>
      </c>
      <c r="I780" s="158">
        <v>166</v>
      </c>
      <c r="J780" s="26">
        <f t="shared" si="94"/>
        <v>64.341085271317823</v>
      </c>
      <c r="K780" s="25">
        <v>25</v>
      </c>
      <c r="L780" s="26">
        <f t="shared" si="95"/>
        <v>15.060240963855422</v>
      </c>
      <c r="M780" s="40">
        <v>0</v>
      </c>
      <c r="N780" s="26">
        <f t="shared" si="96"/>
        <v>0</v>
      </c>
      <c r="O780" s="40">
        <v>18</v>
      </c>
      <c r="P780" s="26">
        <f t="shared" si="97"/>
        <v>10.843373493975903</v>
      </c>
      <c r="Q780" s="40">
        <v>7</v>
      </c>
      <c r="R780" s="26">
        <f t="shared" si="103"/>
        <v>4.2168674698795181</v>
      </c>
      <c r="S780" s="40">
        <v>0</v>
      </c>
      <c r="T780" s="26">
        <f t="shared" si="98"/>
        <v>0</v>
      </c>
      <c r="U780" s="40">
        <v>0</v>
      </c>
      <c r="V780" s="26">
        <f t="shared" si="99"/>
        <v>0</v>
      </c>
      <c r="W780" s="40">
        <v>0</v>
      </c>
      <c r="X780" s="26">
        <f t="shared" si="100"/>
        <v>0</v>
      </c>
      <c r="Y780" s="40">
        <v>0</v>
      </c>
      <c r="Z780" s="26">
        <f t="shared" si="101"/>
        <v>0</v>
      </c>
      <c r="AA780" s="40">
        <v>0</v>
      </c>
      <c r="AB780" s="26">
        <f t="shared" si="102"/>
        <v>0</v>
      </c>
      <c r="AC780" s="40">
        <v>0</v>
      </c>
      <c r="AD780" s="26">
        <f t="shared" si="104"/>
        <v>0</v>
      </c>
      <c r="AE780">
        <v>1</v>
      </c>
      <c r="AF780">
        <v>1</v>
      </c>
    </row>
    <row r="781" spans="1:32" ht="18">
      <c r="A781" s="32">
        <v>11</v>
      </c>
      <c r="B781" s="51" t="s">
        <v>43</v>
      </c>
      <c r="C781" s="288" t="s">
        <v>57</v>
      </c>
      <c r="D781" s="201">
        <v>6</v>
      </c>
      <c r="E781" s="32" t="s">
        <v>1520</v>
      </c>
      <c r="F781" s="200" t="s">
        <v>1529</v>
      </c>
      <c r="G781" s="200" t="s">
        <v>1533</v>
      </c>
      <c r="H781" s="158">
        <v>78</v>
      </c>
      <c r="I781" s="158">
        <v>78</v>
      </c>
      <c r="J781" s="26">
        <f t="shared" si="94"/>
        <v>100</v>
      </c>
      <c r="K781" s="25">
        <v>4</v>
      </c>
      <c r="L781" s="26">
        <f t="shared" si="95"/>
        <v>5.1282051282051286</v>
      </c>
      <c r="M781" s="40">
        <v>0</v>
      </c>
      <c r="N781" s="26">
        <f t="shared" si="96"/>
        <v>0</v>
      </c>
      <c r="O781" s="40">
        <v>3</v>
      </c>
      <c r="P781" s="26">
        <f t="shared" si="97"/>
        <v>3.8461538461538463</v>
      </c>
      <c r="Q781" s="40">
        <v>1</v>
      </c>
      <c r="R781" s="26">
        <f t="shared" si="103"/>
        <v>1.2820512820512822</v>
      </c>
      <c r="S781" s="40">
        <v>0</v>
      </c>
      <c r="T781" s="26">
        <f t="shared" si="98"/>
        <v>0</v>
      </c>
      <c r="U781" s="40">
        <v>0</v>
      </c>
      <c r="V781" s="26">
        <f t="shared" si="99"/>
        <v>0</v>
      </c>
      <c r="W781" s="40">
        <v>0</v>
      </c>
      <c r="X781" s="26">
        <f t="shared" si="100"/>
        <v>0</v>
      </c>
      <c r="Y781" s="40">
        <v>0</v>
      </c>
      <c r="Z781" s="26">
        <f t="shared" si="101"/>
        <v>0</v>
      </c>
      <c r="AA781" s="40">
        <v>0</v>
      </c>
      <c r="AB781" s="26">
        <f t="shared" si="102"/>
        <v>0</v>
      </c>
      <c r="AC781" s="40">
        <v>0</v>
      </c>
      <c r="AD781" s="26">
        <f t="shared" si="104"/>
        <v>0</v>
      </c>
      <c r="AE781">
        <v>1</v>
      </c>
      <c r="AF781">
        <v>1</v>
      </c>
    </row>
    <row r="782" spans="1:32" ht="18">
      <c r="A782" s="32">
        <v>12</v>
      </c>
      <c r="B782" s="51" t="s">
        <v>44</v>
      </c>
      <c r="C782" s="288" t="s">
        <v>58</v>
      </c>
      <c r="D782" s="201">
        <v>2</v>
      </c>
      <c r="E782" s="32" t="s">
        <v>64</v>
      </c>
      <c r="F782" s="200" t="s">
        <v>1530</v>
      </c>
      <c r="G782" s="200" t="s">
        <v>1533</v>
      </c>
      <c r="H782" s="158">
        <v>114</v>
      </c>
      <c r="I782" s="158">
        <v>111</v>
      </c>
      <c r="J782" s="26">
        <f>I782*100/H782</f>
        <v>97.368421052631575</v>
      </c>
      <c r="K782" s="25">
        <v>1</v>
      </c>
      <c r="L782" s="26">
        <f>K782*100/I782</f>
        <v>0.90090090090090091</v>
      </c>
      <c r="M782" s="40">
        <v>0</v>
      </c>
      <c r="N782" s="26">
        <f>M782*100/I782</f>
        <v>0</v>
      </c>
      <c r="O782" s="40">
        <v>1</v>
      </c>
      <c r="P782" s="26">
        <f>O782*100/I782</f>
        <v>0.90090090090090091</v>
      </c>
      <c r="Q782" s="40">
        <v>0</v>
      </c>
      <c r="R782" s="26">
        <f>Q782*100/I782</f>
        <v>0</v>
      </c>
      <c r="S782" s="40">
        <v>0</v>
      </c>
      <c r="T782" s="26">
        <f t="shared" si="98"/>
        <v>0</v>
      </c>
      <c r="U782" s="40">
        <v>0</v>
      </c>
      <c r="V782" s="26">
        <f>U782*100/I782</f>
        <v>0</v>
      </c>
      <c r="W782" s="40">
        <v>0</v>
      </c>
      <c r="X782" s="26">
        <f>W782*100/I782</f>
        <v>0</v>
      </c>
      <c r="Y782" s="40">
        <v>0</v>
      </c>
      <c r="Z782" s="26">
        <f t="shared" si="101"/>
        <v>0</v>
      </c>
      <c r="AA782" s="40">
        <v>0</v>
      </c>
      <c r="AB782" s="26">
        <f t="shared" si="102"/>
        <v>0</v>
      </c>
      <c r="AC782" s="40">
        <v>0</v>
      </c>
      <c r="AD782" s="26">
        <f>AC782*100/I782</f>
        <v>0</v>
      </c>
      <c r="AE782">
        <v>1</v>
      </c>
      <c r="AF782">
        <v>1</v>
      </c>
    </row>
    <row r="783" spans="1:32" ht="18">
      <c r="A783" s="32">
        <v>13</v>
      </c>
      <c r="B783" s="51" t="s">
        <v>45</v>
      </c>
      <c r="C783" s="288" t="s">
        <v>59</v>
      </c>
      <c r="D783" s="201">
        <v>4</v>
      </c>
      <c r="E783" s="32" t="s">
        <v>64</v>
      </c>
      <c r="F783" s="200" t="s">
        <v>1530</v>
      </c>
      <c r="G783" s="200" t="s">
        <v>1533</v>
      </c>
      <c r="H783" s="158">
        <v>101</v>
      </c>
      <c r="I783" s="158">
        <v>94</v>
      </c>
      <c r="J783" s="26">
        <f t="shared" si="94"/>
        <v>93.069306930693074</v>
      </c>
      <c r="K783" s="25">
        <v>1</v>
      </c>
      <c r="L783" s="26">
        <f t="shared" si="95"/>
        <v>1.0638297872340425</v>
      </c>
      <c r="M783" s="40">
        <v>0</v>
      </c>
      <c r="N783" s="26">
        <f t="shared" si="96"/>
        <v>0</v>
      </c>
      <c r="O783" s="40">
        <v>0</v>
      </c>
      <c r="P783" s="26">
        <f t="shared" si="97"/>
        <v>0</v>
      </c>
      <c r="Q783" s="40">
        <v>1</v>
      </c>
      <c r="R783" s="26">
        <f t="shared" si="103"/>
        <v>1.0638297872340425</v>
      </c>
      <c r="S783" s="40">
        <v>0</v>
      </c>
      <c r="T783" s="26">
        <f t="shared" si="98"/>
        <v>0</v>
      </c>
      <c r="U783" s="40">
        <v>0</v>
      </c>
      <c r="V783" s="26">
        <f t="shared" si="99"/>
        <v>0</v>
      </c>
      <c r="W783" s="40">
        <v>0</v>
      </c>
      <c r="X783" s="26">
        <f t="shared" si="100"/>
        <v>0</v>
      </c>
      <c r="Y783" s="40">
        <v>0</v>
      </c>
      <c r="Z783" s="26">
        <f t="shared" si="101"/>
        <v>0</v>
      </c>
      <c r="AA783" s="40">
        <v>0</v>
      </c>
      <c r="AB783" s="26">
        <f t="shared" si="102"/>
        <v>0</v>
      </c>
      <c r="AC783" s="40">
        <v>0</v>
      </c>
      <c r="AD783" s="26">
        <f t="shared" si="104"/>
        <v>0</v>
      </c>
      <c r="AE783">
        <v>1</v>
      </c>
      <c r="AF783">
        <v>1</v>
      </c>
    </row>
    <row r="784" spans="1:32" ht="18.75" thickBot="1">
      <c r="A784" s="319">
        <v>14</v>
      </c>
      <c r="B784" s="320" t="s">
        <v>46</v>
      </c>
      <c r="C784" s="320" t="s">
        <v>60</v>
      </c>
      <c r="D784" s="322">
        <v>4</v>
      </c>
      <c r="E784" s="319" t="s">
        <v>1530</v>
      </c>
      <c r="F784" s="323" t="s">
        <v>1530</v>
      </c>
      <c r="G784" s="323" t="s">
        <v>1533</v>
      </c>
      <c r="H784" s="158">
        <v>436</v>
      </c>
      <c r="I784" s="158">
        <v>436</v>
      </c>
      <c r="J784" s="26">
        <f t="shared" si="94"/>
        <v>100</v>
      </c>
      <c r="K784" s="25">
        <v>24</v>
      </c>
      <c r="L784" s="26">
        <f t="shared" si="95"/>
        <v>5.5045871559633026</v>
      </c>
      <c r="M784" s="40">
        <v>0</v>
      </c>
      <c r="N784" s="26">
        <f t="shared" si="96"/>
        <v>0</v>
      </c>
      <c r="O784" s="40">
        <v>20</v>
      </c>
      <c r="P784" s="26">
        <f t="shared" si="97"/>
        <v>4.5871559633027523</v>
      </c>
      <c r="Q784" s="40">
        <v>4</v>
      </c>
      <c r="R784" s="26">
        <f t="shared" si="103"/>
        <v>0.91743119266055051</v>
      </c>
      <c r="S784" s="40">
        <v>0</v>
      </c>
      <c r="T784" s="26">
        <f t="shared" si="98"/>
        <v>0</v>
      </c>
      <c r="U784" s="40">
        <v>0</v>
      </c>
      <c r="V784" s="26">
        <f t="shared" si="99"/>
        <v>0</v>
      </c>
      <c r="W784" s="40">
        <v>0</v>
      </c>
      <c r="X784" s="26">
        <f t="shared" si="100"/>
        <v>0</v>
      </c>
      <c r="Y784" s="40">
        <v>0</v>
      </c>
      <c r="Z784" s="26">
        <f t="shared" si="101"/>
        <v>0</v>
      </c>
      <c r="AA784" s="40">
        <v>0</v>
      </c>
      <c r="AB784" s="26">
        <f t="shared" si="102"/>
        <v>0</v>
      </c>
      <c r="AC784" s="40">
        <v>0</v>
      </c>
      <c r="AD784" s="26">
        <f t="shared" si="104"/>
        <v>0</v>
      </c>
      <c r="AE784">
        <v>1</v>
      </c>
      <c r="AF784">
        <v>1</v>
      </c>
    </row>
    <row r="785" spans="1:32" ht="19.5" thickTop="1" thickBot="1">
      <c r="A785" s="769" t="s">
        <v>123</v>
      </c>
      <c r="B785" s="771"/>
      <c r="C785" s="771"/>
      <c r="D785" s="771"/>
      <c r="E785" s="771"/>
      <c r="F785" s="771"/>
      <c r="G785" s="772"/>
      <c r="H785" s="66">
        <f>SUM(H771:H784)</f>
        <v>2629</v>
      </c>
      <c r="I785" s="66">
        <f>SUM(I771:I784)</f>
        <v>2104</v>
      </c>
      <c r="J785" s="67">
        <f>I785/H785*100</f>
        <v>80.0304298212248</v>
      </c>
      <c r="K785" s="66">
        <f>SUM(K771:K784)</f>
        <v>173</v>
      </c>
      <c r="L785" s="67">
        <f>K785/I785*100</f>
        <v>8.2224334600760454</v>
      </c>
      <c r="M785" s="66">
        <f>SUM(M771:M784)</f>
        <v>2</v>
      </c>
      <c r="N785" s="67">
        <f>M785/I785*100</f>
        <v>9.5057034220532313E-2</v>
      </c>
      <c r="O785" s="66">
        <f>SUM(O771:O784)</f>
        <v>108</v>
      </c>
      <c r="P785" s="67">
        <f>O785/I785*100</f>
        <v>5.1330798479087454</v>
      </c>
      <c r="Q785" s="66">
        <f>SUM(Q771:Q784)</f>
        <v>62</v>
      </c>
      <c r="R785" s="67">
        <f>Q785/I785*100</f>
        <v>2.9467680608365017</v>
      </c>
      <c r="S785" s="66">
        <f>SUM(S771:S784)</f>
        <v>0</v>
      </c>
      <c r="T785" s="67">
        <f>S785/I785*100</f>
        <v>0</v>
      </c>
      <c r="U785" s="66">
        <f>SUM(U771:U784)</f>
        <v>1</v>
      </c>
      <c r="V785" s="67">
        <f>U785/I785*100</f>
        <v>4.7528517110266157E-2</v>
      </c>
      <c r="W785" s="66">
        <f>SUM(W771:W784)</f>
        <v>0</v>
      </c>
      <c r="X785" s="67">
        <f>W785/I785*100</f>
        <v>0</v>
      </c>
      <c r="Y785" s="66">
        <f>SUM(Y771:Y784)</f>
        <v>0</v>
      </c>
      <c r="Z785" s="67">
        <f>Y785/I785*100</f>
        <v>0</v>
      </c>
      <c r="AA785" s="66">
        <f>SUM(AA771:AA784)</f>
        <v>0</v>
      </c>
      <c r="AB785" s="67">
        <f>AA785/K785*100</f>
        <v>0</v>
      </c>
      <c r="AC785" s="66">
        <f>SUM(AC771:AC784)</f>
        <v>0</v>
      </c>
      <c r="AD785" s="67">
        <f>AC785/M785*100</f>
        <v>0</v>
      </c>
    </row>
    <row r="786" spans="1:32" ht="24" thickTop="1">
      <c r="A786" s="810" t="s">
        <v>2404</v>
      </c>
      <c r="B786" s="810"/>
      <c r="C786" s="810"/>
      <c r="D786" s="810"/>
      <c r="E786" s="810"/>
      <c r="F786" s="810"/>
      <c r="G786" s="810"/>
      <c r="H786" s="810"/>
      <c r="I786" s="810"/>
      <c r="J786" s="810"/>
      <c r="K786" s="810"/>
      <c r="L786" s="810"/>
      <c r="M786" s="810"/>
      <c r="N786" s="810"/>
      <c r="O786" s="810"/>
      <c r="P786" s="810"/>
      <c r="Q786" s="810"/>
      <c r="R786" s="810"/>
      <c r="S786" s="810"/>
      <c r="T786" s="810"/>
      <c r="U786" s="810"/>
      <c r="V786" s="810"/>
      <c r="W786" s="810"/>
      <c r="X786" s="810"/>
      <c r="Y786" s="810"/>
      <c r="Z786" s="810"/>
      <c r="AA786" s="810"/>
      <c r="AB786" s="810"/>
      <c r="AC786" s="810"/>
      <c r="AD786" s="810"/>
    </row>
    <row r="787" spans="1:32" ht="23.25">
      <c r="A787" s="810" t="s">
        <v>124</v>
      </c>
      <c r="B787" s="810"/>
      <c r="C787" s="810"/>
      <c r="D787" s="810"/>
      <c r="E787" s="810"/>
      <c r="F787" s="810"/>
      <c r="G787" s="810"/>
      <c r="H787" s="810"/>
      <c r="I787" s="810"/>
      <c r="J787" s="810"/>
      <c r="K787" s="810"/>
      <c r="L787" s="810"/>
      <c r="M787" s="810"/>
      <c r="N787" s="810"/>
      <c r="O787" s="810"/>
      <c r="P787" s="810"/>
      <c r="Q787" s="810"/>
      <c r="R787" s="810"/>
      <c r="S787" s="810"/>
      <c r="T787" s="810"/>
      <c r="U787" s="810"/>
      <c r="V787" s="810"/>
      <c r="W787" s="810"/>
      <c r="X787" s="810"/>
      <c r="Y787" s="810"/>
      <c r="Z787" s="810"/>
      <c r="AA787" s="810"/>
      <c r="AB787" s="810"/>
      <c r="AC787" s="810"/>
      <c r="AD787" s="810"/>
    </row>
    <row r="788" spans="1:32" ht="21">
      <c r="A788" s="290"/>
      <c r="B788" s="812" t="s">
        <v>968</v>
      </c>
      <c r="C788" s="812"/>
      <c r="D788" s="812"/>
      <c r="E788" s="812"/>
      <c r="F788" s="812"/>
      <c r="G788" s="812"/>
      <c r="H788" s="812"/>
      <c r="I788" s="812"/>
      <c r="J788" s="812"/>
      <c r="K788" s="812"/>
      <c r="L788" s="812"/>
      <c r="M788" s="812"/>
      <c r="N788" s="812"/>
      <c r="O788" s="812"/>
      <c r="P788" s="812"/>
      <c r="Q788" s="812"/>
      <c r="R788" s="812"/>
      <c r="S788" s="812"/>
      <c r="T788" s="812"/>
      <c r="U788" s="812"/>
      <c r="V788" s="812"/>
      <c r="W788" s="812"/>
      <c r="X788" s="812"/>
      <c r="Y788" s="812"/>
      <c r="Z788" s="812"/>
      <c r="AA788" s="812"/>
      <c r="AB788" s="812"/>
      <c r="AC788" s="812"/>
      <c r="AD788" s="812"/>
    </row>
    <row r="789" spans="1:32" ht="21">
      <c r="A789" s="290"/>
      <c r="B789" s="292" t="s">
        <v>74</v>
      </c>
      <c r="C789" s="292"/>
      <c r="D789" s="325"/>
      <c r="E789" s="297"/>
      <c r="F789" s="297"/>
      <c r="G789" s="297"/>
      <c r="H789" s="291"/>
      <c r="I789" s="291"/>
      <c r="J789" s="426"/>
      <c r="K789" s="291"/>
      <c r="L789" s="297"/>
      <c r="M789" s="291"/>
      <c r="N789" s="297"/>
      <c r="O789" s="291"/>
      <c r="P789" s="297"/>
      <c r="Q789" s="291"/>
      <c r="R789" s="297"/>
      <c r="S789" s="291"/>
      <c r="T789" s="297"/>
      <c r="U789" s="291"/>
      <c r="V789" s="297"/>
      <c r="W789" s="291"/>
      <c r="X789" s="297"/>
      <c r="Y789" s="291"/>
      <c r="Z789" s="297"/>
      <c r="AA789" s="291"/>
      <c r="AB789" s="297"/>
      <c r="AC789" s="291"/>
      <c r="AD789" s="297"/>
    </row>
    <row r="790" spans="1:32" ht="23.25">
      <c r="A790" s="290"/>
      <c r="B790" s="293"/>
      <c r="C790" s="293"/>
      <c r="D790" s="294"/>
      <c r="E790" s="293"/>
      <c r="F790" s="293"/>
      <c r="G790" s="293"/>
      <c r="H790" s="295"/>
      <c r="I790" s="295"/>
      <c r="J790" s="351"/>
      <c r="K790" s="295"/>
      <c r="L790" s="376"/>
      <c r="M790" s="295"/>
      <c r="N790" s="376"/>
      <c r="O790" s="295"/>
      <c r="P790" s="376"/>
      <c r="Q790" s="295"/>
      <c r="R790" s="376"/>
      <c r="S790" s="295"/>
      <c r="T790" s="376"/>
      <c r="U790" s="295"/>
      <c r="V790" s="376"/>
      <c r="W790" s="295"/>
      <c r="X790" s="376"/>
      <c r="Y790" s="295"/>
      <c r="Z790" s="376"/>
      <c r="AA790" s="295"/>
      <c r="AB790" s="376"/>
      <c r="AC790" s="295"/>
      <c r="AD790" s="376"/>
    </row>
    <row r="791" spans="1:32" ht="23.25">
      <c r="A791" s="290"/>
      <c r="B791" s="293"/>
      <c r="C791" s="293"/>
      <c r="D791" s="294"/>
      <c r="E791" s="293"/>
      <c r="F791" s="293"/>
      <c r="G791" s="293"/>
      <c r="H791" s="295"/>
      <c r="I791" s="295"/>
      <c r="J791" s="376"/>
      <c r="K791" s="295"/>
      <c r="L791" s="376"/>
      <c r="M791" s="295"/>
      <c r="N791" s="376"/>
      <c r="O791" s="295"/>
      <c r="P791" s="376"/>
      <c r="Q791" s="295"/>
      <c r="R791" s="376"/>
      <c r="S791" s="295"/>
      <c r="T791" s="376"/>
      <c r="U791" s="295"/>
      <c r="V791" s="376"/>
      <c r="W791" s="295"/>
      <c r="X791" s="376"/>
      <c r="Y791" s="295"/>
      <c r="Z791" s="376"/>
      <c r="AA791" s="295"/>
      <c r="AB791" s="376"/>
      <c r="AC791" s="295"/>
      <c r="AD791" s="376"/>
    </row>
    <row r="792" spans="1:32" ht="18">
      <c r="A792" s="740" t="s">
        <v>940</v>
      </c>
      <c r="B792" s="740" t="s">
        <v>122</v>
      </c>
      <c r="C792" s="740" t="s">
        <v>942</v>
      </c>
      <c r="D792" s="813" t="s">
        <v>943</v>
      </c>
      <c r="E792" s="740" t="s">
        <v>944</v>
      </c>
      <c r="F792" s="740" t="s">
        <v>945</v>
      </c>
      <c r="G792" s="740" t="s">
        <v>1139</v>
      </c>
      <c r="H792" s="743" t="s">
        <v>946</v>
      </c>
      <c r="I792" s="743" t="s">
        <v>1853</v>
      </c>
      <c r="J792" s="776" t="s">
        <v>1852</v>
      </c>
      <c r="K792" s="765" t="s">
        <v>928</v>
      </c>
      <c r="L792" s="766"/>
      <c r="M792" s="751" t="s">
        <v>929</v>
      </c>
      <c r="N792" s="764"/>
      <c r="O792" s="764"/>
      <c r="P792" s="764"/>
      <c r="Q792" s="764"/>
      <c r="R792" s="764"/>
      <c r="S792" s="764"/>
      <c r="T792" s="764"/>
      <c r="U792" s="764"/>
      <c r="V792" s="764"/>
      <c r="W792" s="764"/>
      <c r="X792" s="764"/>
      <c r="Y792" s="764"/>
      <c r="Z792" s="764"/>
      <c r="AA792" s="764"/>
      <c r="AB792" s="764"/>
      <c r="AC792" s="764"/>
      <c r="AD792" s="752"/>
    </row>
    <row r="793" spans="1:32" ht="18">
      <c r="A793" s="741"/>
      <c r="B793" s="741"/>
      <c r="C793" s="741"/>
      <c r="D793" s="814"/>
      <c r="E793" s="741"/>
      <c r="F793" s="741"/>
      <c r="G793" s="816"/>
      <c r="H793" s="744"/>
      <c r="I793" s="744"/>
      <c r="J793" s="777"/>
      <c r="K793" s="767"/>
      <c r="L793" s="768"/>
      <c r="M793" s="808" t="s">
        <v>930</v>
      </c>
      <c r="N793" s="809"/>
      <c r="O793" s="808" t="s">
        <v>931</v>
      </c>
      <c r="P793" s="809"/>
      <c r="Q793" s="808" t="s">
        <v>932</v>
      </c>
      <c r="R793" s="809"/>
      <c r="S793" s="808" t="s">
        <v>933</v>
      </c>
      <c r="T793" s="809"/>
      <c r="U793" s="808" t="s">
        <v>934</v>
      </c>
      <c r="V793" s="809"/>
      <c r="W793" s="808" t="s">
        <v>935</v>
      </c>
      <c r="X793" s="809"/>
      <c r="Y793" s="808" t="s">
        <v>936</v>
      </c>
      <c r="Z793" s="809"/>
      <c r="AA793" s="808" t="s">
        <v>950</v>
      </c>
      <c r="AB793" s="809"/>
      <c r="AC793" s="808" t="s">
        <v>951</v>
      </c>
      <c r="AD793" s="809"/>
    </row>
    <row r="794" spans="1:32" ht="36">
      <c r="A794" s="742"/>
      <c r="B794" s="742"/>
      <c r="C794" s="742"/>
      <c r="D794" s="815"/>
      <c r="E794" s="742"/>
      <c r="F794" s="742"/>
      <c r="G794" s="817"/>
      <c r="H794" s="745"/>
      <c r="I794" s="745"/>
      <c r="J794" s="778"/>
      <c r="K794" s="416" t="s">
        <v>937</v>
      </c>
      <c r="L794" s="65" t="s">
        <v>949</v>
      </c>
      <c r="M794" s="416" t="s">
        <v>937</v>
      </c>
      <c r="N794" s="65" t="s">
        <v>949</v>
      </c>
      <c r="O794" s="416" t="s">
        <v>937</v>
      </c>
      <c r="P794" s="65" t="s">
        <v>949</v>
      </c>
      <c r="Q794" s="416" t="s">
        <v>937</v>
      </c>
      <c r="R794" s="65" t="s">
        <v>949</v>
      </c>
      <c r="S794" s="416" t="s">
        <v>937</v>
      </c>
      <c r="T794" s="65" t="s">
        <v>949</v>
      </c>
      <c r="U794" s="416" t="s">
        <v>937</v>
      </c>
      <c r="V794" s="65" t="s">
        <v>949</v>
      </c>
      <c r="W794" s="416" t="s">
        <v>937</v>
      </c>
      <c r="X794" s="65" t="s">
        <v>949</v>
      </c>
      <c r="Y794" s="416" t="s">
        <v>937</v>
      </c>
      <c r="Z794" s="65" t="s">
        <v>949</v>
      </c>
      <c r="AA794" s="416" t="s">
        <v>937</v>
      </c>
      <c r="AB794" s="65" t="s">
        <v>949</v>
      </c>
      <c r="AC794" s="416" t="s">
        <v>937</v>
      </c>
      <c r="AD794" s="65" t="s">
        <v>949</v>
      </c>
    </row>
    <row r="795" spans="1:32" ht="18">
      <c r="A795" s="32">
        <v>1</v>
      </c>
      <c r="B795" s="51" t="s">
        <v>65</v>
      </c>
      <c r="C795" s="284" t="s">
        <v>67</v>
      </c>
      <c r="D795" s="285">
        <v>3</v>
      </c>
      <c r="E795" s="200" t="s">
        <v>67</v>
      </c>
      <c r="F795" s="200" t="s">
        <v>70</v>
      </c>
      <c r="G795" s="200" t="s">
        <v>1533</v>
      </c>
      <c r="H795" s="158">
        <v>961</v>
      </c>
      <c r="I795" s="158">
        <v>961</v>
      </c>
      <c r="J795" s="26">
        <f>I795*100/H795</f>
        <v>100</v>
      </c>
      <c r="K795" s="25">
        <v>68</v>
      </c>
      <c r="L795" s="26">
        <f>K795*100/I795</f>
        <v>7.0759625390218526</v>
      </c>
      <c r="M795" s="40">
        <v>0</v>
      </c>
      <c r="N795" s="26">
        <f>M795*100/I795</f>
        <v>0</v>
      </c>
      <c r="O795" s="40">
        <v>6</v>
      </c>
      <c r="P795" s="26">
        <f>O795*100/I795</f>
        <v>0.62434963579604574</v>
      </c>
      <c r="Q795" s="40">
        <v>62</v>
      </c>
      <c r="R795" s="26">
        <f>Q795*100/I795</f>
        <v>6.4516129032258061</v>
      </c>
      <c r="S795" s="40">
        <v>0</v>
      </c>
      <c r="T795" s="26">
        <f>S795*100/I795</f>
        <v>0</v>
      </c>
      <c r="U795" s="40">
        <v>0</v>
      </c>
      <c r="V795" s="26">
        <f>U795*100/I795</f>
        <v>0</v>
      </c>
      <c r="W795" s="40">
        <v>0</v>
      </c>
      <c r="X795" s="26">
        <f>W795*100/I795</f>
        <v>0</v>
      </c>
      <c r="Y795" s="40">
        <v>0</v>
      </c>
      <c r="Z795" s="26">
        <f>Y795*100/I795</f>
        <v>0</v>
      </c>
      <c r="AA795" s="40">
        <v>0</v>
      </c>
      <c r="AB795" s="26">
        <v>0</v>
      </c>
      <c r="AC795" s="40">
        <v>0</v>
      </c>
      <c r="AD795" s="26">
        <v>0</v>
      </c>
      <c r="AE795" s="190">
        <v>1</v>
      </c>
      <c r="AF795" s="194">
        <v>1</v>
      </c>
    </row>
    <row r="796" spans="1:32" ht="18">
      <c r="A796" s="32">
        <v>2</v>
      </c>
      <c r="B796" s="51" t="s">
        <v>66</v>
      </c>
      <c r="C796" s="288" t="s">
        <v>68</v>
      </c>
      <c r="D796" s="201">
        <v>3</v>
      </c>
      <c r="E796" s="200" t="s">
        <v>69</v>
      </c>
      <c r="F796" s="200" t="s">
        <v>70</v>
      </c>
      <c r="G796" s="200" t="s">
        <v>1533</v>
      </c>
      <c r="H796" s="158">
        <v>165</v>
      </c>
      <c r="I796" s="158">
        <v>165</v>
      </c>
      <c r="J796" s="26">
        <f>I796*100/H796</f>
        <v>100</v>
      </c>
      <c r="K796" s="25">
        <v>2</v>
      </c>
      <c r="L796" s="26">
        <f>K796*100/I796</f>
        <v>1.2121212121212122</v>
      </c>
      <c r="M796" s="40">
        <v>0</v>
      </c>
      <c r="N796" s="26">
        <f>M796*100/I796</f>
        <v>0</v>
      </c>
      <c r="O796" s="40">
        <v>0</v>
      </c>
      <c r="P796" s="26">
        <f>O796*100/I796</f>
        <v>0</v>
      </c>
      <c r="Q796" s="40">
        <v>2</v>
      </c>
      <c r="R796" s="26">
        <f>Q796*100/I796</f>
        <v>1.2121212121212122</v>
      </c>
      <c r="S796" s="40">
        <v>0</v>
      </c>
      <c r="T796" s="26">
        <f>S796*100/I796</f>
        <v>0</v>
      </c>
      <c r="U796" s="40">
        <v>0</v>
      </c>
      <c r="V796" s="26">
        <f>U796*100/I796</f>
        <v>0</v>
      </c>
      <c r="W796" s="40">
        <v>0</v>
      </c>
      <c r="X796" s="26">
        <f>W796*100/I796</f>
        <v>0</v>
      </c>
      <c r="Y796" s="40">
        <v>0</v>
      </c>
      <c r="Z796" s="26">
        <f>Y796*100/I796</f>
        <v>0</v>
      </c>
      <c r="AA796" s="40">
        <v>0</v>
      </c>
      <c r="AB796" s="26">
        <v>0</v>
      </c>
      <c r="AC796" s="40">
        <v>0</v>
      </c>
      <c r="AD796" s="26">
        <v>0</v>
      </c>
      <c r="AE796" s="190">
        <v>1</v>
      </c>
      <c r="AF796" s="194">
        <v>1</v>
      </c>
    </row>
    <row r="797" spans="1:32" ht="18" customHeight="1" thickBot="1">
      <c r="A797" s="847" t="s">
        <v>123</v>
      </c>
      <c r="B797" s="770"/>
      <c r="C797" s="770"/>
      <c r="D797" s="770"/>
      <c r="E797" s="770"/>
      <c r="F797" s="770"/>
      <c r="G797" s="848"/>
      <c r="H797" s="66">
        <f>SUM(H795:H796)</f>
        <v>1126</v>
      </c>
      <c r="I797" s="66">
        <f>SUM(I795:I796)</f>
        <v>1126</v>
      </c>
      <c r="J797" s="67">
        <f>I797/H797*100</f>
        <v>100</v>
      </c>
      <c r="K797" s="66">
        <f>SUM(K795:K796)</f>
        <v>70</v>
      </c>
      <c r="L797" s="67">
        <f>K797/I797*100</f>
        <v>6.2166962699822381</v>
      </c>
      <c r="M797" s="66">
        <f>SUM(M795:M796)</f>
        <v>0</v>
      </c>
      <c r="N797" s="67">
        <f>M797/I797*100</f>
        <v>0</v>
      </c>
      <c r="O797" s="66">
        <f>SUM(O795:O796)</f>
        <v>6</v>
      </c>
      <c r="P797" s="67">
        <f>O797/I797*100</f>
        <v>0.53285968028419184</v>
      </c>
      <c r="Q797" s="66">
        <f>SUM(Q795:Q796)</f>
        <v>64</v>
      </c>
      <c r="R797" s="67">
        <f>Q797/I797*100</f>
        <v>5.6838365896980463</v>
      </c>
      <c r="S797" s="66">
        <f>SUM(S795:S796)</f>
        <v>0</v>
      </c>
      <c r="T797" s="67">
        <f>S797/I797*100</f>
        <v>0</v>
      </c>
      <c r="U797" s="66">
        <f>SUM(U795:U796)</f>
        <v>0</v>
      </c>
      <c r="V797" s="67">
        <f>U797/I797*100</f>
        <v>0</v>
      </c>
      <c r="W797" s="66">
        <f>SUM(W795:W796)</f>
        <v>0</v>
      </c>
      <c r="X797" s="67">
        <f>W797/I797*100</f>
        <v>0</v>
      </c>
      <c r="Y797" s="66">
        <f>SUM(Y795:Y796)</f>
        <v>0</v>
      </c>
      <c r="Z797" s="67">
        <f>Y797/I797*100</f>
        <v>0</v>
      </c>
      <c r="AA797" s="66">
        <f>SUM(AA795:AA796)</f>
        <v>0</v>
      </c>
      <c r="AB797" s="67">
        <f>AA797/I797*100</f>
        <v>0</v>
      </c>
      <c r="AC797" s="66">
        <f>SUM(AC795:AC796)</f>
        <v>0</v>
      </c>
      <c r="AD797" s="67">
        <f>AC797/I797*100</f>
        <v>0</v>
      </c>
    </row>
    <row r="798" spans="1:32" ht="18.75" thickTop="1">
      <c r="A798" s="300"/>
      <c r="B798" s="300"/>
      <c r="C798" s="300"/>
      <c r="D798" s="301"/>
      <c r="E798" s="300"/>
      <c r="F798" s="300"/>
      <c r="G798" s="300"/>
      <c r="H798" s="302"/>
      <c r="I798" s="302"/>
      <c r="J798" s="303"/>
      <c r="K798" s="302"/>
      <c r="L798" s="303"/>
      <c r="M798" s="302"/>
      <c r="N798" s="303"/>
      <c r="O798" s="302"/>
      <c r="P798" s="303"/>
      <c r="Q798" s="302"/>
      <c r="R798" s="303"/>
      <c r="S798" s="302"/>
      <c r="T798" s="303"/>
      <c r="U798" s="302"/>
      <c r="V798" s="303"/>
      <c r="W798" s="302"/>
      <c r="X798" s="303"/>
      <c r="Y798" s="302"/>
      <c r="Z798" s="303"/>
      <c r="AA798" s="302"/>
      <c r="AB798" s="303"/>
      <c r="AC798" s="302"/>
      <c r="AD798" s="303"/>
    </row>
    <row r="799" spans="1:32" ht="18">
      <c r="A799" s="300"/>
      <c r="B799" s="300"/>
      <c r="C799" s="300"/>
      <c r="D799" s="301"/>
      <c r="E799" s="300"/>
      <c r="F799" s="300"/>
      <c r="G799" s="300"/>
      <c r="H799" s="302"/>
      <c r="I799" s="302"/>
      <c r="J799" s="303"/>
      <c r="K799" s="302"/>
      <c r="L799" s="303"/>
      <c r="M799" s="302"/>
      <c r="N799" s="303"/>
      <c r="O799" s="302"/>
      <c r="P799" s="303"/>
      <c r="Q799" s="302"/>
      <c r="R799" s="303"/>
      <c r="S799" s="302"/>
      <c r="T799" s="303"/>
      <c r="U799" s="302"/>
      <c r="V799" s="303"/>
      <c r="W799" s="302"/>
      <c r="X799" s="303"/>
      <c r="Y799" s="302"/>
      <c r="Z799" s="303"/>
      <c r="AA799" s="302"/>
      <c r="AB799" s="303"/>
      <c r="AC799" s="302"/>
      <c r="AD799" s="303"/>
    </row>
    <row r="800" spans="1:32" s="6" customFormat="1" ht="18">
      <c r="A800" s="300"/>
      <c r="B800" s="300"/>
      <c r="C800" s="300"/>
      <c r="D800" s="301"/>
      <c r="E800" s="300"/>
      <c r="F800" s="300"/>
      <c r="G800" s="300"/>
      <c r="H800" s="302"/>
      <c r="I800" s="302"/>
      <c r="J800" s="303"/>
      <c r="K800" s="302"/>
      <c r="L800" s="303"/>
      <c r="M800" s="302"/>
      <c r="N800" s="303"/>
      <c r="O800" s="302"/>
      <c r="P800" s="303"/>
      <c r="Q800" s="302"/>
      <c r="R800" s="303"/>
      <c r="S800" s="302"/>
      <c r="T800" s="303"/>
      <c r="U800" s="302"/>
      <c r="V800" s="303"/>
      <c r="W800" s="302"/>
      <c r="X800" s="303"/>
      <c r="Y800" s="302"/>
      <c r="Z800" s="303"/>
      <c r="AA800" s="302"/>
      <c r="AB800" s="303"/>
      <c r="AC800" s="302"/>
      <c r="AD800" s="303"/>
    </row>
    <row r="801" spans="1:30" ht="18">
      <c r="A801" s="300"/>
      <c r="B801" s="300"/>
      <c r="C801" s="300"/>
      <c r="D801" s="301"/>
      <c r="E801" s="300"/>
      <c r="F801" s="300"/>
      <c r="G801" s="300"/>
      <c r="H801" s="302"/>
      <c r="I801" s="302"/>
      <c r="J801" s="303"/>
      <c r="K801" s="302"/>
      <c r="L801" s="303"/>
      <c r="M801" s="302"/>
      <c r="N801" s="303"/>
      <c r="O801" s="302"/>
      <c r="P801" s="303"/>
      <c r="Q801" s="302"/>
      <c r="R801" s="303"/>
      <c r="S801" s="302"/>
      <c r="T801" s="303"/>
      <c r="U801" s="302"/>
      <c r="V801" s="303"/>
      <c r="W801" s="302"/>
      <c r="X801" s="303"/>
      <c r="Y801" s="302"/>
      <c r="Z801" s="303"/>
      <c r="AA801" s="302"/>
      <c r="AB801" s="303"/>
      <c r="AC801" s="302"/>
      <c r="AD801" s="303"/>
    </row>
    <row r="802" spans="1:30" ht="18">
      <c r="A802" s="300"/>
      <c r="B802" s="300"/>
      <c r="C802" s="300"/>
      <c r="D802" s="301"/>
      <c r="E802" s="300"/>
      <c r="F802" s="300"/>
      <c r="G802" s="300"/>
      <c r="H802" s="302"/>
      <c r="I802" s="302"/>
      <c r="J802" s="303"/>
      <c r="K802" s="302"/>
      <c r="L802" s="303"/>
      <c r="M802" s="302"/>
      <c r="N802" s="303"/>
      <c r="O802" s="302"/>
      <c r="P802" s="303"/>
      <c r="Q802" s="302"/>
      <c r="R802" s="303"/>
      <c r="S802" s="302"/>
      <c r="T802" s="303"/>
      <c r="U802" s="302"/>
      <c r="V802" s="303"/>
      <c r="W802" s="302"/>
      <c r="X802" s="303"/>
      <c r="Y802" s="302"/>
      <c r="Z802" s="303"/>
      <c r="AA802" s="302"/>
      <c r="AB802" s="303"/>
      <c r="AC802" s="302"/>
      <c r="AD802" s="303"/>
    </row>
    <row r="803" spans="1:30" ht="18">
      <c r="A803" s="300"/>
      <c r="B803" s="300"/>
      <c r="C803" s="300"/>
      <c r="D803" s="301"/>
      <c r="E803" s="300"/>
      <c r="F803" s="300"/>
      <c r="G803" s="300"/>
      <c r="H803" s="302"/>
      <c r="I803" s="302"/>
      <c r="J803" s="303"/>
      <c r="K803" s="302"/>
      <c r="L803" s="303"/>
      <c r="M803" s="302"/>
      <c r="N803" s="303"/>
      <c r="O803" s="302"/>
      <c r="P803" s="303"/>
      <c r="Q803" s="302"/>
      <c r="R803" s="303"/>
      <c r="S803" s="302"/>
      <c r="T803" s="303"/>
      <c r="U803" s="302"/>
      <c r="V803" s="303"/>
      <c r="W803" s="302"/>
      <c r="X803" s="303"/>
      <c r="Y803" s="302"/>
      <c r="Z803" s="303"/>
      <c r="AA803" s="302"/>
      <c r="AB803" s="303"/>
      <c r="AC803" s="302"/>
      <c r="AD803" s="303"/>
    </row>
    <row r="804" spans="1:30" ht="18">
      <c r="A804" s="300"/>
      <c r="B804" s="300"/>
      <c r="C804" s="300"/>
      <c r="D804" s="301"/>
      <c r="E804" s="300"/>
      <c r="F804" s="300"/>
      <c r="G804" s="300"/>
      <c r="H804" s="302"/>
      <c r="I804" s="302"/>
      <c r="J804" s="303"/>
      <c r="K804" s="302"/>
      <c r="L804" s="303"/>
      <c r="M804" s="302"/>
      <c r="N804" s="303"/>
      <c r="O804" s="302"/>
      <c r="P804" s="303"/>
      <c r="Q804" s="302"/>
      <c r="R804" s="303"/>
      <c r="S804" s="302"/>
      <c r="T804" s="303"/>
      <c r="U804" s="302"/>
      <c r="V804" s="303"/>
      <c r="W804" s="302"/>
      <c r="X804" s="303"/>
      <c r="Y804" s="302"/>
      <c r="Z804" s="303"/>
      <c r="AA804" s="302"/>
      <c r="AB804" s="303"/>
      <c r="AC804" s="302"/>
      <c r="AD804" s="303"/>
    </row>
    <row r="805" spans="1:30" ht="18">
      <c r="A805" s="300"/>
      <c r="B805" s="300"/>
      <c r="C805" s="300"/>
      <c r="D805" s="301"/>
      <c r="E805" s="300"/>
      <c r="F805" s="300"/>
      <c r="G805" s="300"/>
      <c r="H805" s="302"/>
      <c r="I805" s="302"/>
      <c r="J805" s="303"/>
      <c r="K805" s="302"/>
      <c r="L805" s="303"/>
      <c r="M805" s="302"/>
      <c r="N805" s="303"/>
      <c r="O805" s="302"/>
      <c r="P805" s="303"/>
      <c r="Q805" s="302"/>
      <c r="R805" s="303"/>
      <c r="S805" s="302"/>
      <c r="T805" s="303"/>
      <c r="U805" s="302"/>
      <c r="V805" s="303"/>
      <c r="W805" s="302"/>
      <c r="X805" s="303"/>
      <c r="Y805" s="302"/>
      <c r="Z805" s="303"/>
      <c r="AA805" s="302"/>
      <c r="AB805" s="303"/>
      <c r="AC805" s="302"/>
      <c r="AD805" s="303"/>
    </row>
    <row r="806" spans="1:30" ht="18">
      <c r="A806" s="300"/>
      <c r="B806" s="300"/>
      <c r="C806" s="300"/>
      <c r="D806" s="301"/>
      <c r="E806" s="300"/>
      <c r="F806" s="300"/>
      <c r="G806" s="300"/>
      <c r="H806" s="302"/>
      <c r="I806" s="302"/>
      <c r="J806" s="303"/>
      <c r="K806" s="302"/>
      <c r="L806" s="303"/>
      <c r="M806" s="302"/>
      <c r="N806" s="303"/>
      <c r="O806" s="302"/>
      <c r="P806" s="303"/>
      <c r="Q806" s="302"/>
      <c r="R806" s="303"/>
      <c r="S806" s="302"/>
      <c r="T806" s="303"/>
      <c r="U806" s="302"/>
      <c r="V806" s="303"/>
      <c r="W806" s="302"/>
      <c r="X806" s="303"/>
      <c r="Y806" s="302"/>
      <c r="Z806" s="303"/>
      <c r="AA806" s="302"/>
      <c r="AB806" s="303"/>
      <c r="AC806" s="302"/>
      <c r="AD806" s="303"/>
    </row>
    <row r="807" spans="1:30" ht="18">
      <c r="A807" s="300"/>
      <c r="B807" s="300"/>
      <c r="C807" s="300"/>
      <c r="D807" s="301"/>
      <c r="E807" s="300"/>
      <c r="F807" s="300"/>
      <c r="G807" s="300"/>
      <c r="H807" s="302"/>
      <c r="I807" s="302"/>
      <c r="J807" s="303"/>
      <c r="K807" s="302"/>
      <c r="L807" s="303"/>
      <c r="M807" s="302"/>
      <c r="N807" s="303"/>
      <c r="O807" s="302"/>
      <c r="P807" s="303"/>
      <c r="Q807" s="302"/>
      <c r="R807" s="303"/>
      <c r="S807" s="302"/>
      <c r="T807" s="303"/>
      <c r="U807" s="302"/>
      <c r="V807" s="303"/>
      <c r="W807" s="302"/>
      <c r="X807" s="303"/>
      <c r="Y807" s="302"/>
      <c r="Z807" s="303"/>
      <c r="AA807" s="302"/>
      <c r="AB807" s="303"/>
      <c r="AC807" s="302"/>
      <c r="AD807" s="303"/>
    </row>
    <row r="808" spans="1:30" ht="23.25">
      <c r="A808" s="810" t="s">
        <v>2404</v>
      </c>
      <c r="B808" s="810"/>
      <c r="C808" s="810"/>
      <c r="D808" s="810"/>
      <c r="E808" s="810"/>
      <c r="F808" s="810"/>
      <c r="G808" s="810"/>
      <c r="H808" s="810"/>
      <c r="I808" s="810"/>
      <c r="J808" s="810"/>
      <c r="K808" s="810"/>
      <c r="L808" s="810"/>
      <c r="M808" s="810"/>
      <c r="N808" s="810"/>
      <c r="O808" s="810"/>
      <c r="P808" s="810"/>
      <c r="Q808" s="810"/>
      <c r="R808" s="810"/>
      <c r="S808" s="810"/>
      <c r="T808" s="810"/>
      <c r="U808" s="810"/>
      <c r="V808" s="810"/>
      <c r="W808" s="810"/>
      <c r="X808" s="810"/>
      <c r="Y808" s="810"/>
      <c r="Z808" s="810"/>
      <c r="AA808" s="810"/>
      <c r="AB808" s="810"/>
      <c r="AC808" s="810"/>
      <c r="AD808" s="810"/>
    </row>
    <row r="809" spans="1:30" ht="23.25">
      <c r="A809" s="810" t="s">
        <v>124</v>
      </c>
      <c r="B809" s="810"/>
      <c r="C809" s="810"/>
      <c r="D809" s="810"/>
      <c r="E809" s="810"/>
      <c r="F809" s="810"/>
      <c r="G809" s="810"/>
      <c r="H809" s="810"/>
      <c r="I809" s="810"/>
      <c r="J809" s="810"/>
      <c r="K809" s="810"/>
      <c r="L809" s="810"/>
      <c r="M809" s="810"/>
      <c r="N809" s="810"/>
      <c r="O809" s="810"/>
      <c r="P809" s="810"/>
      <c r="Q809" s="810"/>
      <c r="R809" s="810"/>
      <c r="S809" s="810"/>
      <c r="T809" s="810"/>
      <c r="U809" s="810"/>
      <c r="V809" s="810"/>
      <c r="W809" s="810"/>
      <c r="X809" s="810"/>
      <c r="Y809" s="810"/>
      <c r="Z809" s="810"/>
      <c r="AA809" s="810"/>
      <c r="AB809" s="810"/>
      <c r="AC809" s="810"/>
      <c r="AD809" s="810"/>
    </row>
    <row r="810" spans="1:30" ht="21">
      <c r="A810" s="290"/>
      <c r="B810" s="812" t="s">
        <v>968</v>
      </c>
      <c r="C810" s="812"/>
      <c r="D810" s="812"/>
      <c r="E810" s="812"/>
      <c r="F810" s="812"/>
      <c r="G810" s="812"/>
      <c r="H810" s="812"/>
      <c r="I810" s="812"/>
      <c r="J810" s="812"/>
      <c r="K810" s="812"/>
      <c r="L810" s="812"/>
      <c r="M810" s="812"/>
      <c r="N810" s="812"/>
      <c r="O810" s="812"/>
      <c r="P810" s="812"/>
      <c r="Q810" s="812"/>
      <c r="R810" s="812"/>
      <c r="S810" s="812"/>
      <c r="T810" s="812"/>
      <c r="U810" s="812"/>
      <c r="V810" s="812"/>
      <c r="W810" s="812"/>
      <c r="X810" s="812"/>
      <c r="Y810" s="812"/>
      <c r="Z810" s="812"/>
      <c r="AA810" s="812"/>
      <c r="AB810" s="812"/>
      <c r="AC810" s="812"/>
      <c r="AD810" s="812"/>
    </row>
    <row r="811" spans="1:30" ht="21">
      <c r="A811" s="290"/>
      <c r="B811" s="292" t="s">
        <v>75</v>
      </c>
      <c r="C811" s="292"/>
      <c r="D811" s="325"/>
      <c r="E811" s="297"/>
      <c r="F811" s="297"/>
      <c r="G811" s="297"/>
      <c r="H811" s="291"/>
      <c r="I811" s="291"/>
      <c r="J811" s="297"/>
      <c r="K811" s="291"/>
      <c r="L811" s="297"/>
      <c r="M811" s="291"/>
      <c r="N811" s="297"/>
      <c r="O811" s="291"/>
      <c r="P811" s="297"/>
      <c r="Q811" s="291"/>
      <c r="R811" s="297"/>
      <c r="S811" s="291"/>
      <c r="T811" s="297"/>
      <c r="U811" s="291"/>
      <c r="V811" s="297"/>
      <c r="W811" s="291"/>
      <c r="X811" s="297"/>
      <c r="Y811" s="291"/>
      <c r="Z811" s="297"/>
      <c r="AA811" s="291"/>
      <c r="AB811" s="297"/>
      <c r="AC811" s="291"/>
      <c r="AD811" s="297"/>
    </row>
    <row r="812" spans="1:30" ht="23.25">
      <c r="A812" s="290"/>
      <c r="B812" s="293"/>
      <c r="C812" s="293"/>
      <c r="D812" s="294"/>
      <c r="E812" s="293"/>
      <c r="F812" s="293"/>
      <c r="G812" s="293"/>
      <c r="H812" s="295"/>
      <c r="I812" s="295"/>
      <c r="J812" s="376"/>
      <c r="K812" s="295"/>
      <c r="L812" s="376"/>
      <c r="M812" s="295"/>
      <c r="N812" s="376"/>
      <c r="O812" s="295"/>
      <c r="P812" s="376"/>
      <c r="Q812" s="295"/>
      <c r="R812" s="376"/>
      <c r="S812" s="295"/>
      <c r="T812" s="376"/>
      <c r="U812" s="295"/>
      <c r="V812" s="376"/>
      <c r="W812" s="295"/>
      <c r="X812" s="376"/>
      <c r="Y812" s="295"/>
      <c r="Z812" s="376"/>
      <c r="AA812" s="295"/>
      <c r="AB812" s="376"/>
      <c r="AC812" s="295"/>
      <c r="AD812" s="376"/>
    </row>
    <row r="813" spans="1:30" ht="23.25">
      <c r="A813" s="290"/>
      <c r="B813" s="293"/>
      <c r="C813" s="293"/>
      <c r="D813" s="294"/>
      <c r="E813" s="293"/>
      <c r="F813" s="293"/>
      <c r="G813" s="293"/>
      <c r="H813" s="295"/>
      <c r="I813" s="295"/>
      <c r="J813" s="376"/>
      <c r="K813" s="295"/>
      <c r="L813" s="376"/>
      <c r="M813" s="295"/>
      <c r="N813" s="376"/>
      <c r="O813" s="295"/>
      <c r="P813" s="376"/>
      <c r="Q813" s="295"/>
      <c r="R813" s="376"/>
      <c r="S813" s="295"/>
      <c r="T813" s="376"/>
      <c r="U813" s="295"/>
      <c r="V813" s="376"/>
      <c r="W813" s="295"/>
      <c r="X813" s="376"/>
      <c r="Y813" s="295"/>
      <c r="Z813" s="376"/>
      <c r="AA813" s="295"/>
      <c r="AB813" s="376"/>
      <c r="AC813" s="295"/>
      <c r="AD813" s="376"/>
    </row>
    <row r="814" spans="1:30" ht="18">
      <c r="A814" s="740" t="s">
        <v>940</v>
      </c>
      <c r="B814" s="740" t="s">
        <v>122</v>
      </c>
      <c r="C814" s="740" t="s">
        <v>942</v>
      </c>
      <c r="D814" s="813" t="s">
        <v>943</v>
      </c>
      <c r="E814" s="740" t="s">
        <v>944</v>
      </c>
      <c r="F814" s="740" t="s">
        <v>945</v>
      </c>
      <c r="G814" s="740" t="s">
        <v>1139</v>
      </c>
      <c r="H814" s="743" t="s">
        <v>946</v>
      </c>
      <c r="I814" s="743" t="s">
        <v>1853</v>
      </c>
      <c r="J814" s="776" t="s">
        <v>1852</v>
      </c>
      <c r="K814" s="765" t="s">
        <v>928</v>
      </c>
      <c r="L814" s="766"/>
      <c r="M814" s="751" t="s">
        <v>929</v>
      </c>
      <c r="N814" s="764"/>
      <c r="O814" s="764"/>
      <c r="P814" s="764"/>
      <c r="Q814" s="764"/>
      <c r="R814" s="764"/>
      <c r="S814" s="764"/>
      <c r="T814" s="764"/>
      <c r="U814" s="764"/>
      <c r="V814" s="764"/>
      <c r="W814" s="764"/>
      <c r="X814" s="764"/>
      <c r="Y814" s="764"/>
      <c r="Z814" s="764"/>
      <c r="AA814" s="764"/>
      <c r="AB814" s="764"/>
      <c r="AC814" s="764"/>
      <c r="AD814" s="752"/>
    </row>
    <row r="815" spans="1:30" ht="18">
      <c r="A815" s="741"/>
      <c r="B815" s="741"/>
      <c r="C815" s="741"/>
      <c r="D815" s="814"/>
      <c r="E815" s="741"/>
      <c r="F815" s="741"/>
      <c r="G815" s="816"/>
      <c r="H815" s="744"/>
      <c r="I815" s="744"/>
      <c r="J815" s="777"/>
      <c r="K815" s="767"/>
      <c r="L815" s="768"/>
      <c r="M815" s="808" t="s">
        <v>930</v>
      </c>
      <c r="N815" s="809"/>
      <c r="O815" s="808" t="s">
        <v>931</v>
      </c>
      <c r="P815" s="809"/>
      <c r="Q815" s="808" t="s">
        <v>932</v>
      </c>
      <c r="R815" s="809"/>
      <c r="S815" s="808" t="s">
        <v>933</v>
      </c>
      <c r="T815" s="809"/>
      <c r="U815" s="808" t="s">
        <v>934</v>
      </c>
      <c r="V815" s="809"/>
      <c r="W815" s="808" t="s">
        <v>935</v>
      </c>
      <c r="X815" s="809"/>
      <c r="Y815" s="808" t="s">
        <v>936</v>
      </c>
      <c r="Z815" s="809"/>
      <c r="AA815" s="808" t="s">
        <v>950</v>
      </c>
      <c r="AB815" s="809"/>
      <c r="AC815" s="808" t="s">
        <v>951</v>
      </c>
      <c r="AD815" s="809"/>
    </row>
    <row r="816" spans="1:30" ht="36" customHeight="1">
      <c r="A816" s="742"/>
      <c r="B816" s="742"/>
      <c r="C816" s="742"/>
      <c r="D816" s="815"/>
      <c r="E816" s="742"/>
      <c r="F816" s="742"/>
      <c r="G816" s="817"/>
      <c r="H816" s="745"/>
      <c r="I816" s="745"/>
      <c r="J816" s="778"/>
      <c r="K816" s="416" t="s">
        <v>937</v>
      </c>
      <c r="L816" s="65" t="s">
        <v>949</v>
      </c>
      <c r="M816" s="416" t="s">
        <v>937</v>
      </c>
      <c r="N816" s="65" t="s">
        <v>949</v>
      </c>
      <c r="O816" s="416" t="s">
        <v>937</v>
      </c>
      <c r="P816" s="65" t="s">
        <v>949</v>
      </c>
      <c r="Q816" s="416" t="s">
        <v>937</v>
      </c>
      <c r="R816" s="65" t="s">
        <v>949</v>
      </c>
      <c r="S816" s="416" t="s">
        <v>937</v>
      </c>
      <c r="T816" s="65" t="s">
        <v>949</v>
      </c>
      <c r="U816" s="416" t="s">
        <v>937</v>
      </c>
      <c r="V816" s="65" t="s">
        <v>949</v>
      </c>
      <c r="W816" s="416" t="s">
        <v>937</v>
      </c>
      <c r="X816" s="65" t="s">
        <v>949</v>
      </c>
      <c r="Y816" s="416" t="s">
        <v>937</v>
      </c>
      <c r="Z816" s="65" t="s">
        <v>949</v>
      </c>
      <c r="AA816" s="416" t="s">
        <v>937</v>
      </c>
      <c r="AB816" s="65" t="s">
        <v>949</v>
      </c>
      <c r="AC816" s="416" t="s">
        <v>937</v>
      </c>
      <c r="AD816" s="65" t="s">
        <v>949</v>
      </c>
    </row>
    <row r="817" spans="1:32" ht="18.75" thickBot="1">
      <c r="A817" s="32">
        <v>1</v>
      </c>
      <c r="B817" s="51" t="s">
        <v>71</v>
      </c>
      <c r="C817" s="284" t="s">
        <v>72</v>
      </c>
      <c r="D817" s="285">
        <v>5</v>
      </c>
      <c r="E817" s="200" t="s">
        <v>1519</v>
      </c>
      <c r="F817" s="200" t="s">
        <v>1528</v>
      </c>
      <c r="G817" s="200" t="s">
        <v>1533</v>
      </c>
      <c r="H817" s="158">
        <v>353</v>
      </c>
      <c r="I817" s="158">
        <v>353</v>
      </c>
      <c r="J817" s="26">
        <f>I817*100/H817</f>
        <v>100</v>
      </c>
      <c r="K817" s="25">
        <v>17</v>
      </c>
      <c r="L817" s="26">
        <f>K817*100/I817</f>
        <v>4.8158640226628897</v>
      </c>
      <c r="M817" s="40">
        <v>1</v>
      </c>
      <c r="N817" s="26">
        <f>M817*100/I817</f>
        <v>0.28328611898016998</v>
      </c>
      <c r="O817" s="40">
        <v>14</v>
      </c>
      <c r="P817" s="26">
        <f>O817*100/I817</f>
        <v>3.9660056657223794</v>
      </c>
      <c r="Q817" s="40">
        <v>1</v>
      </c>
      <c r="R817" s="26">
        <v>0</v>
      </c>
      <c r="S817" s="40">
        <v>0</v>
      </c>
      <c r="T817" s="26">
        <f>S817*100/I817</f>
        <v>0</v>
      </c>
      <c r="U817" s="40">
        <v>0</v>
      </c>
      <c r="V817" s="26">
        <f>U817*100/I817</f>
        <v>0</v>
      </c>
      <c r="W817" s="40">
        <v>0</v>
      </c>
      <c r="X817" s="26">
        <f>W817*100/I817</f>
        <v>0</v>
      </c>
      <c r="Y817" s="40">
        <v>0</v>
      </c>
      <c r="Z817" s="26">
        <f>Y817*100/I817</f>
        <v>0</v>
      </c>
      <c r="AA817" s="40">
        <v>0</v>
      </c>
      <c r="AB817" s="26">
        <v>0</v>
      </c>
      <c r="AC817" s="40">
        <v>0</v>
      </c>
      <c r="AD817" s="26">
        <v>0</v>
      </c>
      <c r="AE817" s="190">
        <v>1</v>
      </c>
      <c r="AF817" s="194">
        <v>1</v>
      </c>
    </row>
    <row r="818" spans="1:32" ht="19.5" thickTop="1" thickBot="1">
      <c r="A818" s="769" t="s">
        <v>123</v>
      </c>
      <c r="B818" s="771"/>
      <c r="C818" s="771"/>
      <c r="D818" s="771"/>
      <c r="E818" s="771"/>
      <c r="F818" s="771"/>
      <c r="G818" s="772"/>
      <c r="H818" s="66">
        <f>SUM(H817)</f>
        <v>353</v>
      </c>
      <c r="I818" s="66">
        <f>SUM(I817)</f>
        <v>353</v>
      </c>
      <c r="J818" s="67">
        <f>I818/H818*100</f>
        <v>100</v>
      </c>
      <c r="K818" s="66">
        <f>SUM(K817)</f>
        <v>17</v>
      </c>
      <c r="L818" s="67">
        <f>K818/I818*100</f>
        <v>4.8158640226628888</v>
      </c>
      <c r="M818" s="66">
        <f>SUM(M817)</f>
        <v>1</v>
      </c>
      <c r="N818" s="67">
        <f>M818/I818*100</f>
        <v>0.28328611898016998</v>
      </c>
      <c r="O818" s="66">
        <f>SUM(O817)</f>
        <v>14</v>
      </c>
      <c r="P818" s="67">
        <f>O818/I818*100</f>
        <v>3.9660056657223794</v>
      </c>
      <c r="Q818" s="66">
        <f>SUM(Q817)</f>
        <v>1</v>
      </c>
      <c r="R818" s="67">
        <f>Q818/I818*100</f>
        <v>0.28328611898016998</v>
      </c>
      <c r="S818" s="66">
        <f>SUM(S817)</f>
        <v>0</v>
      </c>
      <c r="T818" s="67">
        <f>S818/I818*100</f>
        <v>0</v>
      </c>
      <c r="U818" s="66">
        <f>SUM(U817)</f>
        <v>0</v>
      </c>
      <c r="V818" s="67">
        <f>U818/I818*100</f>
        <v>0</v>
      </c>
      <c r="W818" s="66">
        <f>SUM(W817)</f>
        <v>0</v>
      </c>
      <c r="X818" s="67">
        <f>W818/I818*100</f>
        <v>0</v>
      </c>
      <c r="Y818" s="66">
        <f>SUM(Y817)</f>
        <v>0</v>
      </c>
      <c r="Z818" s="67">
        <f>Y818/I818*100</f>
        <v>0</v>
      </c>
      <c r="AA818" s="66">
        <f>SUM(AA817)</f>
        <v>0</v>
      </c>
      <c r="AB818" s="67">
        <f>AA818/I818*100</f>
        <v>0</v>
      </c>
      <c r="AC818" s="66">
        <f>SUM(AC817)</f>
        <v>0</v>
      </c>
      <c r="AD818" s="67">
        <f>AC818/I818*100</f>
        <v>0</v>
      </c>
    </row>
    <row r="819" spans="1:32" s="9" customFormat="1" ht="18.75" thickTop="1">
      <c r="A819" s="300"/>
      <c r="B819" s="300"/>
      <c r="C819" s="300"/>
      <c r="D819" s="301"/>
      <c r="E819" s="300"/>
      <c r="F819" s="300"/>
      <c r="G819" s="300"/>
      <c r="H819" s="302"/>
      <c r="I819" s="302"/>
      <c r="J819" s="303"/>
      <c r="K819" s="302"/>
      <c r="L819" s="303"/>
      <c r="M819" s="302"/>
      <c r="N819" s="303"/>
      <c r="O819" s="302"/>
      <c r="P819" s="303"/>
      <c r="Q819" s="302"/>
      <c r="R819" s="303"/>
      <c r="S819" s="302"/>
      <c r="T819" s="303"/>
      <c r="U819" s="302"/>
      <c r="V819" s="303"/>
      <c r="W819" s="302"/>
      <c r="X819" s="303"/>
      <c r="Y819" s="302"/>
      <c r="Z819" s="303"/>
      <c r="AA819" s="302"/>
      <c r="AB819" s="303"/>
      <c r="AC819" s="302"/>
      <c r="AD819" s="303"/>
    </row>
    <row r="820" spans="1:32" ht="18" customHeight="1">
      <c r="A820" s="300"/>
      <c r="B820" s="300"/>
      <c r="C820" s="300"/>
      <c r="D820" s="301"/>
      <c r="E820" s="300"/>
      <c r="F820" s="300"/>
      <c r="G820" s="300"/>
      <c r="H820" s="302"/>
      <c r="I820" s="302"/>
      <c r="J820" s="303"/>
      <c r="K820" s="302"/>
      <c r="L820" s="303"/>
      <c r="M820" s="302"/>
      <c r="N820" s="303"/>
      <c r="O820" s="302"/>
      <c r="P820" s="303"/>
      <c r="Q820" s="302"/>
      <c r="R820" s="303"/>
      <c r="S820" s="302"/>
      <c r="T820" s="303"/>
      <c r="U820" s="302"/>
      <c r="V820" s="303"/>
      <c r="W820" s="302"/>
      <c r="X820" s="303"/>
      <c r="Y820" s="302"/>
      <c r="Z820" s="303"/>
      <c r="AA820" s="302"/>
      <c r="AB820" s="303"/>
      <c r="AC820" s="302"/>
      <c r="AD820" s="303"/>
    </row>
    <row r="821" spans="1:32" ht="18" customHeight="1">
      <c r="A821" s="300"/>
      <c r="B821" s="300"/>
      <c r="C821" s="300"/>
      <c r="D821" s="301"/>
      <c r="E821" s="300"/>
      <c r="F821" s="300"/>
      <c r="G821" s="300"/>
      <c r="H821" s="302"/>
      <c r="I821" s="302"/>
      <c r="J821" s="303"/>
      <c r="K821" s="302"/>
      <c r="L821" s="303"/>
      <c r="M821" s="302"/>
      <c r="N821" s="303"/>
      <c r="O821" s="302"/>
      <c r="P821" s="303"/>
      <c r="Q821" s="302"/>
      <c r="R821" s="303"/>
      <c r="S821" s="302"/>
      <c r="T821" s="303"/>
      <c r="U821" s="302"/>
      <c r="V821" s="303"/>
      <c r="W821" s="302"/>
      <c r="X821" s="303"/>
      <c r="Y821" s="302"/>
      <c r="Z821" s="303"/>
      <c r="AA821" s="302"/>
      <c r="AB821" s="303"/>
      <c r="AC821" s="302"/>
      <c r="AD821" s="303"/>
    </row>
    <row r="822" spans="1:32" ht="18" customHeight="1">
      <c r="A822" s="300"/>
      <c r="B822" s="300"/>
      <c r="C822" s="300"/>
      <c r="D822" s="301"/>
      <c r="E822" s="300"/>
      <c r="F822" s="300"/>
      <c r="G822" s="300"/>
      <c r="H822" s="302"/>
      <c r="I822" s="302"/>
      <c r="J822" s="303"/>
      <c r="K822" s="302"/>
      <c r="L822" s="303"/>
      <c r="M822" s="302"/>
      <c r="N822" s="303"/>
      <c r="O822" s="302"/>
      <c r="P822" s="303"/>
      <c r="Q822" s="302"/>
      <c r="R822" s="303"/>
      <c r="S822" s="302"/>
      <c r="T822" s="303"/>
      <c r="U822" s="302"/>
      <c r="V822" s="303"/>
      <c r="W822" s="302"/>
      <c r="X822" s="303"/>
      <c r="Y822" s="302"/>
      <c r="Z822" s="303"/>
      <c r="AA822" s="302"/>
      <c r="AB822" s="303"/>
      <c r="AC822" s="302"/>
      <c r="AD822" s="303"/>
    </row>
    <row r="823" spans="1:32" ht="18" customHeight="1">
      <c r="A823" s="300"/>
      <c r="B823" s="300"/>
      <c r="C823" s="300"/>
      <c r="D823" s="301"/>
      <c r="E823" s="300"/>
      <c r="F823" s="300"/>
      <c r="G823" s="300"/>
      <c r="H823" s="302"/>
      <c r="I823" s="302"/>
      <c r="J823" s="303"/>
      <c r="K823" s="302"/>
      <c r="L823" s="303"/>
      <c r="M823" s="302"/>
      <c r="N823" s="303"/>
      <c r="O823" s="302"/>
      <c r="P823" s="303"/>
      <c r="Q823" s="302"/>
      <c r="R823" s="303"/>
      <c r="S823" s="302"/>
      <c r="T823" s="303"/>
      <c r="U823" s="302"/>
      <c r="V823" s="303"/>
      <c r="W823" s="302"/>
      <c r="X823" s="303"/>
      <c r="Y823" s="302"/>
      <c r="Z823" s="303"/>
      <c r="AA823" s="302"/>
      <c r="AB823" s="303"/>
      <c r="AC823" s="302"/>
      <c r="AD823" s="303"/>
    </row>
    <row r="824" spans="1:32" ht="18" customHeight="1">
      <c r="A824" s="300"/>
      <c r="B824" s="300"/>
      <c r="C824" s="300"/>
      <c r="D824" s="301"/>
      <c r="E824" s="300"/>
      <c r="F824" s="300"/>
      <c r="G824" s="300"/>
      <c r="H824" s="302"/>
      <c r="I824" s="302"/>
      <c r="J824" s="303"/>
      <c r="K824" s="302"/>
      <c r="L824" s="303"/>
      <c r="M824" s="302"/>
      <c r="N824" s="303"/>
      <c r="O824" s="302"/>
      <c r="P824" s="303"/>
      <c r="Q824" s="302"/>
      <c r="R824" s="303"/>
      <c r="S824" s="302"/>
      <c r="T824" s="303"/>
      <c r="U824" s="302"/>
      <c r="V824" s="303"/>
      <c r="W824" s="302"/>
      <c r="X824" s="303"/>
      <c r="Y824" s="302"/>
      <c r="Z824" s="303"/>
      <c r="AA824" s="302"/>
      <c r="AB824" s="303"/>
      <c r="AC824" s="302"/>
      <c r="AD824" s="303"/>
    </row>
    <row r="825" spans="1:32" ht="18" customHeight="1">
      <c r="A825" s="300"/>
      <c r="B825" s="300"/>
      <c r="C825" s="300"/>
      <c r="D825" s="301"/>
      <c r="E825" s="300"/>
      <c r="F825" s="300"/>
      <c r="G825" s="300"/>
      <c r="H825" s="302"/>
      <c r="I825" s="302"/>
      <c r="J825" s="303"/>
      <c r="K825" s="302"/>
      <c r="L825" s="303"/>
      <c r="M825" s="302"/>
      <c r="N825" s="303"/>
      <c r="O825" s="302"/>
      <c r="P825" s="303"/>
      <c r="Q825" s="302"/>
      <c r="R825" s="303"/>
      <c r="S825" s="302"/>
      <c r="T825" s="303"/>
      <c r="U825" s="302"/>
      <c r="V825" s="303"/>
      <c r="W825" s="302"/>
      <c r="X825" s="303"/>
      <c r="Y825" s="302"/>
      <c r="Z825" s="303"/>
      <c r="AA825" s="302"/>
      <c r="AB825" s="303"/>
      <c r="AC825" s="302"/>
      <c r="AD825" s="303"/>
    </row>
    <row r="826" spans="1:32" ht="18" customHeight="1">
      <c r="A826" s="300"/>
      <c r="B826" s="300"/>
      <c r="C826" s="300"/>
      <c r="D826" s="301"/>
      <c r="E826" s="300"/>
      <c r="F826" s="300"/>
      <c r="G826" s="300"/>
      <c r="H826" s="302"/>
      <c r="I826" s="302"/>
      <c r="J826" s="303"/>
      <c r="K826" s="302"/>
      <c r="L826" s="303"/>
      <c r="M826" s="302"/>
      <c r="N826" s="303"/>
      <c r="O826" s="302"/>
      <c r="P826" s="303"/>
      <c r="Q826" s="302"/>
      <c r="R826" s="303"/>
      <c r="S826" s="302"/>
      <c r="T826" s="303"/>
      <c r="U826" s="302"/>
      <c r="V826" s="303"/>
      <c r="W826" s="302"/>
      <c r="X826" s="303"/>
      <c r="Y826" s="302"/>
      <c r="Z826" s="303"/>
      <c r="AA826" s="302"/>
      <c r="AB826" s="303"/>
      <c r="AC826" s="302"/>
      <c r="AD826" s="303"/>
    </row>
    <row r="827" spans="1:32" ht="18" customHeight="1">
      <c r="A827" s="810" t="s">
        <v>2404</v>
      </c>
      <c r="B827" s="810"/>
      <c r="C827" s="810"/>
      <c r="D827" s="810"/>
      <c r="E827" s="810"/>
      <c r="F827" s="810"/>
      <c r="G827" s="810"/>
      <c r="H827" s="810"/>
      <c r="I827" s="810"/>
      <c r="J827" s="810"/>
      <c r="K827" s="810"/>
      <c r="L827" s="810"/>
      <c r="M827" s="810"/>
      <c r="N827" s="810"/>
      <c r="O827" s="810"/>
      <c r="P827" s="810"/>
      <c r="Q827" s="810"/>
      <c r="R827" s="810"/>
      <c r="S827" s="810"/>
      <c r="T827" s="810"/>
      <c r="U827" s="810"/>
      <c r="V827" s="810"/>
      <c r="W827" s="810"/>
      <c r="X827" s="810"/>
      <c r="Y827" s="810"/>
      <c r="Z827" s="810"/>
      <c r="AA827" s="810"/>
      <c r="AB827" s="810"/>
      <c r="AC827" s="810"/>
      <c r="AD827" s="810"/>
    </row>
    <row r="828" spans="1:32" ht="18" customHeight="1">
      <c r="A828" s="810" t="s">
        <v>124</v>
      </c>
      <c r="B828" s="810"/>
      <c r="C828" s="810"/>
      <c r="D828" s="810"/>
      <c r="E828" s="810"/>
      <c r="F828" s="810"/>
      <c r="G828" s="810"/>
      <c r="H828" s="810"/>
      <c r="I828" s="810"/>
      <c r="J828" s="810"/>
      <c r="K828" s="810"/>
      <c r="L828" s="810"/>
      <c r="M828" s="810"/>
      <c r="N828" s="810"/>
      <c r="O828" s="810"/>
      <c r="P828" s="810"/>
      <c r="Q828" s="810"/>
      <c r="R828" s="810"/>
      <c r="S828" s="810"/>
      <c r="T828" s="810"/>
      <c r="U828" s="810"/>
      <c r="V828" s="810"/>
      <c r="W828" s="810"/>
      <c r="X828" s="810"/>
      <c r="Y828" s="810"/>
      <c r="Z828" s="810"/>
      <c r="AA828" s="810"/>
      <c r="AB828" s="810"/>
      <c r="AC828" s="810"/>
      <c r="AD828" s="810"/>
    </row>
    <row r="829" spans="1:32" ht="18" customHeight="1">
      <c r="A829" s="290"/>
      <c r="B829" s="812" t="s">
        <v>968</v>
      </c>
      <c r="C829" s="812"/>
      <c r="D829" s="812"/>
      <c r="E829" s="812"/>
      <c r="F829" s="812"/>
      <c r="G829" s="812"/>
      <c r="H829" s="812"/>
      <c r="I829" s="812"/>
      <c r="J829" s="812"/>
      <c r="K829" s="812"/>
      <c r="L829" s="812"/>
      <c r="M829" s="812"/>
      <c r="N829" s="812"/>
      <c r="O829" s="812"/>
      <c r="P829" s="812"/>
      <c r="Q829" s="812"/>
      <c r="R829" s="812"/>
      <c r="S829" s="812"/>
      <c r="T829" s="812"/>
      <c r="U829" s="812"/>
      <c r="V829" s="812"/>
      <c r="W829" s="812"/>
      <c r="X829" s="812"/>
      <c r="Y829" s="812"/>
      <c r="Z829" s="812"/>
      <c r="AA829" s="812"/>
      <c r="AB829" s="812"/>
      <c r="AC829" s="812"/>
      <c r="AD829" s="812"/>
    </row>
    <row r="830" spans="1:32" ht="18" customHeight="1">
      <c r="A830" s="290"/>
      <c r="B830" s="812" t="s">
        <v>103</v>
      </c>
      <c r="C830" s="812"/>
      <c r="D830" s="812"/>
      <c r="E830" s="812"/>
      <c r="F830" s="812"/>
      <c r="G830" s="812"/>
      <c r="H830" s="291"/>
      <c r="I830" s="291"/>
      <c r="J830" s="297"/>
      <c r="K830" s="291"/>
      <c r="L830" s="297"/>
      <c r="M830" s="291"/>
      <c r="N830" s="297"/>
      <c r="O830" s="291"/>
      <c r="P830" s="297"/>
      <c r="Q830" s="291"/>
      <c r="R830" s="297"/>
      <c r="S830" s="291"/>
      <c r="T830" s="297"/>
      <c r="U830" s="291"/>
      <c r="V830" s="297"/>
      <c r="W830" s="291"/>
      <c r="X830" s="297"/>
      <c r="Y830" s="291"/>
      <c r="Z830" s="297"/>
      <c r="AA830" s="291"/>
      <c r="AB830" s="297"/>
      <c r="AC830" s="291"/>
      <c r="AD830" s="297"/>
    </row>
    <row r="831" spans="1:32" ht="18" customHeight="1">
      <c r="A831" s="290"/>
      <c r="B831" s="293"/>
      <c r="C831" s="293"/>
      <c r="D831" s="294"/>
      <c r="E831" s="293"/>
      <c r="F831" s="293"/>
      <c r="G831" s="293"/>
      <c r="H831" s="295"/>
      <c r="I831" s="295"/>
      <c r="J831" s="376"/>
      <c r="K831" s="295"/>
      <c r="L831" s="376"/>
      <c r="M831" s="295"/>
      <c r="N831" s="376"/>
      <c r="O831" s="295"/>
      <c r="P831" s="376"/>
      <c r="Q831" s="295"/>
      <c r="R831" s="376"/>
      <c r="S831" s="295"/>
      <c r="T831" s="376"/>
      <c r="U831" s="295"/>
      <c r="V831" s="376"/>
      <c r="W831" s="295"/>
      <c r="X831" s="376"/>
      <c r="Y831" s="295"/>
      <c r="Z831" s="376"/>
      <c r="AA831" s="295"/>
      <c r="AB831" s="376"/>
      <c r="AC831" s="295"/>
      <c r="AD831" s="376"/>
    </row>
    <row r="832" spans="1:32" ht="23.25">
      <c r="A832" s="290"/>
      <c r="B832" s="293"/>
      <c r="C832" s="293"/>
      <c r="D832" s="294"/>
      <c r="E832" s="293"/>
      <c r="F832" s="293"/>
      <c r="G832" s="293"/>
      <c r="H832" s="295"/>
      <c r="I832" s="295"/>
      <c r="J832" s="376"/>
      <c r="K832" s="295"/>
      <c r="L832" s="376"/>
      <c r="M832" s="295"/>
      <c r="N832" s="376"/>
      <c r="O832" s="295"/>
      <c r="P832" s="376"/>
      <c r="Q832" s="295"/>
      <c r="R832" s="376"/>
      <c r="S832" s="295"/>
      <c r="T832" s="376"/>
      <c r="U832" s="295"/>
      <c r="V832" s="376"/>
      <c r="W832" s="295"/>
      <c r="X832" s="376"/>
      <c r="Y832" s="295"/>
      <c r="Z832" s="376"/>
      <c r="AA832" s="295"/>
      <c r="AB832" s="376"/>
      <c r="AC832" s="295"/>
      <c r="AD832" s="376"/>
    </row>
    <row r="833" spans="1:32" ht="18">
      <c r="A833" s="740" t="s">
        <v>940</v>
      </c>
      <c r="B833" s="740" t="s">
        <v>122</v>
      </c>
      <c r="C833" s="740" t="s">
        <v>942</v>
      </c>
      <c r="D833" s="813" t="s">
        <v>943</v>
      </c>
      <c r="E833" s="740" t="s">
        <v>944</v>
      </c>
      <c r="F833" s="740" t="s">
        <v>945</v>
      </c>
      <c r="G833" s="740" t="s">
        <v>1139</v>
      </c>
      <c r="H833" s="743" t="s">
        <v>946</v>
      </c>
      <c r="I833" s="743" t="s">
        <v>1853</v>
      </c>
      <c r="J833" s="776" t="s">
        <v>1852</v>
      </c>
      <c r="K833" s="765" t="s">
        <v>928</v>
      </c>
      <c r="L833" s="766"/>
      <c r="M833" s="751" t="s">
        <v>929</v>
      </c>
      <c r="N833" s="764"/>
      <c r="O833" s="764"/>
      <c r="P833" s="764"/>
      <c r="Q833" s="764"/>
      <c r="R833" s="764"/>
      <c r="S833" s="764"/>
      <c r="T833" s="764"/>
      <c r="U833" s="764"/>
      <c r="V833" s="764"/>
      <c r="W833" s="764"/>
      <c r="X833" s="764"/>
      <c r="Y833" s="764"/>
      <c r="Z833" s="764"/>
      <c r="AA833" s="764"/>
      <c r="AB833" s="764"/>
      <c r="AC833" s="764"/>
      <c r="AD833" s="752"/>
    </row>
    <row r="834" spans="1:32" ht="18">
      <c r="A834" s="741"/>
      <c r="B834" s="741"/>
      <c r="C834" s="741"/>
      <c r="D834" s="814"/>
      <c r="E834" s="741"/>
      <c r="F834" s="741"/>
      <c r="G834" s="816"/>
      <c r="H834" s="744"/>
      <c r="I834" s="744"/>
      <c r="J834" s="777"/>
      <c r="K834" s="767"/>
      <c r="L834" s="768"/>
      <c r="M834" s="808" t="s">
        <v>930</v>
      </c>
      <c r="N834" s="809"/>
      <c r="O834" s="808" t="s">
        <v>931</v>
      </c>
      <c r="P834" s="809"/>
      <c r="Q834" s="808" t="s">
        <v>932</v>
      </c>
      <c r="R834" s="809"/>
      <c r="S834" s="808" t="s">
        <v>933</v>
      </c>
      <c r="T834" s="809"/>
      <c r="U834" s="808" t="s">
        <v>934</v>
      </c>
      <c r="V834" s="809"/>
      <c r="W834" s="808" t="s">
        <v>935</v>
      </c>
      <c r="X834" s="809"/>
      <c r="Y834" s="808" t="s">
        <v>936</v>
      </c>
      <c r="Z834" s="809"/>
      <c r="AA834" s="808" t="s">
        <v>950</v>
      </c>
      <c r="AB834" s="809"/>
      <c r="AC834" s="808" t="s">
        <v>951</v>
      </c>
      <c r="AD834" s="809"/>
    </row>
    <row r="835" spans="1:32" ht="36">
      <c r="A835" s="742"/>
      <c r="B835" s="742"/>
      <c r="C835" s="742"/>
      <c r="D835" s="815"/>
      <c r="E835" s="742"/>
      <c r="F835" s="742"/>
      <c r="G835" s="817"/>
      <c r="H835" s="745"/>
      <c r="I835" s="745"/>
      <c r="J835" s="778"/>
      <c r="K835" s="416" t="s">
        <v>937</v>
      </c>
      <c r="L835" s="65" t="s">
        <v>949</v>
      </c>
      <c r="M835" s="416" t="s">
        <v>937</v>
      </c>
      <c r="N835" s="65" t="s">
        <v>949</v>
      </c>
      <c r="O835" s="416" t="s">
        <v>937</v>
      </c>
      <c r="P835" s="65" t="s">
        <v>949</v>
      </c>
      <c r="Q835" s="416" t="s">
        <v>937</v>
      </c>
      <c r="R835" s="65" t="s">
        <v>949</v>
      </c>
      <c r="S835" s="416" t="s">
        <v>937</v>
      </c>
      <c r="T835" s="65" t="s">
        <v>949</v>
      </c>
      <c r="U835" s="416" t="s">
        <v>937</v>
      </c>
      <c r="V835" s="65" t="s">
        <v>949</v>
      </c>
      <c r="W835" s="416" t="s">
        <v>937</v>
      </c>
      <c r="X835" s="65" t="s">
        <v>949</v>
      </c>
      <c r="Y835" s="416" t="s">
        <v>937</v>
      </c>
      <c r="Z835" s="65" t="s">
        <v>949</v>
      </c>
      <c r="AA835" s="416" t="s">
        <v>937</v>
      </c>
      <c r="AB835" s="65" t="s">
        <v>949</v>
      </c>
      <c r="AC835" s="416" t="s">
        <v>937</v>
      </c>
      <c r="AD835" s="65" t="s">
        <v>949</v>
      </c>
    </row>
    <row r="836" spans="1:32" ht="18.75" thickBot="1">
      <c r="A836" s="32">
        <v>1</v>
      </c>
      <c r="B836" s="51" t="s">
        <v>104</v>
      </c>
      <c r="C836" s="284" t="s">
        <v>105</v>
      </c>
      <c r="D836" s="285">
        <v>6</v>
      </c>
      <c r="E836" s="200" t="s">
        <v>106</v>
      </c>
      <c r="F836" s="200" t="s">
        <v>1527</v>
      </c>
      <c r="G836" s="200" t="s">
        <v>1532</v>
      </c>
      <c r="H836" s="158">
        <v>83</v>
      </c>
      <c r="I836" s="158">
        <v>77</v>
      </c>
      <c r="J836" s="26">
        <f>I836*100/H836</f>
        <v>92.771084337349393</v>
      </c>
      <c r="K836" s="25">
        <v>11</v>
      </c>
      <c r="L836" s="26">
        <f>K836*100/I836</f>
        <v>14.285714285714286</v>
      </c>
      <c r="M836" s="40">
        <v>0</v>
      </c>
      <c r="N836" s="26">
        <f>M836*100/I836</f>
        <v>0</v>
      </c>
      <c r="O836" s="40">
        <v>11</v>
      </c>
      <c r="P836" s="26">
        <f>O836*100/I836</f>
        <v>14.285714285714286</v>
      </c>
      <c r="Q836" s="40">
        <v>0</v>
      </c>
      <c r="R836" s="26">
        <v>0</v>
      </c>
      <c r="S836" s="40">
        <v>0</v>
      </c>
      <c r="T836" s="26">
        <f>S836*100/I836</f>
        <v>0</v>
      </c>
      <c r="U836" s="40">
        <v>0</v>
      </c>
      <c r="V836" s="26">
        <f>U836*100/I836</f>
        <v>0</v>
      </c>
      <c r="W836" s="40">
        <v>0</v>
      </c>
      <c r="X836" s="26">
        <f>W836*100/I836</f>
        <v>0</v>
      </c>
      <c r="Y836" s="40">
        <v>0</v>
      </c>
      <c r="Z836" s="26">
        <f>Y836*100/I836</f>
        <v>0</v>
      </c>
      <c r="AA836" s="40">
        <v>0</v>
      </c>
      <c r="AB836" s="26">
        <v>0</v>
      </c>
      <c r="AC836" s="40">
        <v>0</v>
      </c>
      <c r="AD836" s="26">
        <v>0</v>
      </c>
      <c r="AE836" s="190">
        <v>1</v>
      </c>
      <c r="AF836" s="194">
        <v>1</v>
      </c>
    </row>
    <row r="837" spans="1:32" ht="19.5" thickTop="1" thickBot="1">
      <c r="A837" s="769" t="s">
        <v>123</v>
      </c>
      <c r="B837" s="771"/>
      <c r="C837" s="771"/>
      <c r="D837" s="771"/>
      <c r="E837" s="771"/>
      <c r="F837" s="771"/>
      <c r="G837" s="772"/>
      <c r="H837" s="66">
        <f>SUM(H836)</f>
        <v>83</v>
      </c>
      <c r="I837" s="66">
        <f>SUM(I836)</f>
        <v>77</v>
      </c>
      <c r="J837" s="67">
        <f>I837/H837*100</f>
        <v>92.771084337349393</v>
      </c>
      <c r="K837" s="66">
        <f>SUM(K836)</f>
        <v>11</v>
      </c>
      <c r="L837" s="67">
        <f>K837/I837*100</f>
        <v>14.285714285714285</v>
      </c>
      <c r="M837" s="66">
        <f>SUM(M836)</f>
        <v>0</v>
      </c>
      <c r="N837" s="67">
        <f>M837/I837*100</f>
        <v>0</v>
      </c>
      <c r="O837" s="66">
        <f>SUM(O836)</f>
        <v>11</v>
      </c>
      <c r="P837" s="67">
        <f>O837/I837*100</f>
        <v>14.285714285714285</v>
      </c>
      <c r="Q837" s="66">
        <f>SUM(Q836)</f>
        <v>0</v>
      </c>
      <c r="R837" s="67">
        <f>Q837/I837*100</f>
        <v>0</v>
      </c>
      <c r="S837" s="66">
        <f>SUM(S836)</f>
        <v>0</v>
      </c>
      <c r="T837" s="67">
        <f>S837/I837*100</f>
        <v>0</v>
      </c>
      <c r="U837" s="66">
        <f>SUM(U836)</f>
        <v>0</v>
      </c>
      <c r="V837" s="67">
        <f>U837/I837*100</f>
        <v>0</v>
      </c>
      <c r="W837" s="66">
        <f>SUM(W836)</f>
        <v>0</v>
      </c>
      <c r="X837" s="67">
        <f>W837/I837*100</f>
        <v>0</v>
      </c>
      <c r="Y837" s="66">
        <f>SUM(Y836)</f>
        <v>0</v>
      </c>
      <c r="Z837" s="67">
        <f>Y837/I837*100</f>
        <v>0</v>
      </c>
      <c r="AA837" s="66">
        <f>SUM(AA836)</f>
        <v>0</v>
      </c>
      <c r="AB837" s="67">
        <f>AA837/I837*100</f>
        <v>0</v>
      </c>
      <c r="AC837" s="66">
        <f>SUM(AC836)</f>
        <v>0</v>
      </c>
      <c r="AD837" s="67">
        <f>AC837/I837*100</f>
        <v>0</v>
      </c>
    </row>
    <row r="838" spans="1:32" ht="18" customHeight="1" thickTop="1">
      <c r="A838" s="300"/>
      <c r="B838" s="300"/>
      <c r="C838" s="300"/>
      <c r="D838" s="301"/>
      <c r="E838" s="300"/>
      <c r="F838" s="300"/>
      <c r="G838" s="300"/>
      <c r="H838" s="302"/>
      <c r="I838" s="302"/>
      <c r="J838" s="303"/>
      <c r="K838" s="302"/>
      <c r="L838" s="303"/>
      <c r="M838" s="302"/>
      <c r="N838" s="303"/>
      <c r="O838" s="302"/>
      <c r="P838" s="303"/>
      <c r="Q838" s="302"/>
      <c r="R838" s="303"/>
      <c r="S838" s="302"/>
      <c r="T838" s="303"/>
      <c r="U838" s="302"/>
      <c r="V838" s="303"/>
      <c r="W838" s="302"/>
      <c r="X838" s="303"/>
      <c r="Y838" s="302"/>
      <c r="Z838" s="303"/>
      <c r="AA838" s="302"/>
      <c r="AB838" s="303"/>
      <c r="AC838" s="302"/>
      <c r="AD838" s="303"/>
    </row>
    <row r="839" spans="1:32" ht="18">
      <c r="A839" s="300"/>
      <c r="B839" s="300"/>
      <c r="C839" s="300"/>
      <c r="D839" s="301"/>
      <c r="E839" s="300"/>
      <c r="F839" s="300"/>
      <c r="G839" s="300"/>
      <c r="H839" s="302"/>
      <c r="I839" s="302"/>
      <c r="J839" s="303"/>
      <c r="K839" s="302"/>
      <c r="L839" s="303"/>
      <c r="M839" s="302"/>
      <c r="N839" s="303"/>
      <c r="O839" s="302"/>
      <c r="P839" s="303"/>
      <c r="Q839" s="302"/>
      <c r="R839" s="303"/>
      <c r="S839" s="302"/>
      <c r="T839" s="303"/>
      <c r="U839" s="302"/>
      <c r="V839" s="303"/>
      <c r="W839" s="302"/>
      <c r="X839" s="303"/>
      <c r="Y839" s="302"/>
      <c r="Z839" s="303"/>
      <c r="AA839" s="302"/>
      <c r="AB839" s="303"/>
      <c r="AC839" s="302"/>
      <c r="AD839" s="303"/>
    </row>
    <row r="840" spans="1:32" ht="18">
      <c r="A840" s="300"/>
      <c r="B840" s="300"/>
      <c r="C840" s="300"/>
      <c r="D840" s="301"/>
      <c r="E840" s="300"/>
      <c r="F840" s="300"/>
      <c r="G840" s="300"/>
      <c r="H840" s="302"/>
      <c r="I840" s="302"/>
      <c r="J840" s="303"/>
      <c r="K840" s="302"/>
      <c r="L840" s="303"/>
      <c r="M840" s="302"/>
      <c r="N840" s="303"/>
      <c r="O840" s="302"/>
      <c r="P840" s="303"/>
      <c r="Q840" s="302"/>
      <c r="R840" s="303"/>
      <c r="S840" s="302"/>
      <c r="T840" s="303"/>
      <c r="U840" s="302"/>
      <c r="V840" s="303"/>
      <c r="W840" s="302"/>
      <c r="X840" s="303"/>
      <c r="Y840" s="302"/>
      <c r="Z840" s="303"/>
      <c r="AA840" s="302"/>
      <c r="AB840" s="303"/>
      <c r="AC840" s="302"/>
      <c r="AD840" s="303"/>
    </row>
    <row r="841" spans="1:32" s="6" customFormat="1" ht="18">
      <c r="A841" s="300"/>
      <c r="B841" s="300"/>
      <c r="C841" s="300"/>
      <c r="D841" s="301"/>
      <c r="E841" s="300"/>
      <c r="F841" s="300"/>
      <c r="G841" s="300"/>
      <c r="H841" s="302"/>
      <c r="I841" s="302"/>
      <c r="J841" s="303"/>
      <c r="K841" s="302"/>
      <c r="L841" s="303"/>
      <c r="M841" s="302"/>
      <c r="N841" s="303"/>
      <c r="O841" s="302"/>
      <c r="P841" s="303"/>
      <c r="Q841" s="302"/>
      <c r="R841" s="303"/>
      <c r="S841" s="302"/>
      <c r="T841" s="303"/>
      <c r="U841" s="302"/>
      <c r="V841" s="303"/>
      <c r="W841" s="302"/>
      <c r="X841" s="303"/>
      <c r="Y841" s="302"/>
      <c r="Z841" s="303"/>
      <c r="AA841" s="302"/>
      <c r="AB841" s="303"/>
      <c r="AC841" s="302"/>
      <c r="AD841" s="303"/>
    </row>
    <row r="842" spans="1:32" ht="18">
      <c r="A842" s="300"/>
      <c r="B842" s="300"/>
      <c r="C842" s="300"/>
      <c r="D842" s="301"/>
      <c r="E842" s="300"/>
      <c r="F842" s="300"/>
      <c r="G842" s="300"/>
      <c r="H842" s="302"/>
      <c r="I842" s="302"/>
      <c r="J842" s="303"/>
      <c r="K842" s="302"/>
      <c r="L842" s="303"/>
      <c r="M842" s="302"/>
      <c r="N842" s="303"/>
      <c r="O842" s="302"/>
      <c r="P842" s="303"/>
      <c r="Q842" s="302"/>
      <c r="R842" s="303"/>
      <c r="S842" s="302"/>
      <c r="T842" s="303"/>
      <c r="U842" s="302"/>
      <c r="V842" s="303"/>
      <c r="W842" s="302"/>
      <c r="X842" s="303"/>
      <c r="Y842" s="302"/>
      <c r="Z842" s="303"/>
      <c r="AA842" s="302"/>
      <c r="AB842" s="303"/>
      <c r="AC842" s="302"/>
      <c r="AD842" s="303"/>
    </row>
    <row r="843" spans="1:32" ht="18">
      <c r="A843" s="300"/>
      <c r="B843" s="300"/>
      <c r="C843" s="300"/>
      <c r="D843" s="301"/>
      <c r="E843" s="300"/>
      <c r="F843" s="300"/>
      <c r="G843" s="300"/>
      <c r="H843" s="302"/>
      <c r="I843" s="302"/>
      <c r="J843" s="303"/>
      <c r="K843" s="302"/>
      <c r="L843" s="303"/>
      <c r="M843" s="302"/>
      <c r="N843" s="303"/>
      <c r="O843" s="302"/>
      <c r="P843" s="303"/>
      <c r="Q843" s="302"/>
      <c r="R843" s="303"/>
      <c r="S843" s="302"/>
      <c r="T843" s="303"/>
      <c r="U843" s="302"/>
      <c r="V843" s="303"/>
      <c r="W843" s="302"/>
      <c r="X843" s="303"/>
      <c r="Y843" s="302"/>
      <c r="Z843" s="303"/>
      <c r="AA843" s="302"/>
      <c r="AB843" s="303"/>
      <c r="AC843" s="302"/>
      <c r="AD843" s="303"/>
    </row>
    <row r="844" spans="1:32" ht="18">
      <c r="A844" s="300"/>
      <c r="B844" s="300"/>
      <c r="C844" s="300"/>
      <c r="D844" s="301"/>
      <c r="E844" s="300"/>
      <c r="F844" s="300"/>
      <c r="G844" s="300"/>
      <c r="H844" s="302"/>
      <c r="I844" s="302"/>
      <c r="J844" s="303"/>
      <c r="K844" s="302"/>
      <c r="L844" s="303"/>
      <c r="M844" s="302"/>
      <c r="N844" s="303"/>
      <c r="O844" s="302"/>
      <c r="P844" s="303"/>
      <c r="Q844" s="302"/>
      <c r="R844" s="303"/>
      <c r="S844" s="302"/>
      <c r="T844" s="303"/>
      <c r="U844" s="302"/>
      <c r="V844" s="303"/>
      <c r="W844" s="302"/>
      <c r="X844" s="303"/>
      <c r="Y844" s="302"/>
      <c r="Z844" s="303"/>
      <c r="AA844" s="302"/>
      <c r="AB844" s="303"/>
      <c r="AC844" s="302"/>
      <c r="AD844" s="303"/>
    </row>
    <row r="845" spans="1:32" ht="18">
      <c r="A845" s="300"/>
      <c r="B845" s="300"/>
      <c r="C845" s="300"/>
      <c r="D845" s="301"/>
      <c r="E845" s="300"/>
      <c r="F845" s="300"/>
      <c r="G845" s="300"/>
      <c r="H845" s="302"/>
      <c r="I845" s="302"/>
      <c r="J845" s="303"/>
      <c r="K845" s="302"/>
      <c r="L845" s="303"/>
      <c r="M845" s="302"/>
      <c r="N845" s="303"/>
      <c r="O845" s="302"/>
      <c r="P845" s="303"/>
      <c r="Q845" s="302"/>
      <c r="R845" s="303"/>
      <c r="S845" s="302"/>
      <c r="T845" s="303"/>
      <c r="U845" s="302"/>
      <c r="V845" s="303"/>
      <c r="W845" s="302"/>
      <c r="X845" s="303"/>
      <c r="Y845" s="302"/>
      <c r="Z845" s="303"/>
      <c r="AA845" s="302"/>
      <c r="AB845" s="303"/>
      <c r="AC845" s="302"/>
      <c r="AD845" s="303"/>
    </row>
    <row r="846" spans="1:32" ht="18">
      <c r="A846" s="300"/>
      <c r="B846" s="300"/>
      <c r="C846" s="300"/>
      <c r="D846" s="301"/>
      <c r="E846" s="300"/>
      <c r="F846" s="300"/>
      <c r="G846" s="300"/>
      <c r="H846" s="302"/>
      <c r="I846" s="302"/>
      <c r="J846" s="303"/>
      <c r="K846" s="302"/>
      <c r="L846" s="303"/>
      <c r="M846" s="302"/>
      <c r="N846" s="303"/>
      <c r="O846" s="302"/>
      <c r="P846" s="303"/>
      <c r="Q846" s="302"/>
      <c r="R846" s="303"/>
      <c r="S846" s="302"/>
      <c r="T846" s="303"/>
      <c r="U846" s="302"/>
      <c r="V846" s="303"/>
      <c r="W846" s="302"/>
      <c r="X846" s="303"/>
      <c r="Y846" s="302"/>
      <c r="Z846" s="303"/>
      <c r="AA846" s="302"/>
      <c r="AB846" s="303"/>
      <c r="AC846" s="302"/>
      <c r="AD846" s="303"/>
    </row>
    <row r="847" spans="1:32" ht="18">
      <c r="A847" s="300"/>
      <c r="B847" s="300"/>
      <c r="C847" s="300"/>
      <c r="D847" s="301"/>
      <c r="E847" s="300"/>
      <c r="F847" s="300"/>
      <c r="G847" s="300"/>
      <c r="H847" s="302"/>
      <c r="I847" s="302"/>
      <c r="J847" s="303"/>
      <c r="K847" s="302"/>
      <c r="L847" s="303"/>
      <c r="M847" s="302"/>
      <c r="N847" s="303"/>
      <c r="O847" s="302"/>
      <c r="P847" s="303"/>
      <c r="Q847" s="302"/>
      <c r="R847" s="303"/>
      <c r="S847" s="302"/>
      <c r="T847" s="303"/>
      <c r="U847" s="302"/>
      <c r="V847" s="303"/>
      <c r="W847" s="302"/>
      <c r="X847" s="303"/>
      <c r="Y847" s="302"/>
      <c r="Z847" s="303"/>
      <c r="AA847" s="302"/>
      <c r="AB847" s="303"/>
      <c r="AC847" s="302"/>
      <c r="AD847" s="303"/>
    </row>
    <row r="848" spans="1:32" ht="18">
      <c r="A848" s="300"/>
      <c r="B848" s="300"/>
      <c r="C848" s="300"/>
      <c r="D848" s="301"/>
      <c r="E848" s="300"/>
      <c r="F848" s="300"/>
      <c r="G848" s="300"/>
      <c r="H848" s="302"/>
      <c r="I848" s="302"/>
      <c r="J848" s="303"/>
      <c r="K848" s="302"/>
      <c r="L848" s="303"/>
      <c r="M848" s="302"/>
      <c r="N848" s="303"/>
      <c r="O848" s="302"/>
      <c r="P848" s="303"/>
      <c r="Q848" s="302"/>
      <c r="R848" s="303"/>
      <c r="S848" s="302"/>
      <c r="T848" s="303"/>
      <c r="U848" s="302"/>
      <c r="V848" s="303"/>
      <c r="W848" s="302"/>
      <c r="X848" s="303"/>
      <c r="Y848" s="302"/>
      <c r="Z848" s="303"/>
      <c r="AA848" s="302"/>
      <c r="AB848" s="303"/>
      <c r="AC848" s="302"/>
      <c r="AD848" s="303"/>
    </row>
    <row r="849" spans="1:32" ht="23.25">
      <c r="A849" s="810" t="s">
        <v>2404</v>
      </c>
      <c r="B849" s="810"/>
      <c r="C849" s="810"/>
      <c r="D849" s="810"/>
      <c r="E849" s="810"/>
      <c r="F849" s="810"/>
      <c r="G849" s="810"/>
      <c r="H849" s="810"/>
      <c r="I849" s="810"/>
      <c r="J849" s="810"/>
      <c r="K849" s="810"/>
      <c r="L849" s="810"/>
      <c r="M849" s="810"/>
      <c r="N849" s="810"/>
      <c r="O849" s="810"/>
      <c r="P849" s="810"/>
      <c r="Q849" s="810"/>
      <c r="R849" s="810"/>
      <c r="S849" s="810"/>
      <c r="T849" s="810"/>
      <c r="U849" s="810"/>
      <c r="V849" s="810"/>
      <c r="W849" s="810"/>
      <c r="X849" s="810"/>
      <c r="Y849" s="810"/>
      <c r="Z849" s="810"/>
      <c r="AA849" s="810"/>
      <c r="AB849" s="810"/>
      <c r="AC849" s="810"/>
      <c r="AD849" s="810"/>
    </row>
    <row r="850" spans="1:32" ht="23.25">
      <c r="A850" s="810" t="s">
        <v>124</v>
      </c>
      <c r="B850" s="810"/>
      <c r="C850" s="810"/>
      <c r="D850" s="810"/>
      <c r="E850" s="810"/>
      <c r="F850" s="810"/>
      <c r="G850" s="810"/>
      <c r="H850" s="810"/>
      <c r="I850" s="810"/>
      <c r="J850" s="810"/>
      <c r="K850" s="810"/>
      <c r="L850" s="810"/>
      <c r="M850" s="810"/>
      <c r="N850" s="810"/>
      <c r="O850" s="810"/>
      <c r="P850" s="810"/>
      <c r="Q850" s="810"/>
      <c r="R850" s="810"/>
      <c r="S850" s="810"/>
      <c r="T850" s="810"/>
      <c r="U850" s="810"/>
      <c r="V850" s="810"/>
      <c r="W850" s="810"/>
      <c r="X850" s="810"/>
      <c r="Y850" s="810"/>
      <c r="Z850" s="810"/>
      <c r="AA850" s="810"/>
      <c r="AB850" s="810"/>
      <c r="AC850" s="810"/>
      <c r="AD850" s="810"/>
    </row>
    <row r="851" spans="1:32" ht="21">
      <c r="A851" s="290"/>
      <c r="B851" s="812" t="s">
        <v>968</v>
      </c>
      <c r="C851" s="812"/>
      <c r="D851" s="812"/>
      <c r="E851" s="812"/>
      <c r="F851" s="812"/>
      <c r="G851" s="812"/>
      <c r="H851" s="812"/>
      <c r="I851" s="812"/>
      <c r="J851" s="812"/>
      <c r="K851" s="812"/>
      <c r="L851" s="812"/>
      <c r="M851" s="812"/>
      <c r="N851" s="812"/>
      <c r="O851" s="812"/>
      <c r="P851" s="812"/>
      <c r="Q851" s="812"/>
      <c r="R851" s="812"/>
      <c r="S851" s="812"/>
      <c r="T851" s="812"/>
      <c r="U851" s="812"/>
      <c r="V851" s="812"/>
      <c r="W851" s="812"/>
      <c r="X851" s="812"/>
      <c r="Y851" s="812"/>
      <c r="Z851" s="812"/>
      <c r="AA851" s="812"/>
      <c r="AB851" s="812"/>
      <c r="AC851" s="812"/>
      <c r="AD851" s="812"/>
    </row>
    <row r="852" spans="1:32" ht="21">
      <c r="A852" s="290"/>
      <c r="B852" s="292" t="s">
        <v>107</v>
      </c>
      <c r="C852" s="292"/>
      <c r="D852" s="325"/>
      <c r="E852" s="297"/>
      <c r="F852" s="297"/>
      <c r="G852" s="297"/>
      <c r="H852" s="291"/>
      <c r="I852" s="291"/>
      <c r="J852" s="297"/>
      <c r="K852" s="291"/>
      <c r="L852" s="297"/>
      <c r="M852" s="291"/>
      <c r="N852" s="297"/>
      <c r="O852" s="291"/>
      <c r="P852" s="297"/>
      <c r="Q852" s="291"/>
      <c r="R852" s="297"/>
      <c r="S852" s="291"/>
      <c r="T852" s="297"/>
      <c r="U852" s="291"/>
      <c r="V852" s="297"/>
      <c r="W852" s="291"/>
      <c r="X852" s="297"/>
      <c r="Y852" s="291"/>
      <c r="Z852" s="297"/>
      <c r="AA852" s="291"/>
      <c r="AB852" s="297"/>
      <c r="AC852" s="291"/>
      <c r="AD852" s="297"/>
    </row>
    <row r="853" spans="1:32" ht="23.25">
      <c r="A853" s="290"/>
      <c r="B853" s="293"/>
      <c r="C853" s="293"/>
      <c r="D853" s="294"/>
      <c r="E853" s="293"/>
      <c r="F853" s="293"/>
      <c r="G853" s="293"/>
      <c r="H853" s="295"/>
      <c r="I853" s="295"/>
      <c r="J853" s="376"/>
      <c r="K853" s="295"/>
      <c r="L853" s="376"/>
      <c r="M853" s="295"/>
      <c r="N853" s="376"/>
      <c r="O853" s="295"/>
      <c r="P853" s="376"/>
      <c r="Q853" s="295"/>
      <c r="R853" s="376"/>
      <c r="S853" s="295"/>
      <c r="T853" s="376"/>
      <c r="U853" s="295"/>
      <c r="V853" s="376"/>
      <c r="W853" s="295"/>
      <c r="X853" s="376"/>
      <c r="Y853" s="295"/>
      <c r="Z853" s="376"/>
      <c r="AA853" s="295"/>
      <c r="AB853" s="376"/>
      <c r="AC853" s="295"/>
      <c r="AD853" s="376"/>
    </row>
    <row r="854" spans="1:32" ht="23.25">
      <c r="A854" s="290"/>
      <c r="B854" s="293"/>
      <c r="C854" s="293"/>
      <c r="D854" s="294"/>
      <c r="E854" s="293"/>
      <c r="F854" s="293"/>
      <c r="G854" s="293"/>
      <c r="H854" s="295"/>
      <c r="I854" s="295"/>
      <c r="J854" s="376"/>
      <c r="K854" s="295"/>
      <c r="L854" s="376"/>
      <c r="M854" s="295"/>
      <c r="N854" s="376"/>
      <c r="O854" s="295"/>
      <c r="P854" s="376"/>
      <c r="Q854" s="295"/>
      <c r="R854" s="376"/>
      <c r="S854" s="295"/>
      <c r="T854" s="376"/>
      <c r="U854" s="295"/>
      <c r="V854" s="376"/>
      <c r="W854" s="295"/>
      <c r="X854" s="376"/>
      <c r="Y854" s="295"/>
      <c r="Z854" s="376"/>
      <c r="AA854" s="295"/>
      <c r="AB854" s="376"/>
      <c r="AC854" s="295"/>
      <c r="AD854" s="376"/>
    </row>
    <row r="855" spans="1:32" ht="18">
      <c r="A855" s="740" t="s">
        <v>940</v>
      </c>
      <c r="B855" s="740" t="s">
        <v>122</v>
      </c>
      <c r="C855" s="740" t="s">
        <v>942</v>
      </c>
      <c r="D855" s="813" t="s">
        <v>943</v>
      </c>
      <c r="E855" s="740" t="s">
        <v>944</v>
      </c>
      <c r="F855" s="740" t="s">
        <v>945</v>
      </c>
      <c r="G855" s="740" t="s">
        <v>1139</v>
      </c>
      <c r="H855" s="743" t="s">
        <v>946</v>
      </c>
      <c r="I855" s="743" t="s">
        <v>1853</v>
      </c>
      <c r="J855" s="776" t="s">
        <v>1852</v>
      </c>
      <c r="K855" s="765" t="s">
        <v>928</v>
      </c>
      <c r="L855" s="766"/>
      <c r="M855" s="751" t="s">
        <v>929</v>
      </c>
      <c r="N855" s="764"/>
      <c r="O855" s="764"/>
      <c r="P855" s="764"/>
      <c r="Q855" s="764"/>
      <c r="R855" s="764"/>
      <c r="S855" s="764"/>
      <c r="T855" s="764"/>
      <c r="U855" s="764"/>
      <c r="V855" s="764"/>
      <c r="W855" s="764"/>
      <c r="X855" s="764"/>
      <c r="Y855" s="764"/>
      <c r="Z855" s="764"/>
      <c r="AA855" s="764"/>
      <c r="AB855" s="764"/>
      <c r="AC855" s="764"/>
      <c r="AD855" s="752"/>
    </row>
    <row r="856" spans="1:32" ht="18">
      <c r="A856" s="741"/>
      <c r="B856" s="741"/>
      <c r="C856" s="741"/>
      <c r="D856" s="814"/>
      <c r="E856" s="741"/>
      <c r="F856" s="741"/>
      <c r="G856" s="816"/>
      <c r="H856" s="744"/>
      <c r="I856" s="744"/>
      <c r="J856" s="777"/>
      <c r="K856" s="767"/>
      <c r="L856" s="768"/>
      <c r="M856" s="808" t="s">
        <v>930</v>
      </c>
      <c r="N856" s="809"/>
      <c r="O856" s="808" t="s">
        <v>931</v>
      </c>
      <c r="P856" s="809"/>
      <c r="Q856" s="808" t="s">
        <v>932</v>
      </c>
      <c r="R856" s="809"/>
      <c r="S856" s="808" t="s">
        <v>933</v>
      </c>
      <c r="T856" s="809"/>
      <c r="U856" s="808" t="s">
        <v>934</v>
      </c>
      <c r="V856" s="809"/>
      <c r="W856" s="808" t="s">
        <v>935</v>
      </c>
      <c r="X856" s="809"/>
      <c r="Y856" s="808" t="s">
        <v>936</v>
      </c>
      <c r="Z856" s="809"/>
      <c r="AA856" s="808" t="s">
        <v>950</v>
      </c>
      <c r="AB856" s="809"/>
      <c r="AC856" s="808" t="s">
        <v>951</v>
      </c>
      <c r="AD856" s="809"/>
    </row>
    <row r="857" spans="1:32" ht="36" customHeight="1">
      <c r="A857" s="742"/>
      <c r="B857" s="742"/>
      <c r="C857" s="742"/>
      <c r="D857" s="815"/>
      <c r="E857" s="742"/>
      <c r="F857" s="742"/>
      <c r="G857" s="817"/>
      <c r="H857" s="745"/>
      <c r="I857" s="745"/>
      <c r="J857" s="778"/>
      <c r="K857" s="416" t="s">
        <v>937</v>
      </c>
      <c r="L857" s="65" t="s">
        <v>949</v>
      </c>
      <c r="M857" s="416" t="s">
        <v>937</v>
      </c>
      <c r="N857" s="65" t="s">
        <v>949</v>
      </c>
      <c r="O857" s="416" t="s">
        <v>937</v>
      </c>
      <c r="P857" s="65" t="s">
        <v>949</v>
      </c>
      <c r="Q857" s="416" t="s">
        <v>937</v>
      </c>
      <c r="R857" s="65" t="s">
        <v>949</v>
      </c>
      <c r="S857" s="416" t="s">
        <v>937</v>
      </c>
      <c r="T857" s="65" t="s">
        <v>949</v>
      </c>
      <c r="U857" s="416" t="s">
        <v>937</v>
      </c>
      <c r="V857" s="65" t="s">
        <v>949</v>
      </c>
      <c r="W857" s="416" t="s">
        <v>937</v>
      </c>
      <c r="X857" s="65" t="s">
        <v>949</v>
      </c>
      <c r="Y857" s="416" t="s">
        <v>937</v>
      </c>
      <c r="Z857" s="65" t="s">
        <v>949</v>
      </c>
      <c r="AA857" s="416" t="s">
        <v>937</v>
      </c>
      <c r="AB857" s="65" t="s">
        <v>949</v>
      </c>
      <c r="AC857" s="416" t="s">
        <v>937</v>
      </c>
      <c r="AD857" s="65" t="s">
        <v>949</v>
      </c>
    </row>
    <row r="858" spans="1:32" ht="18.75" thickBot="1">
      <c r="A858" s="32">
        <v>1</v>
      </c>
      <c r="B858" s="51" t="s">
        <v>108</v>
      </c>
      <c r="C858" s="284" t="s">
        <v>109</v>
      </c>
      <c r="D858" s="285">
        <v>2</v>
      </c>
      <c r="E858" s="200" t="s">
        <v>109</v>
      </c>
      <c r="F858" s="200" t="s">
        <v>110</v>
      </c>
      <c r="G858" s="200" t="s">
        <v>1532</v>
      </c>
      <c r="H858" s="158">
        <v>290</v>
      </c>
      <c r="I858" s="158">
        <v>103</v>
      </c>
      <c r="J858" s="26">
        <f>I858*100/H858</f>
        <v>35.517241379310342</v>
      </c>
      <c r="K858" s="25">
        <v>0</v>
      </c>
      <c r="L858" s="26">
        <f>K858*100/I858</f>
        <v>0</v>
      </c>
      <c r="M858" s="40">
        <v>0</v>
      </c>
      <c r="N858" s="26">
        <f>M858*100/I858</f>
        <v>0</v>
      </c>
      <c r="O858" s="40">
        <v>0</v>
      </c>
      <c r="P858" s="26">
        <f>O858*100/I858</f>
        <v>0</v>
      </c>
      <c r="Q858" s="40">
        <v>0</v>
      </c>
      <c r="R858" s="26">
        <v>0</v>
      </c>
      <c r="S858" s="40">
        <v>0</v>
      </c>
      <c r="T858" s="26">
        <f>S858*100/I858</f>
        <v>0</v>
      </c>
      <c r="U858" s="40">
        <v>0</v>
      </c>
      <c r="V858" s="26">
        <f>U858*100/I858</f>
        <v>0</v>
      </c>
      <c r="W858" s="40">
        <v>0</v>
      </c>
      <c r="X858" s="26">
        <f>W858*100/I858</f>
        <v>0</v>
      </c>
      <c r="Y858" s="40">
        <v>0</v>
      </c>
      <c r="Z858" s="26">
        <f>Y858*100/I858</f>
        <v>0</v>
      </c>
      <c r="AA858" s="40">
        <v>0</v>
      </c>
      <c r="AB858" s="26">
        <v>0</v>
      </c>
      <c r="AC858" s="40">
        <v>0</v>
      </c>
      <c r="AD858" s="26">
        <v>0</v>
      </c>
      <c r="AE858" s="190">
        <v>1</v>
      </c>
      <c r="AF858" s="194">
        <v>1</v>
      </c>
    </row>
    <row r="859" spans="1:32" ht="19.5" thickTop="1" thickBot="1">
      <c r="A859" s="769" t="s">
        <v>123</v>
      </c>
      <c r="B859" s="771"/>
      <c r="C859" s="771"/>
      <c r="D859" s="771"/>
      <c r="E859" s="771"/>
      <c r="F859" s="771"/>
      <c r="G859" s="772"/>
      <c r="H859" s="66">
        <f>SUM(H858)</f>
        <v>290</v>
      </c>
      <c r="I859" s="66">
        <f>SUM(I858)</f>
        <v>103</v>
      </c>
      <c r="J859" s="67">
        <f>I859/H859*100</f>
        <v>35.517241379310342</v>
      </c>
      <c r="K859" s="66">
        <f>SUM(K858)</f>
        <v>0</v>
      </c>
      <c r="L859" s="67">
        <f>K859/I859*100</f>
        <v>0</v>
      </c>
      <c r="M859" s="66">
        <f>SUM(M858)</f>
        <v>0</v>
      </c>
      <c r="N859" s="67">
        <f>M859/I859*100</f>
        <v>0</v>
      </c>
      <c r="O859" s="66">
        <f>SUM(O858)</f>
        <v>0</v>
      </c>
      <c r="P859" s="67">
        <f>O859/I859*100</f>
        <v>0</v>
      </c>
      <c r="Q859" s="66">
        <f>SUM(Q858)</f>
        <v>0</v>
      </c>
      <c r="R859" s="67">
        <f>Q859/I859*100</f>
        <v>0</v>
      </c>
      <c r="S859" s="66">
        <f>SUM(S858)</f>
        <v>0</v>
      </c>
      <c r="T859" s="67">
        <f>S859/I859*100</f>
        <v>0</v>
      </c>
      <c r="U859" s="66">
        <f>SUM(U858)</f>
        <v>0</v>
      </c>
      <c r="V859" s="67">
        <f>U859/I859*100</f>
        <v>0</v>
      </c>
      <c r="W859" s="66">
        <f>SUM(W858)</f>
        <v>0</v>
      </c>
      <c r="X859" s="67">
        <f>W859/I859*100</f>
        <v>0</v>
      </c>
      <c r="Y859" s="66">
        <f>SUM(Y858)</f>
        <v>0</v>
      </c>
      <c r="Z859" s="67">
        <f>Y859/I859*100</f>
        <v>0</v>
      </c>
      <c r="AA859" s="66">
        <f>SUM(AA858)</f>
        <v>0</v>
      </c>
      <c r="AB859" s="67">
        <f>AA859/I859*100</f>
        <v>0</v>
      </c>
      <c r="AC859" s="66">
        <f>SUM(AC858)</f>
        <v>0</v>
      </c>
      <c r="AD859" s="67">
        <f>AC859/I859*100</f>
        <v>0</v>
      </c>
    </row>
    <row r="860" spans="1:32" s="9" customFormat="1" ht="18.75" thickTop="1">
      <c r="A860" s="300"/>
      <c r="B860" s="300"/>
      <c r="C860" s="300"/>
      <c r="D860" s="301"/>
      <c r="E860" s="300"/>
      <c r="F860" s="300"/>
      <c r="G860" s="300"/>
      <c r="H860" s="302"/>
      <c r="I860" s="302"/>
      <c r="J860" s="303"/>
      <c r="K860" s="302"/>
      <c r="L860" s="303"/>
      <c r="M860" s="302"/>
      <c r="N860" s="303"/>
      <c r="O860" s="302"/>
      <c r="P860" s="303"/>
      <c r="Q860" s="302"/>
      <c r="R860" s="303"/>
      <c r="S860" s="302"/>
      <c r="T860" s="303"/>
      <c r="U860" s="302"/>
      <c r="V860" s="303"/>
      <c r="W860" s="302"/>
      <c r="X860" s="303"/>
      <c r="Y860" s="302"/>
      <c r="Z860" s="303"/>
      <c r="AA860" s="302"/>
      <c r="AB860" s="303"/>
      <c r="AC860" s="302"/>
      <c r="AD860" s="303"/>
    </row>
    <row r="861" spans="1:32" s="9" customFormat="1" ht="18">
      <c r="A861" s="300"/>
      <c r="B861" s="300"/>
      <c r="C861" s="300"/>
      <c r="D861" s="301"/>
      <c r="E861" s="300"/>
      <c r="F861" s="300"/>
      <c r="G861" s="300"/>
      <c r="H861" s="302"/>
      <c r="I861" s="302"/>
      <c r="J861" s="303"/>
      <c r="K861" s="302"/>
      <c r="L861" s="303"/>
      <c r="M861" s="302"/>
      <c r="N861" s="303"/>
      <c r="O861" s="302"/>
      <c r="P861" s="303"/>
      <c r="Q861" s="302"/>
      <c r="R861" s="303"/>
      <c r="S861" s="302"/>
      <c r="T861" s="303"/>
      <c r="U861" s="302"/>
      <c r="V861" s="303"/>
      <c r="W861" s="302"/>
      <c r="X861" s="303"/>
      <c r="Y861" s="302"/>
      <c r="Z861" s="303"/>
      <c r="AA861" s="302"/>
      <c r="AB861" s="303"/>
      <c r="AC861" s="302"/>
      <c r="AD861" s="303"/>
    </row>
    <row r="862" spans="1:32" ht="18" customHeight="1">
      <c r="A862" s="300"/>
      <c r="B862" s="300"/>
      <c r="C862" s="300"/>
      <c r="D862" s="301"/>
      <c r="E862" s="300"/>
      <c r="F862" s="300"/>
      <c r="G862" s="300"/>
      <c r="H862" s="302"/>
      <c r="I862" s="302"/>
      <c r="J862" s="303"/>
      <c r="K862" s="302"/>
      <c r="L862" s="303"/>
      <c r="M862" s="302"/>
      <c r="N862" s="303"/>
      <c r="O862" s="302"/>
      <c r="P862" s="303"/>
      <c r="Q862" s="302"/>
      <c r="R862" s="303"/>
      <c r="S862" s="302"/>
      <c r="T862" s="303"/>
      <c r="U862" s="302"/>
      <c r="V862" s="303"/>
      <c r="W862" s="302"/>
      <c r="X862" s="303"/>
      <c r="Y862" s="302"/>
      <c r="Z862" s="303"/>
      <c r="AA862" s="302"/>
      <c r="AB862" s="303"/>
      <c r="AC862" s="302"/>
      <c r="AD862" s="303"/>
    </row>
    <row r="863" spans="1:32" ht="18" customHeight="1">
      <c r="A863" s="300"/>
      <c r="B863" s="300"/>
      <c r="C863" s="300"/>
      <c r="D863" s="301"/>
      <c r="E863" s="300"/>
      <c r="F863" s="300"/>
      <c r="G863" s="300"/>
      <c r="H863" s="302"/>
      <c r="I863" s="302"/>
      <c r="J863" s="303"/>
      <c r="K863" s="302"/>
      <c r="L863" s="303"/>
      <c r="M863" s="302"/>
      <c r="N863" s="303"/>
      <c r="O863" s="302"/>
      <c r="P863" s="303"/>
      <c r="Q863" s="302"/>
      <c r="R863" s="303"/>
      <c r="S863" s="302"/>
      <c r="T863" s="303"/>
      <c r="U863" s="302"/>
      <c r="V863" s="303"/>
      <c r="W863" s="302"/>
      <c r="X863" s="303"/>
      <c r="Y863" s="302"/>
      <c r="Z863" s="303"/>
      <c r="AA863" s="302"/>
      <c r="AB863" s="303"/>
      <c r="AC863" s="302"/>
      <c r="AD863" s="303"/>
    </row>
    <row r="864" spans="1:32" ht="18" customHeight="1">
      <c r="A864" s="300"/>
      <c r="B864" s="300"/>
      <c r="C864" s="300"/>
      <c r="D864" s="301"/>
      <c r="E864" s="300"/>
      <c r="F864" s="300"/>
      <c r="G864" s="300"/>
      <c r="H864" s="302"/>
      <c r="I864" s="302"/>
      <c r="J864" s="303"/>
      <c r="K864" s="302"/>
      <c r="L864" s="303"/>
      <c r="M864" s="302"/>
      <c r="N864" s="303"/>
      <c r="O864" s="302"/>
      <c r="P864" s="303"/>
      <c r="Q864" s="302"/>
      <c r="R864" s="303"/>
      <c r="S864" s="302"/>
      <c r="T864" s="303"/>
      <c r="U864" s="302"/>
      <c r="V864" s="303"/>
      <c r="W864" s="302"/>
      <c r="X864" s="303"/>
      <c r="Y864" s="302"/>
      <c r="Z864" s="303"/>
      <c r="AA864" s="302"/>
      <c r="AB864" s="303"/>
      <c r="AC864" s="302"/>
      <c r="AD864" s="303"/>
    </row>
    <row r="865" spans="1:32" ht="18" customHeight="1">
      <c r="A865" s="300"/>
      <c r="B865" s="300"/>
      <c r="C865" s="300"/>
      <c r="D865" s="301"/>
      <c r="E865" s="300"/>
      <c r="F865" s="300"/>
      <c r="G865" s="300"/>
      <c r="H865" s="302"/>
      <c r="I865" s="302"/>
      <c r="J865" s="303"/>
      <c r="K865" s="302"/>
      <c r="L865" s="303"/>
      <c r="M865" s="302"/>
      <c r="N865" s="303"/>
      <c r="O865" s="302"/>
      <c r="P865" s="303"/>
      <c r="Q865" s="302"/>
      <c r="R865" s="303"/>
      <c r="S865" s="302"/>
      <c r="T865" s="303"/>
      <c r="U865" s="302"/>
      <c r="V865" s="303"/>
      <c r="W865" s="302"/>
      <c r="X865" s="303"/>
      <c r="Y865" s="302"/>
      <c r="Z865" s="303"/>
      <c r="AA865" s="302"/>
      <c r="AB865" s="303"/>
      <c r="AC865" s="302"/>
      <c r="AD865" s="303"/>
    </row>
    <row r="866" spans="1:32" ht="18" customHeight="1">
      <c r="A866" s="300"/>
      <c r="B866" s="300"/>
      <c r="C866" s="300"/>
      <c r="D866" s="301"/>
      <c r="E866" s="300"/>
      <c r="F866" s="300"/>
      <c r="G866" s="300"/>
      <c r="H866" s="302"/>
      <c r="I866" s="302"/>
      <c r="J866" s="303"/>
      <c r="K866" s="302"/>
      <c r="L866" s="303"/>
      <c r="M866" s="302"/>
      <c r="N866" s="303"/>
      <c r="O866" s="302"/>
      <c r="P866" s="303"/>
      <c r="Q866" s="302"/>
      <c r="R866" s="303"/>
      <c r="S866" s="302"/>
      <c r="T866" s="303"/>
      <c r="U866" s="302"/>
      <c r="V866" s="303"/>
      <c r="W866" s="302"/>
      <c r="X866" s="303"/>
      <c r="Y866" s="302"/>
      <c r="Z866" s="303"/>
      <c r="AA866" s="302"/>
      <c r="AB866" s="303"/>
      <c r="AC866" s="302"/>
      <c r="AD866" s="303"/>
    </row>
    <row r="867" spans="1:32" ht="18" customHeight="1">
      <c r="A867" s="300"/>
      <c r="B867" s="300"/>
      <c r="C867" s="300"/>
      <c r="D867" s="301"/>
      <c r="E867" s="300"/>
      <c r="F867" s="300"/>
      <c r="G867" s="300"/>
      <c r="H867" s="302"/>
      <c r="I867" s="302"/>
      <c r="J867" s="303"/>
      <c r="K867" s="302"/>
      <c r="L867" s="303"/>
      <c r="M867" s="302"/>
      <c r="N867" s="303"/>
      <c r="O867" s="302"/>
      <c r="P867" s="303"/>
      <c r="Q867" s="302"/>
      <c r="R867" s="303"/>
      <c r="S867" s="302"/>
      <c r="T867" s="303"/>
      <c r="U867" s="302"/>
      <c r="V867" s="303"/>
      <c r="W867" s="302"/>
      <c r="X867" s="303"/>
      <c r="Y867" s="302"/>
      <c r="Z867" s="303"/>
      <c r="AA867" s="302"/>
      <c r="AB867" s="303"/>
      <c r="AC867" s="302"/>
      <c r="AD867" s="303"/>
    </row>
    <row r="868" spans="1:32" ht="18" customHeight="1">
      <c r="A868" s="810" t="s">
        <v>2404</v>
      </c>
      <c r="B868" s="810"/>
      <c r="C868" s="810"/>
      <c r="D868" s="810"/>
      <c r="E868" s="810"/>
      <c r="F868" s="810"/>
      <c r="G868" s="810"/>
      <c r="H868" s="810"/>
      <c r="I868" s="810"/>
      <c r="J868" s="810"/>
      <c r="K868" s="810"/>
      <c r="L868" s="810"/>
      <c r="M868" s="810"/>
      <c r="N868" s="810"/>
      <c r="O868" s="810"/>
      <c r="P868" s="810"/>
      <c r="Q868" s="810"/>
      <c r="R868" s="810"/>
      <c r="S868" s="810"/>
      <c r="T868" s="810"/>
      <c r="U868" s="810"/>
      <c r="V868" s="810"/>
      <c r="W868" s="810"/>
      <c r="X868" s="810"/>
      <c r="Y868" s="810"/>
      <c r="Z868" s="810"/>
      <c r="AA868" s="810"/>
      <c r="AB868" s="810"/>
      <c r="AC868" s="810"/>
      <c r="AD868" s="810"/>
    </row>
    <row r="869" spans="1:32" ht="18" customHeight="1">
      <c r="A869" s="810" t="s">
        <v>124</v>
      </c>
      <c r="B869" s="810"/>
      <c r="C869" s="810"/>
      <c r="D869" s="810"/>
      <c r="E869" s="810"/>
      <c r="F869" s="810"/>
      <c r="G869" s="810"/>
      <c r="H869" s="810"/>
      <c r="I869" s="810"/>
      <c r="J869" s="810"/>
      <c r="K869" s="810"/>
      <c r="L869" s="810"/>
      <c r="M869" s="810"/>
      <c r="N869" s="810"/>
      <c r="O869" s="810"/>
      <c r="P869" s="810"/>
      <c r="Q869" s="810"/>
      <c r="R869" s="810"/>
      <c r="S869" s="810"/>
      <c r="T869" s="810"/>
      <c r="U869" s="810"/>
      <c r="V869" s="810"/>
      <c r="W869" s="810"/>
      <c r="X869" s="810"/>
      <c r="Y869" s="810"/>
      <c r="Z869" s="810"/>
      <c r="AA869" s="810"/>
      <c r="AB869" s="810"/>
      <c r="AC869" s="810"/>
      <c r="AD869" s="810"/>
    </row>
    <row r="870" spans="1:32" ht="18" customHeight="1">
      <c r="A870" s="290"/>
      <c r="B870" s="812" t="s">
        <v>968</v>
      </c>
      <c r="C870" s="812"/>
      <c r="D870" s="812"/>
      <c r="E870" s="812"/>
      <c r="F870" s="812"/>
      <c r="G870" s="812"/>
      <c r="H870" s="812"/>
      <c r="I870" s="812"/>
      <c r="J870" s="812"/>
      <c r="K870" s="812"/>
      <c r="L870" s="812"/>
      <c r="M870" s="812"/>
      <c r="N870" s="812"/>
      <c r="O870" s="812"/>
      <c r="P870" s="812"/>
      <c r="Q870" s="812"/>
      <c r="R870" s="812"/>
      <c r="S870" s="812"/>
      <c r="T870" s="812"/>
      <c r="U870" s="812"/>
      <c r="V870" s="812"/>
      <c r="W870" s="812"/>
      <c r="X870" s="812"/>
      <c r="Y870" s="812"/>
      <c r="Z870" s="812"/>
      <c r="AA870" s="812"/>
      <c r="AB870" s="812"/>
      <c r="AC870" s="812"/>
      <c r="AD870" s="812"/>
    </row>
    <row r="871" spans="1:32" ht="18" customHeight="1">
      <c r="A871" s="290"/>
      <c r="B871" s="812" t="s">
        <v>111</v>
      </c>
      <c r="C871" s="812"/>
      <c r="D871" s="812"/>
      <c r="E871" s="812"/>
      <c r="F871" s="812"/>
      <c r="G871" s="812"/>
      <c r="H871" s="812"/>
      <c r="I871" s="291"/>
      <c r="J871" s="297"/>
      <c r="K871" s="291"/>
      <c r="L871" s="297"/>
      <c r="M871" s="291"/>
      <c r="N871" s="297"/>
      <c r="O871" s="291"/>
      <c r="P871" s="297"/>
      <c r="Q871" s="291"/>
      <c r="R871" s="297"/>
      <c r="S871" s="291"/>
      <c r="T871" s="297"/>
      <c r="U871" s="291"/>
      <c r="V871" s="297"/>
      <c r="W871" s="291"/>
      <c r="X871" s="297"/>
      <c r="Y871" s="291"/>
      <c r="Z871" s="297"/>
      <c r="AA871" s="291"/>
      <c r="AB871" s="297"/>
      <c r="AC871" s="291"/>
      <c r="AD871" s="297"/>
    </row>
    <row r="872" spans="1:32" ht="18" customHeight="1">
      <c r="A872" s="290"/>
      <c r="B872" s="293"/>
      <c r="C872" s="293"/>
      <c r="D872" s="294"/>
      <c r="E872" s="293"/>
      <c r="F872" s="293"/>
      <c r="G872" s="293"/>
      <c r="H872" s="295"/>
      <c r="I872" s="295"/>
      <c r="J872" s="376"/>
      <c r="K872" s="295"/>
      <c r="L872" s="376"/>
      <c r="M872" s="295"/>
      <c r="N872" s="376"/>
      <c r="O872" s="295"/>
      <c r="P872" s="376"/>
      <c r="Q872" s="295"/>
      <c r="R872" s="376"/>
      <c r="S872" s="295"/>
      <c r="T872" s="376"/>
      <c r="U872" s="295"/>
      <c r="V872" s="376"/>
      <c r="W872" s="295"/>
      <c r="X872" s="376"/>
      <c r="Y872" s="295"/>
      <c r="Z872" s="376"/>
      <c r="AA872" s="295"/>
      <c r="AB872" s="376"/>
      <c r="AC872" s="295"/>
      <c r="AD872" s="376"/>
    </row>
    <row r="873" spans="1:32" ht="18" customHeight="1">
      <c r="A873" s="290"/>
      <c r="B873" s="293"/>
      <c r="C873" s="293"/>
      <c r="D873" s="294"/>
      <c r="E873" s="293"/>
      <c r="F873" s="293"/>
      <c r="G873" s="293"/>
      <c r="H873" s="295"/>
      <c r="I873" s="295"/>
      <c r="J873" s="376"/>
      <c r="K873" s="295"/>
      <c r="L873" s="376"/>
      <c r="M873" s="295"/>
      <c r="N873" s="376"/>
      <c r="O873" s="295"/>
      <c r="P873" s="376"/>
      <c r="Q873" s="295"/>
      <c r="R873" s="376"/>
      <c r="S873" s="295"/>
      <c r="T873" s="376"/>
      <c r="U873" s="295"/>
      <c r="V873" s="376"/>
      <c r="W873" s="295"/>
      <c r="X873" s="376"/>
      <c r="Y873" s="295"/>
      <c r="Z873" s="376"/>
      <c r="AA873" s="295"/>
      <c r="AB873" s="376"/>
      <c r="AC873" s="295"/>
      <c r="AD873" s="376"/>
    </row>
    <row r="874" spans="1:32" ht="18">
      <c r="A874" s="740" t="s">
        <v>940</v>
      </c>
      <c r="B874" s="740" t="s">
        <v>122</v>
      </c>
      <c r="C874" s="740" t="s">
        <v>942</v>
      </c>
      <c r="D874" s="813" t="s">
        <v>943</v>
      </c>
      <c r="E874" s="740" t="s">
        <v>944</v>
      </c>
      <c r="F874" s="740" t="s">
        <v>945</v>
      </c>
      <c r="G874" s="740" t="s">
        <v>1139</v>
      </c>
      <c r="H874" s="743" t="s">
        <v>946</v>
      </c>
      <c r="I874" s="743" t="s">
        <v>1853</v>
      </c>
      <c r="J874" s="776" t="s">
        <v>1852</v>
      </c>
      <c r="K874" s="765" t="s">
        <v>928</v>
      </c>
      <c r="L874" s="766"/>
      <c r="M874" s="751" t="s">
        <v>929</v>
      </c>
      <c r="N874" s="764"/>
      <c r="O874" s="764"/>
      <c r="P874" s="764"/>
      <c r="Q874" s="764"/>
      <c r="R874" s="764"/>
      <c r="S874" s="764"/>
      <c r="T874" s="764"/>
      <c r="U874" s="764"/>
      <c r="V874" s="764"/>
      <c r="W874" s="764"/>
      <c r="X874" s="764"/>
      <c r="Y874" s="764"/>
      <c r="Z874" s="764"/>
      <c r="AA874" s="764"/>
      <c r="AB874" s="764"/>
      <c r="AC874" s="764"/>
      <c r="AD874" s="752"/>
    </row>
    <row r="875" spans="1:32" ht="18">
      <c r="A875" s="741"/>
      <c r="B875" s="741"/>
      <c r="C875" s="741"/>
      <c r="D875" s="814"/>
      <c r="E875" s="741"/>
      <c r="F875" s="741"/>
      <c r="G875" s="816"/>
      <c r="H875" s="744"/>
      <c r="I875" s="744"/>
      <c r="J875" s="777"/>
      <c r="K875" s="767"/>
      <c r="L875" s="768"/>
      <c r="M875" s="808" t="s">
        <v>930</v>
      </c>
      <c r="N875" s="809"/>
      <c r="O875" s="808" t="s">
        <v>931</v>
      </c>
      <c r="P875" s="809"/>
      <c r="Q875" s="808" t="s">
        <v>932</v>
      </c>
      <c r="R875" s="809"/>
      <c r="S875" s="808" t="s">
        <v>933</v>
      </c>
      <c r="T875" s="809"/>
      <c r="U875" s="808" t="s">
        <v>934</v>
      </c>
      <c r="V875" s="809"/>
      <c r="W875" s="808" t="s">
        <v>935</v>
      </c>
      <c r="X875" s="809"/>
      <c r="Y875" s="808" t="s">
        <v>936</v>
      </c>
      <c r="Z875" s="809"/>
      <c r="AA875" s="808" t="s">
        <v>950</v>
      </c>
      <c r="AB875" s="809"/>
      <c r="AC875" s="808" t="s">
        <v>951</v>
      </c>
      <c r="AD875" s="809"/>
    </row>
    <row r="876" spans="1:32" ht="36">
      <c r="A876" s="742"/>
      <c r="B876" s="742"/>
      <c r="C876" s="742"/>
      <c r="D876" s="815"/>
      <c r="E876" s="742"/>
      <c r="F876" s="742"/>
      <c r="G876" s="817"/>
      <c r="H876" s="745"/>
      <c r="I876" s="745"/>
      <c r="J876" s="778"/>
      <c r="K876" s="416" t="s">
        <v>937</v>
      </c>
      <c r="L876" s="65" t="s">
        <v>949</v>
      </c>
      <c r="M876" s="416" t="s">
        <v>937</v>
      </c>
      <c r="N876" s="65" t="s">
        <v>949</v>
      </c>
      <c r="O876" s="416" t="s">
        <v>937</v>
      </c>
      <c r="P876" s="65" t="s">
        <v>949</v>
      </c>
      <c r="Q876" s="416" t="s">
        <v>937</v>
      </c>
      <c r="R876" s="65" t="s">
        <v>949</v>
      </c>
      <c r="S876" s="416" t="s">
        <v>937</v>
      </c>
      <c r="T876" s="65" t="s">
        <v>949</v>
      </c>
      <c r="U876" s="416" t="s">
        <v>937</v>
      </c>
      <c r="V876" s="65" t="s">
        <v>949</v>
      </c>
      <c r="W876" s="416" t="s">
        <v>937</v>
      </c>
      <c r="X876" s="65" t="s">
        <v>949</v>
      </c>
      <c r="Y876" s="416" t="s">
        <v>937</v>
      </c>
      <c r="Z876" s="65" t="s">
        <v>949</v>
      </c>
      <c r="AA876" s="416" t="s">
        <v>937</v>
      </c>
      <c r="AB876" s="65" t="s">
        <v>949</v>
      </c>
      <c r="AC876" s="416" t="s">
        <v>937</v>
      </c>
      <c r="AD876" s="65" t="s">
        <v>949</v>
      </c>
    </row>
    <row r="877" spans="1:32" s="8" customFormat="1" ht="18.75">
      <c r="A877" s="32">
        <v>1</v>
      </c>
      <c r="B877" s="51" t="s">
        <v>112</v>
      </c>
      <c r="C877" s="284" t="s">
        <v>115</v>
      </c>
      <c r="D877" s="285">
        <v>6</v>
      </c>
      <c r="E877" s="200" t="s">
        <v>116</v>
      </c>
      <c r="F877" s="200" t="s">
        <v>116</v>
      </c>
      <c r="G877" s="200" t="s">
        <v>1451</v>
      </c>
      <c r="H877" s="226">
        <v>97</v>
      </c>
      <c r="I877" s="226">
        <v>85</v>
      </c>
      <c r="J877" s="26">
        <f>I877*100/H877</f>
        <v>87.628865979381445</v>
      </c>
      <c r="K877" s="25">
        <v>0</v>
      </c>
      <c r="L877" s="26">
        <f>K877*100/I877</f>
        <v>0</v>
      </c>
      <c r="M877" s="40">
        <v>0</v>
      </c>
      <c r="N877" s="26">
        <f>M877*100/I877</f>
        <v>0</v>
      </c>
      <c r="O877" s="40">
        <v>0</v>
      </c>
      <c r="P877" s="26">
        <f>O877*100/I877</f>
        <v>0</v>
      </c>
      <c r="Q877" s="40">
        <v>0</v>
      </c>
      <c r="R877" s="26">
        <v>0</v>
      </c>
      <c r="S877" s="40">
        <v>0</v>
      </c>
      <c r="T877" s="26">
        <f>S877*100/I877</f>
        <v>0</v>
      </c>
      <c r="U877" s="40">
        <v>0</v>
      </c>
      <c r="V877" s="26">
        <f>U877*100/I877</f>
        <v>0</v>
      </c>
      <c r="W877" s="40">
        <v>0</v>
      </c>
      <c r="X877" s="26">
        <f>W877*100/I877</f>
        <v>0</v>
      </c>
      <c r="Y877" s="40">
        <v>0</v>
      </c>
      <c r="Z877" s="26">
        <f>Y877*100/I877</f>
        <v>0</v>
      </c>
      <c r="AA877" s="40">
        <v>0</v>
      </c>
      <c r="AB877" s="26">
        <v>0</v>
      </c>
      <c r="AC877" s="40">
        <v>0</v>
      </c>
      <c r="AD877" s="26">
        <v>0</v>
      </c>
      <c r="AE877" s="8">
        <v>1</v>
      </c>
      <c r="AF877" s="8">
        <v>1</v>
      </c>
    </row>
    <row r="878" spans="1:32" s="8" customFormat="1" ht="18.75">
      <c r="A878" s="319">
        <v>2</v>
      </c>
      <c r="B878" s="320" t="s">
        <v>113</v>
      </c>
      <c r="C878" s="321" t="s">
        <v>114</v>
      </c>
      <c r="D878" s="322">
        <v>5</v>
      </c>
      <c r="E878" s="323" t="s">
        <v>116</v>
      </c>
      <c r="F878" s="323" t="s">
        <v>116</v>
      </c>
      <c r="G878" s="323" t="s">
        <v>1451</v>
      </c>
      <c r="H878" s="352">
        <v>120</v>
      </c>
      <c r="I878" s="352">
        <v>110</v>
      </c>
      <c r="J878" s="26">
        <f>I878*100/H878</f>
        <v>91.666666666666671</v>
      </c>
      <c r="K878" s="25">
        <v>0</v>
      </c>
      <c r="L878" s="26">
        <f>K878*100/I878</f>
        <v>0</v>
      </c>
      <c r="M878" s="40">
        <v>0</v>
      </c>
      <c r="N878" s="26">
        <f>M878*100/I878</f>
        <v>0</v>
      </c>
      <c r="O878" s="40">
        <v>0</v>
      </c>
      <c r="P878" s="26">
        <f>O878*100/I878</f>
        <v>0</v>
      </c>
      <c r="Q878" s="40">
        <v>0</v>
      </c>
      <c r="R878" s="26">
        <v>0</v>
      </c>
      <c r="S878" s="40">
        <v>0</v>
      </c>
      <c r="T878" s="26">
        <f>S878*100/I878</f>
        <v>0</v>
      </c>
      <c r="U878" s="40">
        <v>0</v>
      </c>
      <c r="V878" s="26">
        <f>U878*100/I878</f>
        <v>0</v>
      </c>
      <c r="W878" s="40">
        <v>0</v>
      </c>
      <c r="X878" s="26">
        <f>W878*100/I878</f>
        <v>0</v>
      </c>
      <c r="Y878" s="40">
        <v>0</v>
      </c>
      <c r="Z878" s="26">
        <f>Y878*100/I878</f>
        <v>0</v>
      </c>
      <c r="AA878" s="40">
        <v>0</v>
      </c>
      <c r="AB878" s="26">
        <v>0</v>
      </c>
      <c r="AC878" s="40">
        <v>0</v>
      </c>
      <c r="AD878" s="26">
        <v>0</v>
      </c>
      <c r="AE878" s="8">
        <v>1</v>
      </c>
      <c r="AF878" s="8">
        <v>1</v>
      </c>
    </row>
    <row r="879" spans="1:32" ht="18.75" thickBot="1">
      <c r="A879" s="811" t="s">
        <v>123</v>
      </c>
      <c r="B879" s="811"/>
      <c r="C879" s="811"/>
      <c r="D879" s="811"/>
      <c r="E879" s="811"/>
      <c r="F879" s="811"/>
      <c r="G879" s="811"/>
      <c r="H879" s="66">
        <f>SUM(H877:H878)</f>
        <v>217</v>
      </c>
      <c r="I879" s="66">
        <f>SUM(I877:I878)</f>
        <v>195</v>
      </c>
      <c r="J879" s="67">
        <f>I879/H879*100</f>
        <v>89.861751152073737</v>
      </c>
      <c r="K879" s="66">
        <f>SUM(K868:K878)</f>
        <v>0</v>
      </c>
      <c r="L879" s="67">
        <f>K879/I879*100</f>
        <v>0</v>
      </c>
      <c r="M879" s="66">
        <f>SUM(M868:M878)</f>
        <v>0</v>
      </c>
      <c r="N879" s="67">
        <f>M879/I879*100</f>
        <v>0</v>
      </c>
      <c r="O879" s="66">
        <f>SUM(O868:O878)</f>
        <v>0</v>
      </c>
      <c r="P879" s="67">
        <f>O879/I879*100</f>
        <v>0</v>
      </c>
      <c r="Q879" s="66">
        <f>SUM(Q868:Q878)</f>
        <v>0</v>
      </c>
      <c r="R879" s="67">
        <f>Q879/I879*100</f>
        <v>0</v>
      </c>
      <c r="S879" s="66">
        <f>SUM(S868:S878)</f>
        <v>0</v>
      </c>
      <c r="T879" s="67">
        <f>S879/I879*100</f>
        <v>0</v>
      </c>
      <c r="U879" s="66">
        <f>SUM(U868:U878)</f>
        <v>0</v>
      </c>
      <c r="V879" s="67">
        <f>U879/I879*100</f>
        <v>0</v>
      </c>
      <c r="W879" s="66">
        <f>SUM(W868:W878)</f>
        <v>0</v>
      </c>
      <c r="X879" s="67">
        <f>W879/I879*100</f>
        <v>0</v>
      </c>
      <c r="Y879" s="66">
        <f>SUM(Y868:Y878)</f>
        <v>0</v>
      </c>
      <c r="Z879" s="67">
        <f>Y879/I879*100</f>
        <v>0</v>
      </c>
      <c r="AA879" s="66">
        <f>SUM(AA868:AA878)</f>
        <v>0</v>
      </c>
      <c r="AB879" s="67">
        <f>AA879/I879*100</f>
        <v>0</v>
      </c>
      <c r="AC879" s="66">
        <f>SUM(AC868:AC878)</f>
        <v>0</v>
      </c>
      <c r="AD879" s="67">
        <f>AC879/I879*100</f>
        <v>0</v>
      </c>
    </row>
    <row r="880" spans="1:32" ht="18" customHeight="1" thickTop="1">
      <c r="A880" s="300"/>
      <c r="B880" s="300"/>
      <c r="C880" s="300"/>
      <c r="D880" s="301"/>
      <c r="E880" s="300"/>
      <c r="F880" s="300"/>
      <c r="G880" s="300"/>
      <c r="H880" s="302"/>
      <c r="I880" s="302"/>
      <c r="J880" s="303"/>
      <c r="K880" s="302"/>
      <c r="L880" s="303"/>
      <c r="M880" s="302"/>
      <c r="N880" s="303"/>
      <c r="O880" s="302"/>
      <c r="P880" s="303"/>
      <c r="Q880" s="302"/>
      <c r="R880" s="303"/>
      <c r="S880" s="302"/>
      <c r="T880" s="303"/>
      <c r="U880" s="302"/>
      <c r="V880" s="303"/>
      <c r="W880" s="302"/>
      <c r="X880" s="303"/>
      <c r="Y880" s="302"/>
      <c r="Z880" s="303"/>
      <c r="AA880" s="302"/>
      <c r="AB880" s="303"/>
      <c r="AC880" s="302"/>
      <c r="AD880" s="303"/>
    </row>
    <row r="881" spans="1:30" ht="18">
      <c r="A881" s="300"/>
      <c r="B881" s="300"/>
      <c r="C881" s="300"/>
      <c r="D881" s="301"/>
      <c r="E881" s="300"/>
      <c r="F881" s="300"/>
      <c r="G881" s="300"/>
      <c r="H881" s="302"/>
      <c r="I881" s="302"/>
      <c r="J881" s="303"/>
      <c r="K881" s="302"/>
      <c r="L881" s="303"/>
      <c r="M881" s="302"/>
      <c r="N881" s="303"/>
      <c r="O881" s="302"/>
      <c r="P881" s="303"/>
      <c r="Q881" s="302"/>
      <c r="R881" s="303"/>
      <c r="S881" s="302"/>
      <c r="T881" s="303"/>
      <c r="U881" s="302"/>
      <c r="V881" s="303"/>
      <c r="W881" s="302"/>
      <c r="X881" s="303"/>
      <c r="Y881" s="302"/>
      <c r="Z881" s="303"/>
      <c r="AA881" s="302"/>
      <c r="AB881" s="303"/>
      <c r="AC881" s="302"/>
      <c r="AD881" s="303"/>
    </row>
    <row r="882" spans="1:30" ht="18">
      <c r="A882" s="300"/>
      <c r="B882" s="300"/>
      <c r="C882" s="300"/>
      <c r="D882" s="301"/>
      <c r="E882" s="300"/>
      <c r="F882" s="300"/>
      <c r="G882" s="300"/>
      <c r="H882" s="302"/>
      <c r="I882" s="302"/>
      <c r="J882" s="303"/>
      <c r="K882" s="302"/>
      <c r="L882" s="303"/>
      <c r="M882" s="302"/>
      <c r="N882" s="303"/>
      <c r="O882" s="302"/>
      <c r="P882" s="303"/>
      <c r="Q882" s="302"/>
      <c r="R882" s="303"/>
      <c r="S882" s="302"/>
      <c r="T882" s="303"/>
      <c r="U882" s="302"/>
      <c r="V882" s="303"/>
      <c r="W882" s="302"/>
      <c r="X882" s="303"/>
      <c r="Y882" s="302"/>
      <c r="Z882" s="303"/>
      <c r="AA882" s="302"/>
      <c r="AB882" s="303"/>
      <c r="AC882" s="302"/>
      <c r="AD882" s="303"/>
    </row>
    <row r="883" spans="1:30" s="9" customFormat="1" ht="18">
      <c r="A883" s="300"/>
      <c r="B883" s="300"/>
      <c r="C883" s="300"/>
      <c r="D883" s="301"/>
      <c r="E883" s="300"/>
      <c r="F883" s="300"/>
      <c r="G883" s="300"/>
      <c r="H883" s="302"/>
      <c r="I883" s="302"/>
      <c r="J883" s="303"/>
      <c r="K883" s="302"/>
      <c r="L883" s="303"/>
      <c r="M883" s="302"/>
      <c r="N883" s="303"/>
      <c r="O883" s="302"/>
      <c r="P883" s="303"/>
      <c r="Q883" s="302"/>
      <c r="R883" s="303"/>
      <c r="S883" s="302"/>
      <c r="T883" s="303"/>
      <c r="U883" s="302"/>
      <c r="V883" s="303"/>
      <c r="W883" s="302"/>
      <c r="X883" s="303"/>
      <c r="Y883" s="302"/>
      <c r="Z883" s="303"/>
      <c r="AA883" s="302"/>
      <c r="AB883" s="303"/>
      <c r="AC883" s="302"/>
      <c r="AD883" s="303"/>
    </row>
    <row r="884" spans="1:30" ht="18">
      <c r="A884" s="300"/>
      <c r="B884" s="300"/>
      <c r="C884" s="300"/>
      <c r="D884" s="301"/>
      <c r="E884" s="300"/>
      <c r="F884" s="300"/>
      <c r="G884" s="300"/>
      <c r="H884" s="302"/>
      <c r="I884" s="302"/>
      <c r="J884" s="303"/>
      <c r="K884" s="302"/>
      <c r="L884" s="303"/>
      <c r="M884" s="302"/>
      <c r="N884" s="303"/>
      <c r="O884" s="302"/>
      <c r="P884" s="303"/>
      <c r="Q884" s="302"/>
      <c r="R884" s="303"/>
      <c r="S884" s="302"/>
      <c r="T884" s="303"/>
      <c r="U884" s="302"/>
      <c r="V884" s="303"/>
      <c r="W884" s="302"/>
      <c r="X884" s="303"/>
      <c r="Y884" s="302"/>
      <c r="Z884" s="303"/>
      <c r="AA884" s="302"/>
      <c r="AB884" s="303"/>
      <c r="AC884" s="302"/>
      <c r="AD884" s="303"/>
    </row>
    <row r="885" spans="1:30" s="3" customFormat="1" ht="18">
      <c r="A885" s="300"/>
      <c r="B885" s="300"/>
      <c r="C885" s="300"/>
      <c r="D885" s="301"/>
      <c r="E885" s="300"/>
      <c r="F885" s="300"/>
      <c r="G885" s="300"/>
      <c r="H885" s="302"/>
      <c r="I885" s="302"/>
      <c r="J885" s="303"/>
      <c r="K885" s="302"/>
      <c r="L885" s="303"/>
      <c r="M885" s="302"/>
      <c r="N885" s="303"/>
      <c r="O885" s="302"/>
      <c r="P885" s="303"/>
      <c r="Q885" s="302"/>
      <c r="R885" s="303"/>
      <c r="S885" s="302"/>
      <c r="T885" s="303"/>
      <c r="U885" s="302"/>
      <c r="V885" s="303"/>
      <c r="W885" s="302"/>
      <c r="X885" s="303"/>
      <c r="Y885" s="302"/>
      <c r="Z885" s="303"/>
      <c r="AA885" s="302"/>
      <c r="AB885" s="303"/>
      <c r="AC885" s="302"/>
      <c r="AD885" s="303"/>
    </row>
    <row r="886" spans="1:30" ht="18">
      <c r="A886" s="300"/>
      <c r="B886" s="300"/>
      <c r="C886" s="300"/>
      <c r="D886" s="301"/>
      <c r="E886" s="300"/>
      <c r="F886" s="300"/>
      <c r="G886" s="300"/>
      <c r="H886" s="302"/>
      <c r="I886" s="302"/>
      <c r="J886" s="303"/>
      <c r="K886" s="302"/>
      <c r="L886" s="303"/>
      <c r="M886" s="302"/>
      <c r="N886" s="303"/>
      <c r="O886" s="302"/>
      <c r="P886" s="303"/>
      <c r="Q886" s="302"/>
      <c r="R886" s="303"/>
      <c r="S886" s="302"/>
      <c r="T886" s="303"/>
      <c r="U886" s="302"/>
      <c r="V886" s="303"/>
      <c r="W886" s="302"/>
      <c r="X886" s="303"/>
      <c r="Y886" s="302"/>
      <c r="Z886" s="303"/>
      <c r="AA886" s="302"/>
      <c r="AB886" s="303"/>
      <c r="AC886" s="302"/>
      <c r="AD886" s="303"/>
    </row>
    <row r="887" spans="1:30" ht="18">
      <c r="A887" s="300"/>
      <c r="B887" s="300"/>
      <c r="C887" s="300"/>
      <c r="D887" s="301"/>
      <c r="E887" s="300"/>
      <c r="F887" s="300"/>
      <c r="G887" s="300"/>
      <c r="H887" s="302"/>
      <c r="I887" s="302"/>
      <c r="J887" s="303"/>
      <c r="K887" s="302"/>
      <c r="L887" s="303"/>
      <c r="M887" s="302"/>
      <c r="N887" s="303"/>
      <c r="O887" s="302"/>
      <c r="P887" s="303"/>
      <c r="Q887" s="302"/>
      <c r="R887" s="303"/>
      <c r="S887" s="302"/>
      <c r="T887" s="303"/>
      <c r="U887" s="302"/>
      <c r="V887" s="303"/>
      <c r="W887" s="302"/>
      <c r="X887" s="303"/>
      <c r="Y887" s="302"/>
      <c r="Z887" s="303"/>
      <c r="AA887" s="302"/>
      <c r="AB887" s="303"/>
      <c r="AC887" s="302"/>
      <c r="AD887" s="303"/>
    </row>
    <row r="888" spans="1:30" ht="18">
      <c r="A888" s="300"/>
      <c r="B888" s="300"/>
      <c r="C888" s="300"/>
      <c r="D888" s="301"/>
      <c r="E888" s="300"/>
      <c r="F888" s="300"/>
      <c r="G888" s="300"/>
      <c r="H888" s="302"/>
      <c r="I888" s="302"/>
      <c r="J888" s="303"/>
      <c r="K888" s="302"/>
      <c r="L888" s="303"/>
      <c r="M888" s="302"/>
      <c r="N888" s="303"/>
      <c r="O888" s="302"/>
      <c r="P888" s="303"/>
      <c r="Q888" s="302"/>
      <c r="R888" s="303"/>
      <c r="S888" s="302"/>
      <c r="T888" s="303"/>
      <c r="U888" s="302"/>
      <c r="V888" s="303"/>
      <c r="W888" s="302"/>
      <c r="X888" s="303"/>
      <c r="Y888" s="302"/>
      <c r="Z888" s="303"/>
      <c r="AA888" s="302"/>
      <c r="AB888" s="303"/>
      <c r="AC888" s="302"/>
      <c r="AD888" s="303"/>
    </row>
    <row r="889" spans="1:30" ht="18">
      <c r="A889" s="300"/>
      <c r="B889" s="300"/>
      <c r="C889" s="300"/>
      <c r="D889" s="301"/>
      <c r="E889" s="300"/>
      <c r="F889" s="300"/>
      <c r="G889" s="300"/>
      <c r="H889" s="302"/>
      <c r="I889" s="302"/>
      <c r="J889" s="303"/>
      <c r="K889" s="302"/>
      <c r="L889" s="303"/>
      <c r="M889" s="302"/>
      <c r="N889" s="303"/>
      <c r="O889" s="302"/>
      <c r="P889" s="303"/>
      <c r="Q889" s="302"/>
      <c r="R889" s="303"/>
      <c r="S889" s="302"/>
      <c r="T889" s="303"/>
      <c r="U889" s="302"/>
      <c r="V889" s="303"/>
      <c r="W889" s="302"/>
      <c r="X889" s="303"/>
      <c r="Y889" s="302"/>
      <c r="Z889" s="303"/>
      <c r="AA889" s="302"/>
      <c r="AB889" s="303"/>
      <c r="AC889" s="302"/>
      <c r="AD889" s="303"/>
    </row>
    <row r="890" spans="1:30" ht="18">
      <c r="A890" s="300"/>
      <c r="B890" s="300"/>
      <c r="C890" s="300"/>
      <c r="D890" s="301"/>
      <c r="E890" s="300"/>
      <c r="F890" s="300"/>
      <c r="G890" s="300"/>
      <c r="H890" s="302"/>
      <c r="I890" s="302"/>
      <c r="J890" s="303"/>
      <c r="K890" s="302"/>
      <c r="L890" s="303"/>
      <c r="M890" s="302"/>
      <c r="N890" s="303"/>
      <c r="O890" s="302"/>
      <c r="P890" s="303"/>
      <c r="Q890" s="302"/>
      <c r="R890" s="303"/>
      <c r="S890" s="302"/>
      <c r="T890" s="303"/>
      <c r="U890" s="302"/>
      <c r="V890" s="303"/>
      <c r="W890" s="302"/>
      <c r="X890" s="303"/>
      <c r="Y890" s="302"/>
      <c r="Z890" s="303"/>
      <c r="AA890" s="302"/>
      <c r="AB890" s="303"/>
      <c r="AC890" s="302"/>
      <c r="AD890" s="303"/>
    </row>
    <row r="891" spans="1:30" s="5" customFormat="1" ht="23.25">
      <c r="A891" s="810" t="s">
        <v>2404</v>
      </c>
      <c r="B891" s="810"/>
      <c r="C891" s="810"/>
      <c r="D891" s="810"/>
      <c r="E891" s="810"/>
      <c r="F891" s="810"/>
      <c r="G891" s="810"/>
      <c r="H891" s="810"/>
      <c r="I891" s="810"/>
      <c r="J891" s="810"/>
      <c r="K891" s="810"/>
      <c r="L891" s="810"/>
      <c r="M891" s="810"/>
      <c r="N891" s="810"/>
      <c r="O891" s="810"/>
      <c r="P891" s="810"/>
      <c r="Q891" s="810"/>
      <c r="R891" s="810"/>
      <c r="S891" s="810"/>
      <c r="T891" s="810"/>
      <c r="U891" s="810"/>
      <c r="V891" s="810"/>
      <c r="W891" s="810"/>
      <c r="X891" s="810"/>
      <c r="Y891" s="810"/>
      <c r="Z891" s="810"/>
      <c r="AA891" s="810"/>
      <c r="AB891" s="810"/>
      <c r="AC891" s="810"/>
      <c r="AD891" s="810"/>
    </row>
    <row r="892" spans="1:30" s="5" customFormat="1" ht="23.25">
      <c r="A892" s="810" t="s">
        <v>124</v>
      </c>
      <c r="B892" s="810"/>
      <c r="C892" s="810"/>
      <c r="D892" s="810"/>
      <c r="E892" s="810"/>
      <c r="F892" s="810"/>
      <c r="G892" s="810"/>
      <c r="H892" s="810"/>
      <c r="I892" s="810"/>
      <c r="J892" s="810"/>
      <c r="K892" s="810"/>
      <c r="L892" s="810"/>
      <c r="M892" s="810"/>
      <c r="N892" s="810"/>
      <c r="O892" s="810"/>
      <c r="P892" s="810"/>
      <c r="Q892" s="810"/>
      <c r="R892" s="810"/>
      <c r="S892" s="810"/>
      <c r="T892" s="810"/>
      <c r="U892" s="810"/>
      <c r="V892" s="810"/>
      <c r="W892" s="810"/>
      <c r="X892" s="810"/>
      <c r="Y892" s="810"/>
      <c r="Z892" s="810"/>
      <c r="AA892" s="810"/>
      <c r="AB892" s="810"/>
      <c r="AC892" s="810"/>
      <c r="AD892" s="810"/>
    </row>
    <row r="893" spans="1:30" s="5" customFormat="1" ht="18" customHeight="1">
      <c r="A893" s="290"/>
      <c r="B893" s="812" t="s">
        <v>968</v>
      </c>
      <c r="C893" s="812"/>
      <c r="D893" s="812"/>
      <c r="E893" s="812"/>
      <c r="F893" s="812"/>
      <c r="G893" s="812"/>
      <c r="H893" s="812"/>
      <c r="I893" s="812"/>
      <c r="J893" s="812"/>
      <c r="K893" s="812"/>
      <c r="L893" s="812"/>
      <c r="M893" s="812"/>
      <c r="N893" s="812"/>
      <c r="O893" s="812"/>
      <c r="P893" s="812"/>
      <c r="Q893" s="812"/>
      <c r="R893" s="812"/>
      <c r="S893" s="812"/>
      <c r="T893" s="812"/>
      <c r="U893" s="812"/>
      <c r="V893" s="812"/>
      <c r="W893" s="812"/>
      <c r="X893" s="812"/>
      <c r="Y893" s="812"/>
      <c r="Z893" s="812"/>
      <c r="AA893" s="812"/>
      <c r="AB893" s="812"/>
      <c r="AC893" s="812"/>
      <c r="AD893" s="812"/>
    </row>
    <row r="894" spans="1:30" s="5" customFormat="1" ht="21">
      <c r="A894" s="290"/>
      <c r="B894" s="292" t="s">
        <v>117</v>
      </c>
      <c r="C894" s="292"/>
      <c r="D894" s="325"/>
      <c r="E894" s="297"/>
      <c r="F894" s="297"/>
      <c r="G894" s="297"/>
      <c r="H894" s="291"/>
      <c r="I894" s="291"/>
      <c r="J894" s="297"/>
      <c r="K894" s="291"/>
      <c r="L894" s="297"/>
      <c r="M894" s="291"/>
      <c r="N894" s="297"/>
      <c r="O894" s="291"/>
      <c r="P894" s="297"/>
      <c r="Q894" s="291"/>
      <c r="R894" s="297"/>
      <c r="S894" s="291"/>
      <c r="T894" s="297"/>
      <c r="U894" s="291"/>
      <c r="V894" s="297"/>
      <c r="W894" s="291"/>
      <c r="X894" s="297"/>
      <c r="Y894" s="291"/>
      <c r="Z894" s="297"/>
      <c r="AA894" s="291"/>
      <c r="AB894" s="297"/>
      <c r="AC894" s="291"/>
      <c r="AD894" s="297"/>
    </row>
    <row r="895" spans="1:30" s="5" customFormat="1" ht="23.25">
      <c r="A895" s="290"/>
      <c r="B895" s="293"/>
      <c r="C895" s="293"/>
      <c r="D895" s="294"/>
      <c r="E895" s="293"/>
      <c r="F895" s="293"/>
      <c r="G895" s="293"/>
      <c r="H895" s="295"/>
      <c r="I895" s="295"/>
      <c r="J895" s="376"/>
      <c r="K895" s="295"/>
      <c r="L895" s="376"/>
      <c r="M895" s="295"/>
      <c r="N895" s="376"/>
      <c r="O895" s="295"/>
      <c r="P895" s="376"/>
      <c r="Q895" s="295"/>
      <c r="R895" s="376"/>
      <c r="S895" s="295"/>
      <c r="T895" s="376"/>
      <c r="U895" s="295"/>
      <c r="V895" s="376"/>
      <c r="W895" s="295"/>
      <c r="X895" s="376"/>
      <c r="Y895" s="295"/>
      <c r="Z895" s="376"/>
      <c r="AA895" s="295"/>
      <c r="AB895" s="376"/>
      <c r="AC895" s="295"/>
      <c r="AD895" s="376"/>
    </row>
    <row r="896" spans="1:30" s="5" customFormat="1" ht="18" customHeight="1">
      <c r="A896" s="290"/>
      <c r="B896" s="293"/>
      <c r="C896" s="293"/>
      <c r="D896" s="294"/>
      <c r="E896" s="293"/>
      <c r="F896" s="293"/>
      <c r="G896" s="293"/>
      <c r="H896" s="295"/>
      <c r="I896" s="295"/>
      <c r="J896" s="376"/>
      <c r="K896" s="295"/>
      <c r="L896" s="376"/>
      <c r="M896" s="295"/>
      <c r="N896" s="376"/>
      <c r="O896" s="295"/>
      <c r="P896" s="376"/>
      <c r="Q896" s="295"/>
      <c r="R896" s="376"/>
      <c r="S896" s="295"/>
      <c r="T896" s="376"/>
      <c r="U896" s="295"/>
      <c r="V896" s="376"/>
      <c r="W896" s="295"/>
      <c r="X896" s="376"/>
      <c r="Y896" s="295"/>
      <c r="Z896" s="376"/>
      <c r="AA896" s="295"/>
      <c r="AB896" s="376"/>
      <c r="AC896" s="295"/>
      <c r="AD896" s="376"/>
    </row>
    <row r="897" spans="1:32" s="5" customFormat="1" ht="18">
      <c r="A897" s="740" t="s">
        <v>940</v>
      </c>
      <c r="B897" s="740" t="s">
        <v>122</v>
      </c>
      <c r="C897" s="740" t="s">
        <v>942</v>
      </c>
      <c r="D897" s="813" t="s">
        <v>943</v>
      </c>
      <c r="E897" s="740" t="s">
        <v>944</v>
      </c>
      <c r="F897" s="740" t="s">
        <v>945</v>
      </c>
      <c r="G897" s="740" t="s">
        <v>1139</v>
      </c>
      <c r="H897" s="743" t="s">
        <v>946</v>
      </c>
      <c r="I897" s="743" t="s">
        <v>1853</v>
      </c>
      <c r="J897" s="776" t="s">
        <v>1852</v>
      </c>
      <c r="K897" s="765" t="s">
        <v>928</v>
      </c>
      <c r="L897" s="766"/>
      <c r="M897" s="751" t="s">
        <v>929</v>
      </c>
      <c r="N897" s="764"/>
      <c r="O897" s="764"/>
      <c r="P897" s="764"/>
      <c r="Q897" s="764"/>
      <c r="R897" s="764"/>
      <c r="S897" s="764"/>
      <c r="T897" s="764"/>
      <c r="U897" s="764"/>
      <c r="V897" s="764"/>
      <c r="W897" s="764"/>
      <c r="X897" s="764"/>
      <c r="Y897" s="764"/>
      <c r="Z897" s="764"/>
      <c r="AA897" s="764"/>
      <c r="AB897" s="764"/>
      <c r="AC897" s="764"/>
      <c r="AD897" s="752"/>
      <c r="AE897"/>
    </row>
    <row r="898" spans="1:32" s="5" customFormat="1" ht="18">
      <c r="A898" s="741"/>
      <c r="B898" s="741"/>
      <c r="C898" s="741"/>
      <c r="D898" s="814"/>
      <c r="E898" s="741"/>
      <c r="F898" s="741"/>
      <c r="G898" s="816"/>
      <c r="H898" s="744"/>
      <c r="I898" s="744"/>
      <c r="J898" s="777"/>
      <c r="K898" s="767"/>
      <c r="L898" s="768"/>
      <c r="M898" s="808" t="s">
        <v>930</v>
      </c>
      <c r="N898" s="809"/>
      <c r="O898" s="808" t="s">
        <v>931</v>
      </c>
      <c r="P898" s="809"/>
      <c r="Q898" s="808" t="s">
        <v>932</v>
      </c>
      <c r="R898" s="809"/>
      <c r="S898" s="808" t="s">
        <v>933</v>
      </c>
      <c r="T898" s="809"/>
      <c r="U898" s="808" t="s">
        <v>934</v>
      </c>
      <c r="V898" s="809"/>
      <c r="W898" s="808" t="s">
        <v>935</v>
      </c>
      <c r="X898" s="809"/>
      <c r="Y898" s="808" t="s">
        <v>936</v>
      </c>
      <c r="Z898" s="809"/>
      <c r="AA898" s="808" t="s">
        <v>950</v>
      </c>
      <c r="AB898" s="809"/>
      <c r="AC898" s="808" t="s">
        <v>951</v>
      </c>
      <c r="AD898" s="809"/>
      <c r="AE898"/>
    </row>
    <row r="899" spans="1:32" s="17" customFormat="1" ht="36">
      <c r="A899" s="742"/>
      <c r="B899" s="742"/>
      <c r="C899" s="742"/>
      <c r="D899" s="815"/>
      <c r="E899" s="742"/>
      <c r="F899" s="742"/>
      <c r="G899" s="817"/>
      <c r="H899" s="745"/>
      <c r="I899" s="745"/>
      <c r="J899" s="778"/>
      <c r="K899" s="416" t="s">
        <v>937</v>
      </c>
      <c r="L899" s="65" t="s">
        <v>949</v>
      </c>
      <c r="M899" s="416" t="s">
        <v>937</v>
      </c>
      <c r="N899" s="65" t="s">
        <v>949</v>
      </c>
      <c r="O899" s="416" t="s">
        <v>937</v>
      </c>
      <c r="P899" s="65" t="s">
        <v>949</v>
      </c>
      <c r="Q899" s="416" t="s">
        <v>937</v>
      </c>
      <c r="R899" s="65" t="s">
        <v>949</v>
      </c>
      <c r="S899" s="416" t="s">
        <v>937</v>
      </c>
      <c r="T899" s="65" t="s">
        <v>949</v>
      </c>
      <c r="U899" s="416" t="s">
        <v>937</v>
      </c>
      <c r="V899" s="65" t="s">
        <v>949</v>
      </c>
      <c r="W899" s="416" t="s">
        <v>937</v>
      </c>
      <c r="X899" s="65" t="s">
        <v>949</v>
      </c>
      <c r="Y899" s="416" t="s">
        <v>937</v>
      </c>
      <c r="Z899" s="65" t="s">
        <v>949</v>
      </c>
      <c r="AA899" s="416" t="s">
        <v>937</v>
      </c>
      <c r="AB899" s="65" t="s">
        <v>949</v>
      </c>
      <c r="AC899" s="416" t="s">
        <v>937</v>
      </c>
      <c r="AD899" s="65" t="s">
        <v>949</v>
      </c>
      <c r="AE899"/>
    </row>
    <row r="900" spans="1:32" s="373" customFormat="1" ht="36">
      <c r="A900" s="23">
        <v>1</v>
      </c>
      <c r="B900" s="24" t="s">
        <v>118</v>
      </c>
      <c r="C900" s="371" t="s">
        <v>119</v>
      </c>
      <c r="D900" s="170">
        <v>8</v>
      </c>
      <c r="E900" s="30" t="s">
        <v>120</v>
      </c>
      <c r="F900" s="30" t="s">
        <v>121</v>
      </c>
      <c r="G900" s="372" t="s">
        <v>1451</v>
      </c>
      <c r="H900" s="25">
        <v>75</v>
      </c>
      <c r="I900" s="25">
        <v>58</v>
      </c>
      <c r="J900" s="26">
        <f>I900*100/H900</f>
        <v>77.333333333333329</v>
      </c>
      <c r="K900" s="25">
        <v>0</v>
      </c>
      <c r="L900" s="26">
        <f>K900*100/I900</f>
        <v>0</v>
      </c>
      <c r="M900" s="40">
        <v>3</v>
      </c>
      <c r="N900" s="26">
        <f>M900*100/I900</f>
        <v>5.1724137931034484</v>
      </c>
      <c r="O900" s="40">
        <v>0</v>
      </c>
      <c r="P900" s="26">
        <f>O900*100/I900</f>
        <v>0</v>
      </c>
      <c r="Q900" s="40">
        <v>0</v>
      </c>
      <c r="R900" s="26">
        <v>0</v>
      </c>
      <c r="S900" s="40">
        <v>0</v>
      </c>
      <c r="T900" s="26">
        <f>S900*100/I900</f>
        <v>0</v>
      </c>
      <c r="U900" s="40">
        <v>0</v>
      </c>
      <c r="V900" s="26">
        <f>U900*100/I900</f>
        <v>0</v>
      </c>
      <c r="W900" s="40">
        <v>0</v>
      </c>
      <c r="X900" s="26">
        <f>W900*100/I900</f>
        <v>0</v>
      </c>
      <c r="Y900" s="40">
        <v>0</v>
      </c>
      <c r="Z900" s="26">
        <f>Y900*100/I900</f>
        <v>0</v>
      </c>
      <c r="AA900" s="40">
        <v>0</v>
      </c>
      <c r="AB900" s="26">
        <v>0</v>
      </c>
      <c r="AC900" s="40">
        <v>0</v>
      </c>
      <c r="AD900" s="26">
        <v>0</v>
      </c>
      <c r="AE900" s="190">
        <v>1</v>
      </c>
      <c r="AF900" s="373">
        <v>1</v>
      </c>
    </row>
    <row r="901" spans="1:32" s="5" customFormat="1" ht="18.75" thickBot="1">
      <c r="A901" s="821" t="s">
        <v>123</v>
      </c>
      <c r="B901" s="822"/>
      <c r="C901" s="822"/>
      <c r="D901" s="822"/>
      <c r="E901" s="822"/>
      <c r="F901" s="822"/>
      <c r="G901" s="823"/>
      <c r="H901" s="66">
        <f>SUM(H900)</f>
        <v>75</v>
      </c>
      <c r="I901" s="66">
        <f>SUM(I900)</f>
        <v>58</v>
      </c>
      <c r="J901" s="67">
        <f>I901/H901*100</f>
        <v>77.333333333333329</v>
      </c>
      <c r="K901" s="66">
        <f>SUM(K890:K900)</f>
        <v>0</v>
      </c>
      <c r="L901" s="67">
        <f>K901/I901*100</f>
        <v>0</v>
      </c>
      <c r="M901" s="66">
        <f>SUM(M900)</f>
        <v>3</v>
      </c>
      <c r="N901" s="67">
        <f>M901/I901*100</f>
        <v>5.1724137931034484</v>
      </c>
      <c r="O901" s="66">
        <f>SUM(O900)</f>
        <v>0</v>
      </c>
      <c r="P901" s="67">
        <f>O901/I901*100</f>
        <v>0</v>
      </c>
      <c r="Q901" s="66">
        <f>SUM(Q900)</f>
        <v>0</v>
      </c>
      <c r="R901" s="67">
        <f>Q901/I901*100</f>
        <v>0</v>
      </c>
      <c r="S901" s="66">
        <f>SUM(S900)</f>
        <v>0</v>
      </c>
      <c r="T901" s="67">
        <f>S901/I901*100</f>
        <v>0</v>
      </c>
      <c r="U901" s="66">
        <f>SUM(U900)</f>
        <v>0</v>
      </c>
      <c r="V901" s="67">
        <f>U901/I901*100</f>
        <v>0</v>
      </c>
      <c r="W901" s="66">
        <f>SUM(W900)</f>
        <v>0</v>
      </c>
      <c r="X901" s="67">
        <f>W901/I901*100</f>
        <v>0</v>
      </c>
      <c r="Y901" s="66">
        <f>SUM(Y900)</f>
        <v>0</v>
      </c>
      <c r="Z901" s="67">
        <f>Y901/I901*100</f>
        <v>0</v>
      </c>
      <c r="AA901" s="66">
        <f>SUM(AA900)</f>
        <v>0</v>
      </c>
      <c r="AB901" s="67">
        <f>AA901/I901*100</f>
        <v>0</v>
      </c>
      <c r="AC901" s="66">
        <f>SUM(AC900)</f>
        <v>0</v>
      </c>
      <c r="AD901" s="67">
        <f>AC901/I901*100</f>
        <v>0</v>
      </c>
      <c r="AE901"/>
    </row>
    <row r="902" spans="1:32" s="5" customFormat="1" ht="13.5" thickTop="1">
      <c r="A902" s="353"/>
      <c r="B902" s="102"/>
      <c r="C902" s="102"/>
      <c r="D902" s="354"/>
      <c r="E902" s="353"/>
      <c r="F902" s="353"/>
      <c r="G902" s="353"/>
      <c r="H902" s="355"/>
      <c r="I902" s="355"/>
      <c r="J902" s="353"/>
      <c r="K902" s="355"/>
      <c r="L902" s="353"/>
      <c r="M902" s="355"/>
      <c r="N902" s="353"/>
      <c r="O902" s="355"/>
      <c r="P902" s="353"/>
      <c r="Q902" s="355"/>
      <c r="R902" s="353"/>
      <c r="S902" s="355"/>
      <c r="T902" s="353"/>
      <c r="U902" s="355"/>
      <c r="V902" s="353"/>
      <c r="W902" s="355"/>
      <c r="X902" s="353"/>
      <c r="Y902" s="355"/>
      <c r="Z902" s="353"/>
      <c r="AA902" s="355"/>
      <c r="AB902" s="353"/>
      <c r="AC902" s="355"/>
      <c r="AD902" s="353"/>
      <c r="AE902"/>
    </row>
    <row r="905" spans="1:32">
      <c r="AE905" s="9"/>
    </row>
    <row r="906" spans="1:32">
      <c r="AE906" s="9"/>
    </row>
    <row r="907" spans="1:32" ht="23.25">
      <c r="A907" s="356"/>
      <c r="B907" s="356"/>
      <c r="C907" s="356"/>
      <c r="D907" s="356"/>
      <c r="E907" s="356"/>
      <c r="F907" s="356"/>
      <c r="G907" s="356"/>
      <c r="H907" s="360"/>
      <c r="I907" s="360"/>
      <c r="J907" s="358"/>
      <c r="K907" s="360"/>
      <c r="L907" s="358"/>
      <c r="M907" s="360"/>
      <c r="N907" s="358"/>
      <c r="O907" s="360"/>
      <c r="P907" s="358"/>
      <c r="Q907" s="360"/>
      <c r="R907" s="358"/>
      <c r="S907" s="360"/>
      <c r="T907" s="358"/>
      <c r="U907" s="360"/>
      <c r="V907" s="358"/>
      <c r="W907" s="360"/>
      <c r="X907" s="358"/>
      <c r="Y907" s="360"/>
      <c r="Z907" s="358"/>
      <c r="AA907" s="360"/>
      <c r="AB907" s="358"/>
      <c r="AC907" s="360"/>
      <c r="AD907" s="358"/>
      <c r="AE907" s="9"/>
    </row>
    <row r="908" spans="1:32" ht="23.25">
      <c r="A908" s="356"/>
      <c r="B908" s="356"/>
      <c r="C908" s="356"/>
      <c r="D908" s="356"/>
      <c r="E908" s="356"/>
      <c r="F908" s="356"/>
      <c r="G908" s="356"/>
      <c r="H908" s="360"/>
      <c r="I908" s="360"/>
      <c r="J908" s="358"/>
      <c r="K908" s="360"/>
      <c r="L908" s="358"/>
      <c r="M908" s="360"/>
      <c r="N908" s="358"/>
      <c r="O908" s="360"/>
      <c r="P908" s="358"/>
      <c r="Q908" s="360"/>
      <c r="R908" s="358"/>
      <c r="S908" s="360"/>
      <c r="T908" s="358"/>
      <c r="U908" s="360"/>
      <c r="V908" s="358"/>
      <c r="W908" s="360"/>
      <c r="X908" s="358"/>
      <c r="Y908" s="360"/>
      <c r="Z908" s="358"/>
      <c r="AA908" s="360"/>
      <c r="AB908" s="358"/>
      <c r="AC908" s="360"/>
      <c r="AD908" s="358"/>
      <c r="AE908" s="3"/>
    </row>
    <row r="909" spans="1:32" ht="18" customHeight="1">
      <c r="A909" s="333"/>
      <c r="B909" s="357"/>
      <c r="C909" s="357"/>
      <c r="D909" s="357"/>
      <c r="E909" s="357"/>
      <c r="F909" s="357"/>
      <c r="G909" s="357"/>
      <c r="H909" s="427"/>
      <c r="I909" s="427"/>
      <c r="J909" s="428"/>
      <c r="K909" s="427"/>
      <c r="L909" s="428"/>
      <c r="M909" s="427"/>
      <c r="N909" s="428"/>
      <c r="O909" s="427"/>
      <c r="P909" s="428"/>
      <c r="Q909" s="427"/>
      <c r="R909" s="428"/>
      <c r="S909" s="427"/>
      <c r="T909" s="428"/>
      <c r="U909" s="427"/>
      <c r="V909" s="428"/>
      <c r="W909" s="427"/>
      <c r="X909" s="428"/>
      <c r="Y909" s="427"/>
      <c r="Z909" s="428"/>
      <c r="AA909" s="427"/>
      <c r="AB909" s="428"/>
      <c r="AC909" s="427"/>
      <c r="AD909" s="428"/>
    </row>
    <row r="910" spans="1:32" ht="21">
      <c r="A910" s="333"/>
      <c r="B910" s="357"/>
      <c r="C910" s="357"/>
      <c r="D910" s="357"/>
      <c r="E910" s="357"/>
      <c r="F910" s="357"/>
      <c r="G910" s="357"/>
      <c r="H910" s="427"/>
      <c r="I910" s="427"/>
      <c r="J910" s="428"/>
      <c r="K910" s="427"/>
      <c r="L910" s="428"/>
      <c r="M910" s="427"/>
      <c r="N910" s="428"/>
      <c r="O910" s="427"/>
      <c r="P910" s="428"/>
      <c r="Q910" s="427"/>
      <c r="R910" s="428"/>
      <c r="S910" s="427"/>
      <c r="T910" s="428"/>
      <c r="U910" s="427"/>
      <c r="V910" s="428"/>
      <c r="W910" s="427"/>
      <c r="X910" s="428"/>
      <c r="Y910" s="427"/>
      <c r="Z910" s="428"/>
      <c r="AA910" s="427"/>
      <c r="AB910" s="428"/>
      <c r="AC910" s="427"/>
      <c r="AD910" s="428"/>
    </row>
    <row r="911" spans="1:32" ht="23.25">
      <c r="A911" s="333"/>
      <c r="B911" s="358"/>
      <c r="C911" s="358"/>
      <c r="D911" s="359"/>
      <c r="E911" s="358"/>
      <c r="F911" s="358"/>
      <c r="G911" s="358"/>
      <c r="H911" s="360"/>
      <c r="I911" s="360"/>
      <c r="J911" s="358"/>
      <c r="K911" s="360"/>
      <c r="L911" s="358"/>
      <c r="M911" s="360"/>
      <c r="N911" s="358"/>
      <c r="O911" s="360"/>
      <c r="P911" s="358"/>
      <c r="Q911" s="360"/>
      <c r="R911" s="358"/>
      <c r="S911" s="360"/>
      <c r="T911" s="358"/>
      <c r="U911" s="360"/>
      <c r="V911" s="358"/>
      <c r="W911" s="360"/>
      <c r="X911" s="358"/>
      <c r="Y911" s="360"/>
      <c r="Z911" s="358"/>
      <c r="AA911" s="360"/>
      <c r="AB911" s="358"/>
      <c r="AC911" s="360"/>
      <c r="AD911" s="358"/>
    </row>
    <row r="912" spans="1:32" ht="23.25">
      <c r="A912" s="333"/>
      <c r="B912" s="358"/>
      <c r="C912" s="358"/>
      <c r="D912" s="359"/>
      <c r="E912" s="358"/>
      <c r="F912" s="358"/>
      <c r="G912" s="358"/>
      <c r="H912" s="360"/>
      <c r="I912" s="360"/>
      <c r="J912" s="358"/>
      <c r="K912" s="360"/>
      <c r="L912" s="358"/>
      <c r="M912" s="360"/>
      <c r="N912" s="358"/>
      <c r="O912" s="360"/>
      <c r="P912" s="358"/>
      <c r="Q912" s="360"/>
      <c r="R912" s="358"/>
      <c r="S912" s="360"/>
      <c r="T912" s="358"/>
      <c r="U912" s="360"/>
      <c r="V912" s="358"/>
      <c r="W912" s="360"/>
      <c r="X912" s="358"/>
      <c r="Y912" s="360"/>
      <c r="Z912" s="358"/>
      <c r="AA912" s="360"/>
      <c r="AB912" s="358"/>
      <c r="AC912" s="360"/>
      <c r="AD912" s="358"/>
    </row>
    <row r="913" spans="1:33" ht="23.25">
      <c r="A913" s="810" t="s">
        <v>2404</v>
      </c>
      <c r="B913" s="810"/>
      <c r="C913" s="810"/>
      <c r="D913" s="810"/>
      <c r="E913" s="810"/>
      <c r="F913" s="810"/>
      <c r="G913" s="810"/>
      <c r="H913" s="810"/>
      <c r="I913" s="810"/>
      <c r="J913" s="810"/>
      <c r="K913" s="810"/>
      <c r="L913" s="810"/>
      <c r="M913" s="810"/>
      <c r="N913" s="810"/>
      <c r="O913" s="810"/>
      <c r="P913" s="810"/>
      <c r="Q913" s="810"/>
      <c r="R913" s="810"/>
      <c r="S913" s="810"/>
      <c r="T913" s="810"/>
      <c r="U913" s="810"/>
      <c r="V913" s="810"/>
      <c r="W913" s="810"/>
      <c r="X913" s="810"/>
      <c r="Y913" s="810"/>
      <c r="Z913" s="810"/>
      <c r="AA913" s="810"/>
      <c r="AB913" s="810"/>
      <c r="AC913" s="810"/>
      <c r="AD913" s="810"/>
    </row>
    <row r="914" spans="1:33" ht="23.25">
      <c r="A914" s="810" t="s">
        <v>124</v>
      </c>
      <c r="B914" s="810"/>
      <c r="C914" s="810"/>
      <c r="D914" s="810"/>
      <c r="E914" s="810"/>
      <c r="F914" s="810"/>
      <c r="G914" s="810"/>
      <c r="H914" s="810"/>
      <c r="I914" s="810"/>
      <c r="J914" s="810"/>
      <c r="K914" s="810"/>
      <c r="L914" s="810"/>
      <c r="M914" s="810"/>
      <c r="N914" s="810"/>
      <c r="O914" s="810"/>
      <c r="P914" s="810"/>
      <c r="Q914" s="810"/>
      <c r="R914" s="810"/>
      <c r="S914" s="810"/>
      <c r="T914" s="810"/>
      <c r="U914" s="810"/>
      <c r="V914" s="810"/>
      <c r="W914" s="810"/>
      <c r="X914" s="810"/>
      <c r="Y914" s="810"/>
      <c r="Z914" s="810"/>
      <c r="AA914" s="810"/>
      <c r="AB914" s="810"/>
      <c r="AC914" s="810"/>
      <c r="AD914" s="810"/>
    </row>
    <row r="915" spans="1:33" ht="21">
      <c r="A915" s="290"/>
      <c r="B915" s="812" t="s">
        <v>968</v>
      </c>
      <c r="C915" s="812"/>
      <c r="D915" s="812"/>
      <c r="E915" s="812"/>
      <c r="F915" s="812"/>
      <c r="G915" s="812"/>
      <c r="H915" s="812"/>
      <c r="I915" s="812"/>
      <c r="J915" s="812"/>
      <c r="K915" s="812"/>
      <c r="L915" s="812"/>
      <c r="M915" s="812"/>
      <c r="N915" s="812"/>
      <c r="O915" s="812"/>
      <c r="P915" s="812"/>
      <c r="Q915" s="812"/>
      <c r="R915" s="812"/>
      <c r="S915" s="812"/>
      <c r="T915" s="812"/>
      <c r="U915" s="812"/>
      <c r="V915" s="812"/>
      <c r="W915" s="812"/>
      <c r="X915" s="812"/>
      <c r="Y915" s="812"/>
      <c r="Z915" s="812"/>
      <c r="AA915" s="812"/>
      <c r="AB915" s="812"/>
      <c r="AC915" s="812"/>
      <c r="AD915" s="812"/>
    </row>
    <row r="916" spans="1:33" ht="21">
      <c r="A916" s="290"/>
      <c r="B916" s="292" t="s">
        <v>2153</v>
      </c>
      <c r="C916" s="292"/>
      <c r="D916" s="325"/>
      <c r="E916" s="297"/>
      <c r="F916" s="297"/>
      <c r="G916" s="297"/>
      <c r="H916" s="291"/>
      <c r="I916" s="291"/>
      <c r="J916" s="297"/>
      <c r="K916" s="291"/>
      <c r="L916" s="297"/>
      <c r="M916" s="291"/>
      <c r="N916" s="297"/>
      <c r="O916" s="291"/>
      <c r="P916" s="297"/>
      <c r="Q916" s="291"/>
      <c r="R916" s="297"/>
      <c r="S916" s="291"/>
      <c r="T916" s="297"/>
      <c r="U916" s="291"/>
      <c r="V916" s="297"/>
      <c r="W916" s="291"/>
      <c r="X916" s="297"/>
      <c r="Y916" s="291"/>
      <c r="Z916" s="297"/>
      <c r="AA916" s="291"/>
      <c r="AB916" s="297"/>
      <c r="AC916" s="291"/>
      <c r="AD916" s="297"/>
    </row>
    <row r="917" spans="1:33" ht="23.25">
      <c r="A917" s="290"/>
      <c r="B917" s="293"/>
      <c r="C917" s="293"/>
      <c r="D917" s="294"/>
      <c r="E917" s="293"/>
      <c r="F917" s="293"/>
      <c r="G917" s="293"/>
      <c r="H917" s="295"/>
      <c r="I917" s="295"/>
      <c r="J917" s="376"/>
      <c r="K917" s="295"/>
      <c r="L917" s="376"/>
      <c r="M917" s="295"/>
      <c r="N917" s="376"/>
      <c r="O917" s="295"/>
      <c r="P917" s="376"/>
      <c r="Q917" s="295"/>
      <c r="R917" s="376"/>
      <c r="S917" s="295"/>
      <c r="T917" s="376"/>
      <c r="U917" s="295"/>
      <c r="V917" s="376"/>
      <c r="W917" s="295"/>
      <c r="X917" s="376"/>
      <c r="Y917" s="295"/>
      <c r="Z917" s="376"/>
      <c r="AA917" s="295"/>
      <c r="AB917" s="376"/>
      <c r="AC917" s="295"/>
      <c r="AD917" s="376"/>
    </row>
    <row r="918" spans="1:33" ht="23.25">
      <c r="A918" s="290"/>
      <c r="B918" s="293"/>
      <c r="C918" s="293"/>
      <c r="D918" s="294"/>
      <c r="E918" s="293"/>
      <c r="F918" s="293"/>
      <c r="G918" s="293"/>
      <c r="H918" s="295"/>
      <c r="I918" s="295"/>
      <c r="J918" s="376"/>
      <c r="K918" s="295"/>
      <c r="L918" s="376"/>
      <c r="M918" s="295"/>
      <c r="N918" s="376"/>
      <c r="O918" s="295"/>
      <c r="P918" s="376"/>
      <c r="Q918" s="295"/>
      <c r="R918" s="376"/>
      <c r="S918" s="295"/>
      <c r="T918" s="376"/>
      <c r="U918" s="295"/>
      <c r="V918" s="376"/>
      <c r="W918" s="295"/>
      <c r="X918" s="376"/>
      <c r="Y918" s="295"/>
      <c r="Z918" s="376"/>
      <c r="AA918" s="295"/>
      <c r="AB918" s="376"/>
      <c r="AC918" s="295"/>
      <c r="AD918" s="376"/>
    </row>
    <row r="919" spans="1:33" ht="18">
      <c r="A919" s="740" t="s">
        <v>940</v>
      </c>
      <c r="B919" s="740" t="s">
        <v>122</v>
      </c>
      <c r="C919" s="740" t="s">
        <v>942</v>
      </c>
      <c r="D919" s="813" t="s">
        <v>943</v>
      </c>
      <c r="E919" s="740" t="s">
        <v>944</v>
      </c>
      <c r="F919" s="740" t="s">
        <v>945</v>
      </c>
      <c r="G919" s="740" t="s">
        <v>1139</v>
      </c>
      <c r="H919" s="743" t="s">
        <v>946</v>
      </c>
      <c r="I919" s="743" t="s">
        <v>1853</v>
      </c>
      <c r="J919" s="776" t="s">
        <v>1852</v>
      </c>
      <c r="K919" s="765" t="s">
        <v>928</v>
      </c>
      <c r="L919" s="766"/>
      <c r="M919" s="751" t="s">
        <v>929</v>
      </c>
      <c r="N919" s="764"/>
      <c r="O919" s="764"/>
      <c r="P919" s="764"/>
      <c r="Q919" s="764"/>
      <c r="R919" s="764"/>
      <c r="S919" s="764"/>
      <c r="T919" s="764"/>
      <c r="U919" s="764"/>
      <c r="V919" s="764"/>
      <c r="W919" s="764"/>
      <c r="X919" s="764"/>
      <c r="Y919" s="764"/>
      <c r="Z919" s="764"/>
      <c r="AA919" s="764"/>
      <c r="AB919" s="764"/>
      <c r="AC919" s="764"/>
      <c r="AD919" s="752"/>
    </row>
    <row r="920" spans="1:33" s="5" customFormat="1" ht="18">
      <c r="A920" s="741"/>
      <c r="B920" s="741"/>
      <c r="C920" s="741"/>
      <c r="D920" s="814"/>
      <c r="E920" s="741"/>
      <c r="F920" s="741"/>
      <c r="G920" s="816"/>
      <c r="H920" s="744"/>
      <c r="I920" s="744"/>
      <c r="J920" s="777"/>
      <c r="K920" s="767"/>
      <c r="L920" s="768"/>
      <c r="M920" s="808" t="s">
        <v>930</v>
      </c>
      <c r="N920" s="809"/>
      <c r="O920" s="808" t="s">
        <v>931</v>
      </c>
      <c r="P920" s="809"/>
      <c r="Q920" s="808" t="s">
        <v>932</v>
      </c>
      <c r="R920" s="809"/>
      <c r="S920" s="808" t="s">
        <v>933</v>
      </c>
      <c r="T920" s="809"/>
      <c r="U920" s="808" t="s">
        <v>934</v>
      </c>
      <c r="V920" s="809"/>
      <c r="W920" s="808" t="s">
        <v>935</v>
      </c>
      <c r="X920" s="809"/>
      <c r="Y920" s="808" t="s">
        <v>936</v>
      </c>
      <c r="Z920" s="809"/>
      <c r="AA920" s="808" t="s">
        <v>950</v>
      </c>
      <c r="AB920" s="809"/>
      <c r="AC920" s="808" t="s">
        <v>951</v>
      </c>
      <c r="AD920" s="809"/>
      <c r="AE920"/>
    </row>
    <row r="921" spans="1:33" s="5" customFormat="1" ht="36">
      <c r="A921" s="742"/>
      <c r="B921" s="742"/>
      <c r="C921" s="742"/>
      <c r="D921" s="815"/>
      <c r="E921" s="742"/>
      <c r="F921" s="742"/>
      <c r="G921" s="817"/>
      <c r="H921" s="745"/>
      <c r="I921" s="745"/>
      <c r="J921" s="778"/>
      <c r="K921" s="416" t="s">
        <v>937</v>
      </c>
      <c r="L921" s="65" t="s">
        <v>949</v>
      </c>
      <c r="M921" s="416" t="s">
        <v>937</v>
      </c>
      <c r="N921" s="65" t="s">
        <v>949</v>
      </c>
      <c r="O921" s="416" t="s">
        <v>937</v>
      </c>
      <c r="P921" s="65" t="s">
        <v>949</v>
      </c>
      <c r="Q921" s="416" t="s">
        <v>937</v>
      </c>
      <c r="R921" s="65" t="s">
        <v>949</v>
      </c>
      <c r="S921" s="416" t="s">
        <v>937</v>
      </c>
      <c r="T921" s="65" t="s">
        <v>949</v>
      </c>
      <c r="U921" s="416" t="s">
        <v>937</v>
      </c>
      <c r="V921" s="65" t="s">
        <v>949</v>
      </c>
      <c r="W921" s="416" t="s">
        <v>937</v>
      </c>
      <c r="X921" s="65" t="s">
        <v>949</v>
      </c>
      <c r="Y921" s="416" t="s">
        <v>937</v>
      </c>
      <c r="Z921" s="65" t="s">
        <v>949</v>
      </c>
      <c r="AA921" s="416" t="s">
        <v>937</v>
      </c>
      <c r="AB921" s="65" t="s">
        <v>949</v>
      </c>
      <c r="AC921" s="416" t="s">
        <v>937</v>
      </c>
      <c r="AD921" s="65" t="s">
        <v>949</v>
      </c>
      <c r="AE921"/>
    </row>
    <row r="922" spans="1:33" s="155" customFormat="1" ht="18">
      <c r="A922" s="30">
        <v>1</v>
      </c>
      <c r="B922" s="346" t="s">
        <v>2166</v>
      </c>
      <c r="C922" s="30"/>
      <c r="D922" s="170"/>
      <c r="E922" s="30" t="s">
        <v>2149</v>
      </c>
      <c r="F922" s="30" t="s">
        <v>2150</v>
      </c>
      <c r="G922" s="361" t="s">
        <v>2151</v>
      </c>
      <c r="H922" s="415"/>
      <c r="I922" s="415"/>
      <c r="J922" s="362"/>
      <c r="K922" s="415"/>
      <c r="L922" s="362"/>
      <c r="M922" s="415"/>
      <c r="N922" s="362"/>
      <c r="O922" s="415"/>
      <c r="P922" s="362"/>
      <c r="Q922" s="415"/>
      <c r="R922" s="362"/>
      <c r="S922" s="415"/>
      <c r="T922" s="362"/>
      <c r="U922" s="415"/>
      <c r="V922" s="362"/>
      <c r="W922" s="415"/>
      <c r="X922" s="362"/>
      <c r="Y922" s="415"/>
      <c r="Z922" s="362"/>
      <c r="AA922" s="419"/>
      <c r="AB922" s="363"/>
      <c r="AC922" s="419"/>
      <c r="AD922" s="363"/>
      <c r="AE922" s="155">
        <v>1</v>
      </c>
      <c r="AF922" s="156">
        <v>0</v>
      </c>
      <c r="AG922" s="120" t="s">
        <v>2422</v>
      </c>
    </row>
    <row r="923" spans="1:33" s="155" customFormat="1" ht="28.5">
      <c r="A923" s="30">
        <v>2</v>
      </c>
      <c r="B923" s="346" t="s">
        <v>2167</v>
      </c>
      <c r="C923" s="30"/>
      <c r="D923" s="170">
        <v>101</v>
      </c>
      <c r="E923" s="364" t="s">
        <v>2324</v>
      </c>
      <c r="F923" s="30" t="s">
        <v>2152</v>
      </c>
      <c r="G923" s="361" t="s">
        <v>2151</v>
      </c>
      <c r="H923" s="339"/>
      <c r="I923" s="415"/>
      <c r="J923" s="362"/>
      <c r="K923" s="415"/>
      <c r="L923" s="362"/>
      <c r="M923" s="415"/>
      <c r="N923" s="362"/>
      <c r="O923" s="415"/>
      <c r="P923" s="362"/>
      <c r="Q923" s="415"/>
      <c r="R923" s="362"/>
      <c r="S923" s="415"/>
      <c r="T923" s="362"/>
      <c r="U923" s="415"/>
      <c r="V923" s="362"/>
      <c r="W923" s="415"/>
      <c r="X923" s="362"/>
      <c r="Y923" s="415"/>
      <c r="Z923" s="362"/>
      <c r="AA923" s="419"/>
      <c r="AB923" s="363"/>
      <c r="AC923" s="419"/>
      <c r="AD923" s="363"/>
      <c r="AE923" s="155">
        <v>1</v>
      </c>
      <c r="AF923" s="155">
        <v>0</v>
      </c>
      <c r="AG923" s="120" t="s">
        <v>2422</v>
      </c>
    </row>
    <row r="924" spans="1:33" s="5" customFormat="1" ht="18.75">
      <c r="A924" s="811" t="s">
        <v>123</v>
      </c>
      <c r="B924" s="811"/>
      <c r="C924" s="811"/>
      <c r="D924" s="811"/>
      <c r="E924" s="811"/>
      <c r="F924" s="811"/>
      <c r="G924" s="811"/>
      <c r="H924" s="296">
        <f>SUM(H922:H923)</f>
        <v>0</v>
      </c>
      <c r="I924" s="296">
        <f>SUM(I922:I923)</f>
        <v>0</v>
      </c>
      <c r="J924" s="33" t="e">
        <f>I924/H924*100</f>
        <v>#DIV/0!</v>
      </c>
      <c r="K924" s="418">
        <f>SUM(K922:K923)</f>
        <v>0</v>
      </c>
      <c r="L924" s="227" t="e">
        <f>K924*100/I924</f>
        <v>#DIV/0!</v>
      </c>
      <c r="M924" s="418">
        <f>SUM(M922:M923)</f>
        <v>0</v>
      </c>
      <c r="N924" s="227" t="e">
        <f>M924*100/I924</f>
        <v>#DIV/0!</v>
      </c>
      <c r="O924" s="418">
        <v>0</v>
      </c>
      <c r="P924" s="227">
        <v>0</v>
      </c>
      <c r="Q924" s="418">
        <v>0</v>
      </c>
      <c r="R924" s="227">
        <v>0</v>
      </c>
      <c r="S924" s="418">
        <v>0</v>
      </c>
      <c r="T924" s="227">
        <v>0</v>
      </c>
      <c r="U924" s="418">
        <v>0</v>
      </c>
      <c r="V924" s="227">
        <v>0</v>
      </c>
      <c r="W924" s="418">
        <v>0</v>
      </c>
      <c r="X924" s="227">
        <v>0</v>
      </c>
      <c r="Y924" s="418">
        <v>0</v>
      </c>
      <c r="Z924" s="227">
        <v>0</v>
      </c>
      <c r="AA924" s="418">
        <v>0</v>
      </c>
      <c r="AB924" s="227">
        <v>0</v>
      </c>
      <c r="AC924" s="418">
        <v>0</v>
      </c>
      <c r="AD924" s="227">
        <v>0</v>
      </c>
      <c r="AE924"/>
    </row>
    <row r="925" spans="1:33" s="5" customFormat="1" ht="18">
      <c r="A925" s="283" t="s">
        <v>2128</v>
      </c>
      <c r="B925" s="283"/>
      <c r="C925" s="365"/>
      <c r="D925" s="365"/>
      <c r="E925" s="365"/>
      <c r="F925" s="365"/>
      <c r="G925" s="365"/>
      <c r="H925" s="355"/>
      <c r="I925" s="355"/>
      <c r="J925" s="353"/>
      <c r="K925" s="355"/>
      <c r="L925" s="353"/>
      <c r="M925" s="355"/>
      <c r="N925" s="353"/>
      <c r="O925" s="355"/>
      <c r="P925" s="353"/>
      <c r="Q925" s="355"/>
      <c r="R925" s="353"/>
      <c r="S925" s="355"/>
      <c r="T925" s="353"/>
      <c r="U925" s="355"/>
      <c r="V925" s="353"/>
      <c r="W925" s="355"/>
      <c r="X925" s="353"/>
      <c r="Y925" s="355"/>
      <c r="Z925" s="353"/>
      <c r="AA925" s="355"/>
      <c r="AB925" s="353"/>
      <c r="AC925" s="355"/>
      <c r="AD925" s="353"/>
      <c r="AE925"/>
    </row>
    <row r="926" spans="1:33">
      <c r="A926" s="365"/>
      <c r="B926" s="365"/>
      <c r="C926" s="365"/>
      <c r="D926" s="365"/>
      <c r="E926" s="365"/>
      <c r="F926" s="365"/>
      <c r="G926" s="365"/>
      <c r="I926" s="429"/>
    </row>
    <row r="927" spans="1:33">
      <c r="A927" s="365"/>
      <c r="B927" s="365"/>
      <c r="C927" s="365"/>
      <c r="D927" s="365"/>
      <c r="E927" s="365"/>
      <c r="F927" s="365"/>
      <c r="G927" s="365"/>
    </row>
    <row r="928" spans="1:33">
      <c r="A928" s="365"/>
      <c r="B928" s="365"/>
      <c r="C928" s="365"/>
      <c r="D928" s="365"/>
      <c r="E928" s="365"/>
      <c r="F928" s="365"/>
      <c r="G928" s="365"/>
      <c r="AE928" s="9"/>
    </row>
    <row r="929" spans="1:31">
      <c r="A929" s="365"/>
      <c r="B929" s="365"/>
      <c r="C929" s="365"/>
      <c r="D929" s="365"/>
      <c r="E929" s="365"/>
      <c r="F929" s="365"/>
      <c r="G929" s="365"/>
      <c r="AE929" s="9"/>
    </row>
    <row r="930" spans="1:31">
      <c r="A930" s="365"/>
      <c r="B930" s="365"/>
      <c r="C930" s="365"/>
      <c r="D930" s="365"/>
      <c r="E930" s="365"/>
      <c r="F930" s="365"/>
      <c r="G930" s="365"/>
      <c r="AE930" s="9"/>
    </row>
    <row r="931" spans="1:31">
      <c r="A931" s="365"/>
      <c r="B931" s="365"/>
      <c r="C931" s="365"/>
      <c r="D931" s="365"/>
      <c r="E931" s="365"/>
      <c r="F931" s="365"/>
      <c r="G931" s="365"/>
    </row>
    <row r="932" spans="1:31" ht="18">
      <c r="A932" s="365"/>
      <c r="B932" s="365"/>
      <c r="C932" s="365"/>
      <c r="D932" s="365"/>
      <c r="E932" s="365"/>
      <c r="F932" s="365"/>
      <c r="G932" s="365"/>
      <c r="AE932" s="3"/>
    </row>
    <row r="933" spans="1:31" ht="18" customHeight="1">
      <c r="A933" s="365"/>
      <c r="B933" s="365"/>
      <c r="C933" s="365"/>
      <c r="D933" s="365"/>
      <c r="E933" s="365"/>
      <c r="F933" s="365"/>
      <c r="G933" s="365"/>
    </row>
    <row r="934" spans="1:31">
      <c r="A934" s="365"/>
      <c r="B934" s="365"/>
      <c r="C934" s="365"/>
      <c r="D934" s="365"/>
      <c r="E934" s="365"/>
      <c r="F934" s="365"/>
      <c r="G934" s="365"/>
    </row>
    <row r="935" spans="1:31">
      <c r="A935" s="365"/>
      <c r="B935" s="365"/>
      <c r="C935" s="365"/>
      <c r="D935" s="365"/>
      <c r="E935" s="365"/>
      <c r="F935" s="365"/>
      <c r="G935" s="365"/>
    </row>
    <row r="936" spans="1:31" ht="23.25">
      <c r="A936" s="810" t="s">
        <v>2404</v>
      </c>
      <c r="B936" s="810"/>
      <c r="C936" s="810"/>
      <c r="D936" s="810"/>
      <c r="E936" s="810"/>
      <c r="F936" s="810"/>
      <c r="G936" s="810"/>
      <c r="H936" s="810"/>
      <c r="I936" s="810"/>
      <c r="J936" s="810"/>
      <c r="K936" s="810"/>
      <c r="L936" s="810"/>
      <c r="M936" s="810"/>
      <c r="N936" s="810"/>
      <c r="O936" s="810"/>
      <c r="P936" s="810"/>
      <c r="Q936" s="810"/>
      <c r="R936" s="810"/>
      <c r="S936" s="810"/>
      <c r="T936" s="810"/>
      <c r="U936" s="810"/>
      <c r="V936" s="810"/>
      <c r="W936" s="810"/>
      <c r="X936" s="810"/>
      <c r="Y936" s="810"/>
      <c r="Z936" s="810"/>
      <c r="AA936" s="810"/>
      <c r="AB936" s="810"/>
      <c r="AC936" s="810"/>
      <c r="AD936" s="810"/>
    </row>
    <row r="937" spans="1:31" ht="23.25">
      <c r="A937" s="810" t="s">
        <v>124</v>
      </c>
      <c r="B937" s="810"/>
      <c r="C937" s="810"/>
      <c r="D937" s="810"/>
      <c r="E937" s="810"/>
      <c r="F937" s="810"/>
      <c r="G937" s="810"/>
      <c r="H937" s="810"/>
      <c r="I937" s="810"/>
      <c r="J937" s="810"/>
      <c r="K937" s="810"/>
      <c r="L937" s="810"/>
      <c r="M937" s="810"/>
      <c r="N937" s="810"/>
      <c r="O937" s="810"/>
      <c r="P937" s="810"/>
      <c r="Q937" s="810"/>
      <c r="R937" s="810"/>
      <c r="S937" s="810"/>
      <c r="T937" s="810"/>
      <c r="U937" s="810"/>
      <c r="V937" s="810"/>
      <c r="W937" s="810"/>
      <c r="X937" s="810"/>
      <c r="Y937" s="810"/>
      <c r="Z937" s="810"/>
      <c r="AA937" s="810"/>
      <c r="AB937" s="810"/>
      <c r="AC937" s="810"/>
      <c r="AD937" s="810"/>
    </row>
    <row r="938" spans="1:31" ht="21">
      <c r="A938" s="290"/>
      <c r="B938" s="812" t="s">
        <v>968</v>
      </c>
      <c r="C938" s="812"/>
      <c r="D938" s="812"/>
      <c r="E938" s="812"/>
      <c r="F938" s="812"/>
      <c r="G938" s="812"/>
      <c r="H938" s="812"/>
      <c r="I938" s="812"/>
      <c r="J938" s="812"/>
      <c r="K938" s="812"/>
      <c r="L938" s="812"/>
      <c r="M938" s="812"/>
      <c r="N938" s="812"/>
      <c r="O938" s="812"/>
      <c r="P938" s="812"/>
      <c r="Q938" s="812"/>
      <c r="R938" s="812"/>
      <c r="S938" s="812"/>
      <c r="T938" s="812"/>
      <c r="U938" s="812"/>
      <c r="V938" s="812"/>
      <c r="W938" s="812"/>
      <c r="X938" s="812"/>
      <c r="Y938" s="812"/>
      <c r="Z938" s="812"/>
      <c r="AA938" s="812"/>
      <c r="AB938" s="812"/>
      <c r="AC938" s="812"/>
      <c r="AD938" s="812"/>
    </row>
    <row r="939" spans="1:31" ht="21">
      <c r="A939" s="290"/>
      <c r="B939" s="292" t="s">
        <v>2466</v>
      </c>
      <c r="C939" s="292"/>
      <c r="D939" s="325"/>
      <c r="E939" s="297"/>
      <c r="F939" s="297"/>
      <c r="G939" s="297"/>
      <c r="H939" s="291"/>
      <c r="I939" s="291"/>
      <c r="J939" s="297"/>
      <c r="K939" s="291"/>
      <c r="L939" s="297"/>
      <c r="M939" s="291"/>
      <c r="N939" s="297"/>
      <c r="O939" s="291"/>
      <c r="P939" s="297"/>
      <c r="Q939" s="291"/>
      <c r="R939" s="297"/>
      <c r="S939" s="291"/>
      <c r="T939" s="297"/>
      <c r="U939" s="291"/>
      <c r="V939" s="297"/>
      <c r="W939" s="291"/>
      <c r="X939" s="297"/>
      <c r="Y939" s="291"/>
      <c r="Z939" s="297"/>
      <c r="AA939" s="291"/>
      <c r="AB939" s="297"/>
      <c r="AC939" s="291"/>
      <c r="AD939" s="297"/>
    </row>
    <row r="940" spans="1:31" ht="23.25">
      <c r="A940" s="290"/>
      <c r="B940" s="293"/>
      <c r="C940" s="293"/>
      <c r="D940" s="294"/>
      <c r="E940" s="293"/>
      <c r="F940" s="293"/>
      <c r="G940" s="293"/>
      <c r="H940" s="295"/>
      <c r="I940" s="295"/>
      <c r="J940" s="376"/>
      <c r="K940" s="295"/>
      <c r="L940" s="376"/>
      <c r="M940" s="295"/>
      <c r="N940" s="376"/>
      <c r="O940" s="295"/>
      <c r="P940" s="376"/>
      <c r="Q940" s="295"/>
      <c r="R940" s="376"/>
      <c r="S940" s="295"/>
      <c r="T940" s="376"/>
      <c r="U940" s="295"/>
      <c r="V940" s="376"/>
      <c r="W940" s="295"/>
      <c r="X940" s="376"/>
      <c r="Y940" s="295"/>
      <c r="Z940" s="376"/>
      <c r="AA940" s="295"/>
      <c r="AB940" s="376"/>
      <c r="AC940" s="295"/>
      <c r="AD940" s="376"/>
    </row>
    <row r="941" spans="1:31" ht="23.25">
      <c r="A941" s="290"/>
      <c r="B941" s="293"/>
      <c r="C941" s="293"/>
      <c r="D941" s="294"/>
      <c r="E941" s="293"/>
      <c r="F941" s="293"/>
      <c r="G941" s="293"/>
      <c r="H941" s="295"/>
      <c r="I941" s="295"/>
      <c r="J941" s="376"/>
      <c r="K941" s="295"/>
      <c r="L941" s="376"/>
      <c r="M941" s="295"/>
      <c r="N941" s="376"/>
      <c r="O941" s="295"/>
      <c r="P941" s="376"/>
      <c r="Q941" s="295"/>
      <c r="R941" s="376"/>
      <c r="S941" s="295"/>
      <c r="T941" s="376"/>
      <c r="U941" s="295"/>
      <c r="V941" s="376"/>
      <c r="W941" s="295"/>
      <c r="X941" s="376"/>
      <c r="Y941" s="295"/>
      <c r="Z941" s="376"/>
      <c r="AA941" s="295"/>
      <c r="AB941" s="376"/>
      <c r="AC941" s="295"/>
      <c r="AD941" s="376"/>
    </row>
    <row r="942" spans="1:31" ht="18">
      <c r="A942" s="740" t="s">
        <v>940</v>
      </c>
      <c r="B942" s="740" t="s">
        <v>122</v>
      </c>
      <c r="C942" s="740" t="s">
        <v>942</v>
      </c>
      <c r="D942" s="813" t="s">
        <v>943</v>
      </c>
      <c r="E942" s="740" t="s">
        <v>944</v>
      </c>
      <c r="F942" s="740" t="s">
        <v>945</v>
      </c>
      <c r="G942" s="740" t="s">
        <v>1139</v>
      </c>
      <c r="H942" s="743" t="s">
        <v>946</v>
      </c>
      <c r="I942" s="743" t="s">
        <v>1853</v>
      </c>
      <c r="J942" s="776" t="s">
        <v>1852</v>
      </c>
      <c r="K942" s="765" t="s">
        <v>928</v>
      </c>
      <c r="L942" s="766"/>
      <c r="M942" s="751" t="s">
        <v>929</v>
      </c>
      <c r="N942" s="764"/>
      <c r="O942" s="764"/>
      <c r="P942" s="764"/>
      <c r="Q942" s="764"/>
      <c r="R942" s="764"/>
      <c r="S942" s="764"/>
      <c r="T942" s="764"/>
      <c r="U942" s="764"/>
      <c r="V942" s="764"/>
      <c r="W942" s="764"/>
      <c r="X942" s="764"/>
      <c r="Y942" s="764"/>
      <c r="Z942" s="764"/>
      <c r="AA942" s="764"/>
      <c r="AB942" s="764"/>
      <c r="AC942" s="764"/>
      <c r="AD942" s="752"/>
    </row>
    <row r="943" spans="1:31" ht="18">
      <c r="A943" s="741"/>
      <c r="B943" s="741"/>
      <c r="C943" s="741"/>
      <c r="D943" s="814"/>
      <c r="E943" s="741"/>
      <c r="F943" s="741"/>
      <c r="G943" s="816"/>
      <c r="H943" s="744"/>
      <c r="I943" s="744"/>
      <c r="J943" s="777"/>
      <c r="K943" s="767"/>
      <c r="L943" s="768"/>
      <c r="M943" s="808" t="s">
        <v>930</v>
      </c>
      <c r="N943" s="809"/>
      <c r="O943" s="808" t="s">
        <v>931</v>
      </c>
      <c r="P943" s="809"/>
      <c r="Q943" s="808" t="s">
        <v>932</v>
      </c>
      <c r="R943" s="809"/>
      <c r="S943" s="808" t="s">
        <v>933</v>
      </c>
      <c r="T943" s="809"/>
      <c r="U943" s="808" t="s">
        <v>934</v>
      </c>
      <c r="V943" s="809"/>
      <c r="W943" s="808" t="s">
        <v>935</v>
      </c>
      <c r="X943" s="809"/>
      <c r="Y943" s="808" t="s">
        <v>936</v>
      </c>
      <c r="Z943" s="809"/>
      <c r="AA943" s="808" t="s">
        <v>950</v>
      </c>
      <c r="AB943" s="809"/>
      <c r="AC943" s="808" t="s">
        <v>951</v>
      </c>
      <c r="AD943" s="809"/>
    </row>
    <row r="944" spans="1:31" ht="36">
      <c r="A944" s="742"/>
      <c r="B944" s="742"/>
      <c r="C944" s="742"/>
      <c r="D944" s="815"/>
      <c r="E944" s="742"/>
      <c r="F944" s="742"/>
      <c r="G944" s="817"/>
      <c r="H944" s="745"/>
      <c r="I944" s="745"/>
      <c r="J944" s="778"/>
      <c r="K944" s="416" t="s">
        <v>937</v>
      </c>
      <c r="L944" s="65" t="s">
        <v>949</v>
      </c>
      <c r="M944" s="416" t="s">
        <v>937</v>
      </c>
      <c r="N944" s="65" t="s">
        <v>949</v>
      </c>
      <c r="O944" s="416" t="s">
        <v>937</v>
      </c>
      <c r="P944" s="65" t="s">
        <v>949</v>
      </c>
      <c r="Q944" s="416" t="s">
        <v>937</v>
      </c>
      <c r="R944" s="65" t="s">
        <v>949</v>
      </c>
      <c r="S944" s="416" t="s">
        <v>937</v>
      </c>
      <c r="T944" s="65" t="s">
        <v>949</v>
      </c>
      <c r="U944" s="416" t="s">
        <v>937</v>
      </c>
      <c r="V944" s="65" t="s">
        <v>949</v>
      </c>
      <c r="W944" s="416" t="s">
        <v>937</v>
      </c>
      <c r="X944" s="65" t="s">
        <v>949</v>
      </c>
      <c r="Y944" s="416" t="s">
        <v>937</v>
      </c>
      <c r="Z944" s="65" t="s">
        <v>949</v>
      </c>
      <c r="AA944" s="416" t="s">
        <v>937</v>
      </c>
      <c r="AB944" s="65" t="s">
        <v>949</v>
      </c>
      <c r="AC944" s="416" t="s">
        <v>937</v>
      </c>
      <c r="AD944" s="65" t="s">
        <v>949</v>
      </c>
    </row>
    <row r="945" spans="1:32" ht="18">
      <c r="A945" s="30">
        <v>1</v>
      </c>
      <c r="B945" s="346" t="s">
        <v>2026</v>
      </c>
      <c r="C945" s="30" t="s">
        <v>1652</v>
      </c>
      <c r="D945" s="170">
        <v>11</v>
      </c>
      <c r="E945" s="30" t="s">
        <v>1650</v>
      </c>
      <c r="F945" s="30" t="s">
        <v>1623</v>
      </c>
      <c r="G945" s="361" t="s">
        <v>1181</v>
      </c>
      <c r="H945" s="415"/>
      <c r="I945" s="415"/>
      <c r="J945" s="26" t="e">
        <f>I945*100/H945</f>
        <v>#DIV/0!</v>
      </c>
      <c r="K945" s="25">
        <v>0</v>
      </c>
      <c r="L945" s="26" t="e">
        <f>K945*100/I945</f>
        <v>#DIV/0!</v>
      </c>
      <c r="M945" s="40">
        <v>0</v>
      </c>
      <c r="N945" s="26" t="e">
        <f>M945*100/I945</f>
        <v>#DIV/0!</v>
      </c>
      <c r="O945" s="40">
        <v>0</v>
      </c>
      <c r="P945" s="26" t="e">
        <f>O945*100/I945</f>
        <v>#DIV/0!</v>
      </c>
      <c r="Q945" s="40">
        <v>0</v>
      </c>
      <c r="R945" s="26">
        <v>0</v>
      </c>
      <c r="S945" s="40">
        <v>0</v>
      </c>
      <c r="T945" s="26" t="e">
        <f>S945*100/I945</f>
        <v>#DIV/0!</v>
      </c>
      <c r="U945" s="40">
        <v>0</v>
      </c>
      <c r="V945" s="26" t="e">
        <f>U945*100/I945</f>
        <v>#DIV/0!</v>
      </c>
      <c r="W945" s="40">
        <v>0</v>
      </c>
      <c r="X945" s="26" t="e">
        <f>W945*100/I945</f>
        <v>#DIV/0!</v>
      </c>
      <c r="Y945" s="40">
        <v>0</v>
      </c>
      <c r="Z945" s="26" t="e">
        <f>Y945*100/I945</f>
        <v>#DIV/0!</v>
      </c>
      <c r="AA945" s="40">
        <v>0</v>
      </c>
      <c r="AB945" s="26" t="e">
        <f>AA945*100/K945</f>
        <v>#DIV/0!</v>
      </c>
      <c r="AC945" s="40">
        <v>0</v>
      </c>
      <c r="AD945" s="26" t="e">
        <f>AC945*100/M945</f>
        <v>#DIV/0!</v>
      </c>
      <c r="AE945">
        <v>1</v>
      </c>
      <c r="AF945">
        <v>0</v>
      </c>
    </row>
    <row r="946" spans="1:32" ht="18">
      <c r="A946" s="30">
        <v>2</v>
      </c>
      <c r="B946" s="346" t="s">
        <v>1644</v>
      </c>
      <c r="C946" s="30" t="s">
        <v>1623</v>
      </c>
      <c r="D946" s="170">
        <v>1</v>
      </c>
      <c r="E946" s="30" t="s">
        <v>1623</v>
      </c>
      <c r="F946" s="30" t="s">
        <v>1623</v>
      </c>
      <c r="G946" s="361" t="s">
        <v>1181</v>
      </c>
      <c r="H946" s="339"/>
      <c r="I946" s="415"/>
      <c r="J946" s="26" t="e">
        <f>I946*100/H946</f>
        <v>#DIV/0!</v>
      </c>
      <c r="K946" s="25">
        <v>0</v>
      </c>
      <c r="L946" s="26" t="e">
        <f>K946*100/I946</f>
        <v>#DIV/0!</v>
      </c>
      <c r="M946" s="40">
        <v>0</v>
      </c>
      <c r="N946" s="26" t="e">
        <f>M946*100/I946</f>
        <v>#DIV/0!</v>
      </c>
      <c r="O946" s="40">
        <v>0</v>
      </c>
      <c r="P946" s="26" t="e">
        <f>O946*100/I946</f>
        <v>#DIV/0!</v>
      </c>
      <c r="Q946" s="40">
        <v>0</v>
      </c>
      <c r="R946" s="26">
        <v>0</v>
      </c>
      <c r="S946" s="40">
        <v>0</v>
      </c>
      <c r="T946" s="26" t="e">
        <f>S946*100/I946</f>
        <v>#DIV/0!</v>
      </c>
      <c r="U946" s="40">
        <v>0</v>
      </c>
      <c r="V946" s="26" t="e">
        <f>U946*100/I946</f>
        <v>#DIV/0!</v>
      </c>
      <c r="W946" s="40">
        <v>0</v>
      </c>
      <c r="X946" s="26" t="e">
        <f>W946*100/I946</f>
        <v>#DIV/0!</v>
      </c>
      <c r="Y946" s="40">
        <v>0</v>
      </c>
      <c r="Z946" s="26" t="e">
        <f>Y946*100/I946</f>
        <v>#DIV/0!</v>
      </c>
      <c r="AA946" s="40">
        <v>0</v>
      </c>
      <c r="AB946" s="26" t="e">
        <f>AA946*100/K946</f>
        <v>#DIV/0!</v>
      </c>
      <c r="AC946" s="40">
        <v>0</v>
      </c>
      <c r="AD946" s="26" t="e">
        <f>AC946*100/M946</f>
        <v>#DIV/0!</v>
      </c>
      <c r="AE946">
        <v>1</v>
      </c>
      <c r="AF946">
        <v>0</v>
      </c>
    </row>
    <row r="947" spans="1:32" ht="18">
      <c r="A947" s="32">
        <v>3</v>
      </c>
      <c r="B947" s="51" t="s">
        <v>2027</v>
      </c>
      <c r="C947" s="30" t="s">
        <v>1658</v>
      </c>
      <c r="D947" s="285">
        <v>12</v>
      </c>
      <c r="E947" s="200" t="s">
        <v>1658</v>
      </c>
      <c r="F947" s="200" t="s">
        <v>1659</v>
      </c>
      <c r="G947" s="200" t="s">
        <v>1181</v>
      </c>
      <c r="H947" s="158"/>
      <c r="I947" s="158"/>
      <c r="J947" s="26" t="e">
        <f>I947*100/H947</f>
        <v>#DIV/0!</v>
      </c>
      <c r="K947" s="25">
        <v>0</v>
      </c>
      <c r="L947" s="26" t="e">
        <f>K947*100/I947</f>
        <v>#DIV/0!</v>
      </c>
      <c r="M947" s="40">
        <v>0</v>
      </c>
      <c r="N947" s="26" t="e">
        <f>M947*100/I947</f>
        <v>#DIV/0!</v>
      </c>
      <c r="O947" s="40">
        <v>0</v>
      </c>
      <c r="P947" s="26" t="e">
        <f>O947*100/I947</f>
        <v>#DIV/0!</v>
      </c>
      <c r="Q947" s="40">
        <v>0</v>
      </c>
      <c r="R947" s="26">
        <v>0</v>
      </c>
      <c r="S947" s="40">
        <v>0</v>
      </c>
      <c r="T947" s="26" t="e">
        <f>S947*100/I947</f>
        <v>#DIV/0!</v>
      </c>
      <c r="U947" s="40">
        <v>0</v>
      </c>
      <c r="V947" s="26" t="e">
        <f>U947*100/I947</f>
        <v>#DIV/0!</v>
      </c>
      <c r="W947" s="40">
        <v>0</v>
      </c>
      <c r="X947" s="26" t="e">
        <f>W947*100/I947</f>
        <v>#DIV/0!</v>
      </c>
      <c r="Y947" s="40">
        <v>0</v>
      </c>
      <c r="Z947" s="26" t="e">
        <f>Y947*100/I947</f>
        <v>#DIV/0!</v>
      </c>
      <c r="AA947" s="40">
        <v>0</v>
      </c>
      <c r="AB947" s="26" t="e">
        <f>AA947*100/K947</f>
        <v>#DIV/0!</v>
      </c>
      <c r="AC947" s="40">
        <v>0</v>
      </c>
      <c r="AD947" s="26" t="e">
        <f>AC947*100/M947</f>
        <v>#DIV/0!</v>
      </c>
      <c r="AE947">
        <v>1</v>
      </c>
      <c r="AF947">
        <v>0</v>
      </c>
    </row>
    <row r="948" spans="1:32" ht="18.75">
      <c r="A948" s="811" t="s">
        <v>123</v>
      </c>
      <c r="B948" s="811"/>
      <c r="C948" s="811"/>
      <c r="D948" s="811"/>
      <c r="E948" s="811"/>
      <c r="F948" s="811"/>
      <c r="G948" s="811"/>
      <c r="H948" s="296">
        <f>SUM(H946:H947)</f>
        <v>0</v>
      </c>
      <c r="I948" s="296">
        <f>SUM(I946:I947)</f>
        <v>0</v>
      </c>
      <c r="J948" s="33" t="e">
        <f>I948/H948*100</f>
        <v>#DIV/0!</v>
      </c>
      <c r="K948" s="418">
        <f>SUM(K946:K947)</f>
        <v>0</v>
      </c>
      <c r="L948" s="227" t="e">
        <f>K948*100/I948</f>
        <v>#DIV/0!</v>
      </c>
      <c r="M948" s="418">
        <f>SUM(M946:M947)</f>
        <v>0</v>
      </c>
      <c r="N948" s="227" t="e">
        <f>M948*100/I948</f>
        <v>#DIV/0!</v>
      </c>
      <c r="O948" s="418">
        <v>0</v>
      </c>
      <c r="P948" s="227" t="e">
        <f>O948*100/K948</f>
        <v>#DIV/0!</v>
      </c>
      <c r="Q948" s="418">
        <v>0</v>
      </c>
      <c r="R948" s="227" t="e">
        <f>Q948*100/M948</f>
        <v>#DIV/0!</v>
      </c>
      <c r="S948" s="418">
        <v>0</v>
      </c>
      <c r="T948" s="227" t="e">
        <f>S948*100/O948</f>
        <v>#DIV/0!</v>
      </c>
      <c r="U948" s="418">
        <v>0</v>
      </c>
      <c r="V948" s="227" t="e">
        <f>U948*100/Q948</f>
        <v>#DIV/0!</v>
      </c>
      <c r="W948" s="418">
        <v>0</v>
      </c>
      <c r="X948" s="227" t="e">
        <f>W948*100/S948</f>
        <v>#DIV/0!</v>
      </c>
      <c r="Y948" s="418">
        <v>0</v>
      </c>
      <c r="Z948" s="227" t="e">
        <f>Y948*100/U948</f>
        <v>#DIV/0!</v>
      </c>
      <c r="AA948" s="418">
        <v>0</v>
      </c>
      <c r="AB948" s="227" t="e">
        <f>AA948*100/W948</f>
        <v>#DIV/0!</v>
      </c>
      <c r="AC948" s="418">
        <v>0</v>
      </c>
      <c r="AD948" s="227" t="e">
        <f>AC948*100/Y948</f>
        <v>#DIV/0!</v>
      </c>
    </row>
    <row r="949" spans="1:32">
      <c r="A949" s="365"/>
      <c r="B949" s="365"/>
      <c r="C949" s="365"/>
      <c r="D949" s="365"/>
      <c r="E949" s="365"/>
      <c r="F949" s="365"/>
      <c r="G949" s="365"/>
    </row>
    <row r="950" spans="1:32">
      <c r="A950" s="365"/>
      <c r="B950" s="365"/>
      <c r="C950" s="365"/>
      <c r="D950" s="365"/>
      <c r="E950" s="365"/>
      <c r="F950" s="365"/>
      <c r="G950" s="365"/>
    </row>
    <row r="951" spans="1:32">
      <c r="A951" s="365"/>
      <c r="B951" s="365"/>
      <c r="C951" s="365"/>
      <c r="D951" s="365"/>
      <c r="E951" s="365"/>
      <c r="F951" s="365"/>
      <c r="G951" s="365"/>
    </row>
    <row r="952" spans="1:32">
      <c r="A952" s="365"/>
      <c r="B952" s="365"/>
      <c r="C952" s="365"/>
      <c r="D952" s="365"/>
      <c r="E952" s="365"/>
      <c r="F952" s="365"/>
      <c r="G952" s="365"/>
    </row>
    <row r="953" spans="1:32">
      <c r="A953" s="365"/>
      <c r="B953" s="365"/>
      <c r="C953" s="365"/>
      <c r="D953" s="365"/>
      <c r="E953" s="365"/>
      <c r="F953" s="365"/>
      <c r="G953" s="365"/>
    </row>
    <row r="954" spans="1:32">
      <c r="A954" s="365"/>
      <c r="B954" s="365"/>
      <c r="C954" s="365"/>
      <c r="D954" s="365"/>
      <c r="E954" s="365"/>
      <c r="F954" s="365"/>
      <c r="G954" s="365"/>
    </row>
    <row r="955" spans="1:32">
      <c r="A955" s="365"/>
      <c r="B955" s="365"/>
      <c r="C955" s="365"/>
      <c r="D955" s="365"/>
      <c r="E955" s="365"/>
      <c r="F955" s="365"/>
      <c r="G955" s="365"/>
    </row>
    <row r="956" spans="1:32">
      <c r="A956" s="365"/>
      <c r="B956" s="365"/>
      <c r="C956" s="365"/>
      <c r="D956" s="365"/>
      <c r="E956" s="365"/>
      <c r="F956" s="365"/>
      <c r="G956" s="365"/>
    </row>
    <row r="957" spans="1:32">
      <c r="A957" s="365"/>
      <c r="B957" s="365"/>
      <c r="C957" s="365"/>
      <c r="D957" s="365"/>
      <c r="E957" s="365"/>
      <c r="F957" s="365"/>
      <c r="G957" s="365"/>
    </row>
    <row r="958" spans="1:32">
      <c r="A958" s="365"/>
      <c r="B958" s="365"/>
      <c r="C958" s="365"/>
      <c r="D958" s="365"/>
      <c r="E958" s="365"/>
      <c r="F958" s="365"/>
      <c r="G958" s="365"/>
    </row>
    <row r="959" spans="1:32">
      <c r="A959" s="365"/>
      <c r="B959" s="365"/>
      <c r="C959" s="365"/>
      <c r="D959" s="365"/>
      <c r="E959" s="365"/>
      <c r="F959" s="365"/>
      <c r="G959" s="365"/>
    </row>
    <row r="960" spans="1:32" ht="23.25">
      <c r="A960" s="810" t="s">
        <v>2404</v>
      </c>
      <c r="B960" s="810"/>
      <c r="C960" s="810"/>
      <c r="D960" s="810"/>
      <c r="E960" s="810"/>
      <c r="F960" s="810"/>
      <c r="G960" s="810"/>
      <c r="H960" s="810"/>
      <c r="I960" s="810"/>
      <c r="J960" s="810"/>
      <c r="K960" s="810"/>
      <c r="L960" s="810"/>
      <c r="M960" s="810"/>
      <c r="N960" s="810"/>
      <c r="O960" s="810"/>
      <c r="P960" s="810"/>
      <c r="Q960" s="810"/>
      <c r="R960" s="810"/>
      <c r="S960" s="810"/>
      <c r="T960" s="810"/>
      <c r="U960" s="810"/>
      <c r="V960" s="810"/>
      <c r="W960" s="810"/>
      <c r="X960" s="810"/>
      <c r="Y960" s="810"/>
      <c r="Z960" s="810"/>
      <c r="AA960" s="810"/>
      <c r="AB960" s="810"/>
      <c r="AC960" s="810"/>
      <c r="AD960" s="810"/>
    </row>
    <row r="961" spans="1:32" ht="23.25">
      <c r="A961" s="810" t="s">
        <v>124</v>
      </c>
      <c r="B961" s="810"/>
      <c r="C961" s="810"/>
      <c r="D961" s="810"/>
      <c r="E961" s="810"/>
      <c r="F961" s="810"/>
      <c r="G961" s="810"/>
      <c r="H961" s="810"/>
      <c r="I961" s="810"/>
      <c r="J961" s="810"/>
      <c r="K961" s="810"/>
      <c r="L961" s="810"/>
      <c r="M961" s="810"/>
      <c r="N961" s="810"/>
      <c r="O961" s="810"/>
      <c r="P961" s="810"/>
      <c r="Q961" s="810"/>
      <c r="R961" s="810"/>
      <c r="S961" s="810"/>
      <c r="T961" s="810"/>
      <c r="U961" s="810"/>
      <c r="V961" s="810"/>
      <c r="W961" s="810"/>
      <c r="X961" s="810"/>
      <c r="Y961" s="810"/>
      <c r="Z961" s="810"/>
      <c r="AA961" s="810"/>
      <c r="AB961" s="810"/>
      <c r="AC961" s="810"/>
      <c r="AD961" s="810"/>
    </row>
    <row r="962" spans="1:32" ht="21">
      <c r="A962" s="290"/>
      <c r="B962" s="812" t="s">
        <v>968</v>
      </c>
      <c r="C962" s="812"/>
      <c r="D962" s="812"/>
      <c r="E962" s="812"/>
      <c r="F962" s="812"/>
      <c r="G962" s="812"/>
      <c r="H962" s="812"/>
      <c r="I962" s="812"/>
      <c r="J962" s="812"/>
      <c r="K962" s="812"/>
      <c r="L962" s="812"/>
      <c r="M962" s="812"/>
      <c r="N962" s="812"/>
      <c r="O962" s="812"/>
      <c r="P962" s="812"/>
      <c r="Q962" s="812"/>
      <c r="R962" s="812"/>
      <c r="S962" s="812"/>
      <c r="T962" s="812"/>
      <c r="U962" s="812"/>
      <c r="V962" s="812"/>
      <c r="W962" s="812"/>
      <c r="X962" s="812"/>
      <c r="Y962" s="812"/>
      <c r="Z962" s="812"/>
      <c r="AA962" s="812"/>
      <c r="AB962" s="812"/>
      <c r="AC962" s="812"/>
      <c r="AD962" s="812"/>
    </row>
    <row r="963" spans="1:32" ht="21">
      <c r="A963" s="290"/>
      <c r="B963" s="292" t="s">
        <v>2121</v>
      </c>
      <c r="C963" s="292"/>
      <c r="D963" s="325"/>
      <c r="E963" s="297"/>
      <c r="F963" s="297"/>
      <c r="G963" s="297"/>
      <c r="H963" s="291"/>
      <c r="I963" s="291"/>
      <c r="J963" s="297"/>
      <c r="K963" s="291"/>
      <c r="L963" s="297"/>
      <c r="M963" s="291"/>
      <c r="N963" s="297"/>
      <c r="O963" s="291"/>
      <c r="P963" s="297"/>
      <c r="Q963" s="291"/>
      <c r="R963" s="297"/>
      <c r="S963" s="291"/>
      <c r="T963" s="297"/>
      <c r="U963" s="291"/>
      <c r="V963" s="297"/>
      <c r="W963" s="291"/>
      <c r="X963" s="297"/>
      <c r="Y963" s="291"/>
      <c r="Z963" s="297"/>
      <c r="AA963" s="291"/>
      <c r="AB963" s="297"/>
      <c r="AC963" s="291"/>
      <c r="AD963" s="297"/>
    </row>
    <row r="964" spans="1:32" ht="23.25">
      <c r="A964" s="290"/>
      <c r="B964" s="293"/>
      <c r="C964" s="293"/>
      <c r="D964" s="294"/>
      <c r="E964" s="293"/>
      <c r="F964" s="293"/>
      <c r="G964" s="293"/>
      <c r="H964" s="295"/>
      <c r="I964" s="295"/>
      <c r="J964" s="376"/>
      <c r="K964" s="295"/>
      <c r="L964" s="376"/>
      <c r="M964" s="295"/>
      <c r="N964" s="376"/>
      <c r="O964" s="295"/>
      <c r="P964" s="376"/>
      <c r="Q964" s="295"/>
      <c r="R964" s="376"/>
      <c r="S964" s="295"/>
      <c r="T964" s="376"/>
      <c r="U964" s="295"/>
      <c r="V964" s="376"/>
      <c r="W964" s="295"/>
      <c r="X964" s="376"/>
      <c r="Y964" s="295"/>
      <c r="Z964" s="376"/>
      <c r="AA964" s="295"/>
      <c r="AB964" s="376"/>
      <c r="AC964" s="295"/>
      <c r="AD964" s="376"/>
    </row>
    <row r="965" spans="1:32" ht="23.25">
      <c r="A965" s="290"/>
      <c r="B965" s="293"/>
      <c r="C965" s="293"/>
      <c r="D965" s="294"/>
      <c r="E965" s="293"/>
      <c r="F965" s="293"/>
      <c r="G965" s="293"/>
      <c r="H965" s="295"/>
      <c r="I965" s="295"/>
      <c r="J965" s="376"/>
      <c r="K965" s="295"/>
      <c r="L965" s="376"/>
      <c r="M965" s="295"/>
      <c r="N965" s="376"/>
      <c r="O965" s="295"/>
      <c r="P965" s="376"/>
      <c r="Q965" s="295"/>
      <c r="R965" s="376"/>
      <c r="S965" s="295"/>
      <c r="T965" s="376"/>
      <c r="U965" s="295"/>
      <c r="V965" s="376"/>
      <c r="W965" s="295"/>
      <c r="X965" s="376"/>
      <c r="Y965" s="295"/>
      <c r="Z965" s="376"/>
      <c r="AA965" s="295"/>
      <c r="AB965" s="376"/>
      <c r="AC965" s="295"/>
      <c r="AD965" s="376"/>
    </row>
    <row r="966" spans="1:32" ht="18">
      <c r="A966" s="740" t="s">
        <v>940</v>
      </c>
      <c r="B966" s="740" t="s">
        <v>122</v>
      </c>
      <c r="C966" s="740" t="s">
        <v>942</v>
      </c>
      <c r="D966" s="813" t="s">
        <v>943</v>
      </c>
      <c r="E966" s="740" t="s">
        <v>944</v>
      </c>
      <c r="F966" s="740" t="s">
        <v>945</v>
      </c>
      <c r="G966" s="740" t="s">
        <v>1139</v>
      </c>
      <c r="H966" s="743" t="s">
        <v>946</v>
      </c>
      <c r="I966" s="743" t="s">
        <v>1853</v>
      </c>
      <c r="J966" s="776" t="s">
        <v>1852</v>
      </c>
      <c r="K966" s="765" t="s">
        <v>928</v>
      </c>
      <c r="L966" s="766"/>
      <c r="M966" s="751" t="s">
        <v>929</v>
      </c>
      <c r="N966" s="764"/>
      <c r="O966" s="764"/>
      <c r="P966" s="764"/>
      <c r="Q966" s="764"/>
      <c r="R966" s="764"/>
      <c r="S966" s="764"/>
      <c r="T966" s="764"/>
      <c r="U966" s="764"/>
      <c r="V966" s="764"/>
      <c r="W966" s="764"/>
      <c r="X966" s="764"/>
      <c r="Y966" s="764"/>
      <c r="Z966" s="764"/>
      <c r="AA966" s="764"/>
      <c r="AB966" s="764"/>
      <c r="AC966" s="764"/>
      <c r="AD966" s="752"/>
    </row>
    <row r="967" spans="1:32" ht="18">
      <c r="A967" s="741"/>
      <c r="B967" s="741"/>
      <c r="C967" s="741"/>
      <c r="D967" s="814"/>
      <c r="E967" s="741"/>
      <c r="F967" s="741"/>
      <c r="G967" s="816"/>
      <c r="H967" s="744"/>
      <c r="I967" s="744"/>
      <c r="J967" s="777"/>
      <c r="K967" s="767"/>
      <c r="L967" s="768"/>
      <c r="M967" s="808" t="s">
        <v>930</v>
      </c>
      <c r="N967" s="809"/>
      <c r="O967" s="808" t="s">
        <v>931</v>
      </c>
      <c r="P967" s="809"/>
      <c r="Q967" s="808" t="s">
        <v>932</v>
      </c>
      <c r="R967" s="809"/>
      <c r="S967" s="808" t="s">
        <v>933</v>
      </c>
      <c r="T967" s="809"/>
      <c r="U967" s="808" t="s">
        <v>934</v>
      </c>
      <c r="V967" s="809"/>
      <c r="W967" s="808" t="s">
        <v>935</v>
      </c>
      <c r="X967" s="809"/>
      <c r="Y967" s="808" t="s">
        <v>936</v>
      </c>
      <c r="Z967" s="809"/>
      <c r="AA967" s="808" t="s">
        <v>950</v>
      </c>
      <c r="AB967" s="809"/>
      <c r="AC967" s="808" t="s">
        <v>951</v>
      </c>
      <c r="AD967" s="809"/>
    </row>
    <row r="968" spans="1:32" ht="36">
      <c r="A968" s="742"/>
      <c r="B968" s="742"/>
      <c r="C968" s="742"/>
      <c r="D968" s="815"/>
      <c r="E968" s="742"/>
      <c r="F968" s="742"/>
      <c r="G968" s="817"/>
      <c r="H968" s="745"/>
      <c r="I968" s="745"/>
      <c r="J968" s="778"/>
      <c r="K968" s="416" t="s">
        <v>937</v>
      </c>
      <c r="L968" s="65" t="s">
        <v>949</v>
      </c>
      <c r="M968" s="416" t="s">
        <v>937</v>
      </c>
      <c r="N968" s="65" t="s">
        <v>949</v>
      </c>
      <c r="O968" s="416" t="s">
        <v>937</v>
      </c>
      <c r="P968" s="65" t="s">
        <v>949</v>
      </c>
      <c r="Q968" s="416" t="s">
        <v>937</v>
      </c>
      <c r="R968" s="65" t="s">
        <v>949</v>
      </c>
      <c r="S968" s="416" t="s">
        <v>937</v>
      </c>
      <c r="T968" s="65" t="s">
        <v>949</v>
      </c>
      <c r="U968" s="416" t="s">
        <v>937</v>
      </c>
      <c r="V968" s="65" t="s">
        <v>949</v>
      </c>
      <c r="W968" s="416" t="s">
        <v>937</v>
      </c>
      <c r="X968" s="65" t="s">
        <v>949</v>
      </c>
      <c r="Y968" s="416" t="s">
        <v>937</v>
      </c>
      <c r="Z968" s="65" t="s">
        <v>949</v>
      </c>
      <c r="AA968" s="416" t="s">
        <v>937</v>
      </c>
      <c r="AB968" s="65" t="s">
        <v>949</v>
      </c>
      <c r="AC968" s="416" t="s">
        <v>937</v>
      </c>
      <c r="AD968" s="65" t="s">
        <v>949</v>
      </c>
    </row>
    <row r="969" spans="1:32" s="137" customFormat="1" ht="18">
      <c r="A969" s="50">
        <v>1</v>
      </c>
      <c r="B969" s="346" t="s">
        <v>2129</v>
      </c>
      <c r="C969" s="209"/>
      <c r="D969" s="50"/>
      <c r="E969" s="50" t="s">
        <v>2122</v>
      </c>
      <c r="F969" s="50" t="s">
        <v>958</v>
      </c>
      <c r="G969" s="50" t="s">
        <v>1594</v>
      </c>
      <c r="H969" s="289">
        <v>100</v>
      </c>
      <c r="I969" s="289">
        <v>14</v>
      </c>
      <c r="J969" s="366">
        <f t="shared" ref="J969:J979" si="105">I969/H969*100</f>
        <v>14.000000000000002</v>
      </c>
      <c r="K969" s="419">
        <v>0</v>
      </c>
      <c r="L969" s="363">
        <v>0</v>
      </c>
      <c r="M969" s="419">
        <v>0</v>
      </c>
      <c r="N969" s="363">
        <v>0</v>
      </c>
      <c r="O969" s="419">
        <v>0</v>
      </c>
      <c r="P969" s="363">
        <v>0</v>
      </c>
      <c r="Q969" s="419">
        <v>0</v>
      </c>
      <c r="R969" s="363">
        <v>0</v>
      </c>
      <c r="S969" s="419">
        <v>0</v>
      </c>
      <c r="T969" s="363">
        <v>0</v>
      </c>
      <c r="U969" s="419">
        <v>0</v>
      </c>
      <c r="V969" s="363">
        <v>0</v>
      </c>
      <c r="W969" s="419">
        <v>0</v>
      </c>
      <c r="X969" s="363">
        <v>0</v>
      </c>
      <c r="Y969" s="419">
        <v>0</v>
      </c>
      <c r="Z969" s="363">
        <v>0</v>
      </c>
      <c r="AA969" s="419">
        <v>0</v>
      </c>
      <c r="AB969" s="363">
        <v>0</v>
      </c>
      <c r="AC969" s="419">
        <v>0</v>
      </c>
      <c r="AD969" s="363">
        <v>0</v>
      </c>
      <c r="AE969" s="103">
        <v>1</v>
      </c>
      <c r="AF969" s="137">
        <v>1</v>
      </c>
    </row>
    <row r="970" spans="1:32" s="137" customFormat="1" ht="18">
      <c r="A970" s="50">
        <v>2</v>
      </c>
      <c r="B970" s="346" t="s">
        <v>2130</v>
      </c>
      <c r="C970" s="209"/>
      <c r="D970" s="50"/>
      <c r="E970" s="50" t="s">
        <v>2122</v>
      </c>
      <c r="F970" s="50" t="s">
        <v>958</v>
      </c>
      <c r="G970" s="50" t="s">
        <v>1594</v>
      </c>
      <c r="H970" s="289">
        <v>168</v>
      </c>
      <c r="I970" s="289">
        <v>33</v>
      </c>
      <c r="J970" s="367">
        <f t="shared" si="105"/>
        <v>19.642857142857142</v>
      </c>
      <c r="K970" s="419">
        <v>0</v>
      </c>
      <c r="L970" s="363">
        <v>0</v>
      </c>
      <c r="M970" s="419">
        <v>0</v>
      </c>
      <c r="N970" s="363">
        <v>0</v>
      </c>
      <c r="O970" s="419">
        <v>0</v>
      </c>
      <c r="P970" s="363">
        <v>0</v>
      </c>
      <c r="Q970" s="419">
        <v>0</v>
      </c>
      <c r="R970" s="363">
        <v>0</v>
      </c>
      <c r="S970" s="419">
        <v>0</v>
      </c>
      <c r="T970" s="363">
        <v>0</v>
      </c>
      <c r="U970" s="419">
        <v>0</v>
      </c>
      <c r="V970" s="363">
        <v>0</v>
      </c>
      <c r="W970" s="419">
        <v>0</v>
      </c>
      <c r="X970" s="363">
        <v>0</v>
      </c>
      <c r="Y970" s="419">
        <v>0</v>
      </c>
      <c r="Z970" s="363">
        <v>0</v>
      </c>
      <c r="AA970" s="419">
        <v>0</v>
      </c>
      <c r="AB970" s="363">
        <v>0</v>
      </c>
      <c r="AC970" s="419">
        <v>0</v>
      </c>
      <c r="AD970" s="363">
        <v>0</v>
      </c>
      <c r="AE970" s="103">
        <v>1</v>
      </c>
      <c r="AF970" s="137">
        <v>1</v>
      </c>
    </row>
    <row r="971" spans="1:32" s="137" customFormat="1" ht="18">
      <c r="A971" s="50">
        <v>3</v>
      </c>
      <c r="B971" s="346" t="s">
        <v>2131</v>
      </c>
      <c r="C971" s="209"/>
      <c r="D971" s="50" t="s">
        <v>2123</v>
      </c>
      <c r="E971" s="50" t="s">
        <v>2122</v>
      </c>
      <c r="F971" s="50" t="s">
        <v>958</v>
      </c>
      <c r="G971" s="50" t="s">
        <v>1594</v>
      </c>
      <c r="H971" s="289">
        <v>1062</v>
      </c>
      <c r="I971" s="289">
        <v>189</v>
      </c>
      <c r="J971" s="367">
        <f t="shared" si="105"/>
        <v>17.796610169491526</v>
      </c>
      <c r="K971" s="419">
        <v>0</v>
      </c>
      <c r="L971" s="363">
        <v>0</v>
      </c>
      <c r="M971" s="419">
        <v>0</v>
      </c>
      <c r="N971" s="363">
        <v>0</v>
      </c>
      <c r="O971" s="419">
        <v>0</v>
      </c>
      <c r="P971" s="363">
        <v>0</v>
      </c>
      <c r="Q971" s="419">
        <v>0</v>
      </c>
      <c r="R971" s="363">
        <v>0</v>
      </c>
      <c r="S971" s="419">
        <v>0</v>
      </c>
      <c r="T971" s="363">
        <v>0</v>
      </c>
      <c r="U971" s="419">
        <v>0</v>
      </c>
      <c r="V971" s="363">
        <v>0</v>
      </c>
      <c r="W971" s="419">
        <v>0</v>
      </c>
      <c r="X971" s="363">
        <v>0</v>
      </c>
      <c r="Y971" s="419">
        <v>0</v>
      </c>
      <c r="Z971" s="363">
        <v>0</v>
      </c>
      <c r="AA971" s="419">
        <v>0</v>
      </c>
      <c r="AB971" s="363">
        <v>0</v>
      </c>
      <c r="AC971" s="419">
        <v>0</v>
      </c>
      <c r="AD971" s="363">
        <v>0</v>
      </c>
      <c r="AE971" s="103">
        <v>1</v>
      </c>
      <c r="AF971" s="137">
        <v>1</v>
      </c>
    </row>
    <row r="972" spans="1:32" s="137" customFormat="1" ht="18">
      <c r="A972" s="50">
        <v>4</v>
      </c>
      <c r="B972" s="346" t="s">
        <v>2132</v>
      </c>
      <c r="C972" s="209"/>
      <c r="D972" s="50"/>
      <c r="E972" s="50" t="s">
        <v>2122</v>
      </c>
      <c r="F972" s="50" t="s">
        <v>958</v>
      </c>
      <c r="G972" s="50" t="s">
        <v>1594</v>
      </c>
      <c r="H972" s="289">
        <v>1825</v>
      </c>
      <c r="I972" s="289">
        <v>369</v>
      </c>
      <c r="J972" s="367">
        <f t="shared" si="105"/>
        <v>20.219178082191782</v>
      </c>
      <c r="K972" s="419">
        <v>0</v>
      </c>
      <c r="L972" s="363">
        <v>0</v>
      </c>
      <c r="M972" s="419">
        <v>0</v>
      </c>
      <c r="N972" s="363">
        <v>0</v>
      </c>
      <c r="O972" s="419">
        <v>0</v>
      </c>
      <c r="P972" s="363">
        <v>0</v>
      </c>
      <c r="Q972" s="419">
        <v>0</v>
      </c>
      <c r="R972" s="363">
        <v>0</v>
      </c>
      <c r="S972" s="419">
        <v>0</v>
      </c>
      <c r="T972" s="363">
        <v>0</v>
      </c>
      <c r="U972" s="419">
        <v>0</v>
      </c>
      <c r="V972" s="363">
        <v>0</v>
      </c>
      <c r="W972" s="419">
        <v>0</v>
      </c>
      <c r="X972" s="363">
        <v>0</v>
      </c>
      <c r="Y972" s="419">
        <v>0</v>
      </c>
      <c r="Z972" s="363">
        <v>0</v>
      </c>
      <c r="AA972" s="419">
        <v>0</v>
      </c>
      <c r="AB972" s="363">
        <v>0</v>
      </c>
      <c r="AC972" s="419">
        <v>0</v>
      </c>
      <c r="AD972" s="363">
        <v>0</v>
      </c>
      <c r="AE972" s="103">
        <v>1</v>
      </c>
      <c r="AF972" s="137">
        <v>1</v>
      </c>
    </row>
    <row r="973" spans="1:32" s="137" customFormat="1" ht="18">
      <c r="A973" s="50">
        <v>5</v>
      </c>
      <c r="B973" s="346" t="s">
        <v>2133</v>
      </c>
      <c r="C973" s="209"/>
      <c r="D973" s="50">
        <v>7</v>
      </c>
      <c r="E973" s="50" t="s">
        <v>2124</v>
      </c>
      <c r="F973" s="50" t="s">
        <v>958</v>
      </c>
      <c r="G973" s="50" t="s">
        <v>1594</v>
      </c>
      <c r="H973" s="289">
        <v>484</v>
      </c>
      <c r="I973" s="289">
        <v>75</v>
      </c>
      <c r="J973" s="367">
        <f t="shared" si="105"/>
        <v>15.495867768595042</v>
      </c>
      <c r="K973" s="419">
        <v>0</v>
      </c>
      <c r="L973" s="363">
        <v>0</v>
      </c>
      <c r="M973" s="419">
        <v>0</v>
      </c>
      <c r="N973" s="363">
        <v>0</v>
      </c>
      <c r="O973" s="419">
        <v>0</v>
      </c>
      <c r="P973" s="363">
        <v>0</v>
      </c>
      <c r="Q973" s="419">
        <v>0</v>
      </c>
      <c r="R973" s="363">
        <v>0</v>
      </c>
      <c r="S973" s="419">
        <v>0</v>
      </c>
      <c r="T973" s="363">
        <v>0</v>
      </c>
      <c r="U973" s="419">
        <v>0</v>
      </c>
      <c r="V973" s="363">
        <v>0</v>
      </c>
      <c r="W973" s="419">
        <v>0</v>
      </c>
      <c r="X973" s="363">
        <v>0</v>
      </c>
      <c r="Y973" s="419">
        <v>0</v>
      </c>
      <c r="Z973" s="363">
        <v>0</v>
      </c>
      <c r="AA973" s="419">
        <v>0</v>
      </c>
      <c r="AB973" s="363">
        <v>0</v>
      </c>
      <c r="AC973" s="419">
        <v>0</v>
      </c>
      <c r="AD973" s="363">
        <v>0</v>
      </c>
      <c r="AE973" s="103">
        <v>1</v>
      </c>
      <c r="AF973" s="137">
        <v>1</v>
      </c>
    </row>
    <row r="974" spans="1:32" s="137" customFormat="1" ht="18">
      <c r="A974" s="50">
        <v>6</v>
      </c>
      <c r="B974" s="346" t="s">
        <v>2134</v>
      </c>
      <c r="C974" s="209"/>
      <c r="D974" s="50">
        <v>33</v>
      </c>
      <c r="E974" s="50" t="s">
        <v>2125</v>
      </c>
      <c r="F974" s="50" t="s">
        <v>958</v>
      </c>
      <c r="G974" s="50" t="s">
        <v>1594</v>
      </c>
      <c r="H974" s="289">
        <v>276</v>
      </c>
      <c r="I974" s="289">
        <v>29</v>
      </c>
      <c r="J974" s="367">
        <f t="shared" si="105"/>
        <v>10.507246376811594</v>
      </c>
      <c r="K974" s="419">
        <v>0</v>
      </c>
      <c r="L974" s="363">
        <v>0</v>
      </c>
      <c r="M974" s="419">
        <v>0</v>
      </c>
      <c r="N974" s="363">
        <v>0</v>
      </c>
      <c r="O974" s="419">
        <v>0</v>
      </c>
      <c r="P974" s="363">
        <v>0</v>
      </c>
      <c r="Q974" s="419">
        <v>0</v>
      </c>
      <c r="R974" s="363">
        <v>0</v>
      </c>
      <c r="S974" s="419">
        <v>0</v>
      </c>
      <c r="T974" s="363">
        <v>0</v>
      </c>
      <c r="U974" s="419">
        <v>0</v>
      </c>
      <c r="V974" s="363">
        <v>0</v>
      </c>
      <c r="W974" s="419">
        <v>0</v>
      </c>
      <c r="X974" s="363">
        <v>0</v>
      </c>
      <c r="Y974" s="419">
        <v>0</v>
      </c>
      <c r="Z974" s="363">
        <v>0</v>
      </c>
      <c r="AA974" s="419">
        <v>0</v>
      </c>
      <c r="AB974" s="363">
        <v>0</v>
      </c>
      <c r="AC974" s="419">
        <v>0</v>
      </c>
      <c r="AD974" s="363">
        <v>0</v>
      </c>
      <c r="AE974" s="103">
        <v>1</v>
      </c>
      <c r="AF974" s="137">
        <v>1</v>
      </c>
    </row>
    <row r="975" spans="1:32" s="137" customFormat="1" ht="18">
      <c r="A975" s="50">
        <v>7</v>
      </c>
      <c r="B975" s="51" t="s">
        <v>2138</v>
      </c>
      <c r="C975" s="284"/>
      <c r="D975" s="313">
        <v>4</v>
      </c>
      <c r="E975" s="50" t="s">
        <v>2125</v>
      </c>
      <c r="F975" s="50" t="s">
        <v>958</v>
      </c>
      <c r="G975" s="50" t="s">
        <v>1594</v>
      </c>
      <c r="H975" s="289">
        <v>476</v>
      </c>
      <c r="I975" s="289">
        <v>76</v>
      </c>
      <c r="J975" s="367">
        <f t="shared" si="105"/>
        <v>15.966386554621847</v>
      </c>
      <c r="K975" s="419">
        <v>0</v>
      </c>
      <c r="L975" s="363">
        <v>0</v>
      </c>
      <c r="M975" s="419">
        <v>0</v>
      </c>
      <c r="N975" s="363">
        <v>0</v>
      </c>
      <c r="O975" s="419">
        <v>0</v>
      </c>
      <c r="P975" s="363">
        <v>0</v>
      </c>
      <c r="Q975" s="419">
        <v>0</v>
      </c>
      <c r="R975" s="363">
        <v>0</v>
      </c>
      <c r="S975" s="419">
        <v>0</v>
      </c>
      <c r="T975" s="363">
        <v>0</v>
      </c>
      <c r="U975" s="419">
        <v>0</v>
      </c>
      <c r="V975" s="363">
        <v>0</v>
      </c>
      <c r="W975" s="419">
        <v>0</v>
      </c>
      <c r="X975" s="363">
        <v>0</v>
      </c>
      <c r="Y975" s="419">
        <v>0</v>
      </c>
      <c r="Z975" s="363">
        <v>0</v>
      </c>
      <c r="AA975" s="419">
        <v>0</v>
      </c>
      <c r="AB975" s="363">
        <v>0</v>
      </c>
      <c r="AC975" s="419">
        <v>0</v>
      </c>
      <c r="AD975" s="363">
        <v>0</v>
      </c>
      <c r="AE975" s="103">
        <v>1</v>
      </c>
      <c r="AF975" s="137">
        <v>1</v>
      </c>
    </row>
    <row r="976" spans="1:32" s="137" customFormat="1" ht="18">
      <c r="A976" s="50">
        <v>8</v>
      </c>
      <c r="B976" s="51" t="s">
        <v>2137</v>
      </c>
      <c r="C976" s="288"/>
      <c r="D976" s="338">
        <v>6</v>
      </c>
      <c r="E976" s="310" t="s">
        <v>2126</v>
      </c>
      <c r="F976" s="50" t="s">
        <v>958</v>
      </c>
      <c r="G976" s="50" t="s">
        <v>1594</v>
      </c>
      <c r="H976" s="415">
        <v>186</v>
      </c>
      <c r="I976" s="415">
        <v>20</v>
      </c>
      <c r="J976" s="367">
        <f t="shared" si="105"/>
        <v>10.75268817204301</v>
      </c>
      <c r="K976" s="419">
        <v>0</v>
      </c>
      <c r="L976" s="363">
        <v>0</v>
      </c>
      <c r="M976" s="419">
        <v>0</v>
      </c>
      <c r="N976" s="363">
        <v>0</v>
      </c>
      <c r="O976" s="419">
        <v>0</v>
      </c>
      <c r="P976" s="363">
        <v>0</v>
      </c>
      <c r="Q976" s="419">
        <v>0</v>
      </c>
      <c r="R976" s="363">
        <v>0</v>
      </c>
      <c r="S976" s="419">
        <v>0</v>
      </c>
      <c r="T976" s="363">
        <v>0</v>
      </c>
      <c r="U976" s="419">
        <v>0</v>
      </c>
      <c r="V976" s="363">
        <v>0</v>
      </c>
      <c r="W976" s="419">
        <v>0</v>
      </c>
      <c r="X976" s="363">
        <v>0</v>
      </c>
      <c r="Y976" s="419">
        <v>0</v>
      </c>
      <c r="Z976" s="363">
        <v>0</v>
      </c>
      <c r="AA976" s="419">
        <v>0</v>
      </c>
      <c r="AB976" s="363">
        <v>0</v>
      </c>
      <c r="AC976" s="419">
        <v>0</v>
      </c>
      <c r="AD976" s="363">
        <v>0</v>
      </c>
      <c r="AE976" s="103">
        <v>1</v>
      </c>
      <c r="AF976" s="137">
        <v>1</v>
      </c>
    </row>
    <row r="977" spans="1:32" s="137" customFormat="1" ht="18">
      <c r="A977" s="50">
        <v>9</v>
      </c>
      <c r="B977" s="51" t="s">
        <v>2136</v>
      </c>
      <c r="C977" s="288"/>
      <c r="D977" s="338">
        <v>4</v>
      </c>
      <c r="E977" s="310" t="s">
        <v>2127</v>
      </c>
      <c r="F977" s="50" t="s">
        <v>958</v>
      </c>
      <c r="G977" s="50" t="s">
        <v>1594</v>
      </c>
      <c r="H977" s="339">
        <v>741</v>
      </c>
      <c r="I977" s="415">
        <v>116</v>
      </c>
      <c r="J977" s="367">
        <f t="shared" si="105"/>
        <v>15.654520917678813</v>
      </c>
      <c r="K977" s="419">
        <v>0</v>
      </c>
      <c r="L977" s="363">
        <v>0</v>
      </c>
      <c r="M977" s="419">
        <v>0</v>
      </c>
      <c r="N977" s="363">
        <v>0</v>
      </c>
      <c r="O977" s="419">
        <v>0</v>
      </c>
      <c r="P977" s="363">
        <v>0</v>
      </c>
      <c r="Q977" s="419">
        <v>0</v>
      </c>
      <c r="R977" s="363">
        <v>0</v>
      </c>
      <c r="S977" s="419">
        <v>0</v>
      </c>
      <c r="T977" s="363">
        <v>0</v>
      </c>
      <c r="U977" s="419">
        <v>0</v>
      </c>
      <c r="V977" s="363">
        <v>0</v>
      </c>
      <c r="W977" s="419">
        <v>0</v>
      </c>
      <c r="X977" s="363">
        <v>0</v>
      </c>
      <c r="Y977" s="419">
        <v>0</v>
      </c>
      <c r="Z977" s="363">
        <v>0</v>
      </c>
      <c r="AA977" s="419">
        <v>0</v>
      </c>
      <c r="AB977" s="363">
        <v>0</v>
      </c>
      <c r="AC977" s="419">
        <v>0</v>
      </c>
      <c r="AD977" s="363">
        <v>0</v>
      </c>
      <c r="AE977" s="103">
        <v>1</v>
      </c>
      <c r="AF977" s="137">
        <v>1</v>
      </c>
    </row>
    <row r="978" spans="1:32" s="137" customFormat="1" ht="18">
      <c r="A978" s="50">
        <v>10</v>
      </c>
      <c r="B978" s="51" t="s">
        <v>2135</v>
      </c>
      <c r="C978" s="288"/>
      <c r="D978" s="338">
        <v>2</v>
      </c>
      <c r="E978" s="310" t="s">
        <v>2127</v>
      </c>
      <c r="F978" s="50" t="s">
        <v>958</v>
      </c>
      <c r="G978" s="50" t="s">
        <v>1594</v>
      </c>
      <c r="H978" s="158">
        <v>360</v>
      </c>
      <c r="I978" s="158">
        <v>46</v>
      </c>
      <c r="J978" s="367">
        <f t="shared" si="105"/>
        <v>12.777777777777777</v>
      </c>
      <c r="K978" s="419">
        <v>0</v>
      </c>
      <c r="L978" s="363">
        <v>0</v>
      </c>
      <c r="M978" s="419">
        <v>0</v>
      </c>
      <c r="N978" s="363">
        <v>0</v>
      </c>
      <c r="O978" s="419">
        <v>0</v>
      </c>
      <c r="P978" s="363">
        <v>0</v>
      </c>
      <c r="Q978" s="419">
        <v>0</v>
      </c>
      <c r="R978" s="363">
        <v>0</v>
      </c>
      <c r="S978" s="419">
        <v>0</v>
      </c>
      <c r="T978" s="363">
        <v>0</v>
      </c>
      <c r="U978" s="419">
        <v>0</v>
      </c>
      <c r="V978" s="363">
        <v>0</v>
      </c>
      <c r="W978" s="419">
        <v>0</v>
      </c>
      <c r="X978" s="363">
        <v>0</v>
      </c>
      <c r="Y978" s="419">
        <v>0</v>
      </c>
      <c r="Z978" s="363">
        <v>0</v>
      </c>
      <c r="AA978" s="419">
        <v>0</v>
      </c>
      <c r="AB978" s="363">
        <v>0</v>
      </c>
      <c r="AC978" s="419">
        <v>0</v>
      </c>
      <c r="AD978" s="363">
        <v>0</v>
      </c>
      <c r="AE978" s="103">
        <v>1</v>
      </c>
      <c r="AF978" s="137">
        <v>1</v>
      </c>
    </row>
    <row r="979" spans="1:32" ht="18.75" thickBot="1">
      <c r="A979" s="821" t="s">
        <v>123</v>
      </c>
      <c r="B979" s="822"/>
      <c r="C979" s="822"/>
      <c r="D979" s="822"/>
      <c r="E979" s="822"/>
      <c r="F979" s="822"/>
      <c r="G979" s="823"/>
      <c r="H979" s="324">
        <f>SUM(H969:H978)</f>
        <v>5678</v>
      </c>
      <c r="I979" s="324">
        <f>SUM(I969:I978)</f>
        <v>967</v>
      </c>
      <c r="J979" s="411">
        <f t="shared" si="105"/>
        <v>17.030644593166606</v>
      </c>
      <c r="K979" s="324">
        <f>SUM(K976:K978)</f>
        <v>0</v>
      </c>
      <c r="L979" s="412">
        <f>K979*100/I979</f>
        <v>0</v>
      </c>
      <c r="M979" s="324">
        <f>SUM(M976:M978)</f>
        <v>0</v>
      </c>
      <c r="N979" s="412">
        <f>M979*100/I979</f>
        <v>0</v>
      </c>
      <c r="O979" s="324">
        <f>SUM(O976:O978)</f>
        <v>0</v>
      </c>
      <c r="P979" s="412">
        <f>O979*100/I979</f>
        <v>0</v>
      </c>
      <c r="Q979" s="425">
        <v>0</v>
      </c>
      <c r="R979" s="412">
        <v>0</v>
      </c>
      <c r="S979" s="324">
        <f>SUM(S976:S978)</f>
        <v>0</v>
      </c>
      <c r="T979" s="412">
        <f>S979*100/I979</f>
        <v>0</v>
      </c>
      <c r="U979" s="324">
        <f>SUM(U976:U978)</f>
        <v>0</v>
      </c>
      <c r="V979" s="412">
        <f>U979*100/I979</f>
        <v>0</v>
      </c>
      <c r="W979" s="324">
        <f>SUM(W976:W978)</f>
        <v>0</v>
      </c>
      <c r="X979" s="412">
        <f>W979*100/I979</f>
        <v>0</v>
      </c>
      <c r="Y979" s="425">
        <v>0</v>
      </c>
      <c r="Z979" s="412">
        <v>0</v>
      </c>
      <c r="AA979" s="425">
        <v>0</v>
      </c>
      <c r="AB979" s="412">
        <v>0</v>
      </c>
      <c r="AC979" s="425">
        <v>0</v>
      </c>
      <c r="AD979" s="412">
        <v>0</v>
      </c>
    </row>
    <row r="980" spans="1:32" ht="18.75" thickTop="1">
      <c r="A980" s="283" t="s">
        <v>2128</v>
      </c>
      <c r="B980" s="283"/>
      <c r="C980" s="76"/>
      <c r="D980" s="409"/>
      <c r="E980" s="410"/>
      <c r="F980" s="410"/>
    </row>
    <row r="981" spans="1:32" ht="17.45" customHeight="1">
      <c r="A981" s="806" t="s">
        <v>2414</v>
      </c>
      <c r="B981" s="806"/>
      <c r="C981" s="806"/>
      <c r="D981" s="806"/>
      <c r="E981" s="806"/>
      <c r="F981" s="806"/>
      <c r="G981" s="300"/>
      <c r="H981" s="302"/>
      <c r="I981" s="302"/>
      <c r="J981" s="303"/>
      <c r="K981" s="302"/>
      <c r="L981" s="303"/>
      <c r="M981" s="302"/>
      <c r="N981" s="303"/>
      <c r="O981" s="302"/>
      <c r="P981" s="303"/>
      <c r="Q981" s="302"/>
      <c r="R981" s="303"/>
      <c r="S981" s="302"/>
      <c r="T981" s="303"/>
      <c r="U981" s="302"/>
      <c r="V981" s="303"/>
      <c r="W981" s="302"/>
      <c r="X981" s="303"/>
      <c r="Y981" s="302"/>
      <c r="Z981" s="303"/>
      <c r="AA981" s="302"/>
      <c r="AB981" s="303"/>
      <c r="AC981" s="302"/>
      <c r="AD981" s="304"/>
    </row>
    <row r="984" spans="1:32" ht="23.25">
      <c r="A984" s="810" t="s">
        <v>2404</v>
      </c>
      <c r="B984" s="810"/>
      <c r="C984" s="810"/>
      <c r="D984" s="810"/>
      <c r="E984" s="810"/>
      <c r="F984" s="810"/>
      <c r="G984" s="810"/>
      <c r="H984" s="810"/>
      <c r="I984" s="810"/>
      <c r="J984" s="810"/>
      <c r="K984" s="810"/>
      <c r="L984" s="810"/>
      <c r="M984" s="810"/>
      <c r="N984" s="810"/>
      <c r="O984" s="810"/>
      <c r="P984" s="810"/>
      <c r="Q984" s="810"/>
      <c r="R984" s="810"/>
      <c r="S984" s="810"/>
      <c r="T984" s="810"/>
      <c r="U984" s="810"/>
      <c r="V984" s="810"/>
      <c r="W984" s="810"/>
      <c r="X984" s="810"/>
      <c r="Y984" s="810"/>
      <c r="Z984" s="810"/>
      <c r="AA984" s="810"/>
      <c r="AB984" s="810"/>
      <c r="AC984" s="810"/>
      <c r="AD984" s="810"/>
    </row>
    <row r="985" spans="1:32" ht="23.25">
      <c r="A985" s="810" t="s">
        <v>124</v>
      </c>
      <c r="B985" s="810"/>
      <c r="C985" s="810"/>
      <c r="D985" s="810"/>
      <c r="E985" s="810"/>
      <c r="F985" s="810"/>
      <c r="G985" s="810"/>
      <c r="H985" s="810"/>
      <c r="I985" s="810"/>
      <c r="J985" s="810"/>
      <c r="K985" s="810"/>
      <c r="L985" s="810"/>
      <c r="M985" s="810"/>
      <c r="N985" s="810"/>
      <c r="O985" s="810"/>
      <c r="P985" s="810"/>
      <c r="Q985" s="810"/>
      <c r="R985" s="810"/>
      <c r="S985" s="810"/>
      <c r="T985" s="810"/>
      <c r="U985" s="810"/>
      <c r="V985" s="810"/>
      <c r="W985" s="810"/>
      <c r="X985" s="810"/>
      <c r="Y985" s="810"/>
      <c r="Z985" s="810"/>
      <c r="AA985" s="810"/>
      <c r="AB985" s="810"/>
      <c r="AC985" s="810"/>
      <c r="AD985" s="810"/>
    </row>
    <row r="986" spans="1:32" ht="21">
      <c r="A986" s="290"/>
      <c r="B986" s="812" t="s">
        <v>968</v>
      </c>
      <c r="C986" s="812"/>
      <c r="D986" s="812"/>
      <c r="E986" s="812"/>
      <c r="F986" s="812"/>
      <c r="G986" s="812"/>
      <c r="H986" s="812"/>
      <c r="I986" s="812"/>
      <c r="J986" s="812"/>
      <c r="K986" s="812"/>
      <c r="L986" s="812"/>
      <c r="M986" s="812"/>
      <c r="N986" s="812"/>
      <c r="O986" s="812"/>
      <c r="P986" s="812"/>
      <c r="Q986" s="812"/>
      <c r="R986" s="812"/>
      <c r="S986" s="812"/>
      <c r="T986" s="812"/>
      <c r="U986" s="812"/>
      <c r="V986" s="812"/>
      <c r="W986" s="812"/>
      <c r="X986" s="812"/>
      <c r="Y986" s="812"/>
      <c r="Z986" s="812"/>
      <c r="AA986" s="812"/>
      <c r="AB986" s="812"/>
      <c r="AC986" s="812"/>
      <c r="AD986" s="812"/>
    </row>
    <row r="987" spans="1:32" ht="21">
      <c r="A987" s="290"/>
      <c r="B987" s="292" t="s">
        <v>2154</v>
      </c>
      <c r="C987" s="292"/>
      <c r="D987" s="325"/>
      <c r="E987" s="297"/>
      <c r="F987" s="297"/>
      <c r="G987" s="297"/>
      <c r="H987" s="291"/>
      <c r="I987" s="291"/>
      <c r="J987" s="297"/>
      <c r="K987" s="291"/>
      <c r="L987" s="297"/>
      <c r="M987" s="291"/>
      <c r="N987" s="297"/>
      <c r="O987" s="291"/>
      <c r="P987" s="297"/>
      <c r="Q987" s="291"/>
      <c r="R987" s="297"/>
      <c r="S987" s="291"/>
      <c r="T987" s="297"/>
      <c r="U987" s="291"/>
      <c r="V987" s="297"/>
      <c r="W987" s="291"/>
      <c r="X987" s="297"/>
      <c r="Y987" s="291"/>
      <c r="Z987" s="297"/>
      <c r="AA987" s="291"/>
      <c r="AB987" s="297"/>
      <c r="AC987" s="291"/>
      <c r="AD987" s="297"/>
    </row>
    <row r="988" spans="1:32" s="5" customFormat="1" ht="23.25">
      <c r="A988" s="290"/>
      <c r="B988" s="293"/>
      <c r="C988" s="293"/>
      <c r="D988" s="294"/>
      <c r="E988" s="293"/>
      <c r="F988" s="293"/>
      <c r="G988" s="293"/>
      <c r="H988" s="295"/>
      <c r="I988" s="295"/>
      <c r="J988" s="376"/>
      <c r="K988" s="295"/>
      <c r="L988" s="376"/>
      <c r="M988" s="295"/>
      <c r="N988" s="376"/>
      <c r="O988" s="295"/>
      <c r="P988" s="376"/>
      <c r="Q988" s="295"/>
      <c r="R988" s="376"/>
      <c r="S988" s="295"/>
      <c r="T988" s="376"/>
      <c r="U988" s="295"/>
      <c r="V988" s="376"/>
      <c r="W988" s="295"/>
      <c r="X988" s="376"/>
      <c r="Y988" s="295"/>
      <c r="Z988" s="376"/>
      <c r="AA988" s="295"/>
      <c r="AB988" s="376"/>
      <c r="AC988" s="295"/>
      <c r="AD988" s="376"/>
      <c r="AE988"/>
    </row>
    <row r="989" spans="1:32" s="5" customFormat="1" ht="23.25">
      <c r="A989" s="290"/>
      <c r="B989" s="293"/>
      <c r="C989" s="293"/>
      <c r="D989" s="294"/>
      <c r="E989" s="293"/>
      <c r="F989" s="293"/>
      <c r="G989" s="293"/>
      <c r="H989" s="295"/>
      <c r="I989" s="295"/>
      <c r="J989" s="376"/>
      <c r="K989" s="295"/>
      <c r="L989" s="376"/>
      <c r="M989" s="295"/>
      <c r="N989" s="376"/>
      <c r="O989" s="295"/>
      <c r="P989" s="376"/>
      <c r="Q989" s="295"/>
      <c r="R989" s="376"/>
      <c r="S989" s="295"/>
      <c r="T989" s="376"/>
      <c r="U989" s="295"/>
      <c r="V989" s="376"/>
      <c r="W989" s="295"/>
      <c r="X989" s="376"/>
      <c r="Y989" s="295"/>
      <c r="Z989" s="376"/>
      <c r="AA989" s="295"/>
      <c r="AB989" s="376"/>
      <c r="AC989" s="295"/>
      <c r="AD989" s="376"/>
      <c r="AE989"/>
    </row>
    <row r="990" spans="1:32" s="17" customFormat="1" ht="18">
      <c r="A990" s="740" t="s">
        <v>940</v>
      </c>
      <c r="B990" s="740" t="s">
        <v>122</v>
      </c>
      <c r="C990" s="740" t="s">
        <v>942</v>
      </c>
      <c r="D990" s="813" t="s">
        <v>943</v>
      </c>
      <c r="E990" s="740" t="s">
        <v>944</v>
      </c>
      <c r="F990" s="740" t="s">
        <v>945</v>
      </c>
      <c r="G990" s="740" t="s">
        <v>1139</v>
      </c>
      <c r="H990" s="743" t="s">
        <v>946</v>
      </c>
      <c r="I990" s="743" t="s">
        <v>1853</v>
      </c>
      <c r="J990" s="776" t="s">
        <v>1852</v>
      </c>
      <c r="K990" s="765" t="s">
        <v>928</v>
      </c>
      <c r="L990" s="766"/>
      <c r="M990" s="751" t="s">
        <v>929</v>
      </c>
      <c r="N990" s="764"/>
      <c r="O990" s="764"/>
      <c r="P990" s="764"/>
      <c r="Q990" s="764"/>
      <c r="R990" s="764"/>
      <c r="S990" s="764"/>
      <c r="T990" s="764"/>
      <c r="U990" s="764"/>
      <c r="V990" s="764"/>
      <c r="W990" s="764"/>
      <c r="X990" s="764"/>
      <c r="Y990" s="764"/>
      <c r="Z990" s="764"/>
      <c r="AA990" s="764"/>
      <c r="AB990" s="764"/>
      <c r="AC990" s="764"/>
      <c r="AD990" s="752"/>
      <c r="AE990"/>
    </row>
    <row r="991" spans="1:32" s="17" customFormat="1" ht="18">
      <c r="A991" s="741"/>
      <c r="B991" s="741"/>
      <c r="C991" s="741"/>
      <c r="D991" s="814"/>
      <c r="E991" s="741"/>
      <c r="F991" s="741"/>
      <c r="G991" s="816"/>
      <c r="H991" s="744"/>
      <c r="I991" s="744"/>
      <c r="J991" s="777"/>
      <c r="K991" s="767"/>
      <c r="L991" s="768"/>
      <c r="M991" s="808" t="s">
        <v>930</v>
      </c>
      <c r="N991" s="809"/>
      <c r="O991" s="808" t="s">
        <v>931</v>
      </c>
      <c r="P991" s="809"/>
      <c r="Q991" s="808" t="s">
        <v>932</v>
      </c>
      <c r="R991" s="809"/>
      <c r="S991" s="808" t="s">
        <v>933</v>
      </c>
      <c r="T991" s="809"/>
      <c r="U991" s="808" t="s">
        <v>934</v>
      </c>
      <c r="V991" s="809"/>
      <c r="W991" s="808" t="s">
        <v>935</v>
      </c>
      <c r="X991" s="809"/>
      <c r="Y991" s="808" t="s">
        <v>936</v>
      </c>
      <c r="Z991" s="809"/>
      <c r="AA991" s="808" t="s">
        <v>950</v>
      </c>
      <c r="AB991" s="809"/>
      <c r="AC991" s="808" t="s">
        <v>951</v>
      </c>
      <c r="AD991" s="809"/>
      <c r="AE991"/>
    </row>
    <row r="992" spans="1:32" s="5" customFormat="1" ht="36">
      <c r="A992" s="742"/>
      <c r="B992" s="742"/>
      <c r="C992" s="742"/>
      <c r="D992" s="815"/>
      <c r="E992" s="742"/>
      <c r="F992" s="742"/>
      <c r="G992" s="817"/>
      <c r="H992" s="745"/>
      <c r="I992" s="745"/>
      <c r="J992" s="778"/>
      <c r="K992" s="416" t="s">
        <v>937</v>
      </c>
      <c r="L992" s="65" t="s">
        <v>949</v>
      </c>
      <c r="M992" s="416" t="s">
        <v>937</v>
      </c>
      <c r="N992" s="65" t="s">
        <v>949</v>
      </c>
      <c r="O992" s="416" t="s">
        <v>937</v>
      </c>
      <c r="P992" s="65" t="s">
        <v>949</v>
      </c>
      <c r="Q992" s="416" t="s">
        <v>937</v>
      </c>
      <c r="R992" s="65" t="s">
        <v>949</v>
      </c>
      <c r="S992" s="416" t="s">
        <v>937</v>
      </c>
      <c r="T992" s="65" t="s">
        <v>949</v>
      </c>
      <c r="U992" s="416" t="s">
        <v>937</v>
      </c>
      <c r="V992" s="65" t="s">
        <v>949</v>
      </c>
      <c r="W992" s="416" t="s">
        <v>937</v>
      </c>
      <c r="X992" s="65" t="s">
        <v>949</v>
      </c>
      <c r="Y992" s="416" t="s">
        <v>937</v>
      </c>
      <c r="Z992" s="65" t="s">
        <v>949</v>
      </c>
      <c r="AA992" s="416" t="s">
        <v>937</v>
      </c>
      <c r="AB992" s="65" t="s">
        <v>949</v>
      </c>
      <c r="AC992" s="416" t="s">
        <v>937</v>
      </c>
      <c r="AD992" s="65" t="s">
        <v>949</v>
      </c>
      <c r="AE992"/>
    </row>
    <row r="993" spans="1:32" s="5" customFormat="1" ht="18.75">
      <c r="A993" s="50">
        <v>1</v>
      </c>
      <c r="B993" s="311" t="s">
        <v>2142</v>
      </c>
      <c r="C993" s="312"/>
      <c r="D993" s="313">
        <v>1</v>
      </c>
      <c r="E993" s="314" t="s">
        <v>2139</v>
      </c>
      <c r="F993" s="314" t="s">
        <v>2140</v>
      </c>
      <c r="G993" s="314" t="s">
        <v>2141</v>
      </c>
      <c r="H993" s="289">
        <v>138</v>
      </c>
      <c r="I993" s="289">
        <v>138</v>
      </c>
      <c r="J993" s="143">
        <f>I993*100/H993</f>
        <v>100</v>
      </c>
      <c r="K993" s="390">
        <v>3</v>
      </c>
      <c r="L993" s="143">
        <f>K993*100/I993</f>
        <v>2.1739130434782608</v>
      </c>
      <c r="M993" s="422">
        <v>1</v>
      </c>
      <c r="N993" s="143">
        <f>M993*100/I993</f>
        <v>0.72463768115942029</v>
      </c>
      <c r="O993" s="422">
        <v>2</v>
      </c>
      <c r="P993" s="143">
        <f>O993*100/I993</f>
        <v>1.4492753623188406</v>
      </c>
      <c r="Q993" s="422">
        <v>0</v>
      </c>
      <c r="R993" s="143">
        <f>Q993*100/I993</f>
        <v>0</v>
      </c>
      <c r="S993" s="422">
        <v>0</v>
      </c>
      <c r="T993" s="143">
        <f>S993*100/I993</f>
        <v>0</v>
      </c>
      <c r="U993" s="422">
        <v>0</v>
      </c>
      <c r="V993" s="143">
        <f>U993*100/I993</f>
        <v>0</v>
      </c>
      <c r="W993" s="422">
        <v>0</v>
      </c>
      <c r="X993" s="143">
        <f>W993*100/I993</f>
        <v>0</v>
      </c>
      <c r="Y993" s="422">
        <v>0</v>
      </c>
      <c r="Z993" s="143">
        <f>Y993*100/I993</f>
        <v>0</v>
      </c>
      <c r="AA993" s="422">
        <v>0</v>
      </c>
      <c r="AB993" s="146">
        <f>AA993*100/I993</f>
        <v>0</v>
      </c>
      <c r="AC993" s="422">
        <v>0</v>
      </c>
      <c r="AD993" s="146">
        <f>AC993*100/I993</f>
        <v>0</v>
      </c>
      <c r="AE993">
        <v>1</v>
      </c>
      <c r="AF993" s="5">
        <v>1</v>
      </c>
    </row>
    <row r="994" spans="1:32" ht="19.5" thickBot="1">
      <c r="A994" s="821" t="s">
        <v>123</v>
      </c>
      <c r="B994" s="822"/>
      <c r="C994" s="822"/>
      <c r="D994" s="822"/>
      <c r="E994" s="822"/>
      <c r="F994" s="822"/>
      <c r="G994" s="823"/>
      <c r="H994" s="296">
        <f>SUM(H993)</f>
        <v>138</v>
      </c>
      <c r="I994" s="296">
        <f>SUM(I992:I993)</f>
        <v>138</v>
      </c>
      <c r="J994" s="33">
        <f>I994/H994*100</f>
        <v>100</v>
      </c>
      <c r="K994" s="418">
        <f>SUM(K993)</f>
        <v>3</v>
      </c>
      <c r="L994" s="227">
        <f>K994*100/I994</f>
        <v>2.1739130434782608</v>
      </c>
      <c r="M994" s="418">
        <f>SUM(M993)</f>
        <v>1</v>
      </c>
      <c r="N994" s="227">
        <f>M994*100/I994</f>
        <v>0.72463768115942029</v>
      </c>
      <c r="O994" s="418">
        <f>SUM(O993)</f>
        <v>2</v>
      </c>
      <c r="P994" s="227">
        <v>0</v>
      </c>
      <c r="Q994" s="418">
        <f>SUM(Q993)</f>
        <v>0</v>
      </c>
      <c r="R994" s="227">
        <v>0</v>
      </c>
      <c r="S994" s="418">
        <f>SUM(S993)</f>
        <v>0</v>
      </c>
      <c r="T994" s="227">
        <v>0</v>
      </c>
      <c r="U994" s="418">
        <f>SUM(U993)</f>
        <v>0</v>
      </c>
      <c r="V994" s="227">
        <v>0</v>
      </c>
      <c r="W994" s="418">
        <f>SUM(W993)</f>
        <v>0</v>
      </c>
      <c r="X994" s="227">
        <v>0</v>
      </c>
      <c r="Y994" s="418">
        <f>SUM(Y993)</f>
        <v>0</v>
      </c>
      <c r="Z994" s="227">
        <v>0</v>
      </c>
      <c r="AA994" s="418">
        <f>SUM(AA993)</f>
        <v>0</v>
      </c>
      <c r="AB994" s="227">
        <v>0</v>
      </c>
      <c r="AC994" s="418">
        <f>SUM(AC993)</f>
        <v>0</v>
      </c>
      <c r="AD994" s="227">
        <v>0</v>
      </c>
    </row>
    <row r="995" spans="1:32" ht="18.75" thickTop="1">
      <c r="A995" s="109" t="s">
        <v>2128</v>
      </c>
      <c r="B995" s="109"/>
    </row>
    <row r="996" spans="1:32">
      <c r="AE996" s="9"/>
    </row>
    <row r="997" spans="1:32">
      <c r="AE997" s="9"/>
    </row>
    <row r="998" spans="1:32">
      <c r="AE998" s="9"/>
    </row>
    <row r="999" spans="1:32">
      <c r="AE999" s="9"/>
    </row>
    <row r="1000" spans="1:32">
      <c r="AE1000" s="9"/>
    </row>
    <row r="1001" spans="1:32">
      <c r="AE1001" s="9"/>
    </row>
    <row r="1002" spans="1:32">
      <c r="AE1002" s="9"/>
    </row>
    <row r="1003" spans="1:32">
      <c r="AE1003" s="9"/>
    </row>
    <row r="1004" spans="1:32" ht="23.25">
      <c r="A1004" s="810" t="s">
        <v>2404</v>
      </c>
      <c r="B1004" s="810"/>
      <c r="C1004" s="810"/>
      <c r="D1004" s="810"/>
      <c r="E1004" s="810"/>
      <c r="F1004" s="810"/>
      <c r="G1004" s="810"/>
      <c r="H1004" s="810"/>
      <c r="I1004" s="810"/>
      <c r="J1004" s="810"/>
      <c r="K1004" s="810"/>
      <c r="L1004" s="810"/>
      <c r="M1004" s="810"/>
      <c r="N1004" s="810"/>
      <c r="O1004" s="810"/>
      <c r="P1004" s="810"/>
      <c r="Q1004" s="810"/>
      <c r="R1004" s="810"/>
      <c r="S1004" s="810"/>
      <c r="T1004" s="810"/>
      <c r="U1004" s="810"/>
      <c r="V1004" s="810"/>
      <c r="W1004" s="810"/>
      <c r="X1004" s="810"/>
      <c r="Y1004" s="810"/>
      <c r="Z1004" s="810"/>
      <c r="AA1004" s="810"/>
      <c r="AB1004" s="810"/>
      <c r="AC1004" s="810"/>
      <c r="AD1004" s="810"/>
      <c r="AE1004" s="3"/>
    </row>
    <row r="1005" spans="1:32" ht="18" customHeight="1">
      <c r="A1005" s="810" t="s">
        <v>124</v>
      </c>
      <c r="B1005" s="810"/>
      <c r="C1005" s="810"/>
      <c r="D1005" s="810"/>
      <c r="E1005" s="810"/>
      <c r="F1005" s="810"/>
      <c r="G1005" s="810"/>
      <c r="H1005" s="810"/>
      <c r="I1005" s="810"/>
      <c r="J1005" s="810"/>
      <c r="K1005" s="810"/>
      <c r="L1005" s="810"/>
      <c r="M1005" s="810"/>
      <c r="N1005" s="810"/>
      <c r="O1005" s="810"/>
      <c r="P1005" s="810"/>
      <c r="Q1005" s="810"/>
      <c r="R1005" s="810"/>
      <c r="S1005" s="810"/>
      <c r="T1005" s="810"/>
      <c r="U1005" s="810"/>
      <c r="V1005" s="810"/>
      <c r="W1005" s="810"/>
      <c r="X1005" s="810"/>
      <c r="Y1005" s="810"/>
      <c r="Z1005" s="810"/>
      <c r="AA1005" s="810"/>
      <c r="AB1005" s="810"/>
      <c r="AC1005" s="810"/>
      <c r="AD1005" s="810"/>
    </row>
    <row r="1006" spans="1:32" ht="21">
      <c r="A1006" s="290"/>
      <c r="B1006" s="812" t="s">
        <v>968</v>
      </c>
      <c r="C1006" s="812"/>
      <c r="D1006" s="812"/>
      <c r="E1006" s="812"/>
      <c r="F1006" s="812"/>
      <c r="G1006" s="812"/>
      <c r="H1006" s="812"/>
      <c r="I1006" s="812"/>
      <c r="J1006" s="812"/>
      <c r="K1006" s="812"/>
      <c r="L1006" s="812"/>
      <c r="M1006" s="812"/>
      <c r="N1006" s="812"/>
      <c r="O1006" s="812"/>
      <c r="P1006" s="812"/>
      <c r="Q1006" s="812"/>
      <c r="R1006" s="812"/>
      <c r="S1006" s="812"/>
      <c r="T1006" s="812"/>
      <c r="U1006" s="812"/>
      <c r="V1006" s="812"/>
      <c r="W1006" s="812"/>
      <c r="X1006" s="812"/>
      <c r="Y1006" s="812"/>
      <c r="Z1006" s="812"/>
      <c r="AA1006" s="812"/>
      <c r="AB1006" s="812"/>
      <c r="AC1006" s="812"/>
      <c r="AD1006" s="812"/>
    </row>
    <row r="1007" spans="1:32" ht="21">
      <c r="A1007" s="290"/>
      <c r="B1007" s="292" t="s">
        <v>2156</v>
      </c>
      <c r="C1007" s="292"/>
      <c r="D1007" s="325"/>
      <c r="E1007" s="297"/>
      <c r="F1007" s="297"/>
      <c r="G1007" s="297"/>
      <c r="H1007" s="291"/>
      <c r="I1007" s="291"/>
      <c r="J1007" s="297"/>
      <c r="K1007" s="291"/>
      <c r="L1007" s="297"/>
      <c r="M1007" s="291"/>
      <c r="N1007" s="297"/>
      <c r="O1007" s="291"/>
      <c r="P1007" s="297"/>
      <c r="Q1007" s="291"/>
      <c r="R1007" s="297"/>
      <c r="S1007" s="291"/>
      <c r="T1007" s="297"/>
      <c r="U1007" s="291"/>
      <c r="V1007" s="297"/>
      <c r="W1007" s="291"/>
      <c r="X1007" s="297"/>
      <c r="Y1007" s="291"/>
      <c r="Z1007" s="297"/>
      <c r="AA1007" s="291"/>
      <c r="AB1007" s="297"/>
      <c r="AC1007" s="291"/>
      <c r="AD1007" s="297"/>
    </row>
    <row r="1008" spans="1:32" ht="23.25">
      <c r="A1008" s="290"/>
      <c r="B1008" s="293"/>
      <c r="C1008" s="293"/>
      <c r="D1008" s="294"/>
      <c r="E1008" s="293"/>
      <c r="F1008" s="293"/>
      <c r="G1008" s="293"/>
      <c r="H1008" s="295"/>
      <c r="I1008" s="295"/>
      <c r="J1008" s="376"/>
      <c r="K1008" s="295"/>
      <c r="L1008" s="376"/>
      <c r="M1008" s="295"/>
      <c r="N1008" s="376"/>
      <c r="O1008" s="295"/>
      <c r="P1008" s="376"/>
      <c r="Q1008" s="295"/>
      <c r="R1008" s="376"/>
      <c r="S1008" s="295"/>
      <c r="T1008" s="376"/>
      <c r="U1008" s="295"/>
      <c r="V1008" s="376"/>
      <c r="W1008" s="295"/>
      <c r="X1008" s="376"/>
      <c r="Y1008" s="295"/>
      <c r="Z1008" s="376"/>
      <c r="AA1008" s="295"/>
      <c r="AB1008" s="376"/>
      <c r="AC1008" s="295"/>
      <c r="AD1008" s="376"/>
    </row>
    <row r="1009" spans="1:33" ht="23.25">
      <c r="A1009" s="290"/>
      <c r="B1009" s="293"/>
      <c r="C1009" s="293"/>
      <c r="D1009" s="294"/>
      <c r="E1009" s="293"/>
      <c r="F1009" s="293"/>
      <c r="G1009" s="293"/>
      <c r="H1009" s="295"/>
      <c r="I1009" s="295"/>
      <c r="J1009" s="376"/>
      <c r="K1009" s="295"/>
      <c r="L1009" s="376"/>
      <c r="M1009" s="295"/>
      <c r="N1009" s="376"/>
      <c r="O1009" s="295"/>
      <c r="P1009" s="376"/>
      <c r="Q1009" s="295"/>
      <c r="R1009" s="376"/>
      <c r="S1009" s="295"/>
      <c r="T1009" s="376"/>
      <c r="U1009" s="295"/>
      <c r="V1009" s="376"/>
      <c r="W1009" s="295"/>
      <c r="X1009" s="376"/>
      <c r="Y1009" s="295"/>
      <c r="Z1009" s="376"/>
      <c r="AA1009" s="295"/>
      <c r="AB1009" s="376"/>
      <c r="AC1009" s="295"/>
      <c r="AD1009" s="376"/>
    </row>
    <row r="1010" spans="1:33" ht="18">
      <c r="A1010" s="740" t="s">
        <v>940</v>
      </c>
      <c r="B1010" s="740" t="s">
        <v>122</v>
      </c>
      <c r="C1010" s="740" t="s">
        <v>942</v>
      </c>
      <c r="D1010" s="813" t="s">
        <v>943</v>
      </c>
      <c r="E1010" s="740" t="s">
        <v>944</v>
      </c>
      <c r="F1010" s="740" t="s">
        <v>945</v>
      </c>
      <c r="G1010" s="740" t="s">
        <v>1139</v>
      </c>
      <c r="H1010" s="743" t="s">
        <v>946</v>
      </c>
      <c r="I1010" s="743" t="s">
        <v>1853</v>
      </c>
      <c r="J1010" s="776" t="s">
        <v>1852</v>
      </c>
      <c r="K1010" s="765" t="s">
        <v>928</v>
      </c>
      <c r="L1010" s="766"/>
      <c r="M1010" s="751" t="s">
        <v>929</v>
      </c>
      <c r="N1010" s="764"/>
      <c r="O1010" s="764"/>
      <c r="P1010" s="764"/>
      <c r="Q1010" s="764"/>
      <c r="R1010" s="764"/>
      <c r="S1010" s="764"/>
      <c r="T1010" s="764"/>
      <c r="U1010" s="764"/>
      <c r="V1010" s="764"/>
      <c r="W1010" s="764"/>
      <c r="X1010" s="764"/>
      <c r="Y1010" s="764"/>
      <c r="Z1010" s="764"/>
      <c r="AA1010" s="764"/>
      <c r="AB1010" s="764"/>
      <c r="AC1010" s="764"/>
      <c r="AD1010" s="752"/>
    </row>
    <row r="1011" spans="1:33" ht="18">
      <c r="A1011" s="741"/>
      <c r="B1011" s="741"/>
      <c r="C1011" s="741"/>
      <c r="D1011" s="814"/>
      <c r="E1011" s="741"/>
      <c r="F1011" s="741"/>
      <c r="G1011" s="816"/>
      <c r="H1011" s="744"/>
      <c r="I1011" s="744"/>
      <c r="J1011" s="777"/>
      <c r="K1011" s="767"/>
      <c r="L1011" s="768"/>
      <c r="M1011" s="808" t="s">
        <v>930</v>
      </c>
      <c r="N1011" s="809"/>
      <c r="O1011" s="808" t="s">
        <v>931</v>
      </c>
      <c r="P1011" s="809"/>
      <c r="Q1011" s="808" t="s">
        <v>932</v>
      </c>
      <c r="R1011" s="809"/>
      <c r="S1011" s="808" t="s">
        <v>933</v>
      </c>
      <c r="T1011" s="809"/>
      <c r="U1011" s="808" t="s">
        <v>934</v>
      </c>
      <c r="V1011" s="809"/>
      <c r="W1011" s="808" t="s">
        <v>935</v>
      </c>
      <c r="X1011" s="809"/>
      <c r="Y1011" s="808" t="s">
        <v>936</v>
      </c>
      <c r="Z1011" s="809"/>
      <c r="AA1011" s="808" t="s">
        <v>950</v>
      </c>
      <c r="AB1011" s="809"/>
      <c r="AC1011" s="808" t="s">
        <v>951</v>
      </c>
      <c r="AD1011" s="809"/>
    </row>
    <row r="1012" spans="1:33" ht="36">
      <c r="A1012" s="742"/>
      <c r="B1012" s="742"/>
      <c r="C1012" s="742"/>
      <c r="D1012" s="815"/>
      <c r="E1012" s="742"/>
      <c r="F1012" s="742"/>
      <c r="G1012" s="817"/>
      <c r="H1012" s="745"/>
      <c r="I1012" s="745"/>
      <c r="J1012" s="778"/>
      <c r="K1012" s="416" t="s">
        <v>937</v>
      </c>
      <c r="L1012" s="65" t="s">
        <v>949</v>
      </c>
      <c r="M1012" s="416" t="s">
        <v>937</v>
      </c>
      <c r="N1012" s="65" t="s">
        <v>949</v>
      </c>
      <c r="O1012" s="416" t="s">
        <v>937</v>
      </c>
      <c r="P1012" s="65" t="s">
        <v>949</v>
      </c>
      <c r="Q1012" s="416" t="s">
        <v>937</v>
      </c>
      <c r="R1012" s="65" t="s">
        <v>949</v>
      </c>
      <c r="S1012" s="416" t="s">
        <v>937</v>
      </c>
      <c r="T1012" s="65" t="s">
        <v>949</v>
      </c>
      <c r="U1012" s="416" t="s">
        <v>937</v>
      </c>
      <c r="V1012" s="65" t="s">
        <v>949</v>
      </c>
      <c r="W1012" s="416" t="s">
        <v>937</v>
      </c>
      <c r="X1012" s="65" t="s">
        <v>949</v>
      </c>
      <c r="Y1012" s="416" t="s">
        <v>937</v>
      </c>
      <c r="Z1012" s="65" t="s">
        <v>949</v>
      </c>
      <c r="AA1012" s="416" t="s">
        <v>937</v>
      </c>
      <c r="AB1012" s="65" t="s">
        <v>949</v>
      </c>
      <c r="AC1012" s="416" t="s">
        <v>937</v>
      </c>
      <c r="AD1012" s="65" t="s">
        <v>949</v>
      </c>
    </row>
    <row r="1013" spans="1:33" s="199" customFormat="1" ht="18">
      <c r="A1013" s="50">
        <v>1</v>
      </c>
      <c r="B1013" s="346" t="s">
        <v>2157</v>
      </c>
      <c r="C1013" s="50"/>
      <c r="D1013" s="50">
        <v>1</v>
      </c>
      <c r="E1013" s="50" t="s">
        <v>1330</v>
      </c>
      <c r="F1013" s="50" t="s">
        <v>1330</v>
      </c>
      <c r="G1013" s="50" t="s">
        <v>1334</v>
      </c>
      <c r="H1013" s="375"/>
      <c r="I1013" s="375"/>
      <c r="J1013" s="26" t="e">
        <f t="shared" ref="J1013:J1020" si="106">I1013*100/H1013</f>
        <v>#DIV/0!</v>
      </c>
      <c r="K1013" s="25">
        <v>0</v>
      </c>
      <c r="L1013" s="26" t="e">
        <f t="shared" ref="L1013:L1020" si="107">K1013*100/I1013</f>
        <v>#DIV/0!</v>
      </c>
      <c r="M1013" s="40">
        <v>0</v>
      </c>
      <c r="N1013" s="26" t="e">
        <f t="shared" ref="N1013:N1020" si="108">M1013*100/I1013</f>
        <v>#DIV/0!</v>
      </c>
      <c r="O1013" s="40">
        <v>0</v>
      </c>
      <c r="P1013" s="26" t="e">
        <f t="shared" ref="P1013:P1020" si="109">O1013*100/I1013</f>
        <v>#DIV/0!</v>
      </c>
      <c r="Q1013" s="40">
        <v>0</v>
      </c>
      <c r="R1013" s="26" t="e">
        <f>Q1013/I1013*100</f>
        <v>#DIV/0!</v>
      </c>
      <c r="S1013" s="40">
        <v>0</v>
      </c>
      <c r="T1013" s="26" t="e">
        <f t="shared" ref="T1013:T1019" si="110">S1013*100/I1013</f>
        <v>#DIV/0!</v>
      </c>
      <c r="U1013" s="40">
        <v>0</v>
      </c>
      <c r="V1013" s="26" t="e">
        <f t="shared" ref="V1013:V1020" si="111">U1013*100/I1013</f>
        <v>#DIV/0!</v>
      </c>
      <c r="W1013" s="40">
        <v>0</v>
      </c>
      <c r="X1013" s="26" t="e">
        <f t="shared" ref="X1013:X1020" si="112">W1013*100/I1013</f>
        <v>#DIV/0!</v>
      </c>
      <c r="Y1013" s="40">
        <v>0</v>
      </c>
      <c r="Z1013" s="26" t="e">
        <f t="shared" ref="Z1013:Z1020" si="113">Y1013*100/I1013</f>
        <v>#DIV/0!</v>
      </c>
      <c r="AA1013" s="40">
        <v>0</v>
      </c>
      <c r="AB1013" s="26" t="e">
        <f t="shared" ref="AB1013:AB1020" si="114">AA1013*100/K1013</f>
        <v>#DIV/0!</v>
      </c>
      <c r="AC1013" s="40">
        <v>0</v>
      </c>
      <c r="AD1013" s="26" t="e">
        <f t="shared" ref="AD1013:AD1020" si="115">AC1013*100/M1013</f>
        <v>#DIV/0!</v>
      </c>
      <c r="AE1013" s="199">
        <v>1</v>
      </c>
      <c r="AF1013" s="199">
        <v>0</v>
      </c>
    </row>
    <row r="1014" spans="1:33" s="207" customFormat="1" ht="18">
      <c r="A1014" s="50">
        <v>2</v>
      </c>
      <c r="B1014" s="346" t="s">
        <v>2158</v>
      </c>
      <c r="C1014" s="50"/>
      <c r="D1014" s="50">
        <v>2</v>
      </c>
      <c r="E1014" s="50" t="s">
        <v>1322</v>
      </c>
      <c r="F1014" s="50" t="s">
        <v>1330</v>
      </c>
      <c r="G1014" s="50" t="s">
        <v>1334</v>
      </c>
      <c r="H1014" s="375"/>
      <c r="I1014" s="375"/>
      <c r="J1014" s="26" t="e">
        <f t="shared" si="106"/>
        <v>#DIV/0!</v>
      </c>
      <c r="K1014" s="25">
        <v>0</v>
      </c>
      <c r="L1014" s="26" t="e">
        <f t="shared" si="107"/>
        <v>#DIV/0!</v>
      </c>
      <c r="M1014" s="40">
        <v>0</v>
      </c>
      <c r="N1014" s="26" t="e">
        <f t="shared" si="108"/>
        <v>#DIV/0!</v>
      </c>
      <c r="O1014" s="40">
        <v>0</v>
      </c>
      <c r="P1014" s="26" t="e">
        <f t="shared" si="109"/>
        <v>#DIV/0!</v>
      </c>
      <c r="Q1014" s="40">
        <v>0</v>
      </c>
      <c r="R1014" s="26" t="e">
        <f t="shared" ref="R1014:R1020" si="116">Q1014/I1014*100</f>
        <v>#DIV/0!</v>
      </c>
      <c r="S1014" s="40">
        <v>0</v>
      </c>
      <c r="T1014" s="26" t="e">
        <f t="shared" si="110"/>
        <v>#DIV/0!</v>
      </c>
      <c r="U1014" s="40">
        <v>0</v>
      </c>
      <c r="V1014" s="26" t="e">
        <f t="shared" si="111"/>
        <v>#DIV/0!</v>
      </c>
      <c r="W1014" s="40">
        <v>0</v>
      </c>
      <c r="X1014" s="26" t="e">
        <f t="shared" si="112"/>
        <v>#DIV/0!</v>
      </c>
      <c r="Y1014" s="40">
        <v>0</v>
      </c>
      <c r="Z1014" s="26" t="e">
        <f t="shared" si="113"/>
        <v>#DIV/0!</v>
      </c>
      <c r="AA1014" s="40">
        <v>0</v>
      </c>
      <c r="AB1014" s="26" t="e">
        <f t="shared" si="114"/>
        <v>#DIV/0!</v>
      </c>
      <c r="AC1014" s="40">
        <v>0</v>
      </c>
      <c r="AD1014" s="26" t="e">
        <f t="shared" si="115"/>
        <v>#DIV/0!</v>
      </c>
      <c r="AE1014" s="199">
        <v>1</v>
      </c>
      <c r="AF1014" s="207">
        <v>0</v>
      </c>
    </row>
    <row r="1015" spans="1:33" s="5" customFormat="1" ht="18">
      <c r="A1015" s="50">
        <v>3</v>
      </c>
      <c r="B1015" s="346" t="s">
        <v>2159</v>
      </c>
      <c r="C1015" s="50"/>
      <c r="D1015" s="50">
        <v>3</v>
      </c>
      <c r="E1015" s="50" t="s">
        <v>2155</v>
      </c>
      <c r="F1015" s="50" t="s">
        <v>1326</v>
      </c>
      <c r="G1015" s="50" t="s">
        <v>1333</v>
      </c>
      <c r="H1015" s="289">
        <v>509</v>
      </c>
      <c r="I1015" s="289">
        <v>385</v>
      </c>
      <c r="J1015" s="26">
        <f t="shared" si="106"/>
        <v>75.638506876227893</v>
      </c>
      <c r="K1015" s="25">
        <v>39</v>
      </c>
      <c r="L1015" s="26">
        <f t="shared" si="107"/>
        <v>10.129870129870129</v>
      </c>
      <c r="M1015" s="40">
        <v>0</v>
      </c>
      <c r="N1015" s="26">
        <f t="shared" si="108"/>
        <v>0</v>
      </c>
      <c r="O1015" s="40">
        <v>28</v>
      </c>
      <c r="P1015" s="26">
        <f t="shared" si="109"/>
        <v>7.2727272727272725</v>
      </c>
      <c r="Q1015" s="40">
        <v>8</v>
      </c>
      <c r="R1015" s="26">
        <f t="shared" si="116"/>
        <v>2.0779220779220777</v>
      </c>
      <c r="S1015" s="40">
        <v>0</v>
      </c>
      <c r="T1015" s="26">
        <f t="shared" si="110"/>
        <v>0</v>
      </c>
      <c r="U1015" s="40">
        <v>3</v>
      </c>
      <c r="V1015" s="26">
        <f t="shared" si="111"/>
        <v>0.77922077922077926</v>
      </c>
      <c r="W1015" s="40">
        <v>0</v>
      </c>
      <c r="X1015" s="26">
        <f t="shared" si="112"/>
        <v>0</v>
      </c>
      <c r="Y1015" s="40">
        <v>0</v>
      </c>
      <c r="Z1015" s="26">
        <f t="shared" si="113"/>
        <v>0</v>
      </c>
      <c r="AA1015" s="40">
        <v>0</v>
      </c>
      <c r="AB1015" s="26">
        <f t="shared" si="114"/>
        <v>0</v>
      </c>
      <c r="AC1015" s="40">
        <v>0</v>
      </c>
      <c r="AD1015" s="26" t="e">
        <f t="shared" si="115"/>
        <v>#DIV/0!</v>
      </c>
      <c r="AE1015">
        <v>1</v>
      </c>
      <c r="AF1015" s="5">
        <v>1</v>
      </c>
    </row>
    <row r="1016" spans="1:33" s="17" customFormat="1" ht="18">
      <c r="A1016" s="50">
        <v>4</v>
      </c>
      <c r="B1016" s="346" t="s">
        <v>2160</v>
      </c>
      <c r="C1016" s="50"/>
      <c r="D1016" s="50">
        <v>9</v>
      </c>
      <c r="E1016" s="50" t="s">
        <v>1328</v>
      </c>
      <c r="F1016" s="50" t="s">
        <v>1328</v>
      </c>
      <c r="G1016" s="50" t="s">
        <v>1333</v>
      </c>
      <c r="H1016" s="289">
        <v>885</v>
      </c>
      <c r="I1016" s="289">
        <v>580</v>
      </c>
      <c r="J1016" s="26">
        <f t="shared" si="106"/>
        <v>65.536723163841813</v>
      </c>
      <c r="K1016" s="25">
        <v>48</v>
      </c>
      <c r="L1016" s="26">
        <f t="shared" si="107"/>
        <v>8.2758620689655178</v>
      </c>
      <c r="M1016" s="40">
        <v>0</v>
      </c>
      <c r="N1016" s="26">
        <f t="shared" si="108"/>
        <v>0</v>
      </c>
      <c r="O1016" s="40">
        <v>22</v>
      </c>
      <c r="P1016" s="26">
        <f t="shared" si="109"/>
        <v>3.7931034482758621</v>
      </c>
      <c r="Q1016" s="40">
        <v>3</v>
      </c>
      <c r="R1016" s="26">
        <f t="shared" si="116"/>
        <v>0.51724137931034486</v>
      </c>
      <c r="S1016" s="40">
        <v>0</v>
      </c>
      <c r="T1016" s="26">
        <f t="shared" si="110"/>
        <v>0</v>
      </c>
      <c r="U1016" s="40">
        <v>20</v>
      </c>
      <c r="V1016" s="26">
        <f t="shared" si="111"/>
        <v>3.4482758620689653</v>
      </c>
      <c r="W1016" s="40">
        <v>3</v>
      </c>
      <c r="X1016" s="26">
        <f t="shared" si="112"/>
        <v>0.51724137931034486</v>
      </c>
      <c r="Y1016" s="40">
        <v>0</v>
      </c>
      <c r="Z1016" s="26">
        <f t="shared" si="113"/>
        <v>0</v>
      </c>
      <c r="AA1016" s="40">
        <v>0</v>
      </c>
      <c r="AB1016" s="26">
        <f t="shared" si="114"/>
        <v>0</v>
      </c>
      <c r="AC1016" s="40">
        <v>0</v>
      </c>
      <c r="AD1016" s="26" t="e">
        <f t="shared" si="115"/>
        <v>#DIV/0!</v>
      </c>
      <c r="AE1016">
        <v>1</v>
      </c>
      <c r="AF1016" s="17">
        <v>1</v>
      </c>
    </row>
    <row r="1017" spans="1:33" s="155" customFormat="1" ht="31.5" customHeight="1">
      <c r="A1017" s="50">
        <v>5</v>
      </c>
      <c r="B1017" s="346" t="s">
        <v>2161</v>
      </c>
      <c r="C1017" s="50"/>
      <c r="D1017" s="368">
        <v>1</v>
      </c>
      <c r="E1017" s="50" t="s">
        <v>19</v>
      </c>
      <c r="F1017" s="50" t="s">
        <v>1326</v>
      </c>
      <c r="G1017" s="50" t="s">
        <v>1333</v>
      </c>
      <c r="H1017" s="289">
        <v>268</v>
      </c>
      <c r="I1017" s="289">
        <v>209</v>
      </c>
      <c r="J1017" s="26">
        <f t="shared" si="106"/>
        <v>77.985074626865668</v>
      </c>
      <c r="K1017" s="25">
        <v>24</v>
      </c>
      <c r="L1017" s="26">
        <f t="shared" si="107"/>
        <v>11.483253588516746</v>
      </c>
      <c r="M1017" s="40">
        <v>0</v>
      </c>
      <c r="N1017" s="26">
        <f t="shared" si="108"/>
        <v>0</v>
      </c>
      <c r="O1017" s="40">
        <v>2</v>
      </c>
      <c r="P1017" s="26">
        <f t="shared" si="109"/>
        <v>0.9569377990430622</v>
      </c>
      <c r="Q1017" s="40">
        <v>1</v>
      </c>
      <c r="R1017" s="26">
        <f t="shared" si="116"/>
        <v>0.4784688995215311</v>
      </c>
      <c r="S1017" s="40">
        <v>0</v>
      </c>
      <c r="T1017" s="26">
        <f t="shared" si="110"/>
        <v>0</v>
      </c>
      <c r="U1017" s="40">
        <v>4</v>
      </c>
      <c r="V1017" s="26">
        <f t="shared" si="111"/>
        <v>1.9138755980861244</v>
      </c>
      <c r="W1017" s="40">
        <v>0</v>
      </c>
      <c r="X1017" s="26">
        <f t="shared" si="112"/>
        <v>0</v>
      </c>
      <c r="Y1017" s="40">
        <v>0</v>
      </c>
      <c r="Z1017" s="26">
        <f t="shared" si="113"/>
        <v>0</v>
      </c>
      <c r="AA1017" s="40">
        <v>0</v>
      </c>
      <c r="AB1017" s="26">
        <f t="shared" si="114"/>
        <v>0</v>
      </c>
      <c r="AC1017" s="40">
        <v>0</v>
      </c>
      <c r="AD1017" s="26" t="e">
        <f t="shared" si="115"/>
        <v>#DIV/0!</v>
      </c>
      <c r="AE1017" s="155">
        <v>1</v>
      </c>
      <c r="AF1017" s="155">
        <v>1</v>
      </c>
      <c r="AG1017" s="165" t="s">
        <v>2437</v>
      </c>
    </row>
    <row r="1018" spans="1:33" s="5" customFormat="1" ht="22.5">
      <c r="A1018" s="50">
        <v>6</v>
      </c>
      <c r="B1018" s="346" t="s">
        <v>2162</v>
      </c>
      <c r="C1018" s="50"/>
      <c r="D1018" s="368">
        <v>1</v>
      </c>
      <c r="E1018" s="50" t="s">
        <v>1913</v>
      </c>
      <c r="F1018" s="50" t="s">
        <v>1913</v>
      </c>
      <c r="G1018" s="50" t="s">
        <v>1333</v>
      </c>
      <c r="H1018" s="415">
        <v>963</v>
      </c>
      <c r="I1018" s="415">
        <v>456</v>
      </c>
      <c r="J1018" s="26">
        <f t="shared" si="106"/>
        <v>47.352024922118382</v>
      </c>
      <c r="K1018" s="25">
        <v>9</v>
      </c>
      <c r="L1018" s="26">
        <f t="shared" si="107"/>
        <v>1.9736842105263157</v>
      </c>
      <c r="M1018" s="40">
        <v>0</v>
      </c>
      <c r="N1018" s="26">
        <f t="shared" si="108"/>
        <v>0</v>
      </c>
      <c r="O1018" s="40">
        <v>0</v>
      </c>
      <c r="P1018" s="26">
        <f t="shared" si="109"/>
        <v>0</v>
      </c>
      <c r="Q1018" s="40">
        <v>0</v>
      </c>
      <c r="R1018" s="26">
        <f t="shared" si="116"/>
        <v>0</v>
      </c>
      <c r="S1018" s="40">
        <v>0</v>
      </c>
      <c r="T1018" s="26">
        <f t="shared" si="110"/>
        <v>0</v>
      </c>
      <c r="U1018" s="40">
        <v>0</v>
      </c>
      <c r="V1018" s="26">
        <f t="shared" si="111"/>
        <v>0</v>
      </c>
      <c r="W1018" s="40">
        <v>7</v>
      </c>
      <c r="X1018" s="26">
        <f t="shared" si="112"/>
        <v>1.5350877192982457</v>
      </c>
      <c r="Y1018" s="40">
        <v>0</v>
      </c>
      <c r="Z1018" s="26">
        <f t="shared" si="113"/>
        <v>0</v>
      </c>
      <c r="AA1018" s="40">
        <v>0</v>
      </c>
      <c r="AB1018" s="26">
        <f t="shared" si="114"/>
        <v>0</v>
      </c>
      <c r="AC1018" s="40">
        <v>0</v>
      </c>
      <c r="AD1018" s="26" t="e">
        <f t="shared" si="115"/>
        <v>#DIV/0!</v>
      </c>
      <c r="AE1018" s="5">
        <v>1</v>
      </c>
      <c r="AF1018" s="193">
        <v>1</v>
      </c>
      <c r="AG1018" s="165" t="s">
        <v>2438</v>
      </c>
    </row>
    <row r="1019" spans="1:33" s="5" customFormat="1" ht="18">
      <c r="A1019" s="50">
        <v>7</v>
      </c>
      <c r="B1019" s="311" t="s">
        <v>2163</v>
      </c>
      <c r="C1019" s="50"/>
      <c r="D1019" s="313">
        <v>1</v>
      </c>
      <c r="E1019" s="314" t="s">
        <v>1909</v>
      </c>
      <c r="F1019" s="314" t="s">
        <v>1329</v>
      </c>
      <c r="G1019" s="50" t="s">
        <v>1333</v>
      </c>
      <c r="H1019" s="339">
        <v>271</v>
      </c>
      <c r="I1019" s="415">
        <v>222</v>
      </c>
      <c r="J1019" s="26">
        <f t="shared" si="106"/>
        <v>81.918819188191875</v>
      </c>
      <c r="K1019" s="25">
        <v>5</v>
      </c>
      <c r="L1019" s="26">
        <f t="shared" si="107"/>
        <v>2.2522522522522523</v>
      </c>
      <c r="M1019" s="40">
        <v>3</v>
      </c>
      <c r="N1019" s="26">
        <f t="shared" si="108"/>
        <v>1.3513513513513513</v>
      </c>
      <c r="O1019" s="40">
        <v>2</v>
      </c>
      <c r="P1019" s="26">
        <f t="shared" si="109"/>
        <v>0.90090090090090091</v>
      </c>
      <c r="Q1019" s="40">
        <v>0</v>
      </c>
      <c r="R1019" s="26">
        <f t="shared" si="116"/>
        <v>0</v>
      </c>
      <c r="S1019" s="40">
        <v>0</v>
      </c>
      <c r="T1019" s="26">
        <f t="shared" si="110"/>
        <v>0</v>
      </c>
      <c r="U1019" s="40">
        <v>0</v>
      </c>
      <c r="V1019" s="26">
        <f t="shared" si="111"/>
        <v>0</v>
      </c>
      <c r="W1019" s="40">
        <v>0</v>
      </c>
      <c r="X1019" s="26">
        <f t="shared" si="112"/>
        <v>0</v>
      </c>
      <c r="Y1019" s="40">
        <v>0</v>
      </c>
      <c r="Z1019" s="26">
        <f t="shared" si="113"/>
        <v>0</v>
      </c>
      <c r="AA1019" s="40">
        <v>0</v>
      </c>
      <c r="AB1019" s="26">
        <f t="shared" si="114"/>
        <v>0</v>
      </c>
      <c r="AC1019" s="40">
        <v>0</v>
      </c>
      <c r="AD1019" s="26">
        <f t="shared" si="115"/>
        <v>0</v>
      </c>
      <c r="AE1019" s="193">
        <v>1</v>
      </c>
      <c r="AF1019" s="193">
        <v>1</v>
      </c>
    </row>
    <row r="1020" spans="1:33" ht="18.75">
      <c r="A1020" s="811" t="s">
        <v>123</v>
      </c>
      <c r="B1020" s="811"/>
      <c r="C1020" s="811"/>
      <c r="D1020" s="811"/>
      <c r="E1020" s="811"/>
      <c r="F1020" s="811"/>
      <c r="G1020" s="811"/>
      <c r="H1020" s="296">
        <f>SUM(H1013:H1019)</f>
        <v>2896</v>
      </c>
      <c r="I1020" s="296">
        <f>SUM(I1013:I1019)</f>
        <v>1852</v>
      </c>
      <c r="J1020" s="26">
        <f t="shared" si="106"/>
        <v>63.950276243093924</v>
      </c>
      <c r="K1020" s="418">
        <f>SUM(K1013:K1019)</f>
        <v>125</v>
      </c>
      <c r="L1020" s="26">
        <f t="shared" si="107"/>
        <v>6.7494600431965441</v>
      </c>
      <c r="M1020" s="418">
        <f>SUM(M1013:M1019)</f>
        <v>3</v>
      </c>
      <c r="N1020" s="26">
        <f t="shared" si="108"/>
        <v>0.16198704103671707</v>
      </c>
      <c r="O1020" s="418">
        <f>SUM(O1013:O1019)</f>
        <v>54</v>
      </c>
      <c r="P1020" s="26">
        <f t="shared" si="109"/>
        <v>2.9157667386609072</v>
      </c>
      <c r="Q1020" s="418">
        <f>SUM(Q1013:Q1019)</f>
        <v>12</v>
      </c>
      <c r="R1020" s="26">
        <f t="shared" si="116"/>
        <v>0.64794816414686829</v>
      </c>
      <c r="S1020" s="418">
        <f>SUM(S1013:S1019)</f>
        <v>0</v>
      </c>
      <c r="T1020" s="227">
        <v>0</v>
      </c>
      <c r="U1020" s="418">
        <f>SUM(U1013:U1019)</f>
        <v>27</v>
      </c>
      <c r="V1020" s="26">
        <f t="shared" si="111"/>
        <v>1.4578833693304536</v>
      </c>
      <c r="W1020" s="418">
        <f>SUM(W1013:W1019)</f>
        <v>10</v>
      </c>
      <c r="X1020" s="26">
        <f t="shared" si="112"/>
        <v>0.5399568034557235</v>
      </c>
      <c r="Y1020" s="418">
        <f>SUM(Y1013:Y1019)</f>
        <v>0</v>
      </c>
      <c r="Z1020" s="26">
        <f t="shared" si="113"/>
        <v>0</v>
      </c>
      <c r="AA1020" s="418">
        <f>SUM(AA1013:AA1019)</f>
        <v>0</v>
      </c>
      <c r="AB1020" s="26">
        <f t="shared" si="114"/>
        <v>0</v>
      </c>
      <c r="AC1020" s="418">
        <f>SUM(AC1013:AC1019)</f>
        <v>0</v>
      </c>
      <c r="AD1020" s="26">
        <f t="shared" si="115"/>
        <v>0</v>
      </c>
    </row>
    <row r="1021" spans="1:33" ht="18">
      <c r="A1021" s="283" t="s">
        <v>2128</v>
      </c>
      <c r="B1021" s="283"/>
      <c r="C1021" s="365"/>
      <c r="D1021" s="365"/>
      <c r="E1021" s="365"/>
      <c r="F1021" s="365"/>
      <c r="G1021" s="365"/>
    </row>
    <row r="1022" spans="1:33">
      <c r="A1022" s="365"/>
      <c r="B1022" s="365"/>
      <c r="C1022" s="365"/>
      <c r="D1022" s="365"/>
      <c r="E1022" s="365"/>
      <c r="F1022" s="365"/>
      <c r="G1022" s="365"/>
      <c r="AE1022" s="9"/>
    </row>
    <row r="1023" spans="1:33">
      <c r="A1023" s="365"/>
      <c r="B1023" s="365"/>
      <c r="C1023" s="365"/>
      <c r="D1023" s="365"/>
      <c r="E1023" s="365"/>
      <c r="F1023" s="365"/>
      <c r="G1023" s="365"/>
      <c r="AE1023" s="9"/>
    </row>
    <row r="1024" spans="1:33">
      <c r="A1024" s="365"/>
      <c r="B1024" s="365"/>
      <c r="C1024" s="365"/>
      <c r="D1024" s="365"/>
      <c r="E1024" s="365"/>
      <c r="F1024" s="365"/>
      <c r="G1024" s="365"/>
      <c r="AE1024" s="9"/>
    </row>
    <row r="1025" spans="1:32" ht="18">
      <c r="A1025" s="365"/>
      <c r="B1025" s="365"/>
      <c r="C1025" s="365"/>
      <c r="D1025" s="365"/>
      <c r="E1025" s="365"/>
      <c r="F1025" s="365"/>
      <c r="G1025" s="365"/>
      <c r="AE1025" s="3"/>
    </row>
    <row r="1026" spans="1:32">
      <c r="A1026" s="365"/>
      <c r="B1026" s="365"/>
      <c r="C1026" s="365"/>
      <c r="D1026" s="365"/>
      <c r="E1026" s="365"/>
      <c r="F1026" s="365"/>
      <c r="G1026" s="365"/>
    </row>
    <row r="1027" spans="1:32" ht="18" customHeight="1">
      <c r="A1027" s="365"/>
      <c r="B1027" s="365"/>
      <c r="C1027" s="365"/>
      <c r="D1027" s="365"/>
      <c r="E1027" s="365"/>
      <c r="F1027" s="365"/>
      <c r="G1027" s="365"/>
    </row>
    <row r="1028" spans="1:32">
      <c r="A1028" s="365"/>
      <c r="B1028" s="365"/>
      <c r="C1028" s="365"/>
      <c r="D1028" s="365"/>
      <c r="E1028" s="365"/>
      <c r="F1028" s="365"/>
      <c r="G1028" s="365"/>
    </row>
    <row r="1029" spans="1:32">
      <c r="A1029" s="365"/>
      <c r="B1029" s="365"/>
      <c r="C1029" s="365"/>
      <c r="D1029" s="365"/>
      <c r="E1029" s="365"/>
      <c r="F1029" s="365"/>
      <c r="G1029" s="365"/>
    </row>
    <row r="1030" spans="1:32" ht="23.25">
      <c r="A1030" s="810" t="s">
        <v>2404</v>
      </c>
      <c r="B1030" s="810"/>
      <c r="C1030" s="810"/>
      <c r="D1030" s="810"/>
      <c r="E1030" s="810"/>
      <c r="F1030" s="810"/>
      <c r="G1030" s="810"/>
      <c r="H1030" s="810"/>
      <c r="I1030" s="810"/>
      <c r="J1030" s="810"/>
      <c r="K1030" s="810"/>
      <c r="L1030" s="810"/>
      <c r="M1030" s="810"/>
      <c r="N1030" s="810"/>
      <c r="O1030" s="810"/>
      <c r="P1030" s="810"/>
      <c r="Q1030" s="810"/>
      <c r="R1030" s="810"/>
      <c r="S1030" s="810"/>
      <c r="T1030" s="810"/>
      <c r="U1030" s="810"/>
      <c r="V1030" s="810"/>
      <c r="W1030" s="810"/>
      <c r="X1030" s="810"/>
      <c r="Y1030" s="810"/>
      <c r="Z1030" s="810"/>
      <c r="AA1030" s="810"/>
      <c r="AB1030" s="810"/>
      <c r="AC1030" s="810"/>
      <c r="AD1030" s="810"/>
    </row>
    <row r="1031" spans="1:32" ht="23.25">
      <c r="A1031" s="810" t="s">
        <v>124</v>
      </c>
      <c r="B1031" s="810"/>
      <c r="C1031" s="810"/>
      <c r="D1031" s="810"/>
      <c r="E1031" s="810"/>
      <c r="F1031" s="810"/>
      <c r="G1031" s="810"/>
      <c r="H1031" s="810"/>
      <c r="I1031" s="810"/>
      <c r="J1031" s="810"/>
      <c r="K1031" s="810"/>
      <c r="L1031" s="810"/>
      <c r="M1031" s="810"/>
      <c r="N1031" s="810"/>
      <c r="O1031" s="810"/>
      <c r="P1031" s="810"/>
      <c r="Q1031" s="810"/>
      <c r="R1031" s="810"/>
      <c r="S1031" s="810"/>
      <c r="T1031" s="810"/>
      <c r="U1031" s="810"/>
      <c r="V1031" s="810"/>
      <c r="W1031" s="810"/>
      <c r="X1031" s="810"/>
      <c r="Y1031" s="810"/>
      <c r="Z1031" s="810"/>
      <c r="AA1031" s="810"/>
      <c r="AB1031" s="810"/>
      <c r="AC1031" s="810"/>
      <c r="AD1031" s="810"/>
    </row>
    <row r="1032" spans="1:32" ht="21">
      <c r="A1032" s="290"/>
      <c r="B1032" s="812" t="s">
        <v>968</v>
      </c>
      <c r="C1032" s="812"/>
      <c r="D1032" s="812"/>
      <c r="E1032" s="812"/>
      <c r="F1032" s="812"/>
      <c r="G1032" s="812"/>
      <c r="H1032" s="812"/>
      <c r="I1032" s="812"/>
      <c r="J1032" s="812"/>
      <c r="K1032" s="812"/>
      <c r="L1032" s="812"/>
      <c r="M1032" s="812"/>
      <c r="N1032" s="812"/>
      <c r="O1032" s="812"/>
      <c r="P1032" s="812"/>
      <c r="Q1032" s="812"/>
      <c r="R1032" s="812"/>
      <c r="S1032" s="812"/>
      <c r="T1032" s="812"/>
      <c r="U1032" s="812"/>
      <c r="V1032" s="812"/>
      <c r="W1032" s="812"/>
      <c r="X1032" s="812"/>
      <c r="Y1032" s="812"/>
      <c r="Z1032" s="812"/>
      <c r="AA1032" s="812"/>
      <c r="AB1032" s="812"/>
      <c r="AC1032" s="812"/>
      <c r="AD1032" s="812"/>
    </row>
    <row r="1033" spans="1:32" ht="21">
      <c r="A1033" s="290"/>
      <c r="B1033" s="292" t="s">
        <v>2165</v>
      </c>
      <c r="C1033" s="292"/>
      <c r="D1033" s="325"/>
      <c r="E1033" s="297"/>
      <c r="F1033" s="297"/>
      <c r="G1033" s="297"/>
      <c r="H1033" s="291"/>
      <c r="I1033" s="291"/>
      <c r="J1033" s="297"/>
      <c r="K1033" s="291"/>
      <c r="L1033" s="297"/>
      <c r="M1033" s="291"/>
      <c r="N1033" s="297"/>
      <c r="O1033" s="291"/>
      <c r="P1033" s="297"/>
      <c r="Q1033" s="291"/>
      <c r="R1033" s="297"/>
      <c r="S1033" s="291"/>
      <c r="T1033" s="297"/>
      <c r="U1033" s="291"/>
      <c r="V1033" s="297"/>
      <c r="W1033" s="291"/>
      <c r="X1033" s="297"/>
      <c r="Y1033" s="291"/>
      <c r="Z1033" s="297"/>
      <c r="AA1033" s="291"/>
      <c r="AB1033" s="297"/>
      <c r="AC1033" s="291"/>
      <c r="AD1033" s="297"/>
    </row>
    <row r="1034" spans="1:32" ht="23.25">
      <c r="A1034" s="290"/>
      <c r="B1034" s="293"/>
      <c r="C1034" s="293"/>
      <c r="D1034" s="294"/>
      <c r="E1034" s="293"/>
      <c r="F1034" s="293"/>
      <c r="G1034" s="293"/>
      <c r="H1034" s="295"/>
      <c r="I1034" s="295"/>
      <c r="J1034" s="376"/>
      <c r="K1034" s="295"/>
      <c r="L1034" s="376"/>
      <c r="M1034" s="295"/>
      <c r="N1034" s="376"/>
      <c r="O1034" s="295"/>
      <c r="P1034" s="376"/>
      <c r="Q1034" s="295"/>
      <c r="R1034" s="376"/>
      <c r="S1034" s="295"/>
      <c r="T1034" s="376"/>
      <c r="U1034" s="295"/>
      <c r="V1034" s="376"/>
      <c r="W1034" s="295"/>
      <c r="X1034" s="376"/>
      <c r="Y1034" s="295"/>
      <c r="Z1034" s="376"/>
      <c r="AA1034" s="295"/>
      <c r="AB1034" s="376"/>
      <c r="AC1034" s="295"/>
      <c r="AD1034" s="376"/>
    </row>
    <row r="1035" spans="1:32" ht="23.25">
      <c r="A1035" s="290"/>
      <c r="B1035" s="293"/>
      <c r="C1035" s="293"/>
      <c r="D1035" s="294"/>
      <c r="E1035" s="293"/>
      <c r="F1035" s="293"/>
      <c r="G1035" s="293"/>
      <c r="H1035" s="295"/>
      <c r="I1035" s="295"/>
      <c r="J1035" s="376"/>
      <c r="K1035" s="295"/>
      <c r="L1035" s="376"/>
      <c r="M1035" s="295"/>
      <c r="N1035" s="376"/>
      <c r="O1035" s="295"/>
      <c r="P1035" s="376"/>
      <c r="Q1035" s="295"/>
      <c r="R1035" s="376"/>
      <c r="S1035" s="295"/>
      <c r="T1035" s="376"/>
      <c r="U1035" s="295"/>
      <c r="V1035" s="376"/>
      <c r="W1035" s="295"/>
      <c r="X1035" s="376"/>
      <c r="Y1035" s="295"/>
      <c r="Z1035" s="376"/>
      <c r="AA1035" s="295"/>
      <c r="AB1035" s="376"/>
      <c r="AC1035" s="295"/>
      <c r="AD1035" s="376"/>
    </row>
    <row r="1036" spans="1:32" ht="18">
      <c r="A1036" s="740" t="s">
        <v>940</v>
      </c>
      <c r="B1036" s="740" t="s">
        <v>122</v>
      </c>
      <c r="C1036" s="740" t="s">
        <v>942</v>
      </c>
      <c r="D1036" s="813" t="s">
        <v>943</v>
      </c>
      <c r="E1036" s="740" t="s">
        <v>944</v>
      </c>
      <c r="F1036" s="740" t="s">
        <v>945</v>
      </c>
      <c r="G1036" s="740" t="s">
        <v>1139</v>
      </c>
      <c r="H1036" s="743" t="s">
        <v>946</v>
      </c>
      <c r="I1036" s="743" t="s">
        <v>1853</v>
      </c>
      <c r="J1036" s="776" t="s">
        <v>1852</v>
      </c>
      <c r="K1036" s="765" t="s">
        <v>928</v>
      </c>
      <c r="L1036" s="766"/>
      <c r="M1036" s="751" t="s">
        <v>929</v>
      </c>
      <c r="N1036" s="764"/>
      <c r="O1036" s="764"/>
      <c r="P1036" s="764"/>
      <c r="Q1036" s="764"/>
      <c r="R1036" s="764"/>
      <c r="S1036" s="764"/>
      <c r="T1036" s="764"/>
      <c r="U1036" s="764"/>
      <c r="V1036" s="764"/>
      <c r="W1036" s="764"/>
      <c r="X1036" s="764"/>
      <c r="Y1036" s="764"/>
      <c r="Z1036" s="764"/>
      <c r="AA1036" s="764"/>
      <c r="AB1036" s="764"/>
      <c r="AC1036" s="764"/>
      <c r="AD1036" s="752"/>
    </row>
    <row r="1037" spans="1:32" ht="18">
      <c r="A1037" s="741"/>
      <c r="B1037" s="741"/>
      <c r="C1037" s="741"/>
      <c r="D1037" s="814"/>
      <c r="E1037" s="741"/>
      <c r="F1037" s="741"/>
      <c r="G1037" s="816"/>
      <c r="H1037" s="744"/>
      <c r="I1037" s="744"/>
      <c r="J1037" s="777"/>
      <c r="K1037" s="767"/>
      <c r="L1037" s="768"/>
      <c r="M1037" s="808" t="s">
        <v>930</v>
      </c>
      <c r="N1037" s="809"/>
      <c r="O1037" s="808" t="s">
        <v>931</v>
      </c>
      <c r="P1037" s="809"/>
      <c r="Q1037" s="808" t="s">
        <v>932</v>
      </c>
      <c r="R1037" s="809"/>
      <c r="S1037" s="808" t="s">
        <v>933</v>
      </c>
      <c r="T1037" s="809"/>
      <c r="U1037" s="808" t="s">
        <v>934</v>
      </c>
      <c r="V1037" s="809"/>
      <c r="W1037" s="808" t="s">
        <v>935</v>
      </c>
      <c r="X1037" s="809"/>
      <c r="Y1037" s="808" t="s">
        <v>936</v>
      </c>
      <c r="Z1037" s="809"/>
      <c r="AA1037" s="808" t="s">
        <v>950</v>
      </c>
      <c r="AB1037" s="809"/>
      <c r="AC1037" s="808" t="s">
        <v>951</v>
      </c>
      <c r="AD1037" s="809"/>
    </row>
    <row r="1038" spans="1:32" ht="36">
      <c r="A1038" s="742"/>
      <c r="B1038" s="742"/>
      <c r="C1038" s="742"/>
      <c r="D1038" s="815"/>
      <c r="E1038" s="742"/>
      <c r="F1038" s="742"/>
      <c r="G1038" s="817"/>
      <c r="H1038" s="745"/>
      <c r="I1038" s="745"/>
      <c r="J1038" s="778"/>
      <c r="K1038" s="416" t="s">
        <v>937</v>
      </c>
      <c r="L1038" s="65" t="s">
        <v>949</v>
      </c>
      <c r="M1038" s="416" t="s">
        <v>937</v>
      </c>
      <c r="N1038" s="65" t="s">
        <v>949</v>
      </c>
      <c r="O1038" s="416" t="s">
        <v>937</v>
      </c>
      <c r="P1038" s="65" t="s">
        <v>949</v>
      </c>
      <c r="Q1038" s="416" t="s">
        <v>937</v>
      </c>
      <c r="R1038" s="65" t="s">
        <v>949</v>
      </c>
      <c r="S1038" s="416" t="s">
        <v>937</v>
      </c>
      <c r="T1038" s="65" t="s">
        <v>949</v>
      </c>
      <c r="U1038" s="416" t="s">
        <v>937</v>
      </c>
      <c r="V1038" s="65" t="s">
        <v>949</v>
      </c>
      <c r="W1038" s="416" t="s">
        <v>937</v>
      </c>
      <c r="X1038" s="65" t="s">
        <v>949</v>
      </c>
      <c r="Y1038" s="416" t="s">
        <v>937</v>
      </c>
      <c r="Z1038" s="65" t="s">
        <v>949</v>
      </c>
      <c r="AA1038" s="416" t="s">
        <v>937</v>
      </c>
      <c r="AB1038" s="65" t="s">
        <v>949</v>
      </c>
      <c r="AC1038" s="416" t="s">
        <v>937</v>
      </c>
      <c r="AD1038" s="65" t="s">
        <v>949</v>
      </c>
    </row>
    <row r="1039" spans="1:32" ht="18">
      <c r="A1039" s="50">
        <v>1</v>
      </c>
      <c r="B1039" s="346" t="s">
        <v>2164</v>
      </c>
      <c r="C1039" s="50"/>
      <c r="D1039" s="50">
        <v>1</v>
      </c>
      <c r="E1039" s="50" t="s">
        <v>1768</v>
      </c>
      <c r="F1039" s="50" t="s">
        <v>1774</v>
      </c>
      <c r="G1039" s="50" t="s">
        <v>1285</v>
      </c>
      <c r="H1039" s="375"/>
      <c r="I1039" s="375"/>
      <c r="J1039" s="26" t="e">
        <f>I1039*100/H1039</f>
        <v>#DIV/0!</v>
      </c>
      <c r="K1039" s="25">
        <v>0</v>
      </c>
      <c r="L1039" s="26" t="e">
        <f>K1039*100/I1039</f>
        <v>#DIV/0!</v>
      </c>
      <c r="M1039" s="40">
        <v>0</v>
      </c>
      <c r="N1039" s="26" t="e">
        <f>M1039*100/I1039</f>
        <v>#DIV/0!</v>
      </c>
      <c r="O1039" s="40">
        <v>0</v>
      </c>
      <c r="P1039" s="26" t="e">
        <f>O1039*100/I1039</f>
        <v>#DIV/0!</v>
      </c>
      <c r="Q1039" s="40">
        <v>0</v>
      </c>
      <c r="R1039" s="26" t="e">
        <f>Q1039/I1039*100</f>
        <v>#DIV/0!</v>
      </c>
      <c r="S1039" s="40">
        <v>0</v>
      </c>
      <c r="T1039" s="26" t="e">
        <f>S1039*100/I1039</f>
        <v>#DIV/0!</v>
      </c>
      <c r="U1039" s="40">
        <v>0</v>
      </c>
      <c r="V1039" s="26" t="e">
        <f>U1039*100/I1039</f>
        <v>#DIV/0!</v>
      </c>
      <c r="W1039" s="40">
        <v>0</v>
      </c>
      <c r="X1039" s="26" t="e">
        <f>W1039*100/I1039</f>
        <v>#DIV/0!</v>
      </c>
      <c r="Y1039" s="40">
        <v>0</v>
      </c>
      <c r="Z1039" s="26" t="e">
        <f>Y1039*100/I1039</f>
        <v>#DIV/0!</v>
      </c>
      <c r="AA1039" s="40">
        <v>0</v>
      </c>
      <c r="AB1039" s="26" t="e">
        <f>AA1039*100/K1039</f>
        <v>#DIV/0!</v>
      </c>
      <c r="AC1039" s="40">
        <v>0</v>
      </c>
      <c r="AD1039" s="26" t="e">
        <f>AC1039*100/M1039</f>
        <v>#DIV/0!</v>
      </c>
      <c r="AE1039">
        <v>1</v>
      </c>
      <c r="AF1039">
        <v>0</v>
      </c>
    </row>
    <row r="1040" spans="1:32" ht="18">
      <c r="A1040" s="50">
        <v>2</v>
      </c>
      <c r="B1040" s="346" t="s">
        <v>2327</v>
      </c>
      <c r="C1040" s="50"/>
      <c r="D1040" s="50">
        <v>5</v>
      </c>
      <c r="E1040" s="50" t="s">
        <v>1802</v>
      </c>
      <c r="F1040" s="50" t="s">
        <v>1280</v>
      </c>
      <c r="G1040" s="50" t="s">
        <v>1285</v>
      </c>
      <c r="H1040" s="375"/>
      <c r="I1040" s="375"/>
      <c r="J1040" s="26" t="e">
        <f>I1040*100/H1040</f>
        <v>#DIV/0!</v>
      </c>
      <c r="K1040" s="25">
        <v>0</v>
      </c>
      <c r="L1040" s="26" t="e">
        <f>K1040*100/I1040</f>
        <v>#DIV/0!</v>
      </c>
      <c r="M1040" s="40">
        <v>0</v>
      </c>
      <c r="N1040" s="26" t="e">
        <f>M1040*100/I1040</f>
        <v>#DIV/0!</v>
      </c>
      <c r="O1040" s="40">
        <v>0</v>
      </c>
      <c r="P1040" s="26" t="e">
        <f>O1040*100/I1040</f>
        <v>#DIV/0!</v>
      </c>
      <c r="Q1040" s="40">
        <v>0</v>
      </c>
      <c r="R1040" s="26" t="e">
        <f>Q1040/I1040*100</f>
        <v>#DIV/0!</v>
      </c>
      <c r="S1040" s="40">
        <v>0</v>
      </c>
      <c r="T1040" s="26" t="e">
        <f>S1040*100/I1040</f>
        <v>#DIV/0!</v>
      </c>
      <c r="U1040" s="40">
        <v>0</v>
      </c>
      <c r="V1040" s="26" t="e">
        <f>U1040*100/I1040</f>
        <v>#DIV/0!</v>
      </c>
      <c r="W1040" s="40">
        <v>0</v>
      </c>
      <c r="X1040" s="26" t="e">
        <f>W1040*100/I1040</f>
        <v>#DIV/0!</v>
      </c>
      <c r="Y1040" s="40">
        <v>0</v>
      </c>
      <c r="Z1040" s="26" t="e">
        <f>Y1040*100/I1040</f>
        <v>#DIV/0!</v>
      </c>
      <c r="AA1040" s="40">
        <v>0</v>
      </c>
      <c r="AB1040" s="26" t="e">
        <f>AA1040*100/K1040</f>
        <v>#DIV/0!</v>
      </c>
      <c r="AC1040" s="40">
        <v>0</v>
      </c>
      <c r="AD1040" s="26" t="e">
        <f>AC1040*100/M1040</f>
        <v>#DIV/0!</v>
      </c>
      <c r="AE1040">
        <v>1</v>
      </c>
      <c r="AF1040">
        <v>0</v>
      </c>
    </row>
    <row r="1041" spans="1:32" ht="19.5" thickBot="1">
      <c r="A1041" s="807" t="s">
        <v>123</v>
      </c>
      <c r="B1041" s="807"/>
      <c r="C1041" s="807"/>
      <c r="D1041" s="807"/>
      <c r="E1041" s="807"/>
      <c r="F1041" s="807"/>
      <c r="G1041" s="807"/>
      <c r="H1041" s="324">
        <f>SUM(H1039:H1040)</f>
        <v>0</v>
      </c>
      <c r="I1041" s="324">
        <f>SUM(I1039:I1040)</f>
        <v>0</v>
      </c>
      <c r="J1041" s="327" t="e">
        <f>I1041/H1041*100</f>
        <v>#DIV/0!</v>
      </c>
      <c r="K1041" s="420">
        <f>SUM(K1039:K1040)</f>
        <v>0</v>
      </c>
      <c r="L1041" s="413" t="e">
        <f>K1041*100/I1041</f>
        <v>#DIV/0!</v>
      </c>
      <c r="M1041" s="420">
        <f>SUM(M1039:M1040)</f>
        <v>0</v>
      </c>
      <c r="N1041" s="413" t="e">
        <f>M1041*100/I1041</f>
        <v>#DIV/0!</v>
      </c>
      <c r="O1041" s="420">
        <v>0</v>
      </c>
      <c r="P1041" s="171" t="e">
        <f>O1041*100/I1041</f>
        <v>#DIV/0!</v>
      </c>
      <c r="Q1041" s="420">
        <v>0</v>
      </c>
      <c r="R1041" s="171" t="e">
        <f>Q1041/I1041*100</f>
        <v>#DIV/0!</v>
      </c>
      <c r="S1041" s="420">
        <v>0</v>
      </c>
      <c r="T1041" s="171" t="e">
        <f>S1041*100/I1041</f>
        <v>#DIV/0!</v>
      </c>
      <c r="U1041" s="420">
        <v>0</v>
      </c>
      <c r="V1041" s="171" t="e">
        <f>U1041*100/I1041</f>
        <v>#DIV/0!</v>
      </c>
      <c r="W1041" s="420">
        <v>0</v>
      </c>
      <c r="X1041" s="171" t="e">
        <f>W1041*100/I1041</f>
        <v>#DIV/0!</v>
      </c>
      <c r="Y1041" s="420">
        <v>0</v>
      </c>
      <c r="Z1041" s="171" t="e">
        <f>Y1041*100/I1041</f>
        <v>#DIV/0!</v>
      </c>
      <c r="AA1041" s="420">
        <v>0</v>
      </c>
      <c r="AB1041" s="171" t="e">
        <f>AA1041*100/K1041</f>
        <v>#DIV/0!</v>
      </c>
      <c r="AC1041" s="420">
        <v>0</v>
      </c>
      <c r="AD1041" s="171" t="e">
        <f>AC1041*100/M1041</f>
        <v>#DIV/0!</v>
      </c>
    </row>
    <row r="1042" spans="1:32" ht="22.5" thickTop="1" thickBot="1">
      <c r="A1042" s="849" t="s">
        <v>2456</v>
      </c>
      <c r="B1042" s="849"/>
      <c r="C1042" s="849"/>
      <c r="D1042" s="849"/>
      <c r="E1042" s="849"/>
      <c r="F1042" s="849"/>
      <c r="G1042" s="849"/>
      <c r="H1042" s="430">
        <v>36658</v>
      </c>
      <c r="I1042" s="430">
        <v>24814</v>
      </c>
      <c r="J1042" s="431">
        <f>I1042*100/H1042</f>
        <v>67.690545037918056</v>
      </c>
      <c r="K1042" s="430">
        <f t="shared" ref="I1042:AA1042" si="117">K39+K76+K97+K116+K170+K183+K201+K224+K246+K268+K289+K311+K333+K357+K380+K402+K425+K447+K469+K537+K614+K634+K652+K673+K690+K706+K735+K754+K785+K797+K818+K837+K859+K879+K901+K924+K948+K979+K994+K1020+K1041</f>
        <v>1732</v>
      </c>
      <c r="L1042" s="431">
        <f>K1042*100/I1042</f>
        <v>6.9799306842911264</v>
      </c>
      <c r="M1042" s="430">
        <f t="shared" si="117"/>
        <v>130</v>
      </c>
      <c r="N1042" s="431">
        <f>M1042*100/I1042</f>
        <v>0.52389779962924155</v>
      </c>
      <c r="O1042" s="430">
        <f t="shared" si="117"/>
        <v>1076</v>
      </c>
      <c r="P1042" s="431">
        <f>O1042*100/I1042</f>
        <v>4.3362617877004919</v>
      </c>
      <c r="Q1042" s="430">
        <f t="shared" si="117"/>
        <v>401</v>
      </c>
      <c r="R1042" s="431">
        <f>Q1042*100/I1042</f>
        <v>1.6160232127025067</v>
      </c>
      <c r="S1042" s="430">
        <f t="shared" si="117"/>
        <v>21</v>
      </c>
      <c r="T1042" s="431">
        <f>S1042*100/I1042</f>
        <v>8.4629644555492864E-2</v>
      </c>
      <c r="U1042" s="430">
        <f t="shared" si="117"/>
        <v>70</v>
      </c>
      <c r="V1042" s="431">
        <f>U1042*100/I1042</f>
        <v>0.2820988151849762</v>
      </c>
      <c r="W1042" s="430">
        <f t="shared" si="117"/>
        <v>106</v>
      </c>
      <c r="X1042" s="431">
        <f>W1042*100/I1042</f>
        <v>0.42717820585153543</v>
      </c>
      <c r="Y1042" s="430">
        <f t="shared" si="117"/>
        <v>7</v>
      </c>
      <c r="Z1042" s="431">
        <f>Y1042*100/I1042</f>
        <v>2.8209881518497622E-2</v>
      </c>
      <c r="AA1042" s="430">
        <f t="shared" si="117"/>
        <v>4</v>
      </c>
      <c r="AB1042" s="431">
        <f>AA1042*100/I1042</f>
        <v>1.6119932296284355E-2</v>
      </c>
      <c r="AC1042" s="430">
        <f>AC39+AC76+AC97+AC116+AC170+AC183+AC201+AC224+AC246+AC268+AC289+AC311+AC333+AC357+AC380+AC402+AC425+AC447+AC469+AC537+AC614+AC634+AC652+AC673+AC690+AC706+AC735+AC754+AC785+AC797+AC818+AC837+AC859+AC879+AC901+AC924+AC948+AC979+AC994+AC1020+AC1041</f>
        <v>88</v>
      </c>
      <c r="AD1042" s="431">
        <f>AC1042*100/I1042</f>
        <v>0.35463851051825585</v>
      </c>
      <c r="AE1042">
        <f>SUM(AE9:AE1040)</f>
        <v>208</v>
      </c>
      <c r="AF1042">
        <v>187</v>
      </c>
    </row>
    <row r="1043" spans="1:32" ht="18.75" thickTop="1">
      <c r="A1043" s="283" t="s">
        <v>2128</v>
      </c>
    </row>
  </sheetData>
  <mergeCells count="1277">
    <mergeCell ref="Q444:R444"/>
    <mergeCell ref="B506:AD506"/>
    <mergeCell ref="A510:A512"/>
    <mergeCell ref="A1042:G1042"/>
    <mergeCell ref="AC670:AD670"/>
    <mergeCell ref="A673:G673"/>
    <mergeCell ref="G669:G671"/>
    <mergeCell ref="H669:H671"/>
    <mergeCell ref="I669:I671"/>
    <mergeCell ref="J669:J671"/>
    <mergeCell ref="I519:I520"/>
    <mergeCell ref="J519:J520"/>
    <mergeCell ref="K519:K520"/>
    <mergeCell ref="L519:L520"/>
    <mergeCell ref="M519:M520"/>
    <mergeCell ref="V519:V520"/>
    <mergeCell ref="W519:W520"/>
    <mergeCell ref="X519:X520"/>
    <mergeCell ref="Y519:Y520"/>
    <mergeCell ref="N519:N520"/>
    <mergeCell ref="O519:O520"/>
    <mergeCell ref="P519:P520"/>
    <mergeCell ref="Q519:Q520"/>
    <mergeCell ref="R519:R520"/>
    <mergeCell ref="S519:S520"/>
    <mergeCell ref="M669:AD669"/>
    <mergeCell ref="M670:N670"/>
    <mergeCell ref="U670:V670"/>
    <mergeCell ref="Z519:Z520"/>
    <mergeCell ref="U920:V920"/>
    <mergeCell ref="W920:X920"/>
    <mergeCell ref="Y920:Z920"/>
    <mergeCell ref="AA920:AB920"/>
    <mergeCell ref="AC920:AD920"/>
    <mergeCell ref="J1036:J1038"/>
    <mergeCell ref="K1036:L1037"/>
    <mergeCell ref="C52:C54"/>
    <mergeCell ref="A722:AD722"/>
    <mergeCell ref="A723:AD723"/>
    <mergeCell ref="M703:N703"/>
    <mergeCell ref="O703:P703"/>
    <mergeCell ref="A706:G706"/>
    <mergeCell ref="G702:G704"/>
    <mergeCell ref="B724:AD724"/>
    <mergeCell ref="B725:G725"/>
    <mergeCell ref="A728:A730"/>
    <mergeCell ref="F728:F730"/>
    <mergeCell ref="G728:G730"/>
    <mergeCell ref="H728:H730"/>
    <mergeCell ref="I728:I730"/>
    <mergeCell ref="C600:C602"/>
    <mergeCell ref="W601:X601"/>
    <mergeCell ref="Y601:Z601"/>
    <mergeCell ref="AA601:AB601"/>
    <mergeCell ref="AC601:AD601"/>
    <mergeCell ref="Q601:R601"/>
    <mergeCell ref="P513:P514"/>
    <mergeCell ref="Q513:Q514"/>
    <mergeCell ref="AD519:AD520"/>
    <mergeCell ref="T519:T520"/>
    <mergeCell ref="U519:U520"/>
    <mergeCell ref="D263:D265"/>
    <mergeCell ref="AC264:AD264"/>
    <mergeCell ref="A311:G311"/>
    <mergeCell ref="AA511:AB511"/>
    <mergeCell ref="U511:V511"/>
    <mergeCell ref="W511:X511"/>
    <mergeCell ref="N513:N514"/>
    <mergeCell ref="O513:O514"/>
    <mergeCell ref="D532:D534"/>
    <mergeCell ref="E532:E534"/>
    <mergeCell ref="A924:G924"/>
    <mergeCell ref="Q1037:R1037"/>
    <mergeCell ref="S1037:T1037"/>
    <mergeCell ref="U1037:V1037"/>
    <mergeCell ref="W1037:X1037"/>
    <mergeCell ref="Y1037:Z1037"/>
    <mergeCell ref="AA1037:AB1037"/>
    <mergeCell ref="AC1037:AD1037"/>
    <mergeCell ref="B915:AD915"/>
    <mergeCell ref="A919:A921"/>
    <mergeCell ref="B919:B921"/>
    <mergeCell ref="C919:C921"/>
    <mergeCell ref="D919:D921"/>
    <mergeCell ref="E919:E921"/>
    <mergeCell ref="F919:F921"/>
    <mergeCell ref="G919:G921"/>
    <mergeCell ref="H919:H921"/>
    <mergeCell ref="I919:I921"/>
    <mergeCell ref="J919:J921"/>
    <mergeCell ref="K919:L920"/>
    <mergeCell ref="M919:AD919"/>
    <mergeCell ref="M920:N920"/>
    <mergeCell ref="O920:P920"/>
    <mergeCell ref="Q920:R920"/>
    <mergeCell ref="S920:T920"/>
    <mergeCell ref="W308:X308"/>
    <mergeCell ref="Y308:Z308"/>
    <mergeCell ref="O308:P308"/>
    <mergeCell ref="A414:AD414"/>
    <mergeCell ref="AA399:AB399"/>
    <mergeCell ref="AC399:AD399"/>
    <mergeCell ref="K398:L399"/>
    <mergeCell ref="M398:AD398"/>
    <mergeCell ref="O399:P399"/>
    <mergeCell ref="C398:C400"/>
    <mergeCell ref="A398:A400"/>
    <mergeCell ref="U399:V399"/>
    <mergeCell ref="M399:N399"/>
    <mergeCell ref="S376:T376"/>
    <mergeCell ref="AC376:AD376"/>
    <mergeCell ref="Q376:R376"/>
    <mergeCell ref="Y376:Z376"/>
    <mergeCell ref="H375:H377"/>
    <mergeCell ref="AA376:AB376"/>
    <mergeCell ref="A375:A377"/>
    <mergeCell ref="A392:AD392"/>
    <mergeCell ref="B398:B400"/>
    <mergeCell ref="F375:F377"/>
    <mergeCell ref="A380:G380"/>
    <mergeCell ref="AA308:AB308"/>
    <mergeCell ref="AC308:AD308"/>
    <mergeCell ref="A307:A309"/>
    <mergeCell ref="S308:T308"/>
    <mergeCell ref="B375:B377"/>
    <mergeCell ref="G375:G377"/>
    <mergeCell ref="K375:L376"/>
    <mergeCell ref="M375:AD375"/>
    <mergeCell ref="O376:P376"/>
    <mergeCell ref="K329:L330"/>
    <mergeCell ref="M177:AD177"/>
    <mergeCell ref="B174:G174"/>
    <mergeCell ref="S178:T178"/>
    <mergeCell ref="M178:N178"/>
    <mergeCell ref="O178:P178"/>
    <mergeCell ref="Q178:R178"/>
    <mergeCell ref="AA156:AB156"/>
    <mergeCell ref="E241:E243"/>
    <mergeCell ref="F241:F243"/>
    <mergeCell ref="G241:G243"/>
    <mergeCell ref="A241:A243"/>
    <mergeCell ref="J241:J243"/>
    <mergeCell ref="I241:I243"/>
    <mergeCell ref="S156:T156"/>
    <mergeCell ref="H155:H157"/>
    <mergeCell ref="A191:AD191"/>
    <mergeCell ref="B197:B199"/>
    <mergeCell ref="J197:J199"/>
    <mergeCell ref="I197:I199"/>
    <mergeCell ref="AA198:AB198"/>
    <mergeCell ref="AC198:AD198"/>
    <mergeCell ref="A201:G201"/>
    <mergeCell ref="K197:L198"/>
    <mergeCell ref="A197:A199"/>
    <mergeCell ref="C197:C199"/>
    <mergeCell ref="D197:D199"/>
    <mergeCell ref="A213:AD213"/>
    <mergeCell ref="A214:AD214"/>
    <mergeCell ref="AA242:AB242"/>
    <mergeCell ref="U308:V308"/>
    <mergeCell ref="A1:AD1"/>
    <mergeCell ref="A2:AD2"/>
    <mergeCell ref="A24:AD24"/>
    <mergeCell ref="A25:AD25"/>
    <mergeCell ref="A46:AD46"/>
    <mergeCell ref="A47:AD47"/>
    <mergeCell ref="B27:F27"/>
    <mergeCell ref="AC31:AD31"/>
    <mergeCell ref="A39:G39"/>
    <mergeCell ref="A30:A32"/>
    <mergeCell ref="A67:AD67"/>
    <mergeCell ref="A85:AD85"/>
    <mergeCell ref="AA113:AB113"/>
    <mergeCell ref="AC113:AD113"/>
    <mergeCell ref="A116:G116"/>
    <mergeCell ref="K112:L113"/>
    <mergeCell ref="M112:AD112"/>
    <mergeCell ref="S113:T113"/>
    <mergeCell ref="W113:X113"/>
    <mergeCell ref="Y113:Z113"/>
    <mergeCell ref="O113:P113"/>
    <mergeCell ref="B112:B114"/>
    <mergeCell ref="M113:N113"/>
    <mergeCell ref="A72:A74"/>
    <mergeCell ref="E72:E74"/>
    <mergeCell ref="F72:F74"/>
    <mergeCell ref="G72:G74"/>
    <mergeCell ref="D91:D93"/>
    <mergeCell ref="A106:AD106"/>
    <mergeCell ref="A59:G59"/>
    <mergeCell ref="A52:A54"/>
    <mergeCell ref="B52:B54"/>
    <mergeCell ref="Y92:Z92"/>
    <mergeCell ref="A97:G97"/>
    <mergeCell ref="K91:L92"/>
    <mergeCell ref="Y815:Z815"/>
    <mergeCell ref="M792:AD792"/>
    <mergeCell ref="A792:A794"/>
    <mergeCell ref="B792:B794"/>
    <mergeCell ref="Y793:Z793"/>
    <mergeCell ref="A901:G901"/>
    <mergeCell ref="A868:AD868"/>
    <mergeCell ref="A869:AD869"/>
    <mergeCell ref="A891:AD891"/>
    <mergeCell ref="A892:AD892"/>
    <mergeCell ref="Y898:Z898"/>
    <mergeCell ref="AA898:AB898"/>
    <mergeCell ref="AC898:AD898"/>
    <mergeCell ref="A897:A899"/>
    <mergeCell ref="B897:B899"/>
    <mergeCell ref="A755:D755"/>
    <mergeCell ref="A754:G754"/>
    <mergeCell ref="I855:I857"/>
    <mergeCell ref="A859:G859"/>
    <mergeCell ref="B874:B876"/>
    <mergeCell ref="B855:B857"/>
    <mergeCell ref="C855:C857"/>
    <mergeCell ref="AC856:AD856"/>
    <mergeCell ref="B870:AD870"/>
    <mergeCell ref="Y875:Z875"/>
    <mergeCell ref="Y751:Z751"/>
    <mergeCell ref="AA751:AB751"/>
    <mergeCell ref="AC751:AD751"/>
    <mergeCell ref="A750:A752"/>
    <mergeCell ref="B750:B752"/>
    <mergeCell ref="C750:C752"/>
    <mergeCell ref="G750:G752"/>
    <mergeCell ref="H750:H752"/>
    <mergeCell ref="M897:AD897"/>
    <mergeCell ref="M898:N898"/>
    <mergeCell ref="O898:P898"/>
    <mergeCell ref="J728:J730"/>
    <mergeCell ref="E487:E489"/>
    <mergeCell ref="F487:F489"/>
    <mergeCell ref="G487:G489"/>
    <mergeCell ref="H487:H489"/>
    <mergeCell ref="A537:G537"/>
    <mergeCell ref="A548:AD548"/>
    <mergeCell ref="A549:AD549"/>
    <mergeCell ref="A571:AD571"/>
    <mergeCell ref="B553:B555"/>
    <mergeCell ref="S898:T898"/>
    <mergeCell ref="G897:G899"/>
    <mergeCell ref="H897:H899"/>
    <mergeCell ref="M855:AD855"/>
    <mergeCell ref="M856:N856"/>
    <mergeCell ref="B871:H871"/>
    <mergeCell ref="O856:P856"/>
    <mergeCell ref="K487:L488"/>
    <mergeCell ref="M487:AD487"/>
    <mergeCell ref="I487:I488"/>
    <mergeCell ref="J487:J488"/>
    <mergeCell ref="A487:A489"/>
    <mergeCell ref="B487:B489"/>
    <mergeCell ref="C487:C489"/>
    <mergeCell ref="D487:D489"/>
    <mergeCell ref="B596:AD596"/>
    <mergeCell ref="A652:G652"/>
    <mergeCell ref="A600:A602"/>
    <mergeCell ref="A642:AD642"/>
    <mergeCell ref="A643:AD643"/>
    <mergeCell ref="A648:A650"/>
    <mergeCell ref="D648:D650"/>
    <mergeCell ref="A614:G614"/>
    <mergeCell ref="R513:R514"/>
    <mergeCell ref="S513:S514"/>
    <mergeCell ref="T513:T514"/>
    <mergeCell ref="U513:U514"/>
    <mergeCell ref="V513:V514"/>
    <mergeCell ref="W513:W514"/>
    <mergeCell ref="X513:X514"/>
    <mergeCell ref="Y513:Y514"/>
    <mergeCell ref="Z513:Z514"/>
    <mergeCell ref="A595:AD595"/>
    <mergeCell ref="AC626:AD626"/>
    <mergeCell ref="AC511:AD511"/>
    <mergeCell ref="B528:AD528"/>
    <mergeCell ref="A532:A534"/>
    <mergeCell ref="AA649:AB649"/>
    <mergeCell ref="AC649:AD649"/>
    <mergeCell ref="U488:V488"/>
    <mergeCell ref="B573:AD573"/>
    <mergeCell ref="G532:G534"/>
    <mergeCell ref="H532:H534"/>
    <mergeCell ref="A625:A627"/>
    <mergeCell ref="A460:AD460"/>
    <mergeCell ref="A481:AD481"/>
    <mergeCell ref="A482:AD482"/>
    <mergeCell ref="AA466:AB466"/>
    <mergeCell ref="M466:N466"/>
    <mergeCell ref="O466:P466"/>
    <mergeCell ref="Q466:R466"/>
    <mergeCell ref="G465:G467"/>
    <mergeCell ref="W466:X466"/>
    <mergeCell ref="E897:E899"/>
    <mergeCell ref="F897:F899"/>
    <mergeCell ref="K874:L875"/>
    <mergeCell ref="M874:AD874"/>
    <mergeCell ref="U898:V898"/>
    <mergeCell ref="W898:X898"/>
    <mergeCell ref="Q875:R875"/>
    <mergeCell ref="S875:T875"/>
    <mergeCell ref="B893:AD893"/>
    <mergeCell ref="A879:G879"/>
    <mergeCell ref="F510:F512"/>
    <mergeCell ref="M488:N488"/>
    <mergeCell ref="O488:P488"/>
    <mergeCell ref="Q488:R488"/>
    <mergeCell ref="A504:AD504"/>
    <mergeCell ref="H874:H876"/>
    <mergeCell ref="W856:X856"/>
    <mergeCell ref="W875:X875"/>
    <mergeCell ref="S488:T488"/>
    <mergeCell ref="I897:I899"/>
    <mergeCell ref="J897:J899"/>
    <mergeCell ref="G874:G876"/>
    <mergeCell ref="B483:AD483"/>
    <mergeCell ref="E874:E876"/>
    <mergeCell ref="C874:C876"/>
    <mergeCell ref="K855:L856"/>
    <mergeCell ref="C897:C899"/>
    <mergeCell ref="D897:D899"/>
    <mergeCell ref="K897:L898"/>
    <mergeCell ref="AA856:AB856"/>
    <mergeCell ref="Y856:Z856"/>
    <mergeCell ref="Q898:R898"/>
    <mergeCell ref="F855:F857"/>
    <mergeCell ref="G855:G857"/>
    <mergeCell ref="A849:AD849"/>
    <mergeCell ref="A850:AD850"/>
    <mergeCell ref="E855:E857"/>
    <mergeCell ref="Q856:R856"/>
    <mergeCell ref="B851:AD851"/>
    <mergeCell ref="J855:J857"/>
    <mergeCell ref="A855:A857"/>
    <mergeCell ref="H855:H857"/>
    <mergeCell ref="D855:D857"/>
    <mergeCell ref="U856:V856"/>
    <mergeCell ref="AC875:AD875"/>
    <mergeCell ref="O875:P875"/>
    <mergeCell ref="S856:T856"/>
    <mergeCell ref="AA875:AB875"/>
    <mergeCell ref="J874:J876"/>
    <mergeCell ref="I874:I876"/>
    <mergeCell ref="F874:F876"/>
    <mergeCell ref="A837:G837"/>
    <mergeCell ref="Y834:Z834"/>
    <mergeCell ref="AA834:AB834"/>
    <mergeCell ref="AC834:AD834"/>
    <mergeCell ref="M833:AD833"/>
    <mergeCell ref="M834:N834"/>
    <mergeCell ref="O834:P834"/>
    <mergeCell ref="S834:T834"/>
    <mergeCell ref="U834:V834"/>
    <mergeCell ref="W834:X834"/>
    <mergeCell ref="Q834:R834"/>
    <mergeCell ref="Q793:R793"/>
    <mergeCell ref="J814:J816"/>
    <mergeCell ref="I814:I816"/>
    <mergeCell ref="J833:J835"/>
    <mergeCell ref="I833:I835"/>
    <mergeCell ref="H833:H835"/>
    <mergeCell ref="E814:E816"/>
    <mergeCell ref="F814:F816"/>
    <mergeCell ref="A828:AD828"/>
    <mergeCell ref="A833:A835"/>
    <mergeCell ref="D833:D835"/>
    <mergeCell ref="C814:C816"/>
    <mergeCell ref="F833:F835"/>
    <mergeCell ref="A818:G818"/>
    <mergeCell ref="B814:B816"/>
    <mergeCell ref="D814:D816"/>
    <mergeCell ref="A814:A816"/>
    <mergeCell ref="E833:E835"/>
    <mergeCell ref="W815:X815"/>
    <mergeCell ref="K814:L815"/>
    <mergeCell ref="K833:L834"/>
    <mergeCell ref="B829:AD829"/>
    <mergeCell ref="G833:G835"/>
    <mergeCell ref="M814:AD814"/>
    <mergeCell ref="B833:B835"/>
    <mergeCell ref="C833:C835"/>
    <mergeCell ref="A827:AD827"/>
    <mergeCell ref="H814:H816"/>
    <mergeCell ref="S793:T793"/>
    <mergeCell ref="U793:V793"/>
    <mergeCell ref="A809:AD809"/>
    <mergeCell ref="F750:F752"/>
    <mergeCell ref="I792:I794"/>
    <mergeCell ref="K792:L793"/>
    <mergeCell ref="A785:G785"/>
    <mergeCell ref="K768:L769"/>
    <mergeCell ref="J792:J794"/>
    <mergeCell ref="A768:A770"/>
    <mergeCell ref="S769:T769"/>
    <mergeCell ref="I768:I770"/>
    <mergeCell ref="G814:G816"/>
    <mergeCell ref="B810:AD810"/>
    <mergeCell ref="A797:G797"/>
    <mergeCell ref="W793:X793"/>
    <mergeCell ref="E792:E794"/>
    <mergeCell ref="D792:D794"/>
    <mergeCell ref="H792:H794"/>
    <mergeCell ref="O793:P793"/>
    <mergeCell ref="M793:N793"/>
    <mergeCell ref="AA793:AB793"/>
    <mergeCell ref="AA815:AB815"/>
    <mergeCell ref="AC815:AD815"/>
    <mergeCell ref="Q815:R815"/>
    <mergeCell ref="S815:T815"/>
    <mergeCell ref="U815:V815"/>
    <mergeCell ref="M815:N815"/>
    <mergeCell ref="O815:P815"/>
    <mergeCell ref="A786:AD786"/>
    <mergeCell ref="A787:AD787"/>
    <mergeCell ref="A808:AD808"/>
    <mergeCell ref="F792:F794"/>
    <mergeCell ref="G792:G794"/>
    <mergeCell ref="AC793:AD793"/>
    <mergeCell ref="A686:A688"/>
    <mergeCell ref="B686:B688"/>
    <mergeCell ref="C686:C688"/>
    <mergeCell ref="B788:AD788"/>
    <mergeCell ref="Q769:R769"/>
    <mergeCell ref="U729:V729"/>
    <mergeCell ref="W729:X729"/>
    <mergeCell ref="Y729:Z729"/>
    <mergeCell ref="AA729:AB729"/>
    <mergeCell ref="AC729:AD729"/>
    <mergeCell ref="Q703:R703"/>
    <mergeCell ref="S703:T703"/>
    <mergeCell ref="U703:V703"/>
    <mergeCell ref="W703:X703"/>
    <mergeCell ref="Y703:Z703"/>
    <mergeCell ref="AA703:AB703"/>
    <mergeCell ref="AC703:AD703"/>
    <mergeCell ref="H702:H704"/>
    <mergeCell ref="I702:I704"/>
    <mergeCell ref="J702:J704"/>
    <mergeCell ref="K728:L729"/>
    <mergeCell ref="M728:AD728"/>
    <mergeCell ref="Q729:R729"/>
    <mergeCell ref="S729:T729"/>
    <mergeCell ref="O751:P751"/>
    <mergeCell ref="E702:E704"/>
    <mergeCell ref="F702:F704"/>
    <mergeCell ref="M751:N751"/>
    <mergeCell ref="D750:D752"/>
    <mergeCell ref="E750:E752"/>
    <mergeCell ref="H648:H650"/>
    <mergeCell ref="S649:T649"/>
    <mergeCell ref="C648:C650"/>
    <mergeCell ref="A702:A704"/>
    <mergeCell ref="B702:B704"/>
    <mergeCell ref="C702:C704"/>
    <mergeCell ref="D702:D704"/>
    <mergeCell ref="C669:C671"/>
    <mergeCell ref="D669:D671"/>
    <mergeCell ref="E669:E671"/>
    <mergeCell ref="F669:F671"/>
    <mergeCell ref="O670:P670"/>
    <mergeCell ref="Q670:R670"/>
    <mergeCell ref="K669:L670"/>
    <mergeCell ref="S670:T670"/>
    <mergeCell ref="H686:H688"/>
    <mergeCell ref="J686:J688"/>
    <mergeCell ref="I686:I688"/>
    <mergeCell ref="E686:E688"/>
    <mergeCell ref="F648:F650"/>
    <mergeCell ref="B699:G699"/>
    <mergeCell ref="B728:B730"/>
    <mergeCell ref="C728:C730"/>
    <mergeCell ref="D728:D730"/>
    <mergeCell ref="M769:N769"/>
    <mergeCell ref="AC769:AD769"/>
    <mergeCell ref="B768:B770"/>
    <mergeCell ref="C768:C770"/>
    <mergeCell ref="D768:D770"/>
    <mergeCell ref="E768:E770"/>
    <mergeCell ref="F768:F770"/>
    <mergeCell ref="Y769:Z769"/>
    <mergeCell ref="A635:D635"/>
    <mergeCell ref="B648:B650"/>
    <mergeCell ref="F686:F688"/>
    <mergeCell ref="B683:G683"/>
    <mergeCell ref="A663:AD663"/>
    <mergeCell ref="A664:AD664"/>
    <mergeCell ref="B665:AD665"/>
    <mergeCell ref="B666:G666"/>
    <mergeCell ref="K648:L649"/>
    <mergeCell ref="B746:AD746"/>
    <mergeCell ref="AC687:AD687"/>
    <mergeCell ref="K686:L687"/>
    <mergeCell ref="M686:AD686"/>
    <mergeCell ref="M687:N687"/>
    <mergeCell ref="G686:G688"/>
    <mergeCell ref="B682:AD682"/>
    <mergeCell ref="E648:E650"/>
    <mergeCell ref="A690:G690"/>
    <mergeCell ref="A680:AD680"/>
    <mergeCell ref="A681:AD681"/>
    <mergeCell ref="K702:L703"/>
    <mergeCell ref="M702:AD702"/>
    <mergeCell ref="A669:A671"/>
    <mergeCell ref="B669:B671"/>
    <mergeCell ref="E625:E627"/>
    <mergeCell ref="K625:L626"/>
    <mergeCell ref="I625:I627"/>
    <mergeCell ref="S626:T626"/>
    <mergeCell ref="B621:AD621"/>
    <mergeCell ref="G625:G627"/>
    <mergeCell ref="H625:H627"/>
    <mergeCell ref="AA626:AB626"/>
    <mergeCell ref="Y511:Z511"/>
    <mergeCell ref="O511:P511"/>
    <mergeCell ref="K513:K514"/>
    <mergeCell ref="L513:L514"/>
    <mergeCell ref="M513:M514"/>
    <mergeCell ref="AA513:AA514"/>
    <mergeCell ref="A619:AD619"/>
    <mergeCell ref="A620:AD620"/>
    <mergeCell ref="A615:D615"/>
    <mergeCell ref="B510:B512"/>
    <mergeCell ref="C510:C512"/>
    <mergeCell ref="D510:D512"/>
    <mergeCell ref="M510:AD510"/>
    <mergeCell ref="I510:I511"/>
    <mergeCell ref="J510:J511"/>
    <mergeCell ref="E510:E512"/>
    <mergeCell ref="B600:B602"/>
    <mergeCell ref="H600:H602"/>
    <mergeCell ref="B597:G597"/>
    <mergeCell ref="C553:C555"/>
    <mergeCell ref="B532:B534"/>
    <mergeCell ref="AA519:AA520"/>
    <mergeCell ref="AB519:AB520"/>
    <mergeCell ref="AC519:AC520"/>
    <mergeCell ref="C532:C534"/>
    <mergeCell ref="M532:AD532"/>
    <mergeCell ref="U533:V533"/>
    <mergeCell ref="F532:F534"/>
    <mergeCell ref="K510:L511"/>
    <mergeCell ref="I532:I533"/>
    <mergeCell ref="G510:G512"/>
    <mergeCell ref="H510:H512"/>
    <mergeCell ref="H513:H514"/>
    <mergeCell ref="I513:I514"/>
    <mergeCell ref="J513:J514"/>
    <mergeCell ref="AA670:AB670"/>
    <mergeCell ref="W670:X670"/>
    <mergeCell ref="W649:X649"/>
    <mergeCell ref="Y649:Z649"/>
    <mergeCell ref="U649:V649"/>
    <mergeCell ref="Y670:Z670"/>
    <mergeCell ref="D553:D555"/>
    <mergeCell ref="H553:H555"/>
    <mergeCell ref="A570:D570"/>
    <mergeCell ref="E553:E555"/>
    <mergeCell ref="F553:F555"/>
    <mergeCell ref="A594:AD594"/>
    <mergeCell ref="O601:P601"/>
    <mergeCell ref="K600:L601"/>
    <mergeCell ref="M600:AD600"/>
    <mergeCell ref="I600:I602"/>
    <mergeCell ref="AC513:AC514"/>
    <mergeCell ref="AD513:AD514"/>
    <mergeCell ref="H519:H520"/>
    <mergeCell ref="Q533:R533"/>
    <mergeCell ref="B625:B627"/>
    <mergeCell ref="AA444:AB444"/>
    <mergeCell ref="W444:X444"/>
    <mergeCell ref="Y444:Z444"/>
    <mergeCell ref="M444:N444"/>
    <mergeCell ref="O444:P444"/>
    <mergeCell ref="I553:I555"/>
    <mergeCell ref="A553:A555"/>
    <mergeCell ref="J443:J445"/>
    <mergeCell ref="W488:X488"/>
    <mergeCell ref="Y488:Z488"/>
    <mergeCell ref="AA488:AB488"/>
    <mergeCell ref="AC488:AD488"/>
    <mergeCell ref="M511:N511"/>
    <mergeCell ref="A505:AD505"/>
    <mergeCell ref="Q511:R511"/>
    <mergeCell ref="S511:T511"/>
    <mergeCell ref="A469:G469"/>
    <mergeCell ref="AB513:AB514"/>
    <mergeCell ref="B550:AD550"/>
    <mergeCell ref="S554:T554"/>
    <mergeCell ref="U554:V554"/>
    <mergeCell ref="J532:J533"/>
    <mergeCell ref="K532:L533"/>
    <mergeCell ref="W533:X533"/>
    <mergeCell ref="Y533:Z533"/>
    <mergeCell ref="AA533:AB533"/>
    <mergeCell ref="M533:N533"/>
    <mergeCell ref="O533:P533"/>
    <mergeCell ref="S533:T533"/>
    <mergeCell ref="A526:AD526"/>
    <mergeCell ref="A527:AD527"/>
    <mergeCell ref="AC533:AD533"/>
    <mergeCell ref="G420:G422"/>
    <mergeCell ref="H420:H422"/>
    <mergeCell ref="B461:AD461"/>
    <mergeCell ref="A425:G425"/>
    <mergeCell ref="A447:G447"/>
    <mergeCell ref="A443:A445"/>
    <mergeCell ref="C443:C445"/>
    <mergeCell ref="D443:D445"/>
    <mergeCell ref="F443:F445"/>
    <mergeCell ref="G443:G445"/>
    <mergeCell ref="U577:V577"/>
    <mergeCell ref="A576:A578"/>
    <mergeCell ref="B576:B578"/>
    <mergeCell ref="C576:C578"/>
    <mergeCell ref="D576:D578"/>
    <mergeCell ref="S577:T577"/>
    <mergeCell ref="G576:G578"/>
    <mergeCell ref="H576:H578"/>
    <mergeCell ref="M553:AD553"/>
    <mergeCell ref="M554:N554"/>
    <mergeCell ref="O554:P554"/>
    <mergeCell ref="Q554:R554"/>
    <mergeCell ref="W554:X554"/>
    <mergeCell ref="K553:L554"/>
    <mergeCell ref="Y554:Z554"/>
    <mergeCell ref="AC554:AD554"/>
    <mergeCell ref="AA577:AB577"/>
    <mergeCell ref="S444:T444"/>
    <mergeCell ref="U444:V444"/>
    <mergeCell ref="AC466:AD466"/>
    <mergeCell ref="M420:AD420"/>
    <mergeCell ref="AC421:AD421"/>
    <mergeCell ref="U421:V421"/>
    <mergeCell ref="W421:X421"/>
    <mergeCell ref="M421:N421"/>
    <mergeCell ref="O421:P421"/>
    <mergeCell ref="S421:T421"/>
    <mergeCell ref="U466:V466"/>
    <mergeCell ref="Q421:R421"/>
    <mergeCell ref="A420:A422"/>
    <mergeCell ref="B420:B422"/>
    <mergeCell ref="C420:C422"/>
    <mergeCell ref="D420:D422"/>
    <mergeCell ref="M465:AD465"/>
    <mergeCell ref="K420:L421"/>
    <mergeCell ref="K465:L466"/>
    <mergeCell ref="H443:H445"/>
    <mergeCell ref="A465:A467"/>
    <mergeCell ref="B465:B467"/>
    <mergeCell ref="C465:C467"/>
    <mergeCell ref="D465:D467"/>
    <mergeCell ref="E465:E467"/>
    <mergeCell ref="E420:E422"/>
    <mergeCell ref="F420:F422"/>
    <mergeCell ref="H465:H467"/>
    <mergeCell ref="E443:E445"/>
    <mergeCell ref="K443:L444"/>
    <mergeCell ref="M443:AD443"/>
    <mergeCell ref="Y466:Z466"/>
    <mergeCell ref="AA421:AB421"/>
    <mergeCell ref="Y421:Z421"/>
    <mergeCell ref="A459:AD459"/>
    <mergeCell ref="J420:J422"/>
    <mergeCell ref="I420:I422"/>
    <mergeCell ref="D398:D400"/>
    <mergeCell ref="Q399:R399"/>
    <mergeCell ref="S399:T399"/>
    <mergeCell ref="B416:AD416"/>
    <mergeCell ref="A415:AD415"/>
    <mergeCell ref="Y399:Z399"/>
    <mergeCell ref="W399:X399"/>
    <mergeCell ref="H329:H331"/>
    <mergeCell ref="Y330:Z330"/>
    <mergeCell ref="J329:J331"/>
    <mergeCell ref="I329:I331"/>
    <mergeCell ref="C329:C331"/>
    <mergeCell ref="D329:D331"/>
    <mergeCell ref="O352:P352"/>
    <mergeCell ref="M352:N352"/>
    <mergeCell ref="K351:L352"/>
    <mergeCell ref="M351:AD351"/>
    <mergeCell ref="U352:V352"/>
    <mergeCell ref="A345:AD345"/>
    <mergeCell ref="A346:AD346"/>
    <mergeCell ref="B347:AD347"/>
    <mergeCell ref="A351:A353"/>
    <mergeCell ref="D351:D353"/>
    <mergeCell ref="F351:F353"/>
    <mergeCell ref="G351:G353"/>
    <mergeCell ref="E398:E400"/>
    <mergeCell ref="F398:F400"/>
    <mergeCell ref="C375:C377"/>
    <mergeCell ref="D375:D377"/>
    <mergeCell ref="E375:E377"/>
    <mergeCell ref="B329:B331"/>
    <mergeCell ref="M376:N376"/>
    <mergeCell ref="M1036:AD1036"/>
    <mergeCell ref="M1037:N1037"/>
    <mergeCell ref="O1037:P1037"/>
    <mergeCell ref="AA352:AB352"/>
    <mergeCell ref="Q352:R352"/>
    <mergeCell ref="E351:E353"/>
    <mergeCell ref="W352:X352"/>
    <mergeCell ref="A370:AD370"/>
    <mergeCell ref="J375:J377"/>
    <mergeCell ref="I375:I377"/>
    <mergeCell ref="B371:AD371"/>
    <mergeCell ref="U376:V376"/>
    <mergeCell ref="W376:X376"/>
    <mergeCell ref="J398:J400"/>
    <mergeCell ref="I398:I400"/>
    <mergeCell ref="G398:G400"/>
    <mergeCell ref="H398:H400"/>
    <mergeCell ref="A393:AD393"/>
    <mergeCell ref="B394:AD394"/>
    <mergeCell ref="A357:G357"/>
    <mergeCell ref="F1036:F1038"/>
    <mergeCell ref="G1036:G1038"/>
    <mergeCell ref="H1036:H1038"/>
    <mergeCell ref="I1036:I1038"/>
    <mergeCell ref="A369:AD369"/>
    <mergeCell ref="B351:B353"/>
    <mergeCell ref="C351:C353"/>
    <mergeCell ref="Y352:Z352"/>
    <mergeCell ref="AC352:AD352"/>
    <mergeCell ref="S352:T352"/>
    <mergeCell ref="M577:N577"/>
    <mergeCell ref="Q577:R577"/>
    <mergeCell ref="AA286:AB286"/>
    <mergeCell ref="AC286:AD286"/>
    <mergeCell ref="M286:N286"/>
    <mergeCell ref="O286:P286"/>
    <mergeCell ref="Q286:R286"/>
    <mergeCell ref="Q308:R308"/>
    <mergeCell ref="B303:AD303"/>
    <mergeCell ref="A289:G289"/>
    <mergeCell ref="A285:A287"/>
    <mergeCell ref="J351:J353"/>
    <mergeCell ref="K307:L308"/>
    <mergeCell ref="A323:AD323"/>
    <mergeCell ref="S330:T330"/>
    <mergeCell ref="U330:V330"/>
    <mergeCell ref="A329:A331"/>
    <mergeCell ref="AC330:AD330"/>
    <mergeCell ref="J307:J309"/>
    <mergeCell ref="A324:AD324"/>
    <mergeCell ref="M307:AD307"/>
    <mergeCell ref="H351:H353"/>
    <mergeCell ref="I351:I353"/>
    <mergeCell ref="M329:AD329"/>
    <mergeCell ref="M330:N330"/>
    <mergeCell ref="AA330:AB330"/>
    <mergeCell ref="Q330:R330"/>
    <mergeCell ref="W330:X330"/>
    <mergeCell ref="O330:P330"/>
    <mergeCell ref="B325:AD325"/>
    <mergeCell ref="E329:E331"/>
    <mergeCell ref="F329:F331"/>
    <mergeCell ref="G329:G331"/>
    <mergeCell ref="B307:B309"/>
    <mergeCell ref="B263:B265"/>
    <mergeCell ref="A257:AD257"/>
    <mergeCell ref="A258:AD258"/>
    <mergeCell ref="U242:V242"/>
    <mergeCell ref="A246:G246"/>
    <mergeCell ref="W242:X242"/>
    <mergeCell ref="S264:T264"/>
    <mergeCell ref="K241:L242"/>
    <mergeCell ref="U264:V264"/>
    <mergeCell ref="W264:X264"/>
    <mergeCell ref="F263:F265"/>
    <mergeCell ref="G263:G265"/>
    <mergeCell ref="H263:H265"/>
    <mergeCell ref="S286:T286"/>
    <mergeCell ref="F285:F287"/>
    <mergeCell ref="A301:AD301"/>
    <mergeCell ref="A302:AD302"/>
    <mergeCell ref="H285:H287"/>
    <mergeCell ref="Y286:Z286"/>
    <mergeCell ref="M285:AD285"/>
    <mergeCell ref="I285:I287"/>
    <mergeCell ref="G285:G287"/>
    <mergeCell ref="K285:L286"/>
    <mergeCell ref="Y264:Z264"/>
    <mergeCell ref="O264:P264"/>
    <mergeCell ref="A263:A265"/>
    <mergeCell ref="AA264:AB264"/>
    <mergeCell ref="Q264:R264"/>
    <mergeCell ref="J263:J265"/>
    <mergeCell ref="I263:I265"/>
    <mergeCell ref="K263:L264"/>
    <mergeCell ref="C263:C265"/>
    <mergeCell ref="B237:AD237"/>
    <mergeCell ref="A236:AD236"/>
    <mergeCell ref="U220:V220"/>
    <mergeCell ref="W220:X220"/>
    <mergeCell ref="A235:AD235"/>
    <mergeCell ref="B238:G238"/>
    <mergeCell ref="A224:G224"/>
    <mergeCell ref="K219:L220"/>
    <mergeCell ref="M241:AD241"/>
    <mergeCell ref="M242:N242"/>
    <mergeCell ref="O242:P242"/>
    <mergeCell ref="Q242:R242"/>
    <mergeCell ref="S242:T242"/>
    <mergeCell ref="B241:B243"/>
    <mergeCell ref="C241:C243"/>
    <mergeCell ref="Y242:Z242"/>
    <mergeCell ref="AC242:AD242"/>
    <mergeCell ref="H241:H243"/>
    <mergeCell ref="M219:AD219"/>
    <mergeCell ref="Y220:Z220"/>
    <mergeCell ref="J219:J221"/>
    <mergeCell ref="I219:I221"/>
    <mergeCell ref="F219:F221"/>
    <mergeCell ref="G219:G221"/>
    <mergeCell ref="H219:H221"/>
    <mergeCell ref="B215:AD215"/>
    <mergeCell ref="AA220:AB220"/>
    <mergeCell ref="AC220:AD220"/>
    <mergeCell ref="A219:A221"/>
    <mergeCell ref="E219:E221"/>
    <mergeCell ref="S198:T198"/>
    <mergeCell ref="U198:V198"/>
    <mergeCell ref="W198:X198"/>
    <mergeCell ref="M220:N220"/>
    <mergeCell ref="O220:P220"/>
    <mergeCell ref="B219:B221"/>
    <mergeCell ref="C219:C221"/>
    <mergeCell ref="D219:D221"/>
    <mergeCell ref="Q220:R220"/>
    <mergeCell ref="S220:T220"/>
    <mergeCell ref="A914:AD914"/>
    <mergeCell ref="B173:AD173"/>
    <mergeCell ref="E177:E179"/>
    <mergeCell ref="F177:F179"/>
    <mergeCell ref="G177:G179"/>
    <mergeCell ref="B326:G326"/>
    <mergeCell ref="B372:H372"/>
    <mergeCell ref="A192:AD192"/>
    <mergeCell ref="U178:V178"/>
    <mergeCell ref="W178:X178"/>
    <mergeCell ref="J177:J179"/>
    <mergeCell ref="I177:I179"/>
    <mergeCell ref="H177:H179"/>
    <mergeCell ref="AA178:AB178"/>
    <mergeCell ref="AC178:AD178"/>
    <mergeCell ref="A183:G183"/>
    <mergeCell ref="K177:L178"/>
    <mergeCell ref="Y178:Z178"/>
    <mergeCell ref="A177:A179"/>
    <mergeCell ref="B177:B179"/>
    <mergeCell ref="C177:C179"/>
    <mergeCell ref="D177:D179"/>
    <mergeCell ref="B193:AD193"/>
    <mergeCell ref="M198:N198"/>
    <mergeCell ref="O198:P198"/>
    <mergeCell ref="Q198:R198"/>
    <mergeCell ref="E197:E199"/>
    <mergeCell ref="F197:F199"/>
    <mergeCell ref="G197:G199"/>
    <mergeCell ref="H197:H199"/>
    <mergeCell ref="H132:H134"/>
    <mergeCell ref="U133:V133"/>
    <mergeCell ref="W133:X133"/>
    <mergeCell ref="E132:E134"/>
    <mergeCell ref="F132:F134"/>
    <mergeCell ref="W156:X156"/>
    <mergeCell ref="A149:AD149"/>
    <mergeCell ref="A150:AD150"/>
    <mergeCell ref="A132:A134"/>
    <mergeCell ref="B132:B134"/>
    <mergeCell ref="B151:AD151"/>
    <mergeCell ref="E155:E157"/>
    <mergeCell ref="AC133:AD133"/>
    <mergeCell ref="K132:L133"/>
    <mergeCell ref="M132:AD132"/>
    <mergeCell ref="M133:N133"/>
    <mergeCell ref="O133:P133"/>
    <mergeCell ref="O156:P156"/>
    <mergeCell ref="Y156:Z156"/>
    <mergeCell ref="Q133:R133"/>
    <mergeCell ref="Y133:Z133"/>
    <mergeCell ref="AA133:AB133"/>
    <mergeCell ref="S133:T133"/>
    <mergeCell ref="A155:A157"/>
    <mergeCell ref="B155:B157"/>
    <mergeCell ref="C155:C157"/>
    <mergeCell ref="D155:D157"/>
    <mergeCell ref="F155:F157"/>
    <mergeCell ref="G155:G157"/>
    <mergeCell ref="AC156:AD156"/>
    <mergeCell ref="K155:L156"/>
    <mergeCell ref="M155:AD155"/>
    <mergeCell ref="M156:N156"/>
    <mergeCell ref="A107:AD107"/>
    <mergeCell ref="A112:A114"/>
    <mergeCell ref="B108:AD108"/>
    <mergeCell ref="C112:C114"/>
    <mergeCell ref="A127:AD127"/>
    <mergeCell ref="G132:G134"/>
    <mergeCell ref="B152:G152"/>
    <mergeCell ref="U156:V156"/>
    <mergeCell ref="Q156:R156"/>
    <mergeCell ref="AA92:AB92"/>
    <mergeCell ref="A91:A93"/>
    <mergeCell ref="B91:B93"/>
    <mergeCell ref="C91:C93"/>
    <mergeCell ref="O92:P92"/>
    <mergeCell ref="G91:G93"/>
    <mergeCell ref="H91:H93"/>
    <mergeCell ref="M91:AD91"/>
    <mergeCell ref="M92:N92"/>
    <mergeCell ref="U92:V92"/>
    <mergeCell ref="W92:X92"/>
    <mergeCell ref="D112:D114"/>
    <mergeCell ref="Q113:R113"/>
    <mergeCell ref="U113:V113"/>
    <mergeCell ref="B68:AD68"/>
    <mergeCell ref="H72:H74"/>
    <mergeCell ref="M73:N73"/>
    <mergeCell ref="B72:B74"/>
    <mergeCell ref="C72:C74"/>
    <mergeCell ref="D72:D74"/>
    <mergeCell ref="A86:AD86"/>
    <mergeCell ref="K72:L73"/>
    <mergeCell ref="M72:AD72"/>
    <mergeCell ref="AA73:AB73"/>
    <mergeCell ref="O73:P73"/>
    <mergeCell ref="Q73:R73"/>
    <mergeCell ref="S73:T73"/>
    <mergeCell ref="U73:V73"/>
    <mergeCell ref="W73:X73"/>
    <mergeCell ref="Y73:Z73"/>
    <mergeCell ref="AC92:AD92"/>
    <mergeCell ref="Q92:R92"/>
    <mergeCell ref="S92:T92"/>
    <mergeCell ref="AC73:AD73"/>
    <mergeCell ref="M8:N8"/>
    <mergeCell ref="O8:P8"/>
    <mergeCell ref="S31:T31"/>
    <mergeCell ref="U31:V31"/>
    <mergeCell ref="W8:X8"/>
    <mergeCell ref="W31:X31"/>
    <mergeCell ref="E30:E32"/>
    <mergeCell ref="F30:F32"/>
    <mergeCell ref="G30:G32"/>
    <mergeCell ref="H30:H32"/>
    <mergeCell ref="J30:J32"/>
    <mergeCell ref="AA8:AB8"/>
    <mergeCell ref="B26:AD26"/>
    <mergeCell ref="B30:B32"/>
    <mergeCell ref="C30:C32"/>
    <mergeCell ref="D30:D32"/>
    <mergeCell ref="S53:T53"/>
    <mergeCell ref="K52:L53"/>
    <mergeCell ref="M52:AD52"/>
    <mergeCell ref="M53:N53"/>
    <mergeCell ref="E52:E54"/>
    <mergeCell ref="H52:H54"/>
    <mergeCell ref="AA53:AB53"/>
    <mergeCell ref="AC53:AD53"/>
    <mergeCell ref="Y31:Z31"/>
    <mergeCell ref="O53:P53"/>
    <mergeCell ref="U53:V53"/>
    <mergeCell ref="W53:X53"/>
    <mergeCell ref="Y53:Z53"/>
    <mergeCell ref="AA31:AB31"/>
    <mergeCell ref="Q31:R31"/>
    <mergeCell ref="D52:D54"/>
    <mergeCell ref="B4:G4"/>
    <mergeCell ref="B49:G49"/>
    <mergeCell ref="B69:H69"/>
    <mergeCell ref="B88:G88"/>
    <mergeCell ref="B109:G109"/>
    <mergeCell ref="B129:G129"/>
    <mergeCell ref="A76:G76"/>
    <mergeCell ref="B87:AD87"/>
    <mergeCell ref="E91:E93"/>
    <mergeCell ref="F91:F93"/>
    <mergeCell ref="B3:AD3"/>
    <mergeCell ref="E7:E9"/>
    <mergeCell ref="F7:F9"/>
    <mergeCell ref="G7:G9"/>
    <mergeCell ref="Y8:Z8"/>
    <mergeCell ref="Q8:R8"/>
    <mergeCell ref="S8:T8"/>
    <mergeCell ref="AC8:AD8"/>
    <mergeCell ref="M7:AD7"/>
    <mergeCell ref="U8:V8"/>
    <mergeCell ref="A7:A9"/>
    <mergeCell ref="C7:C9"/>
    <mergeCell ref="D7:D9"/>
    <mergeCell ref="H7:H9"/>
    <mergeCell ref="K7:L8"/>
    <mergeCell ref="B7:B9"/>
    <mergeCell ref="J7:J9"/>
    <mergeCell ref="I7:I9"/>
    <mergeCell ref="K30:L31"/>
    <mergeCell ref="M30:AD30"/>
    <mergeCell ref="M31:N31"/>
    <mergeCell ref="O31:P31"/>
    <mergeCell ref="I30:I32"/>
    <mergeCell ref="J52:J54"/>
    <mergeCell ref="I52:I54"/>
    <mergeCell ref="J72:J74"/>
    <mergeCell ref="I72:I74"/>
    <mergeCell ref="J91:J93"/>
    <mergeCell ref="I91:I93"/>
    <mergeCell ref="B48:AD48"/>
    <mergeCell ref="F52:F54"/>
    <mergeCell ref="G52:G54"/>
    <mergeCell ref="B830:G830"/>
    <mergeCell ref="A593:D593"/>
    <mergeCell ref="E576:E578"/>
    <mergeCell ref="F576:F578"/>
    <mergeCell ref="D600:D602"/>
    <mergeCell ref="E600:E602"/>
    <mergeCell ref="F600:F602"/>
    <mergeCell ref="G600:G602"/>
    <mergeCell ref="B698:AD698"/>
    <mergeCell ref="O577:P577"/>
    <mergeCell ref="B259:AD259"/>
    <mergeCell ref="B282:F282"/>
    <mergeCell ref="J285:J287"/>
    <mergeCell ref="M263:AD263"/>
    <mergeCell ref="M264:N264"/>
    <mergeCell ref="A279:AD279"/>
    <mergeCell ref="A268:G268"/>
    <mergeCell ref="E263:E265"/>
    <mergeCell ref="U286:V286"/>
    <mergeCell ref="W286:X286"/>
    <mergeCell ref="A66:AD66"/>
    <mergeCell ref="Q53:R53"/>
    <mergeCell ref="B1032:AD1032"/>
    <mergeCell ref="A1036:A1038"/>
    <mergeCell ref="B1036:B1038"/>
    <mergeCell ref="C1036:C1038"/>
    <mergeCell ref="D1036:D1038"/>
    <mergeCell ref="E1036:E1038"/>
    <mergeCell ref="M308:N308"/>
    <mergeCell ref="I307:I309"/>
    <mergeCell ref="H307:H309"/>
    <mergeCell ref="A280:AD280"/>
    <mergeCell ref="B281:AD281"/>
    <mergeCell ref="B285:B287"/>
    <mergeCell ref="C285:C287"/>
    <mergeCell ref="D285:D287"/>
    <mergeCell ref="E285:E287"/>
    <mergeCell ref="C307:C309"/>
    <mergeCell ref="I112:I114"/>
    <mergeCell ref="J112:J114"/>
    <mergeCell ref="J132:J134"/>
    <mergeCell ref="I132:I134"/>
    <mergeCell ref="J155:J157"/>
    <mergeCell ref="I155:I157"/>
    <mergeCell ref="A126:AD126"/>
    <mergeCell ref="E112:E114"/>
    <mergeCell ref="F112:F114"/>
    <mergeCell ref="C132:C134"/>
    <mergeCell ref="G112:G114"/>
    <mergeCell ref="H112:H114"/>
    <mergeCell ref="D132:D134"/>
    <mergeCell ref="B128:AD128"/>
    <mergeCell ref="E728:E730"/>
    <mergeCell ref="Y577:Z577"/>
    <mergeCell ref="AA554:AB554"/>
    <mergeCell ref="AA687:AB687"/>
    <mergeCell ref="M649:N649"/>
    <mergeCell ref="O649:P649"/>
    <mergeCell ref="Q649:R649"/>
    <mergeCell ref="W626:X626"/>
    <mergeCell ref="Y626:Z626"/>
    <mergeCell ref="B574:G574"/>
    <mergeCell ref="M626:N626"/>
    <mergeCell ref="Q626:R626"/>
    <mergeCell ref="U626:V626"/>
    <mergeCell ref="M648:AD648"/>
    <mergeCell ref="S687:T687"/>
    <mergeCell ref="J625:J627"/>
    <mergeCell ref="O626:P626"/>
    <mergeCell ref="M625:AD625"/>
    <mergeCell ref="G648:G650"/>
    <mergeCell ref="W687:X687"/>
    <mergeCell ref="J553:J555"/>
    <mergeCell ref="F625:F627"/>
    <mergeCell ref="U687:V687"/>
    <mergeCell ref="Y687:Z687"/>
    <mergeCell ref="O687:P687"/>
    <mergeCell ref="Q687:R687"/>
    <mergeCell ref="D686:D688"/>
    <mergeCell ref="G553:G555"/>
    <mergeCell ref="M729:N729"/>
    <mergeCell ref="O729:P729"/>
    <mergeCell ref="C625:C627"/>
    <mergeCell ref="D625:D627"/>
    <mergeCell ref="B417:H417"/>
    <mergeCell ref="B440:G440"/>
    <mergeCell ref="B462:G462"/>
    <mergeCell ref="D241:D243"/>
    <mergeCell ref="B644:AD644"/>
    <mergeCell ref="A634:G634"/>
    <mergeCell ref="A170:G170"/>
    <mergeCell ref="B348:G348"/>
    <mergeCell ref="J576:J578"/>
    <mergeCell ref="I576:I578"/>
    <mergeCell ref="J600:J602"/>
    <mergeCell ref="A402:G402"/>
    <mergeCell ref="S601:T601"/>
    <mergeCell ref="I443:I445"/>
    <mergeCell ref="J465:J467"/>
    <mergeCell ref="I465:I467"/>
    <mergeCell ref="B439:AD439"/>
    <mergeCell ref="A437:AD437"/>
    <mergeCell ref="A438:AD438"/>
    <mergeCell ref="AC444:AD444"/>
    <mergeCell ref="S466:T466"/>
    <mergeCell ref="F465:F467"/>
    <mergeCell ref="B443:B445"/>
    <mergeCell ref="A171:AD171"/>
    <mergeCell ref="A172:AD172"/>
    <mergeCell ref="B194:G194"/>
    <mergeCell ref="D307:D309"/>
    <mergeCell ref="Y198:Z198"/>
    <mergeCell ref="M197:AD197"/>
    <mergeCell ref="F307:F309"/>
    <mergeCell ref="G307:G309"/>
    <mergeCell ref="U601:V601"/>
    <mergeCell ref="C792:C794"/>
    <mergeCell ref="B551:G551"/>
    <mergeCell ref="B622:H622"/>
    <mergeCell ref="B645:G645"/>
    <mergeCell ref="J648:J650"/>
    <mergeCell ref="I648:I650"/>
    <mergeCell ref="A696:AD696"/>
    <mergeCell ref="A697:AD697"/>
    <mergeCell ref="M750:AD750"/>
    <mergeCell ref="J768:J770"/>
    <mergeCell ref="J750:J752"/>
    <mergeCell ref="I750:I752"/>
    <mergeCell ref="B765:AD765"/>
    <mergeCell ref="G768:G770"/>
    <mergeCell ref="H768:H770"/>
    <mergeCell ref="W751:X751"/>
    <mergeCell ref="U769:V769"/>
    <mergeCell ref="W769:X769"/>
    <mergeCell ref="A763:AD763"/>
    <mergeCell ref="A764:AD764"/>
    <mergeCell ref="U751:V751"/>
    <mergeCell ref="Q751:R751"/>
    <mergeCell ref="S751:T751"/>
    <mergeCell ref="A744:AD744"/>
    <mergeCell ref="A745:AD745"/>
    <mergeCell ref="K750:L751"/>
    <mergeCell ref="M601:N601"/>
    <mergeCell ref="W577:X577"/>
    <mergeCell ref="AC577:AD577"/>
    <mergeCell ref="K576:L577"/>
    <mergeCell ref="A572:AD572"/>
    <mergeCell ref="M576:AD576"/>
    <mergeCell ref="E307:E309"/>
    <mergeCell ref="W967:X967"/>
    <mergeCell ref="M967:N967"/>
    <mergeCell ref="O967:P967"/>
    <mergeCell ref="Q967:R967"/>
    <mergeCell ref="S967:T967"/>
    <mergeCell ref="Y967:Z967"/>
    <mergeCell ref="AA967:AB967"/>
    <mergeCell ref="AC967:AD967"/>
    <mergeCell ref="A979:G979"/>
    <mergeCell ref="A1031:AD1031"/>
    <mergeCell ref="H966:H968"/>
    <mergeCell ref="I966:I968"/>
    <mergeCell ref="J966:J968"/>
    <mergeCell ref="K966:L967"/>
    <mergeCell ref="M966:AD966"/>
    <mergeCell ref="U967:V967"/>
    <mergeCell ref="A960:AD960"/>
    <mergeCell ref="A961:AD961"/>
    <mergeCell ref="B962:AD962"/>
    <mergeCell ref="A966:A968"/>
    <mergeCell ref="B966:B968"/>
    <mergeCell ref="C966:C968"/>
    <mergeCell ref="D966:D968"/>
    <mergeCell ref="E966:E968"/>
    <mergeCell ref="F966:F968"/>
    <mergeCell ref="G966:G968"/>
    <mergeCell ref="W991:X991"/>
    <mergeCell ref="Y991:Z991"/>
    <mergeCell ref="AA991:AB991"/>
    <mergeCell ref="AC991:AD991"/>
    <mergeCell ref="A994:G994"/>
    <mergeCell ref="H990:H992"/>
    <mergeCell ref="I990:I992"/>
    <mergeCell ref="J990:J992"/>
    <mergeCell ref="K990:L991"/>
    <mergeCell ref="M990:AD990"/>
    <mergeCell ref="M991:N991"/>
    <mergeCell ref="O991:P991"/>
    <mergeCell ref="Q991:R991"/>
    <mergeCell ref="S991:T991"/>
    <mergeCell ref="U991:V991"/>
    <mergeCell ref="A984:AD984"/>
    <mergeCell ref="A985:AD985"/>
    <mergeCell ref="B986:AD986"/>
    <mergeCell ref="A990:A992"/>
    <mergeCell ref="B990:B992"/>
    <mergeCell ref="C990:C992"/>
    <mergeCell ref="D990:D992"/>
    <mergeCell ref="E990:E992"/>
    <mergeCell ref="F990:F992"/>
    <mergeCell ref="G990:G992"/>
    <mergeCell ref="H942:H944"/>
    <mergeCell ref="I942:I944"/>
    <mergeCell ref="J942:J944"/>
    <mergeCell ref="K942:L943"/>
    <mergeCell ref="M942:AD942"/>
    <mergeCell ref="M943:N943"/>
    <mergeCell ref="O943:P943"/>
    <mergeCell ref="Q943:R943"/>
    <mergeCell ref="S943:T943"/>
    <mergeCell ref="U943:V943"/>
    <mergeCell ref="W943:X943"/>
    <mergeCell ref="Y943:Z943"/>
    <mergeCell ref="AA943:AB943"/>
    <mergeCell ref="A735:G735"/>
    <mergeCell ref="A936:AD936"/>
    <mergeCell ref="A937:AD937"/>
    <mergeCell ref="B938:AD938"/>
    <mergeCell ref="A942:A944"/>
    <mergeCell ref="B942:B944"/>
    <mergeCell ref="C942:C944"/>
    <mergeCell ref="D942:D944"/>
    <mergeCell ref="E942:E944"/>
    <mergeCell ref="F942:F944"/>
    <mergeCell ref="M875:N875"/>
    <mergeCell ref="U875:V875"/>
    <mergeCell ref="A874:A876"/>
    <mergeCell ref="D874:D876"/>
    <mergeCell ref="B766:H766"/>
    <mergeCell ref="O769:P769"/>
    <mergeCell ref="AA769:AB769"/>
    <mergeCell ref="M768:AD768"/>
    <mergeCell ref="A913:AD913"/>
    <mergeCell ref="A60:F60"/>
    <mergeCell ref="A981:F981"/>
    <mergeCell ref="A1041:G1041"/>
    <mergeCell ref="W1011:X1011"/>
    <mergeCell ref="Y1011:Z1011"/>
    <mergeCell ref="AA1011:AB1011"/>
    <mergeCell ref="Q1011:R1011"/>
    <mergeCell ref="S1011:T1011"/>
    <mergeCell ref="U1011:V1011"/>
    <mergeCell ref="A1004:AD1004"/>
    <mergeCell ref="A1020:G1020"/>
    <mergeCell ref="A1030:AD1030"/>
    <mergeCell ref="H1010:H1012"/>
    <mergeCell ref="I1010:I1012"/>
    <mergeCell ref="J1010:J1012"/>
    <mergeCell ref="K1010:L1011"/>
    <mergeCell ref="M1010:AD1010"/>
    <mergeCell ref="M1011:N1011"/>
    <mergeCell ref="O1011:P1011"/>
    <mergeCell ref="A1005:AD1005"/>
    <mergeCell ref="B1006:AD1006"/>
    <mergeCell ref="A1010:A1012"/>
    <mergeCell ref="B1010:B1012"/>
    <mergeCell ref="C1010:C1012"/>
    <mergeCell ref="D1010:D1012"/>
    <mergeCell ref="E1010:E1012"/>
    <mergeCell ref="F1010:F1012"/>
    <mergeCell ref="G1010:G1012"/>
    <mergeCell ref="AC1011:AD1011"/>
    <mergeCell ref="AC943:AD943"/>
    <mergeCell ref="A948:G948"/>
    <mergeCell ref="G942:G944"/>
  </mergeCells>
  <phoneticPr fontId="2" type="noConversion"/>
  <pageMargins left="0.15748031496062992" right="0.15748031496062992" top="1.7322834645669292" bottom="0.19685039370078741" header="1.1023622047244095" footer="0.51181102362204722"/>
  <pageSetup paperSize="9" scale="83" orientation="landscape" r:id="rId1"/>
  <headerFooter alignWithMargins="0">
    <oddHeader>&amp;C&amp;A&amp;RPage &amp;P</oddHeader>
  </headerFooter>
  <rowBreaks count="47" manualBreakCount="47">
    <brk id="23" max="16383" man="1"/>
    <brk id="45" max="29" man="1"/>
    <brk id="65" max="29" man="1"/>
    <brk id="84" max="29" man="1"/>
    <brk id="105" max="29" man="1"/>
    <brk id="125" max="29" man="1"/>
    <brk id="148" max="29" man="1"/>
    <brk id="170" max="29" man="1"/>
    <brk id="190" max="29" man="1"/>
    <brk id="212" max="29" man="1"/>
    <brk id="234" max="29" man="1"/>
    <brk id="256" max="29" man="1"/>
    <brk id="278" max="29" man="1"/>
    <brk id="300" max="29" man="1"/>
    <brk id="322" max="29" man="1"/>
    <brk id="344" max="29" man="1"/>
    <brk id="368" max="29" man="1"/>
    <brk id="391" max="29" man="1"/>
    <brk id="413" max="29" man="1"/>
    <brk id="436" max="29" man="1"/>
    <brk id="458" max="29" man="1"/>
    <brk id="480" max="29" man="1"/>
    <brk id="503" max="29" man="1"/>
    <brk id="525" max="29" man="1"/>
    <brk id="547" max="29" man="1"/>
    <brk id="570" max="29" man="1"/>
    <brk id="593" max="29" man="1"/>
    <brk id="618" max="29" man="1"/>
    <brk id="641" max="29" man="1"/>
    <brk id="662" max="29" man="1"/>
    <brk id="679" max="29" man="1"/>
    <brk id="695" max="29" man="1"/>
    <brk id="721" max="29" man="1"/>
    <brk id="743" max="29" man="1"/>
    <brk id="762" max="29" man="1"/>
    <brk id="785" max="29" man="1"/>
    <brk id="807" max="29" man="1"/>
    <brk id="826" max="29" man="1"/>
    <brk id="848" max="29" man="1"/>
    <brk id="867" max="29" man="1"/>
    <brk id="890" max="29" man="1"/>
    <brk id="912" max="29" man="1"/>
    <brk id="935" max="29" man="1"/>
    <brk id="959" max="29" man="1"/>
    <brk id="983" max="29" man="1"/>
    <brk id="1003" max="29" man="1"/>
    <brk id="1029" max="29" man="1"/>
  </rowBreaks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1"/>
  <sheetViews>
    <sheetView view="pageBreakPreview" topLeftCell="A571" zoomScaleNormal="110" zoomScaleSheetLayoutView="100" workbookViewId="0">
      <selection activeCell="P598" sqref="P598"/>
    </sheetView>
  </sheetViews>
  <sheetFormatPr defaultRowHeight="12.75"/>
  <cols>
    <col min="1" max="1" width="4.140625" style="353" customWidth="1"/>
    <col min="2" max="2" width="9.140625" style="382" customWidth="1"/>
    <col min="3" max="3" width="7.85546875" style="382" customWidth="1"/>
    <col min="4" max="4" width="4.85546875" style="353" customWidth="1"/>
    <col min="5" max="5" width="6.42578125" style="353" customWidth="1"/>
    <col min="6" max="6" width="7.5703125" style="353" customWidth="1"/>
    <col min="7" max="7" width="5.85546875" style="353" customWidth="1"/>
    <col min="8" max="9" width="5.85546875" style="355" bestFit="1" customWidth="1"/>
    <col min="10" max="10" width="6.7109375" style="473" bestFit="1" customWidth="1"/>
    <col min="11" max="11" width="5.140625" style="355" bestFit="1" customWidth="1"/>
    <col min="12" max="12" width="6.140625" style="473" bestFit="1" customWidth="1"/>
    <col min="13" max="13" width="5.140625" style="355" bestFit="1" customWidth="1"/>
    <col min="14" max="14" width="6.140625" style="473" customWidth="1"/>
    <col min="15" max="15" width="5.140625" style="355" bestFit="1" customWidth="1"/>
    <col min="16" max="16" width="6.140625" style="473" bestFit="1" customWidth="1"/>
    <col min="17" max="17" width="5.140625" style="355" bestFit="1" customWidth="1"/>
    <col min="18" max="18" width="5.7109375" style="473" bestFit="1" customWidth="1"/>
    <col min="19" max="19" width="5.140625" style="355" bestFit="1" customWidth="1"/>
    <col min="20" max="20" width="5.7109375" style="473" customWidth="1"/>
    <col min="21" max="21" width="5.140625" style="355" bestFit="1" customWidth="1"/>
    <col min="22" max="22" width="6.140625" style="473" bestFit="1" customWidth="1"/>
    <col min="23" max="23" width="5.140625" style="355" bestFit="1" customWidth="1"/>
    <col min="24" max="24" width="5.7109375" style="473" bestFit="1" customWidth="1"/>
    <col min="25" max="25" width="5.140625" style="499" bestFit="1" customWidth="1"/>
    <col min="26" max="26" width="5.7109375" style="473" bestFit="1" customWidth="1"/>
    <col min="27" max="27" width="5.140625" style="355" bestFit="1" customWidth="1"/>
    <col min="28" max="28" width="6.140625" style="383" bestFit="1" customWidth="1"/>
    <col min="29" max="29" width="5.140625" style="355" bestFit="1" customWidth="1"/>
    <col min="30" max="30" width="5.7109375" style="383" customWidth="1"/>
    <col min="31" max="32" width="9.140625" style="15"/>
  </cols>
  <sheetData>
    <row r="1" spans="1:33" ht="26.25">
      <c r="A1" s="859" t="s">
        <v>2405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60"/>
      <c r="M1" s="859"/>
      <c r="N1" s="860"/>
      <c r="O1" s="859"/>
      <c r="P1" s="860"/>
      <c r="Q1" s="859"/>
      <c r="R1" s="860"/>
      <c r="S1" s="859"/>
      <c r="T1" s="860"/>
      <c r="U1" s="859"/>
      <c r="V1" s="860"/>
      <c r="W1" s="859"/>
      <c r="X1" s="860"/>
      <c r="Y1" s="860"/>
      <c r="Z1" s="860"/>
      <c r="AA1" s="859"/>
      <c r="AB1" s="859"/>
      <c r="AC1" s="859"/>
      <c r="AD1" s="859"/>
    </row>
    <row r="2" spans="1:33" ht="23.25" customHeight="1">
      <c r="A2" s="810" t="s">
        <v>133</v>
      </c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57"/>
      <c r="M2" s="810"/>
      <c r="N2" s="857"/>
      <c r="O2" s="810"/>
      <c r="P2" s="857"/>
      <c r="Q2" s="810"/>
      <c r="R2" s="857"/>
      <c r="S2" s="810"/>
      <c r="T2" s="857"/>
      <c r="U2" s="810"/>
      <c r="V2" s="857"/>
      <c r="W2" s="810"/>
      <c r="X2" s="857"/>
      <c r="Y2" s="857"/>
      <c r="Z2" s="857"/>
      <c r="AA2" s="810"/>
      <c r="AB2" s="810"/>
      <c r="AC2" s="810"/>
      <c r="AD2" s="810"/>
    </row>
    <row r="3" spans="1:33" ht="23.25" customHeight="1">
      <c r="A3" s="293"/>
      <c r="B3" s="293"/>
      <c r="C3" s="293"/>
      <c r="D3" s="293"/>
      <c r="E3" s="293"/>
      <c r="F3" s="293"/>
      <c r="G3" s="293"/>
      <c r="H3" s="295"/>
      <c r="I3" s="295"/>
      <c r="J3" s="470"/>
      <c r="K3" s="295"/>
      <c r="L3" s="470"/>
      <c r="M3" s="295"/>
      <c r="N3" s="470"/>
      <c r="O3" s="295"/>
      <c r="P3" s="470"/>
      <c r="Q3" s="295"/>
      <c r="R3" s="470"/>
      <c r="S3" s="295"/>
      <c r="T3" s="470"/>
      <c r="U3" s="295"/>
      <c r="V3" s="470"/>
      <c r="W3" s="295"/>
      <c r="X3" s="470"/>
      <c r="Y3" s="496"/>
      <c r="Z3" s="470"/>
      <c r="AA3" s="295"/>
      <c r="AB3" s="378"/>
      <c r="AC3" s="295"/>
      <c r="AD3" s="378"/>
    </row>
    <row r="4" spans="1:33" ht="23.25">
      <c r="A4" s="290"/>
      <c r="B4" s="863" t="s">
        <v>971</v>
      </c>
      <c r="C4" s="863"/>
      <c r="D4" s="863"/>
      <c r="E4" s="863"/>
      <c r="F4" s="863"/>
      <c r="G4" s="863"/>
      <c r="H4" s="863"/>
      <c r="I4" s="863"/>
      <c r="J4" s="863"/>
      <c r="K4" s="863"/>
      <c r="L4" s="864"/>
      <c r="M4" s="863"/>
      <c r="N4" s="864"/>
      <c r="O4" s="863"/>
      <c r="P4" s="864"/>
      <c r="Q4" s="863"/>
      <c r="R4" s="864"/>
      <c r="S4" s="863"/>
      <c r="T4" s="864"/>
      <c r="U4" s="863"/>
      <c r="V4" s="864"/>
      <c r="W4" s="863"/>
      <c r="X4" s="864"/>
      <c r="Y4" s="864"/>
      <c r="Z4" s="864"/>
      <c r="AA4" s="863"/>
      <c r="AB4" s="863"/>
      <c r="AC4" s="863"/>
      <c r="AD4" s="863"/>
    </row>
    <row r="5" spans="1:33" ht="23.25">
      <c r="A5" s="290"/>
      <c r="B5" s="379" t="s">
        <v>970</v>
      </c>
      <c r="C5" s="379"/>
      <c r="D5" s="293"/>
      <c r="E5" s="293"/>
      <c r="F5" s="293"/>
      <c r="G5" s="293"/>
      <c r="H5" s="295"/>
      <c r="I5" s="295"/>
      <c r="J5" s="470"/>
      <c r="K5" s="295"/>
      <c r="L5" s="470"/>
      <c r="M5" s="295"/>
      <c r="N5" s="470"/>
      <c r="O5" s="295"/>
      <c r="P5" s="470"/>
      <c r="Q5" s="295"/>
      <c r="R5" s="470"/>
      <c r="S5" s="295"/>
      <c r="T5" s="470"/>
      <c r="U5" s="295"/>
      <c r="V5" s="470"/>
      <c r="W5" s="295"/>
      <c r="X5" s="470"/>
      <c r="Y5" s="496"/>
      <c r="Z5" s="470"/>
      <c r="AA5" s="295"/>
      <c r="AB5" s="378"/>
      <c r="AC5" s="295"/>
      <c r="AD5" s="378"/>
    </row>
    <row r="6" spans="1:33" ht="23.25">
      <c r="A6" s="290"/>
      <c r="B6" s="379"/>
      <c r="C6" s="380" t="s">
        <v>972</v>
      </c>
      <c r="D6" s="380"/>
      <c r="E6" s="380"/>
      <c r="F6" s="380"/>
      <c r="G6" s="380"/>
      <c r="H6" s="295"/>
      <c r="I6" s="295"/>
      <c r="J6" s="471"/>
      <c r="K6" s="295"/>
      <c r="L6" s="470"/>
      <c r="M6" s="295"/>
      <c r="N6" s="470"/>
      <c r="O6" s="295"/>
      <c r="P6" s="470"/>
      <c r="Q6" s="295"/>
      <c r="R6" s="470"/>
      <c r="S6" s="295"/>
      <c r="T6" s="470"/>
      <c r="U6" s="295"/>
      <c r="V6" s="470"/>
      <c r="W6" s="295"/>
      <c r="X6" s="470"/>
      <c r="Y6" s="496"/>
      <c r="Z6" s="470"/>
      <c r="AA6" s="295"/>
      <c r="AB6" s="378"/>
      <c r="AC6" s="295"/>
      <c r="AD6" s="378"/>
    </row>
    <row r="7" spans="1:33" ht="23.25">
      <c r="A7" s="290"/>
      <c r="B7" s="379"/>
      <c r="C7" s="379"/>
      <c r="D7" s="293"/>
      <c r="E7" s="293"/>
      <c r="F7" s="293"/>
      <c r="G7" s="293"/>
      <c r="H7" s="295"/>
      <c r="I7" s="295"/>
      <c r="J7" s="470"/>
      <c r="K7" s="295"/>
      <c r="L7" s="470"/>
      <c r="M7" s="295"/>
      <c r="N7" s="470"/>
      <c r="O7" s="295"/>
      <c r="P7" s="470"/>
      <c r="Q7" s="295"/>
      <c r="R7" s="470"/>
      <c r="S7" s="295"/>
      <c r="T7" s="470"/>
      <c r="U7" s="295"/>
      <c r="V7" s="470"/>
      <c r="W7" s="295"/>
      <c r="X7" s="470"/>
      <c r="Y7" s="496"/>
      <c r="Z7" s="470"/>
      <c r="AA7" s="295"/>
      <c r="AB7" s="378"/>
      <c r="AC7" s="295"/>
      <c r="AD7" s="378"/>
    </row>
    <row r="8" spans="1:33" ht="18">
      <c r="A8" s="740" t="s">
        <v>940</v>
      </c>
      <c r="B8" s="740" t="s">
        <v>134</v>
      </c>
      <c r="C8" s="740" t="s">
        <v>942</v>
      </c>
      <c r="D8" s="740" t="s">
        <v>943</v>
      </c>
      <c r="E8" s="740" t="s">
        <v>944</v>
      </c>
      <c r="F8" s="740" t="s">
        <v>945</v>
      </c>
      <c r="G8" s="740" t="s">
        <v>1139</v>
      </c>
      <c r="H8" s="743" t="s">
        <v>946</v>
      </c>
      <c r="I8" s="840" t="s">
        <v>947</v>
      </c>
      <c r="J8" s="865" t="s">
        <v>948</v>
      </c>
      <c r="K8" s="765" t="s">
        <v>928</v>
      </c>
      <c r="L8" s="867"/>
      <c r="M8" s="830" t="s">
        <v>929</v>
      </c>
      <c r="N8" s="858"/>
      <c r="O8" s="830"/>
      <c r="P8" s="858"/>
      <c r="Q8" s="830"/>
      <c r="R8" s="858"/>
      <c r="S8" s="830"/>
      <c r="T8" s="858"/>
      <c r="U8" s="830"/>
      <c r="V8" s="858"/>
      <c r="W8" s="830"/>
      <c r="X8" s="858"/>
      <c r="Y8" s="858"/>
      <c r="Z8" s="858"/>
      <c r="AA8" s="830"/>
      <c r="AB8" s="830"/>
      <c r="AC8" s="830"/>
      <c r="AD8" s="830"/>
    </row>
    <row r="9" spans="1:33" ht="18">
      <c r="A9" s="741"/>
      <c r="B9" s="741"/>
      <c r="C9" s="741"/>
      <c r="D9" s="741"/>
      <c r="E9" s="741"/>
      <c r="F9" s="741"/>
      <c r="G9" s="816"/>
      <c r="H9" s="744"/>
      <c r="I9" s="841"/>
      <c r="J9" s="866"/>
      <c r="K9" s="767"/>
      <c r="L9" s="868"/>
      <c r="M9" s="808" t="s">
        <v>930</v>
      </c>
      <c r="N9" s="861"/>
      <c r="O9" s="808" t="s">
        <v>931</v>
      </c>
      <c r="P9" s="861"/>
      <c r="Q9" s="808" t="s">
        <v>932</v>
      </c>
      <c r="R9" s="861"/>
      <c r="S9" s="808" t="s">
        <v>933</v>
      </c>
      <c r="T9" s="861"/>
      <c r="U9" s="808" t="s">
        <v>934</v>
      </c>
      <c r="V9" s="861"/>
      <c r="W9" s="808" t="s">
        <v>935</v>
      </c>
      <c r="X9" s="861"/>
      <c r="Y9" s="862" t="s">
        <v>936</v>
      </c>
      <c r="Z9" s="861"/>
      <c r="AA9" s="808" t="s">
        <v>950</v>
      </c>
      <c r="AB9" s="809"/>
      <c r="AC9" s="808" t="s">
        <v>951</v>
      </c>
      <c r="AD9" s="809"/>
    </row>
    <row r="10" spans="1:33" ht="36">
      <c r="A10" s="742"/>
      <c r="B10" s="742"/>
      <c r="C10" s="742"/>
      <c r="D10" s="742"/>
      <c r="E10" s="742"/>
      <c r="F10" s="742"/>
      <c r="G10" s="817"/>
      <c r="H10" s="745"/>
      <c r="I10" s="439" t="s">
        <v>126</v>
      </c>
      <c r="J10" s="472" t="s">
        <v>938</v>
      </c>
      <c r="K10" s="416" t="s">
        <v>937</v>
      </c>
      <c r="L10" s="489" t="s">
        <v>949</v>
      </c>
      <c r="M10" s="416" t="s">
        <v>937</v>
      </c>
      <c r="N10" s="489" t="s">
        <v>949</v>
      </c>
      <c r="O10" s="416" t="s">
        <v>937</v>
      </c>
      <c r="P10" s="489" t="s">
        <v>949</v>
      </c>
      <c r="Q10" s="416" t="s">
        <v>937</v>
      </c>
      <c r="R10" s="489" t="s">
        <v>949</v>
      </c>
      <c r="S10" s="416" t="s">
        <v>937</v>
      </c>
      <c r="T10" s="489" t="s">
        <v>949</v>
      </c>
      <c r="U10" s="416" t="s">
        <v>937</v>
      </c>
      <c r="V10" s="489" t="s">
        <v>949</v>
      </c>
      <c r="W10" s="416" t="s">
        <v>937</v>
      </c>
      <c r="X10" s="489" t="s">
        <v>949</v>
      </c>
      <c r="Y10" s="497" t="s">
        <v>937</v>
      </c>
      <c r="Z10" s="489" t="s">
        <v>949</v>
      </c>
      <c r="AA10" s="416" t="s">
        <v>937</v>
      </c>
      <c r="AB10" s="381" t="s">
        <v>949</v>
      </c>
      <c r="AC10" s="416" t="s">
        <v>937</v>
      </c>
      <c r="AD10" s="381" t="s">
        <v>949</v>
      </c>
    </row>
    <row r="11" spans="1:33" s="19" customFormat="1" ht="18">
      <c r="A11" s="32">
        <v>1</v>
      </c>
      <c r="B11" s="51" t="s">
        <v>973</v>
      </c>
      <c r="C11" s="377" t="s">
        <v>1760</v>
      </c>
      <c r="D11" s="200">
        <v>10</v>
      </c>
      <c r="E11" s="200" t="s">
        <v>1772</v>
      </c>
      <c r="F11" s="200" t="s">
        <v>1774</v>
      </c>
      <c r="G11" s="200" t="s">
        <v>1285</v>
      </c>
      <c r="H11" s="203">
        <v>9</v>
      </c>
      <c r="I11" s="203">
        <v>6</v>
      </c>
      <c r="J11" s="26">
        <f>I11*100/H11</f>
        <v>66.666666666666671</v>
      </c>
      <c r="K11" s="203">
        <v>0</v>
      </c>
      <c r="L11" s="33">
        <f>K11/I11*100</f>
        <v>0</v>
      </c>
      <c r="M11" s="40">
        <v>0</v>
      </c>
      <c r="N11" s="26">
        <f t="shared" ref="N11:N21" si="0">M11*100/I11</f>
        <v>0</v>
      </c>
      <c r="O11" s="40">
        <v>0</v>
      </c>
      <c r="P11" s="26">
        <f t="shared" ref="P11:P21" si="1">O11*100/I11</f>
        <v>0</v>
      </c>
      <c r="Q11" s="40">
        <v>0</v>
      </c>
      <c r="R11" s="26">
        <f t="shared" ref="R11:R21" si="2">Q11*100/I11</f>
        <v>0</v>
      </c>
      <c r="S11" s="40">
        <v>0</v>
      </c>
      <c r="T11" s="26">
        <f t="shared" ref="T11:T21" si="3">S11*100/I11</f>
        <v>0</v>
      </c>
      <c r="U11" s="40">
        <v>0</v>
      </c>
      <c r="V11" s="26">
        <f t="shared" ref="V11:V21" si="4">U11*100/I11</f>
        <v>0</v>
      </c>
      <c r="W11" s="40">
        <v>0</v>
      </c>
      <c r="X11" s="26">
        <f t="shared" ref="X11:X21" si="5">W11*100/I11</f>
        <v>0</v>
      </c>
      <c r="Y11" s="28">
        <v>0</v>
      </c>
      <c r="Z11" s="26">
        <f t="shared" ref="Z11:Z21" si="6">Y11*100/I11</f>
        <v>0</v>
      </c>
      <c r="AA11" s="40">
        <v>0</v>
      </c>
      <c r="AB11" s="432">
        <f t="shared" ref="AB11:AB21" si="7">AA11*100/I11</f>
        <v>0</v>
      </c>
      <c r="AC11" s="40">
        <v>0</v>
      </c>
      <c r="AD11" s="432">
        <f t="shared" ref="AD11:AD21" si="8">AC11*100/I11</f>
        <v>0</v>
      </c>
      <c r="AE11" s="15">
        <v>1</v>
      </c>
      <c r="AF11" s="15">
        <v>1</v>
      </c>
    </row>
    <row r="12" spans="1:33" s="19" customFormat="1" ht="18">
      <c r="A12" s="32">
        <v>2</v>
      </c>
      <c r="B12" s="51" t="s">
        <v>1752</v>
      </c>
      <c r="C12" s="51" t="s">
        <v>1764</v>
      </c>
      <c r="D12" s="32">
        <v>12</v>
      </c>
      <c r="E12" s="200" t="s">
        <v>1772</v>
      </c>
      <c r="F12" s="200" t="s">
        <v>1774</v>
      </c>
      <c r="G12" s="200" t="s">
        <v>1285</v>
      </c>
      <c r="H12" s="25">
        <v>0</v>
      </c>
      <c r="I12" s="25">
        <v>0</v>
      </c>
      <c r="J12" s="26" t="e">
        <f>I12*100/H12</f>
        <v>#DIV/0!</v>
      </c>
      <c r="K12" s="25">
        <v>0</v>
      </c>
      <c r="L12" s="33" t="e">
        <f t="shared" ref="L12:L21" si="9">K12/I12*100</f>
        <v>#DIV/0!</v>
      </c>
      <c r="M12" s="40">
        <v>0</v>
      </c>
      <c r="N12" s="26" t="e">
        <f t="shared" si="0"/>
        <v>#DIV/0!</v>
      </c>
      <c r="O12" s="40">
        <v>0</v>
      </c>
      <c r="P12" s="26" t="e">
        <f t="shared" si="1"/>
        <v>#DIV/0!</v>
      </c>
      <c r="Q12" s="40">
        <v>0</v>
      </c>
      <c r="R12" s="26" t="e">
        <f t="shared" si="2"/>
        <v>#DIV/0!</v>
      </c>
      <c r="S12" s="40">
        <v>0</v>
      </c>
      <c r="T12" s="26" t="e">
        <f t="shared" si="3"/>
        <v>#DIV/0!</v>
      </c>
      <c r="U12" s="40">
        <v>0</v>
      </c>
      <c r="V12" s="26" t="e">
        <f t="shared" si="4"/>
        <v>#DIV/0!</v>
      </c>
      <c r="W12" s="40">
        <v>0</v>
      </c>
      <c r="X12" s="26" t="e">
        <f t="shared" si="5"/>
        <v>#DIV/0!</v>
      </c>
      <c r="Y12" s="28">
        <v>0</v>
      </c>
      <c r="Z12" s="26" t="e">
        <f t="shared" si="6"/>
        <v>#DIV/0!</v>
      </c>
      <c r="AA12" s="40">
        <v>0</v>
      </c>
      <c r="AB12" s="432" t="e">
        <f t="shared" si="7"/>
        <v>#DIV/0!</v>
      </c>
      <c r="AC12" s="40">
        <v>0</v>
      </c>
      <c r="AD12" s="432" t="e">
        <f t="shared" si="8"/>
        <v>#DIV/0!</v>
      </c>
      <c r="AE12" s="15">
        <v>1</v>
      </c>
      <c r="AF12" s="15">
        <v>1</v>
      </c>
      <c r="AG12" s="19" t="s">
        <v>2459</v>
      </c>
    </row>
    <row r="13" spans="1:33" s="19" customFormat="1" ht="18">
      <c r="A13" s="32">
        <v>3</v>
      </c>
      <c r="B13" s="51" t="s">
        <v>135</v>
      </c>
      <c r="C13" s="51" t="s">
        <v>136</v>
      </c>
      <c r="D13" s="32">
        <v>14</v>
      </c>
      <c r="E13" s="200" t="s">
        <v>1772</v>
      </c>
      <c r="F13" s="200" t="s">
        <v>1774</v>
      </c>
      <c r="G13" s="200" t="s">
        <v>1285</v>
      </c>
      <c r="H13" s="203">
        <v>10</v>
      </c>
      <c r="I13" s="203">
        <v>2</v>
      </c>
      <c r="J13" s="26">
        <f t="shared" ref="J13:J21" si="10">I13*100/H13</f>
        <v>20</v>
      </c>
      <c r="K13" s="203">
        <v>0</v>
      </c>
      <c r="L13" s="33">
        <f t="shared" si="9"/>
        <v>0</v>
      </c>
      <c r="M13" s="40">
        <v>0</v>
      </c>
      <c r="N13" s="26">
        <f t="shared" si="0"/>
        <v>0</v>
      </c>
      <c r="O13" s="40">
        <v>0</v>
      </c>
      <c r="P13" s="26">
        <f t="shared" si="1"/>
        <v>0</v>
      </c>
      <c r="Q13" s="40">
        <v>0</v>
      </c>
      <c r="R13" s="26">
        <f t="shared" si="2"/>
        <v>0</v>
      </c>
      <c r="S13" s="40">
        <v>0</v>
      </c>
      <c r="T13" s="26">
        <f t="shared" si="3"/>
        <v>0</v>
      </c>
      <c r="U13" s="40">
        <v>0</v>
      </c>
      <c r="V13" s="26">
        <f t="shared" si="4"/>
        <v>0</v>
      </c>
      <c r="W13" s="40">
        <v>0</v>
      </c>
      <c r="X13" s="26">
        <f t="shared" si="5"/>
        <v>0</v>
      </c>
      <c r="Y13" s="28">
        <v>0</v>
      </c>
      <c r="Z13" s="26">
        <f t="shared" si="6"/>
        <v>0</v>
      </c>
      <c r="AA13" s="40">
        <v>0</v>
      </c>
      <c r="AB13" s="432">
        <f t="shared" si="7"/>
        <v>0</v>
      </c>
      <c r="AC13" s="40">
        <v>0</v>
      </c>
      <c r="AD13" s="432">
        <f t="shared" si="8"/>
        <v>0</v>
      </c>
      <c r="AE13" s="15">
        <v>1</v>
      </c>
      <c r="AF13" s="15">
        <v>1</v>
      </c>
    </row>
    <row r="14" spans="1:33" s="19" customFormat="1" ht="18">
      <c r="A14" s="32">
        <v>4</v>
      </c>
      <c r="B14" s="51" t="s">
        <v>137</v>
      </c>
      <c r="C14" s="51" t="s">
        <v>138</v>
      </c>
      <c r="D14" s="32">
        <v>9</v>
      </c>
      <c r="E14" s="200" t="s">
        <v>1772</v>
      </c>
      <c r="F14" s="200" t="s">
        <v>1774</v>
      </c>
      <c r="G14" s="200" t="s">
        <v>1285</v>
      </c>
      <c r="H14" s="203">
        <v>5</v>
      </c>
      <c r="I14" s="203">
        <v>3</v>
      </c>
      <c r="J14" s="26">
        <f t="shared" si="10"/>
        <v>60</v>
      </c>
      <c r="K14" s="203">
        <v>0</v>
      </c>
      <c r="L14" s="33">
        <f t="shared" si="9"/>
        <v>0</v>
      </c>
      <c r="M14" s="40">
        <v>0</v>
      </c>
      <c r="N14" s="26">
        <f t="shared" si="0"/>
        <v>0</v>
      </c>
      <c r="O14" s="40">
        <v>0</v>
      </c>
      <c r="P14" s="26">
        <f t="shared" si="1"/>
        <v>0</v>
      </c>
      <c r="Q14" s="40">
        <v>0</v>
      </c>
      <c r="R14" s="26">
        <f t="shared" si="2"/>
        <v>0</v>
      </c>
      <c r="S14" s="40">
        <v>0</v>
      </c>
      <c r="T14" s="26">
        <f t="shared" si="3"/>
        <v>0</v>
      </c>
      <c r="U14" s="40">
        <v>0</v>
      </c>
      <c r="V14" s="26">
        <f t="shared" si="4"/>
        <v>0</v>
      </c>
      <c r="W14" s="40">
        <v>0</v>
      </c>
      <c r="X14" s="26">
        <f t="shared" si="5"/>
        <v>0</v>
      </c>
      <c r="Y14" s="28">
        <v>0</v>
      </c>
      <c r="Z14" s="26">
        <f t="shared" si="6"/>
        <v>0</v>
      </c>
      <c r="AA14" s="40">
        <v>0</v>
      </c>
      <c r="AB14" s="432">
        <f t="shared" si="7"/>
        <v>0</v>
      </c>
      <c r="AC14" s="40">
        <v>0</v>
      </c>
      <c r="AD14" s="432">
        <f t="shared" si="8"/>
        <v>0</v>
      </c>
      <c r="AE14" s="15">
        <v>1</v>
      </c>
      <c r="AF14" s="15">
        <v>1</v>
      </c>
    </row>
    <row r="15" spans="1:33" s="19" customFormat="1" ht="18">
      <c r="A15" s="32">
        <v>5</v>
      </c>
      <c r="B15" s="51" t="s">
        <v>139</v>
      </c>
      <c r="C15" s="51" t="s">
        <v>140</v>
      </c>
      <c r="D15" s="32">
        <v>8</v>
      </c>
      <c r="E15" s="200" t="s">
        <v>1772</v>
      </c>
      <c r="F15" s="200" t="s">
        <v>1774</v>
      </c>
      <c r="G15" s="200" t="s">
        <v>1285</v>
      </c>
      <c r="H15" s="25">
        <v>0</v>
      </c>
      <c r="I15" s="25">
        <v>0</v>
      </c>
      <c r="J15" s="26" t="e">
        <f t="shared" si="10"/>
        <v>#DIV/0!</v>
      </c>
      <c r="K15" s="25">
        <v>0</v>
      </c>
      <c r="L15" s="33" t="e">
        <f t="shared" si="9"/>
        <v>#DIV/0!</v>
      </c>
      <c r="M15" s="40">
        <v>0</v>
      </c>
      <c r="N15" s="26" t="e">
        <f t="shared" si="0"/>
        <v>#DIV/0!</v>
      </c>
      <c r="O15" s="40">
        <v>0</v>
      </c>
      <c r="P15" s="26" t="e">
        <f t="shared" si="1"/>
        <v>#DIV/0!</v>
      </c>
      <c r="Q15" s="40">
        <v>0</v>
      </c>
      <c r="R15" s="26" t="e">
        <f t="shared" si="2"/>
        <v>#DIV/0!</v>
      </c>
      <c r="S15" s="40">
        <v>0</v>
      </c>
      <c r="T15" s="26" t="e">
        <f t="shared" si="3"/>
        <v>#DIV/0!</v>
      </c>
      <c r="U15" s="40">
        <v>0</v>
      </c>
      <c r="V15" s="26" t="e">
        <f t="shared" si="4"/>
        <v>#DIV/0!</v>
      </c>
      <c r="W15" s="40">
        <v>0</v>
      </c>
      <c r="X15" s="26" t="e">
        <f t="shared" si="5"/>
        <v>#DIV/0!</v>
      </c>
      <c r="Y15" s="28">
        <v>0</v>
      </c>
      <c r="Z15" s="26" t="e">
        <f t="shared" si="6"/>
        <v>#DIV/0!</v>
      </c>
      <c r="AA15" s="40">
        <v>0</v>
      </c>
      <c r="AB15" s="432" t="e">
        <f t="shared" si="7"/>
        <v>#DIV/0!</v>
      </c>
      <c r="AC15" s="40">
        <v>0</v>
      </c>
      <c r="AD15" s="432" t="e">
        <f t="shared" si="8"/>
        <v>#DIV/0!</v>
      </c>
      <c r="AE15" s="15">
        <v>1</v>
      </c>
      <c r="AF15" s="15">
        <v>1</v>
      </c>
      <c r="AG15" s="19" t="s">
        <v>2459</v>
      </c>
    </row>
    <row r="16" spans="1:33" s="19" customFormat="1" ht="18">
      <c r="A16" s="32">
        <v>6</v>
      </c>
      <c r="B16" s="51" t="s">
        <v>141</v>
      </c>
      <c r="C16" s="51" t="s">
        <v>142</v>
      </c>
      <c r="D16" s="32">
        <v>7</v>
      </c>
      <c r="E16" s="200" t="s">
        <v>1772</v>
      </c>
      <c r="F16" s="200" t="s">
        <v>1774</v>
      </c>
      <c r="G16" s="200" t="s">
        <v>1285</v>
      </c>
      <c r="H16" s="25">
        <v>0</v>
      </c>
      <c r="I16" s="25">
        <v>0</v>
      </c>
      <c r="J16" s="26" t="e">
        <f t="shared" si="10"/>
        <v>#DIV/0!</v>
      </c>
      <c r="K16" s="25">
        <v>0</v>
      </c>
      <c r="L16" s="33" t="e">
        <f t="shared" si="9"/>
        <v>#DIV/0!</v>
      </c>
      <c r="M16" s="40">
        <v>0</v>
      </c>
      <c r="N16" s="26" t="e">
        <f t="shared" si="0"/>
        <v>#DIV/0!</v>
      </c>
      <c r="O16" s="40">
        <v>0</v>
      </c>
      <c r="P16" s="26" t="e">
        <f t="shared" si="1"/>
        <v>#DIV/0!</v>
      </c>
      <c r="Q16" s="40">
        <v>0</v>
      </c>
      <c r="R16" s="26" t="e">
        <f t="shared" si="2"/>
        <v>#DIV/0!</v>
      </c>
      <c r="S16" s="40">
        <v>0</v>
      </c>
      <c r="T16" s="26" t="e">
        <f t="shared" si="3"/>
        <v>#DIV/0!</v>
      </c>
      <c r="U16" s="40">
        <v>0</v>
      </c>
      <c r="V16" s="26" t="e">
        <f t="shared" si="4"/>
        <v>#DIV/0!</v>
      </c>
      <c r="W16" s="40">
        <v>0</v>
      </c>
      <c r="X16" s="26" t="e">
        <f t="shared" si="5"/>
        <v>#DIV/0!</v>
      </c>
      <c r="Y16" s="28">
        <v>0</v>
      </c>
      <c r="Z16" s="26" t="e">
        <f t="shared" si="6"/>
        <v>#DIV/0!</v>
      </c>
      <c r="AA16" s="40">
        <v>0</v>
      </c>
      <c r="AB16" s="432" t="e">
        <f t="shared" si="7"/>
        <v>#DIV/0!</v>
      </c>
      <c r="AC16" s="40">
        <v>0</v>
      </c>
      <c r="AD16" s="432" t="e">
        <f t="shared" si="8"/>
        <v>#DIV/0!</v>
      </c>
      <c r="AE16" s="15">
        <v>1</v>
      </c>
      <c r="AF16" s="15">
        <v>1</v>
      </c>
      <c r="AG16" s="19" t="s">
        <v>2459</v>
      </c>
    </row>
    <row r="17" spans="1:33" s="19" customFormat="1" ht="18">
      <c r="A17" s="32">
        <v>7</v>
      </c>
      <c r="B17" s="51" t="s">
        <v>143</v>
      </c>
      <c r="C17" s="51" t="s">
        <v>144</v>
      </c>
      <c r="D17" s="32">
        <v>9</v>
      </c>
      <c r="E17" s="200" t="s">
        <v>1772</v>
      </c>
      <c r="F17" s="200" t="s">
        <v>1774</v>
      </c>
      <c r="G17" s="200" t="s">
        <v>1285</v>
      </c>
      <c r="H17" s="25">
        <v>6</v>
      </c>
      <c r="I17" s="25">
        <v>6</v>
      </c>
      <c r="J17" s="26">
        <f t="shared" si="10"/>
        <v>100</v>
      </c>
      <c r="K17" s="25">
        <v>0</v>
      </c>
      <c r="L17" s="33">
        <f t="shared" si="9"/>
        <v>0</v>
      </c>
      <c r="M17" s="40">
        <v>0</v>
      </c>
      <c r="N17" s="26">
        <f t="shared" si="0"/>
        <v>0</v>
      </c>
      <c r="O17" s="40">
        <v>0</v>
      </c>
      <c r="P17" s="26">
        <f t="shared" si="1"/>
        <v>0</v>
      </c>
      <c r="Q17" s="40">
        <v>0</v>
      </c>
      <c r="R17" s="26">
        <f t="shared" si="2"/>
        <v>0</v>
      </c>
      <c r="S17" s="40">
        <v>0</v>
      </c>
      <c r="T17" s="26">
        <f t="shared" si="3"/>
        <v>0</v>
      </c>
      <c r="U17" s="40">
        <v>0</v>
      </c>
      <c r="V17" s="26">
        <f t="shared" si="4"/>
        <v>0</v>
      </c>
      <c r="W17" s="40">
        <v>0</v>
      </c>
      <c r="X17" s="26">
        <f t="shared" si="5"/>
        <v>0</v>
      </c>
      <c r="Y17" s="28">
        <v>0</v>
      </c>
      <c r="Z17" s="26">
        <f t="shared" si="6"/>
        <v>0</v>
      </c>
      <c r="AA17" s="40">
        <v>0</v>
      </c>
      <c r="AB17" s="432">
        <f t="shared" si="7"/>
        <v>0</v>
      </c>
      <c r="AC17" s="40">
        <v>0</v>
      </c>
      <c r="AD17" s="432">
        <f t="shared" si="8"/>
        <v>0</v>
      </c>
      <c r="AE17" s="15">
        <v>1</v>
      </c>
      <c r="AF17" s="15">
        <v>1</v>
      </c>
    </row>
    <row r="18" spans="1:33" s="19" customFormat="1" ht="18">
      <c r="A18" s="32">
        <v>8</v>
      </c>
      <c r="B18" s="51" t="s">
        <v>145</v>
      </c>
      <c r="C18" s="51" t="s">
        <v>146</v>
      </c>
      <c r="D18" s="32">
        <v>15</v>
      </c>
      <c r="E18" s="200" t="s">
        <v>1772</v>
      </c>
      <c r="F18" s="200" t="s">
        <v>1774</v>
      </c>
      <c r="G18" s="200" t="s">
        <v>1285</v>
      </c>
      <c r="H18" s="25">
        <v>0</v>
      </c>
      <c r="I18" s="25">
        <v>0</v>
      </c>
      <c r="J18" s="26" t="e">
        <f t="shared" si="10"/>
        <v>#DIV/0!</v>
      </c>
      <c r="K18" s="25">
        <v>0</v>
      </c>
      <c r="L18" s="33" t="e">
        <f t="shared" si="9"/>
        <v>#DIV/0!</v>
      </c>
      <c r="M18" s="40">
        <v>0</v>
      </c>
      <c r="N18" s="26" t="e">
        <f t="shared" si="0"/>
        <v>#DIV/0!</v>
      </c>
      <c r="O18" s="40">
        <v>0</v>
      </c>
      <c r="P18" s="26" t="e">
        <f t="shared" si="1"/>
        <v>#DIV/0!</v>
      </c>
      <c r="Q18" s="40">
        <v>0</v>
      </c>
      <c r="R18" s="26" t="e">
        <f t="shared" si="2"/>
        <v>#DIV/0!</v>
      </c>
      <c r="S18" s="40">
        <v>0</v>
      </c>
      <c r="T18" s="26" t="e">
        <f t="shared" si="3"/>
        <v>#DIV/0!</v>
      </c>
      <c r="U18" s="40">
        <v>0</v>
      </c>
      <c r="V18" s="26" t="e">
        <f t="shared" si="4"/>
        <v>#DIV/0!</v>
      </c>
      <c r="W18" s="40">
        <v>0</v>
      </c>
      <c r="X18" s="26" t="e">
        <f t="shared" si="5"/>
        <v>#DIV/0!</v>
      </c>
      <c r="Y18" s="28">
        <v>0</v>
      </c>
      <c r="Z18" s="26" t="e">
        <f t="shared" si="6"/>
        <v>#DIV/0!</v>
      </c>
      <c r="AA18" s="40">
        <v>0</v>
      </c>
      <c r="AB18" s="432" t="e">
        <f t="shared" si="7"/>
        <v>#DIV/0!</v>
      </c>
      <c r="AC18" s="40">
        <v>0</v>
      </c>
      <c r="AD18" s="432" t="e">
        <f t="shared" si="8"/>
        <v>#DIV/0!</v>
      </c>
      <c r="AE18" s="15">
        <v>1</v>
      </c>
      <c r="AF18" s="15">
        <v>1</v>
      </c>
      <c r="AG18" s="19" t="s">
        <v>2459</v>
      </c>
    </row>
    <row r="19" spans="1:33" s="19" customFormat="1" ht="18">
      <c r="A19" s="32">
        <v>9</v>
      </c>
      <c r="B19" s="51" t="s">
        <v>147</v>
      </c>
      <c r="C19" s="51" t="s">
        <v>148</v>
      </c>
      <c r="D19" s="32">
        <v>2</v>
      </c>
      <c r="E19" s="200" t="s">
        <v>1772</v>
      </c>
      <c r="F19" s="200" t="s">
        <v>1774</v>
      </c>
      <c r="G19" s="200" t="s">
        <v>1285</v>
      </c>
      <c r="H19" s="25">
        <v>0</v>
      </c>
      <c r="I19" s="25">
        <v>0</v>
      </c>
      <c r="J19" s="26" t="e">
        <f t="shared" si="10"/>
        <v>#DIV/0!</v>
      </c>
      <c r="K19" s="25">
        <v>0</v>
      </c>
      <c r="L19" s="33" t="e">
        <f t="shared" si="9"/>
        <v>#DIV/0!</v>
      </c>
      <c r="M19" s="40">
        <v>0</v>
      </c>
      <c r="N19" s="26" t="e">
        <f t="shared" si="0"/>
        <v>#DIV/0!</v>
      </c>
      <c r="O19" s="40">
        <v>0</v>
      </c>
      <c r="P19" s="26" t="e">
        <f t="shared" si="1"/>
        <v>#DIV/0!</v>
      </c>
      <c r="Q19" s="40">
        <v>0</v>
      </c>
      <c r="R19" s="26" t="e">
        <f t="shared" si="2"/>
        <v>#DIV/0!</v>
      </c>
      <c r="S19" s="40">
        <v>0</v>
      </c>
      <c r="T19" s="26" t="e">
        <f t="shared" si="3"/>
        <v>#DIV/0!</v>
      </c>
      <c r="U19" s="40">
        <v>0</v>
      </c>
      <c r="V19" s="26" t="e">
        <f t="shared" si="4"/>
        <v>#DIV/0!</v>
      </c>
      <c r="W19" s="40">
        <v>0</v>
      </c>
      <c r="X19" s="26" t="e">
        <f t="shared" si="5"/>
        <v>#DIV/0!</v>
      </c>
      <c r="Y19" s="28">
        <v>0</v>
      </c>
      <c r="Z19" s="26" t="e">
        <f t="shared" si="6"/>
        <v>#DIV/0!</v>
      </c>
      <c r="AA19" s="40">
        <v>0</v>
      </c>
      <c r="AB19" s="432" t="e">
        <f t="shared" si="7"/>
        <v>#DIV/0!</v>
      </c>
      <c r="AC19" s="40">
        <v>0</v>
      </c>
      <c r="AD19" s="432" t="e">
        <f t="shared" si="8"/>
        <v>#DIV/0!</v>
      </c>
      <c r="AE19" s="15">
        <v>1</v>
      </c>
      <c r="AF19" s="15">
        <v>1</v>
      </c>
      <c r="AG19" s="19" t="s">
        <v>2459</v>
      </c>
    </row>
    <row r="20" spans="1:33" s="19" customFormat="1" ht="18.75" thickBot="1">
      <c r="A20" s="319">
        <v>10</v>
      </c>
      <c r="B20" s="320" t="s">
        <v>1750</v>
      </c>
      <c r="C20" s="320" t="s">
        <v>1762</v>
      </c>
      <c r="D20" s="319">
        <v>13</v>
      </c>
      <c r="E20" s="323" t="s">
        <v>1772</v>
      </c>
      <c r="F20" s="323" t="s">
        <v>1774</v>
      </c>
      <c r="G20" s="323" t="s">
        <v>1285</v>
      </c>
      <c r="H20" s="203">
        <v>11</v>
      </c>
      <c r="I20" s="203">
        <v>4</v>
      </c>
      <c r="J20" s="26">
        <f t="shared" si="10"/>
        <v>36.363636363636367</v>
      </c>
      <c r="K20" s="203">
        <v>0</v>
      </c>
      <c r="L20" s="33">
        <f t="shared" si="9"/>
        <v>0</v>
      </c>
      <c r="M20" s="40">
        <v>0</v>
      </c>
      <c r="N20" s="26">
        <f t="shared" si="0"/>
        <v>0</v>
      </c>
      <c r="O20" s="40">
        <v>0</v>
      </c>
      <c r="P20" s="26">
        <f t="shared" si="1"/>
        <v>0</v>
      </c>
      <c r="Q20" s="40">
        <v>0</v>
      </c>
      <c r="R20" s="26">
        <f t="shared" si="2"/>
        <v>0</v>
      </c>
      <c r="S20" s="40">
        <v>0</v>
      </c>
      <c r="T20" s="26">
        <f t="shared" si="3"/>
        <v>0</v>
      </c>
      <c r="U20" s="40">
        <v>0</v>
      </c>
      <c r="V20" s="26">
        <f t="shared" si="4"/>
        <v>0</v>
      </c>
      <c r="W20" s="40">
        <v>0</v>
      </c>
      <c r="X20" s="26">
        <f t="shared" si="5"/>
        <v>0</v>
      </c>
      <c r="Y20" s="28">
        <v>0</v>
      </c>
      <c r="Z20" s="26">
        <f t="shared" si="6"/>
        <v>0</v>
      </c>
      <c r="AA20" s="40">
        <v>0</v>
      </c>
      <c r="AB20" s="432">
        <f t="shared" si="7"/>
        <v>0</v>
      </c>
      <c r="AC20" s="40">
        <v>0</v>
      </c>
      <c r="AD20" s="432">
        <f t="shared" si="8"/>
        <v>0</v>
      </c>
      <c r="AE20" s="15">
        <v>1</v>
      </c>
      <c r="AF20" s="15">
        <v>1</v>
      </c>
    </row>
    <row r="21" spans="1:33" ht="19.5" thickTop="1" thickBot="1">
      <c r="A21" s="769" t="s">
        <v>123</v>
      </c>
      <c r="B21" s="771"/>
      <c r="C21" s="771"/>
      <c r="D21" s="771"/>
      <c r="E21" s="771"/>
      <c r="F21" s="771"/>
      <c r="G21" s="772"/>
      <c r="H21" s="176">
        <f>SUM(H11:H20)</f>
        <v>41</v>
      </c>
      <c r="I21" s="176">
        <f>SUM(I11:I20)</f>
        <v>21</v>
      </c>
      <c r="J21" s="171">
        <f t="shared" si="10"/>
        <v>51.219512195121951</v>
      </c>
      <c r="K21" s="176">
        <f>SUM(K11:K20)</f>
        <v>0</v>
      </c>
      <c r="L21" s="327">
        <f t="shared" si="9"/>
        <v>0</v>
      </c>
      <c r="M21" s="176">
        <f>SUM(M11:M20)</f>
        <v>0</v>
      </c>
      <c r="N21" s="171">
        <f t="shared" si="0"/>
        <v>0</v>
      </c>
      <c r="O21" s="176">
        <f>SUM(O11:O20)</f>
        <v>0</v>
      </c>
      <c r="P21" s="171">
        <f t="shared" si="1"/>
        <v>0</v>
      </c>
      <c r="Q21" s="176">
        <f>SUM(Q11:Q20)</f>
        <v>0</v>
      </c>
      <c r="R21" s="171">
        <f t="shared" si="2"/>
        <v>0</v>
      </c>
      <c r="S21" s="176">
        <f>SUM(S11:S20)</f>
        <v>0</v>
      </c>
      <c r="T21" s="171">
        <f t="shared" si="3"/>
        <v>0</v>
      </c>
      <c r="U21" s="176">
        <f>SUM(U11:U20)</f>
        <v>0</v>
      </c>
      <c r="V21" s="171">
        <f t="shared" si="4"/>
        <v>0</v>
      </c>
      <c r="W21" s="176">
        <f>SUM(W11:W20)</f>
        <v>0</v>
      </c>
      <c r="X21" s="171">
        <f t="shared" si="5"/>
        <v>0</v>
      </c>
      <c r="Y21" s="498">
        <f>SUM(Y11:Y20)</f>
        <v>0</v>
      </c>
      <c r="Z21" s="171">
        <f t="shared" si="6"/>
        <v>0</v>
      </c>
      <c r="AA21" s="176">
        <f>SUM(AA11:AA20)</f>
        <v>0</v>
      </c>
      <c r="AB21" s="440">
        <f t="shared" si="7"/>
        <v>0</v>
      </c>
      <c r="AC21" s="176">
        <f>SUM(AC11:AC20)</f>
        <v>0</v>
      </c>
      <c r="AD21" s="440">
        <f t="shared" si="8"/>
        <v>0</v>
      </c>
    </row>
    <row r="22" spans="1:33" ht="27" thickTop="1">
      <c r="A22" s="859" t="s">
        <v>2405</v>
      </c>
      <c r="B22" s="859"/>
      <c r="C22" s="859"/>
      <c r="D22" s="859"/>
      <c r="E22" s="859"/>
      <c r="F22" s="859"/>
      <c r="G22" s="859"/>
      <c r="H22" s="859"/>
      <c r="I22" s="859"/>
      <c r="J22" s="859"/>
      <c r="K22" s="859"/>
      <c r="L22" s="860"/>
      <c r="M22" s="859"/>
      <c r="N22" s="860"/>
      <c r="O22" s="859"/>
      <c r="P22" s="860"/>
      <c r="Q22" s="859"/>
      <c r="R22" s="860"/>
      <c r="S22" s="859"/>
      <c r="T22" s="860"/>
      <c r="U22" s="859"/>
      <c r="V22" s="860"/>
      <c r="W22" s="859"/>
      <c r="X22" s="860"/>
      <c r="Y22" s="860"/>
      <c r="Z22" s="860"/>
      <c r="AA22" s="859"/>
      <c r="AB22" s="859"/>
      <c r="AC22" s="859"/>
      <c r="AD22" s="859"/>
    </row>
    <row r="23" spans="1:33" ht="23.25">
      <c r="A23" s="810" t="s">
        <v>133</v>
      </c>
      <c r="B23" s="810"/>
      <c r="C23" s="810"/>
      <c r="D23" s="810"/>
      <c r="E23" s="810"/>
      <c r="F23" s="810"/>
      <c r="G23" s="810"/>
      <c r="H23" s="810"/>
      <c r="I23" s="810"/>
      <c r="J23" s="810"/>
      <c r="K23" s="810"/>
      <c r="L23" s="857"/>
      <c r="M23" s="810"/>
      <c r="N23" s="857"/>
      <c r="O23" s="810"/>
      <c r="P23" s="857"/>
      <c r="Q23" s="810"/>
      <c r="R23" s="857"/>
      <c r="S23" s="810"/>
      <c r="T23" s="857"/>
      <c r="U23" s="810"/>
      <c r="V23" s="857"/>
      <c r="W23" s="810"/>
      <c r="X23" s="857"/>
      <c r="Y23" s="857"/>
      <c r="Z23" s="857"/>
      <c r="AA23" s="810"/>
      <c r="AB23" s="810"/>
      <c r="AC23" s="810"/>
      <c r="AD23" s="810"/>
    </row>
    <row r="24" spans="1:33" ht="16.5" customHeight="1">
      <c r="A24" s="290"/>
      <c r="B24" s="379"/>
      <c r="C24" s="379"/>
      <c r="D24" s="293"/>
      <c r="E24" s="293"/>
      <c r="F24" s="293"/>
      <c r="G24" s="293"/>
      <c r="H24" s="295"/>
      <c r="I24" s="295"/>
      <c r="J24" s="470"/>
      <c r="K24" s="295"/>
      <c r="L24" s="470"/>
      <c r="M24" s="295"/>
      <c r="N24" s="470"/>
      <c r="O24" s="295"/>
      <c r="P24" s="470"/>
      <c r="Q24" s="295"/>
      <c r="R24" s="470"/>
      <c r="S24" s="295"/>
      <c r="T24" s="470"/>
      <c r="U24" s="295"/>
      <c r="V24" s="470"/>
      <c r="W24" s="295"/>
      <c r="X24" s="470"/>
      <c r="Y24" s="496"/>
      <c r="Z24" s="470"/>
      <c r="AA24" s="295"/>
      <c r="AB24" s="378"/>
      <c r="AC24" s="295"/>
      <c r="AD24" s="378"/>
    </row>
    <row r="25" spans="1:33" ht="21.75" customHeight="1">
      <c r="A25" s="290"/>
      <c r="B25" s="863" t="s">
        <v>971</v>
      </c>
      <c r="C25" s="863"/>
      <c r="D25" s="863"/>
      <c r="E25" s="863"/>
      <c r="F25" s="863"/>
      <c r="G25" s="863"/>
      <c r="H25" s="863"/>
      <c r="I25" s="863"/>
      <c r="J25" s="863"/>
      <c r="K25" s="863"/>
      <c r="L25" s="864"/>
      <c r="M25" s="863"/>
      <c r="N25" s="864"/>
      <c r="O25" s="863"/>
      <c r="P25" s="864"/>
      <c r="Q25" s="863"/>
      <c r="R25" s="864"/>
      <c r="S25" s="863"/>
      <c r="T25" s="864"/>
      <c r="U25" s="863"/>
      <c r="V25" s="864"/>
      <c r="W25" s="863"/>
      <c r="X25" s="864"/>
      <c r="Y25" s="864"/>
      <c r="Z25" s="864"/>
      <c r="AA25" s="863"/>
      <c r="AB25" s="863"/>
      <c r="AC25" s="863"/>
      <c r="AD25" s="863"/>
    </row>
    <row r="26" spans="1:33" ht="21.75" customHeight="1">
      <c r="A26" s="290"/>
      <c r="B26" s="379" t="s">
        <v>970</v>
      </c>
      <c r="C26" s="379"/>
      <c r="D26" s="293"/>
      <c r="E26" s="293"/>
      <c r="F26" s="293"/>
      <c r="G26" s="293"/>
      <c r="H26" s="295"/>
      <c r="I26" s="295"/>
      <c r="J26" s="470"/>
      <c r="K26" s="295"/>
      <c r="L26" s="470"/>
      <c r="M26" s="295"/>
      <c r="N26" s="470"/>
      <c r="O26" s="295"/>
      <c r="P26" s="470"/>
      <c r="Q26" s="295"/>
      <c r="R26" s="470"/>
      <c r="S26" s="295"/>
      <c r="T26" s="470"/>
      <c r="U26" s="295"/>
      <c r="V26" s="470"/>
      <c r="W26" s="295"/>
      <c r="X26" s="470"/>
      <c r="Y26" s="496"/>
      <c r="Z26" s="470"/>
      <c r="AA26" s="295"/>
      <c r="AB26" s="378"/>
      <c r="AC26" s="295"/>
      <c r="AD26" s="378"/>
    </row>
    <row r="27" spans="1:33" ht="21.75" customHeight="1">
      <c r="A27" s="290"/>
      <c r="B27" s="379"/>
      <c r="C27" s="356" t="s">
        <v>2169</v>
      </c>
      <c r="D27" s="293"/>
      <c r="E27" s="293"/>
      <c r="F27" s="293"/>
      <c r="G27" s="293"/>
      <c r="H27" s="295"/>
      <c r="I27" s="295"/>
      <c r="J27" s="470"/>
      <c r="K27" s="295"/>
      <c r="L27" s="470"/>
      <c r="M27" s="295"/>
      <c r="N27" s="470"/>
      <c r="O27" s="295"/>
      <c r="P27" s="470"/>
      <c r="Q27" s="295"/>
      <c r="R27" s="470"/>
      <c r="S27" s="295"/>
      <c r="T27" s="470"/>
      <c r="U27" s="295"/>
      <c r="V27" s="470"/>
      <c r="W27" s="295"/>
      <c r="X27" s="470"/>
      <c r="Y27" s="496"/>
      <c r="Z27" s="470"/>
      <c r="AA27" s="295"/>
      <c r="AB27" s="378"/>
      <c r="AC27" s="295"/>
      <c r="AD27" s="378"/>
    </row>
    <row r="28" spans="1:33" ht="17.25" customHeight="1">
      <c r="A28" s="290"/>
      <c r="B28" s="379"/>
      <c r="D28" s="384"/>
      <c r="E28" s="384"/>
      <c r="F28" s="384"/>
      <c r="G28" s="384"/>
      <c r="H28" s="385"/>
      <c r="I28" s="385"/>
      <c r="J28" s="474"/>
      <c r="K28" s="385"/>
      <c r="L28" s="474"/>
      <c r="M28" s="385"/>
      <c r="N28" s="470"/>
      <c r="O28" s="295"/>
      <c r="P28" s="470"/>
      <c r="Q28" s="295"/>
      <c r="R28" s="470"/>
      <c r="S28" s="295"/>
      <c r="T28" s="470"/>
      <c r="U28" s="295"/>
      <c r="V28" s="470"/>
      <c r="W28" s="295"/>
      <c r="X28" s="470"/>
      <c r="Y28" s="496"/>
      <c r="Z28" s="470"/>
      <c r="AA28" s="295"/>
      <c r="AB28" s="378"/>
      <c r="AC28" s="295"/>
      <c r="AD28" s="378"/>
    </row>
    <row r="29" spans="1:33" ht="18">
      <c r="A29" s="740" t="s">
        <v>940</v>
      </c>
      <c r="B29" s="740" t="s">
        <v>134</v>
      </c>
      <c r="C29" s="740" t="s">
        <v>942</v>
      </c>
      <c r="D29" s="740" t="s">
        <v>943</v>
      </c>
      <c r="E29" s="740" t="s">
        <v>944</v>
      </c>
      <c r="F29" s="740" t="s">
        <v>945</v>
      </c>
      <c r="G29" s="740" t="s">
        <v>1139</v>
      </c>
      <c r="H29" s="743" t="s">
        <v>946</v>
      </c>
      <c r="I29" s="840" t="s">
        <v>947</v>
      </c>
      <c r="J29" s="865" t="s">
        <v>948</v>
      </c>
      <c r="K29" s="765" t="s">
        <v>928</v>
      </c>
      <c r="L29" s="867"/>
      <c r="M29" s="830" t="s">
        <v>929</v>
      </c>
      <c r="N29" s="858"/>
      <c r="O29" s="830"/>
      <c r="P29" s="858"/>
      <c r="Q29" s="830"/>
      <c r="R29" s="858"/>
      <c r="S29" s="830"/>
      <c r="T29" s="858"/>
      <c r="U29" s="830"/>
      <c r="V29" s="858"/>
      <c r="W29" s="830"/>
      <c r="X29" s="858"/>
      <c r="Y29" s="858"/>
      <c r="Z29" s="858"/>
      <c r="AA29" s="830"/>
      <c r="AB29" s="830"/>
      <c r="AC29" s="830"/>
      <c r="AD29" s="830"/>
    </row>
    <row r="30" spans="1:33" ht="18">
      <c r="A30" s="741"/>
      <c r="B30" s="741"/>
      <c r="C30" s="741"/>
      <c r="D30" s="741"/>
      <c r="E30" s="741"/>
      <c r="F30" s="741"/>
      <c r="G30" s="816"/>
      <c r="H30" s="744"/>
      <c r="I30" s="841"/>
      <c r="J30" s="866"/>
      <c r="K30" s="767"/>
      <c r="L30" s="868"/>
      <c r="M30" s="808" t="s">
        <v>930</v>
      </c>
      <c r="N30" s="861"/>
      <c r="O30" s="808" t="s">
        <v>931</v>
      </c>
      <c r="P30" s="861"/>
      <c r="Q30" s="808" t="s">
        <v>932</v>
      </c>
      <c r="R30" s="861"/>
      <c r="S30" s="808" t="s">
        <v>933</v>
      </c>
      <c r="T30" s="861"/>
      <c r="U30" s="808" t="s">
        <v>934</v>
      </c>
      <c r="V30" s="861"/>
      <c r="W30" s="808" t="s">
        <v>935</v>
      </c>
      <c r="X30" s="861"/>
      <c r="Y30" s="862" t="s">
        <v>936</v>
      </c>
      <c r="Z30" s="861"/>
      <c r="AA30" s="808" t="s">
        <v>950</v>
      </c>
      <c r="AB30" s="809"/>
      <c r="AC30" s="808" t="s">
        <v>951</v>
      </c>
      <c r="AD30" s="809"/>
    </row>
    <row r="31" spans="1:33" ht="51" customHeight="1">
      <c r="A31" s="742"/>
      <c r="B31" s="742"/>
      <c r="C31" s="742"/>
      <c r="D31" s="742"/>
      <c r="E31" s="742"/>
      <c r="F31" s="742"/>
      <c r="G31" s="817"/>
      <c r="H31" s="745"/>
      <c r="I31" s="439" t="s">
        <v>126</v>
      </c>
      <c r="J31" s="472" t="s">
        <v>938</v>
      </c>
      <c r="K31" s="416" t="s">
        <v>937</v>
      </c>
      <c r="L31" s="489" t="s">
        <v>949</v>
      </c>
      <c r="M31" s="416" t="s">
        <v>937</v>
      </c>
      <c r="N31" s="489" t="s">
        <v>949</v>
      </c>
      <c r="O31" s="416" t="s">
        <v>937</v>
      </c>
      <c r="P31" s="489" t="s">
        <v>949</v>
      </c>
      <c r="Q31" s="416" t="s">
        <v>937</v>
      </c>
      <c r="R31" s="489" t="s">
        <v>949</v>
      </c>
      <c r="S31" s="416" t="s">
        <v>937</v>
      </c>
      <c r="T31" s="489" t="s">
        <v>949</v>
      </c>
      <c r="U31" s="416" t="s">
        <v>937</v>
      </c>
      <c r="V31" s="489" t="s">
        <v>949</v>
      </c>
      <c r="W31" s="416" t="s">
        <v>937</v>
      </c>
      <c r="X31" s="489" t="s">
        <v>949</v>
      </c>
      <c r="Y31" s="497" t="s">
        <v>937</v>
      </c>
      <c r="Z31" s="489" t="s">
        <v>949</v>
      </c>
      <c r="AA31" s="416" t="s">
        <v>937</v>
      </c>
      <c r="AB31" s="381" t="s">
        <v>949</v>
      </c>
      <c r="AC31" s="416" t="s">
        <v>937</v>
      </c>
      <c r="AD31" s="381" t="s">
        <v>949</v>
      </c>
    </row>
    <row r="32" spans="1:33" s="19" customFormat="1" ht="18">
      <c r="A32" s="32">
        <v>1</v>
      </c>
      <c r="B32" s="51" t="s">
        <v>149</v>
      </c>
      <c r="C32" s="377" t="s">
        <v>150</v>
      </c>
      <c r="D32" s="200">
        <v>5</v>
      </c>
      <c r="E32" s="200" t="s">
        <v>1773</v>
      </c>
      <c r="F32" s="200" t="s">
        <v>1280</v>
      </c>
      <c r="G32" s="200" t="s">
        <v>1285</v>
      </c>
      <c r="H32" s="203">
        <v>0</v>
      </c>
      <c r="I32" s="203">
        <v>0</v>
      </c>
      <c r="J32" s="26" t="e">
        <f t="shared" ref="J32:J45" si="11">I32*100/H32</f>
        <v>#DIV/0!</v>
      </c>
      <c r="K32" s="25">
        <v>0</v>
      </c>
      <c r="L32" s="26" t="e">
        <f t="shared" ref="L32:L45" si="12">K32*100/I32</f>
        <v>#DIV/0!</v>
      </c>
      <c r="M32" s="40">
        <v>0</v>
      </c>
      <c r="N32" s="26" t="e">
        <f t="shared" ref="N32:N45" si="13">M32*100/I32</f>
        <v>#DIV/0!</v>
      </c>
      <c r="O32" s="40">
        <v>0</v>
      </c>
      <c r="P32" s="26" t="e">
        <f t="shared" ref="P32:P45" si="14">O32*100/I32</f>
        <v>#DIV/0!</v>
      </c>
      <c r="Q32" s="40">
        <v>0</v>
      </c>
      <c r="R32" s="26">
        <v>0</v>
      </c>
      <c r="S32" s="40">
        <v>0</v>
      </c>
      <c r="T32" s="26" t="e">
        <f t="shared" ref="T32:T45" si="15">S32*100/I32</f>
        <v>#DIV/0!</v>
      </c>
      <c r="U32" s="40">
        <v>0</v>
      </c>
      <c r="V32" s="26" t="e">
        <f t="shared" ref="V32:V45" si="16">U32*100/I32</f>
        <v>#DIV/0!</v>
      </c>
      <c r="W32" s="40">
        <v>0</v>
      </c>
      <c r="X32" s="26" t="e">
        <f t="shared" ref="X32:X45" si="17">W32*100/I32</f>
        <v>#DIV/0!</v>
      </c>
      <c r="Y32" s="28">
        <v>0</v>
      </c>
      <c r="Z32" s="26" t="e">
        <f t="shared" ref="Z32:Z45" si="18">Y32*100/I32</f>
        <v>#DIV/0!</v>
      </c>
      <c r="AA32" s="40">
        <v>0</v>
      </c>
      <c r="AB32" s="432">
        <v>0</v>
      </c>
      <c r="AC32" s="40">
        <v>0</v>
      </c>
      <c r="AD32" s="432">
        <v>0</v>
      </c>
      <c r="AE32" s="15">
        <v>1</v>
      </c>
      <c r="AF32" s="15">
        <v>1</v>
      </c>
      <c r="AG32" s="19" t="s">
        <v>2459</v>
      </c>
    </row>
    <row r="33" spans="1:33" s="19" customFormat="1" ht="18">
      <c r="A33" s="32">
        <v>2</v>
      </c>
      <c r="B33" s="51" t="s">
        <v>151</v>
      </c>
      <c r="C33" s="51" t="s">
        <v>152</v>
      </c>
      <c r="D33" s="32">
        <v>4</v>
      </c>
      <c r="E33" s="200" t="s">
        <v>1773</v>
      </c>
      <c r="F33" s="200" t="s">
        <v>1280</v>
      </c>
      <c r="G33" s="200" t="s">
        <v>1285</v>
      </c>
      <c r="H33" s="203">
        <v>0</v>
      </c>
      <c r="I33" s="203">
        <v>0</v>
      </c>
      <c r="J33" s="26" t="e">
        <f t="shared" si="11"/>
        <v>#DIV/0!</v>
      </c>
      <c r="K33" s="25">
        <v>0</v>
      </c>
      <c r="L33" s="26" t="e">
        <f t="shared" si="12"/>
        <v>#DIV/0!</v>
      </c>
      <c r="M33" s="40">
        <v>0</v>
      </c>
      <c r="N33" s="26" t="e">
        <f t="shared" si="13"/>
        <v>#DIV/0!</v>
      </c>
      <c r="O33" s="40">
        <v>0</v>
      </c>
      <c r="P33" s="26" t="e">
        <f t="shared" si="14"/>
        <v>#DIV/0!</v>
      </c>
      <c r="Q33" s="40">
        <v>0</v>
      </c>
      <c r="R33" s="26">
        <v>0</v>
      </c>
      <c r="S33" s="40">
        <v>0</v>
      </c>
      <c r="T33" s="26" t="e">
        <f t="shared" si="15"/>
        <v>#DIV/0!</v>
      </c>
      <c r="U33" s="40">
        <v>0</v>
      </c>
      <c r="V33" s="26" t="e">
        <f t="shared" si="16"/>
        <v>#DIV/0!</v>
      </c>
      <c r="W33" s="40">
        <v>0</v>
      </c>
      <c r="X33" s="26" t="e">
        <f t="shared" si="17"/>
        <v>#DIV/0!</v>
      </c>
      <c r="Y33" s="28">
        <v>0</v>
      </c>
      <c r="Z33" s="26" t="e">
        <f t="shared" si="18"/>
        <v>#DIV/0!</v>
      </c>
      <c r="AA33" s="40">
        <v>0</v>
      </c>
      <c r="AB33" s="432">
        <v>0</v>
      </c>
      <c r="AC33" s="40">
        <v>0</v>
      </c>
      <c r="AD33" s="432">
        <v>0</v>
      </c>
      <c r="AE33" s="15">
        <v>1</v>
      </c>
      <c r="AF33" s="15">
        <v>1</v>
      </c>
      <c r="AG33" s="19" t="s">
        <v>2459</v>
      </c>
    </row>
    <row r="34" spans="1:33" s="19" customFormat="1" ht="18">
      <c r="A34" s="32">
        <v>3</v>
      </c>
      <c r="B34" s="51" t="s">
        <v>153</v>
      </c>
      <c r="C34" s="51" t="s">
        <v>154</v>
      </c>
      <c r="D34" s="32">
        <v>5</v>
      </c>
      <c r="E34" s="200" t="s">
        <v>1773</v>
      </c>
      <c r="F34" s="200" t="s">
        <v>1280</v>
      </c>
      <c r="G34" s="200" t="s">
        <v>1285</v>
      </c>
      <c r="H34" s="203">
        <v>0</v>
      </c>
      <c r="I34" s="203">
        <v>0</v>
      </c>
      <c r="J34" s="26" t="e">
        <f t="shared" si="11"/>
        <v>#DIV/0!</v>
      </c>
      <c r="K34" s="25">
        <v>0</v>
      </c>
      <c r="L34" s="26" t="e">
        <f t="shared" si="12"/>
        <v>#DIV/0!</v>
      </c>
      <c r="M34" s="40">
        <v>0</v>
      </c>
      <c r="N34" s="26" t="e">
        <f t="shared" si="13"/>
        <v>#DIV/0!</v>
      </c>
      <c r="O34" s="40">
        <v>0</v>
      </c>
      <c r="P34" s="26" t="e">
        <f t="shared" si="14"/>
        <v>#DIV/0!</v>
      </c>
      <c r="Q34" s="40">
        <v>0</v>
      </c>
      <c r="R34" s="26">
        <v>0</v>
      </c>
      <c r="S34" s="40">
        <v>0</v>
      </c>
      <c r="T34" s="26" t="e">
        <f t="shared" si="15"/>
        <v>#DIV/0!</v>
      </c>
      <c r="U34" s="40">
        <v>0</v>
      </c>
      <c r="V34" s="26" t="e">
        <f t="shared" si="16"/>
        <v>#DIV/0!</v>
      </c>
      <c r="W34" s="40">
        <v>0</v>
      </c>
      <c r="X34" s="26" t="e">
        <f t="shared" si="17"/>
        <v>#DIV/0!</v>
      </c>
      <c r="Y34" s="28">
        <v>0</v>
      </c>
      <c r="Z34" s="26" t="e">
        <f t="shared" si="18"/>
        <v>#DIV/0!</v>
      </c>
      <c r="AA34" s="40">
        <v>0</v>
      </c>
      <c r="AB34" s="432">
        <v>0</v>
      </c>
      <c r="AC34" s="40">
        <v>0</v>
      </c>
      <c r="AD34" s="432">
        <v>0</v>
      </c>
      <c r="AE34" s="15">
        <v>1</v>
      </c>
      <c r="AF34" s="15">
        <v>1</v>
      </c>
      <c r="AG34" s="19" t="s">
        <v>2459</v>
      </c>
    </row>
    <row r="35" spans="1:33" s="19" customFormat="1" ht="18">
      <c r="A35" s="32">
        <v>4</v>
      </c>
      <c r="B35" s="51" t="s">
        <v>155</v>
      </c>
      <c r="C35" s="51" t="s">
        <v>156</v>
      </c>
      <c r="D35" s="32">
        <v>2</v>
      </c>
      <c r="E35" s="200" t="s">
        <v>1773</v>
      </c>
      <c r="F35" s="200" t="s">
        <v>1280</v>
      </c>
      <c r="G35" s="200" t="s">
        <v>1285</v>
      </c>
      <c r="H35" s="203">
        <v>0</v>
      </c>
      <c r="I35" s="203">
        <v>0</v>
      </c>
      <c r="J35" s="26" t="e">
        <f t="shared" si="11"/>
        <v>#DIV/0!</v>
      </c>
      <c r="K35" s="25">
        <v>0</v>
      </c>
      <c r="L35" s="26" t="e">
        <f t="shared" si="12"/>
        <v>#DIV/0!</v>
      </c>
      <c r="M35" s="40">
        <v>0</v>
      </c>
      <c r="N35" s="26" t="e">
        <f t="shared" si="13"/>
        <v>#DIV/0!</v>
      </c>
      <c r="O35" s="40">
        <v>0</v>
      </c>
      <c r="P35" s="26" t="e">
        <f t="shared" si="14"/>
        <v>#DIV/0!</v>
      </c>
      <c r="Q35" s="40">
        <v>0</v>
      </c>
      <c r="R35" s="26">
        <v>0</v>
      </c>
      <c r="S35" s="40">
        <v>0</v>
      </c>
      <c r="T35" s="26" t="e">
        <f t="shared" si="15"/>
        <v>#DIV/0!</v>
      </c>
      <c r="U35" s="40">
        <v>0</v>
      </c>
      <c r="V35" s="26" t="e">
        <f t="shared" si="16"/>
        <v>#DIV/0!</v>
      </c>
      <c r="W35" s="40">
        <v>0</v>
      </c>
      <c r="X35" s="26" t="e">
        <f t="shared" si="17"/>
        <v>#DIV/0!</v>
      </c>
      <c r="Y35" s="28">
        <v>0</v>
      </c>
      <c r="Z35" s="26" t="e">
        <f t="shared" si="18"/>
        <v>#DIV/0!</v>
      </c>
      <c r="AA35" s="40">
        <v>0</v>
      </c>
      <c r="AB35" s="432">
        <v>0</v>
      </c>
      <c r="AC35" s="40">
        <v>0</v>
      </c>
      <c r="AD35" s="432">
        <v>0</v>
      </c>
      <c r="AE35" s="15">
        <v>1</v>
      </c>
      <c r="AF35" s="15">
        <v>1</v>
      </c>
      <c r="AG35" s="19" t="s">
        <v>2459</v>
      </c>
    </row>
    <row r="36" spans="1:33" s="19" customFormat="1" ht="18">
      <c r="A36" s="32">
        <v>5</v>
      </c>
      <c r="B36" s="51" t="s">
        <v>157</v>
      </c>
      <c r="C36" s="51" t="s">
        <v>158</v>
      </c>
      <c r="D36" s="32">
        <v>6</v>
      </c>
      <c r="E36" s="200" t="s">
        <v>1773</v>
      </c>
      <c r="F36" s="200" t="s">
        <v>1280</v>
      </c>
      <c r="G36" s="200" t="s">
        <v>1285</v>
      </c>
      <c r="H36" s="203">
        <v>0</v>
      </c>
      <c r="I36" s="203">
        <v>0</v>
      </c>
      <c r="J36" s="26" t="e">
        <f t="shared" si="11"/>
        <v>#DIV/0!</v>
      </c>
      <c r="K36" s="25">
        <v>0</v>
      </c>
      <c r="L36" s="26" t="e">
        <f t="shared" si="12"/>
        <v>#DIV/0!</v>
      </c>
      <c r="M36" s="40">
        <v>0</v>
      </c>
      <c r="N36" s="26" t="e">
        <f t="shared" si="13"/>
        <v>#DIV/0!</v>
      </c>
      <c r="O36" s="40">
        <v>0</v>
      </c>
      <c r="P36" s="26" t="e">
        <f t="shared" si="14"/>
        <v>#DIV/0!</v>
      </c>
      <c r="Q36" s="40">
        <v>0</v>
      </c>
      <c r="R36" s="26">
        <v>0</v>
      </c>
      <c r="S36" s="40">
        <v>0</v>
      </c>
      <c r="T36" s="26" t="e">
        <f t="shared" si="15"/>
        <v>#DIV/0!</v>
      </c>
      <c r="U36" s="40">
        <v>0</v>
      </c>
      <c r="V36" s="26" t="e">
        <f t="shared" si="16"/>
        <v>#DIV/0!</v>
      </c>
      <c r="W36" s="40">
        <v>0</v>
      </c>
      <c r="X36" s="26" t="e">
        <f t="shared" si="17"/>
        <v>#DIV/0!</v>
      </c>
      <c r="Y36" s="28">
        <v>0</v>
      </c>
      <c r="Z36" s="26" t="e">
        <f t="shared" si="18"/>
        <v>#DIV/0!</v>
      </c>
      <c r="AA36" s="40">
        <v>0</v>
      </c>
      <c r="AB36" s="432">
        <v>0</v>
      </c>
      <c r="AC36" s="40">
        <v>0</v>
      </c>
      <c r="AD36" s="432">
        <v>0</v>
      </c>
      <c r="AE36" s="15">
        <v>1</v>
      </c>
      <c r="AF36" s="15">
        <v>1</v>
      </c>
      <c r="AG36" s="19" t="s">
        <v>2459</v>
      </c>
    </row>
    <row r="37" spans="1:33" s="19" customFormat="1" ht="18">
      <c r="A37" s="32">
        <v>6</v>
      </c>
      <c r="B37" s="51" t="s">
        <v>2340</v>
      </c>
      <c r="C37" s="51" t="s">
        <v>2341</v>
      </c>
      <c r="D37" s="32">
        <v>5</v>
      </c>
      <c r="E37" s="200" t="s">
        <v>1773</v>
      </c>
      <c r="F37" s="200" t="s">
        <v>1280</v>
      </c>
      <c r="G37" s="200" t="s">
        <v>1285</v>
      </c>
      <c r="H37" s="203">
        <v>0</v>
      </c>
      <c r="I37" s="203">
        <v>0</v>
      </c>
      <c r="J37" s="26" t="e">
        <f t="shared" si="11"/>
        <v>#DIV/0!</v>
      </c>
      <c r="K37" s="25">
        <v>0</v>
      </c>
      <c r="L37" s="26" t="e">
        <f t="shared" si="12"/>
        <v>#DIV/0!</v>
      </c>
      <c r="M37" s="40">
        <v>0</v>
      </c>
      <c r="N37" s="26" t="e">
        <f t="shared" si="13"/>
        <v>#DIV/0!</v>
      </c>
      <c r="O37" s="40">
        <v>0</v>
      </c>
      <c r="P37" s="26" t="e">
        <f t="shared" si="14"/>
        <v>#DIV/0!</v>
      </c>
      <c r="Q37" s="40">
        <v>0</v>
      </c>
      <c r="R37" s="26">
        <v>0</v>
      </c>
      <c r="S37" s="40">
        <v>0</v>
      </c>
      <c r="T37" s="26" t="e">
        <f t="shared" si="15"/>
        <v>#DIV/0!</v>
      </c>
      <c r="U37" s="40">
        <v>0</v>
      </c>
      <c r="V37" s="26" t="e">
        <f t="shared" si="16"/>
        <v>#DIV/0!</v>
      </c>
      <c r="W37" s="40">
        <v>0</v>
      </c>
      <c r="X37" s="26" t="e">
        <f t="shared" si="17"/>
        <v>#DIV/0!</v>
      </c>
      <c r="Y37" s="28">
        <v>0</v>
      </c>
      <c r="Z37" s="26" t="e">
        <f t="shared" si="18"/>
        <v>#DIV/0!</v>
      </c>
      <c r="AA37" s="40">
        <v>0</v>
      </c>
      <c r="AB37" s="432">
        <v>0</v>
      </c>
      <c r="AC37" s="40">
        <v>0</v>
      </c>
      <c r="AD37" s="432">
        <v>0</v>
      </c>
      <c r="AE37" s="15">
        <v>1</v>
      </c>
      <c r="AF37" s="15">
        <v>1</v>
      </c>
      <c r="AG37" s="19" t="s">
        <v>2459</v>
      </c>
    </row>
    <row r="38" spans="1:33" s="19" customFormat="1" ht="18">
      <c r="A38" s="32">
        <v>7</v>
      </c>
      <c r="B38" s="51" t="s">
        <v>159</v>
      </c>
      <c r="C38" s="51" t="s">
        <v>160</v>
      </c>
      <c r="D38" s="32">
        <v>11</v>
      </c>
      <c r="E38" s="32" t="s">
        <v>1802</v>
      </c>
      <c r="F38" s="200" t="s">
        <v>1280</v>
      </c>
      <c r="G38" s="200" t="s">
        <v>1285</v>
      </c>
      <c r="H38" s="203">
        <v>0</v>
      </c>
      <c r="I38" s="203">
        <v>0</v>
      </c>
      <c r="J38" s="26" t="e">
        <f t="shared" si="11"/>
        <v>#DIV/0!</v>
      </c>
      <c r="K38" s="25">
        <v>0</v>
      </c>
      <c r="L38" s="26" t="e">
        <f t="shared" si="12"/>
        <v>#DIV/0!</v>
      </c>
      <c r="M38" s="40">
        <v>0</v>
      </c>
      <c r="N38" s="26" t="e">
        <f t="shared" si="13"/>
        <v>#DIV/0!</v>
      </c>
      <c r="O38" s="40">
        <v>0</v>
      </c>
      <c r="P38" s="26" t="e">
        <f t="shared" si="14"/>
        <v>#DIV/0!</v>
      </c>
      <c r="Q38" s="40">
        <v>0</v>
      </c>
      <c r="R38" s="26">
        <v>0</v>
      </c>
      <c r="S38" s="40">
        <v>0</v>
      </c>
      <c r="T38" s="26" t="e">
        <f t="shared" si="15"/>
        <v>#DIV/0!</v>
      </c>
      <c r="U38" s="40">
        <v>0</v>
      </c>
      <c r="V38" s="26" t="e">
        <f t="shared" si="16"/>
        <v>#DIV/0!</v>
      </c>
      <c r="W38" s="40">
        <v>0</v>
      </c>
      <c r="X38" s="26" t="e">
        <f t="shared" si="17"/>
        <v>#DIV/0!</v>
      </c>
      <c r="Y38" s="28">
        <v>0</v>
      </c>
      <c r="Z38" s="26" t="e">
        <f t="shared" si="18"/>
        <v>#DIV/0!</v>
      </c>
      <c r="AA38" s="40">
        <v>0</v>
      </c>
      <c r="AB38" s="432">
        <v>0</v>
      </c>
      <c r="AC38" s="40">
        <v>0</v>
      </c>
      <c r="AD38" s="432">
        <v>0</v>
      </c>
      <c r="AE38" s="15">
        <v>1</v>
      </c>
      <c r="AF38" s="15">
        <v>1</v>
      </c>
      <c r="AG38" s="19" t="s">
        <v>2459</v>
      </c>
    </row>
    <row r="39" spans="1:33" s="19" customFormat="1" ht="18">
      <c r="A39" s="32">
        <v>8</v>
      </c>
      <c r="B39" s="51" t="s">
        <v>161</v>
      </c>
      <c r="C39" s="51" t="s">
        <v>162</v>
      </c>
      <c r="D39" s="32">
        <v>11</v>
      </c>
      <c r="E39" s="32" t="s">
        <v>1802</v>
      </c>
      <c r="F39" s="200" t="s">
        <v>1280</v>
      </c>
      <c r="G39" s="200" t="s">
        <v>1285</v>
      </c>
      <c r="H39" s="203">
        <v>0</v>
      </c>
      <c r="I39" s="203">
        <v>0</v>
      </c>
      <c r="J39" s="26" t="e">
        <f t="shared" si="11"/>
        <v>#DIV/0!</v>
      </c>
      <c r="K39" s="25">
        <v>0</v>
      </c>
      <c r="L39" s="26" t="e">
        <f t="shared" si="12"/>
        <v>#DIV/0!</v>
      </c>
      <c r="M39" s="40">
        <v>0</v>
      </c>
      <c r="N39" s="26" t="e">
        <f t="shared" si="13"/>
        <v>#DIV/0!</v>
      </c>
      <c r="O39" s="40">
        <v>0</v>
      </c>
      <c r="P39" s="26" t="e">
        <f t="shared" si="14"/>
        <v>#DIV/0!</v>
      </c>
      <c r="Q39" s="40">
        <v>0</v>
      </c>
      <c r="R39" s="26">
        <v>0</v>
      </c>
      <c r="S39" s="40">
        <v>0</v>
      </c>
      <c r="T39" s="26" t="e">
        <f t="shared" si="15"/>
        <v>#DIV/0!</v>
      </c>
      <c r="U39" s="40">
        <v>0</v>
      </c>
      <c r="V39" s="26" t="e">
        <f t="shared" si="16"/>
        <v>#DIV/0!</v>
      </c>
      <c r="W39" s="40">
        <v>0</v>
      </c>
      <c r="X39" s="26" t="e">
        <f t="shared" si="17"/>
        <v>#DIV/0!</v>
      </c>
      <c r="Y39" s="28">
        <v>0</v>
      </c>
      <c r="Z39" s="26" t="e">
        <f t="shared" si="18"/>
        <v>#DIV/0!</v>
      </c>
      <c r="AA39" s="40">
        <v>0</v>
      </c>
      <c r="AB39" s="432">
        <v>0</v>
      </c>
      <c r="AC39" s="40">
        <v>0</v>
      </c>
      <c r="AD39" s="432">
        <v>0</v>
      </c>
      <c r="AE39" s="15">
        <v>1</v>
      </c>
      <c r="AF39" s="15">
        <v>1</v>
      </c>
      <c r="AG39" s="19" t="s">
        <v>2459</v>
      </c>
    </row>
    <row r="40" spans="1:33" s="19" customFormat="1" ht="18">
      <c r="A40" s="32">
        <v>9</v>
      </c>
      <c r="B40" s="51" t="s">
        <v>163</v>
      </c>
      <c r="C40" s="51" t="s">
        <v>164</v>
      </c>
      <c r="D40" s="32">
        <v>13</v>
      </c>
      <c r="E40" s="32" t="s">
        <v>1802</v>
      </c>
      <c r="F40" s="200" t="s">
        <v>1280</v>
      </c>
      <c r="G40" s="200" t="s">
        <v>1285</v>
      </c>
      <c r="H40" s="203">
        <v>0</v>
      </c>
      <c r="I40" s="203">
        <v>0</v>
      </c>
      <c r="J40" s="26" t="e">
        <f t="shared" si="11"/>
        <v>#DIV/0!</v>
      </c>
      <c r="K40" s="25">
        <v>0</v>
      </c>
      <c r="L40" s="26" t="e">
        <f t="shared" si="12"/>
        <v>#DIV/0!</v>
      </c>
      <c r="M40" s="40">
        <v>0</v>
      </c>
      <c r="N40" s="26" t="e">
        <f t="shared" si="13"/>
        <v>#DIV/0!</v>
      </c>
      <c r="O40" s="40">
        <v>0</v>
      </c>
      <c r="P40" s="26" t="e">
        <f t="shared" si="14"/>
        <v>#DIV/0!</v>
      </c>
      <c r="Q40" s="40">
        <v>0</v>
      </c>
      <c r="R40" s="26">
        <v>0</v>
      </c>
      <c r="S40" s="40">
        <v>0</v>
      </c>
      <c r="T40" s="26" t="e">
        <f t="shared" si="15"/>
        <v>#DIV/0!</v>
      </c>
      <c r="U40" s="40">
        <v>0</v>
      </c>
      <c r="V40" s="26" t="e">
        <f t="shared" si="16"/>
        <v>#DIV/0!</v>
      </c>
      <c r="W40" s="40">
        <v>0</v>
      </c>
      <c r="X40" s="26" t="e">
        <f t="shared" si="17"/>
        <v>#DIV/0!</v>
      </c>
      <c r="Y40" s="28">
        <v>0</v>
      </c>
      <c r="Z40" s="26" t="e">
        <f t="shared" si="18"/>
        <v>#DIV/0!</v>
      </c>
      <c r="AA40" s="40">
        <v>0</v>
      </c>
      <c r="AB40" s="432">
        <v>0</v>
      </c>
      <c r="AC40" s="40">
        <v>0</v>
      </c>
      <c r="AD40" s="432">
        <v>0</v>
      </c>
      <c r="AE40" s="15">
        <v>1</v>
      </c>
      <c r="AF40" s="15">
        <v>1</v>
      </c>
      <c r="AG40" s="19" t="s">
        <v>2459</v>
      </c>
    </row>
    <row r="41" spans="1:33" s="19" customFormat="1" ht="18">
      <c r="A41" s="32">
        <v>10</v>
      </c>
      <c r="B41" s="51" t="s">
        <v>165</v>
      </c>
      <c r="C41" s="51" t="s">
        <v>166</v>
      </c>
      <c r="D41" s="32">
        <v>13</v>
      </c>
      <c r="E41" s="32" t="s">
        <v>1802</v>
      </c>
      <c r="F41" s="200" t="s">
        <v>1280</v>
      </c>
      <c r="G41" s="200" t="s">
        <v>1285</v>
      </c>
      <c r="H41" s="203">
        <v>0</v>
      </c>
      <c r="I41" s="203">
        <v>0</v>
      </c>
      <c r="J41" s="26" t="e">
        <f t="shared" si="11"/>
        <v>#DIV/0!</v>
      </c>
      <c r="K41" s="25">
        <v>0</v>
      </c>
      <c r="L41" s="26" t="e">
        <f t="shared" si="12"/>
        <v>#DIV/0!</v>
      </c>
      <c r="M41" s="40">
        <v>0</v>
      </c>
      <c r="N41" s="26" t="e">
        <f t="shared" si="13"/>
        <v>#DIV/0!</v>
      </c>
      <c r="O41" s="40">
        <v>0</v>
      </c>
      <c r="P41" s="26" t="e">
        <f t="shared" si="14"/>
        <v>#DIV/0!</v>
      </c>
      <c r="Q41" s="40">
        <v>0</v>
      </c>
      <c r="R41" s="26">
        <v>0</v>
      </c>
      <c r="S41" s="40">
        <v>0</v>
      </c>
      <c r="T41" s="26" t="e">
        <f t="shared" si="15"/>
        <v>#DIV/0!</v>
      </c>
      <c r="U41" s="40">
        <v>0</v>
      </c>
      <c r="V41" s="26" t="e">
        <f t="shared" si="16"/>
        <v>#DIV/0!</v>
      </c>
      <c r="W41" s="40">
        <v>0</v>
      </c>
      <c r="X41" s="26" t="e">
        <f t="shared" si="17"/>
        <v>#DIV/0!</v>
      </c>
      <c r="Y41" s="28">
        <v>0</v>
      </c>
      <c r="Z41" s="26" t="e">
        <f t="shared" si="18"/>
        <v>#DIV/0!</v>
      </c>
      <c r="AA41" s="40">
        <v>0</v>
      </c>
      <c r="AB41" s="432">
        <v>0</v>
      </c>
      <c r="AC41" s="40">
        <v>0</v>
      </c>
      <c r="AD41" s="432">
        <v>0</v>
      </c>
      <c r="AE41" s="15">
        <v>1</v>
      </c>
      <c r="AF41" s="15">
        <v>1</v>
      </c>
      <c r="AG41" s="19" t="s">
        <v>2459</v>
      </c>
    </row>
    <row r="42" spans="1:33" s="19" customFormat="1" ht="18">
      <c r="A42" s="32">
        <v>11</v>
      </c>
      <c r="B42" s="51" t="s">
        <v>167</v>
      </c>
      <c r="C42" s="51" t="s">
        <v>168</v>
      </c>
      <c r="D42" s="32">
        <v>12</v>
      </c>
      <c r="E42" s="32" t="s">
        <v>1802</v>
      </c>
      <c r="F42" s="200" t="s">
        <v>1280</v>
      </c>
      <c r="G42" s="200" t="s">
        <v>1285</v>
      </c>
      <c r="H42" s="203">
        <v>0</v>
      </c>
      <c r="I42" s="203">
        <v>0</v>
      </c>
      <c r="J42" s="26" t="e">
        <f t="shared" si="11"/>
        <v>#DIV/0!</v>
      </c>
      <c r="K42" s="25">
        <v>0</v>
      </c>
      <c r="L42" s="26" t="e">
        <f t="shared" si="12"/>
        <v>#DIV/0!</v>
      </c>
      <c r="M42" s="40">
        <v>0</v>
      </c>
      <c r="N42" s="26" t="e">
        <f t="shared" si="13"/>
        <v>#DIV/0!</v>
      </c>
      <c r="O42" s="40">
        <v>0</v>
      </c>
      <c r="P42" s="26" t="e">
        <f t="shared" si="14"/>
        <v>#DIV/0!</v>
      </c>
      <c r="Q42" s="40">
        <v>0</v>
      </c>
      <c r="R42" s="26">
        <v>0</v>
      </c>
      <c r="S42" s="40">
        <v>0</v>
      </c>
      <c r="T42" s="26" t="e">
        <f t="shared" si="15"/>
        <v>#DIV/0!</v>
      </c>
      <c r="U42" s="40">
        <v>0</v>
      </c>
      <c r="V42" s="26" t="e">
        <f t="shared" si="16"/>
        <v>#DIV/0!</v>
      </c>
      <c r="W42" s="40">
        <v>0</v>
      </c>
      <c r="X42" s="26" t="e">
        <f t="shared" si="17"/>
        <v>#DIV/0!</v>
      </c>
      <c r="Y42" s="28">
        <v>0</v>
      </c>
      <c r="Z42" s="26" t="e">
        <f t="shared" si="18"/>
        <v>#DIV/0!</v>
      </c>
      <c r="AA42" s="40">
        <v>0</v>
      </c>
      <c r="AB42" s="432">
        <v>0</v>
      </c>
      <c r="AC42" s="40">
        <v>0</v>
      </c>
      <c r="AD42" s="432">
        <v>0</v>
      </c>
      <c r="AE42" s="15">
        <v>1</v>
      </c>
      <c r="AF42" s="15">
        <v>1</v>
      </c>
      <c r="AG42" s="19" t="s">
        <v>2459</v>
      </c>
    </row>
    <row r="43" spans="1:33" s="19" customFormat="1" ht="18">
      <c r="A43" s="32">
        <v>12</v>
      </c>
      <c r="B43" s="51" t="s">
        <v>169</v>
      </c>
      <c r="C43" s="51" t="s">
        <v>170</v>
      </c>
      <c r="D43" s="32">
        <v>9</v>
      </c>
      <c r="E43" s="32" t="s">
        <v>1802</v>
      </c>
      <c r="F43" s="200" t="s">
        <v>1280</v>
      </c>
      <c r="G43" s="200" t="s">
        <v>1285</v>
      </c>
      <c r="H43" s="203">
        <v>0</v>
      </c>
      <c r="I43" s="203">
        <v>0</v>
      </c>
      <c r="J43" s="26" t="e">
        <f t="shared" si="11"/>
        <v>#DIV/0!</v>
      </c>
      <c r="K43" s="25">
        <v>0</v>
      </c>
      <c r="L43" s="26" t="e">
        <f t="shared" si="12"/>
        <v>#DIV/0!</v>
      </c>
      <c r="M43" s="40">
        <v>0</v>
      </c>
      <c r="N43" s="26" t="e">
        <f t="shared" si="13"/>
        <v>#DIV/0!</v>
      </c>
      <c r="O43" s="40">
        <v>0</v>
      </c>
      <c r="P43" s="26" t="e">
        <f t="shared" si="14"/>
        <v>#DIV/0!</v>
      </c>
      <c r="Q43" s="40">
        <v>0</v>
      </c>
      <c r="R43" s="26">
        <v>0</v>
      </c>
      <c r="S43" s="40">
        <v>0</v>
      </c>
      <c r="T43" s="26" t="e">
        <f t="shared" si="15"/>
        <v>#DIV/0!</v>
      </c>
      <c r="U43" s="40">
        <v>0</v>
      </c>
      <c r="V43" s="26" t="e">
        <f t="shared" si="16"/>
        <v>#DIV/0!</v>
      </c>
      <c r="W43" s="40">
        <v>0</v>
      </c>
      <c r="X43" s="26" t="e">
        <f t="shared" si="17"/>
        <v>#DIV/0!</v>
      </c>
      <c r="Y43" s="28">
        <v>0</v>
      </c>
      <c r="Z43" s="26" t="e">
        <f t="shared" si="18"/>
        <v>#DIV/0!</v>
      </c>
      <c r="AA43" s="40">
        <v>0</v>
      </c>
      <c r="AB43" s="432">
        <v>0</v>
      </c>
      <c r="AC43" s="40">
        <v>0</v>
      </c>
      <c r="AD43" s="432">
        <v>0</v>
      </c>
      <c r="AE43" s="15">
        <v>1</v>
      </c>
      <c r="AF43" s="15">
        <v>1</v>
      </c>
      <c r="AG43" s="19" t="s">
        <v>2459</v>
      </c>
    </row>
    <row r="44" spans="1:33" s="19" customFormat="1" ht="18">
      <c r="A44" s="32">
        <v>13</v>
      </c>
      <c r="B44" s="51" t="s">
        <v>171</v>
      </c>
      <c r="C44" s="51" t="s">
        <v>172</v>
      </c>
      <c r="D44" s="32">
        <v>1</v>
      </c>
      <c r="E44" s="32" t="s">
        <v>1272</v>
      </c>
      <c r="F44" s="200" t="s">
        <v>1280</v>
      </c>
      <c r="G44" s="200" t="s">
        <v>1285</v>
      </c>
      <c r="H44" s="203">
        <v>0</v>
      </c>
      <c r="I44" s="203">
        <v>0</v>
      </c>
      <c r="J44" s="26" t="e">
        <f t="shared" si="11"/>
        <v>#DIV/0!</v>
      </c>
      <c r="K44" s="25">
        <v>0</v>
      </c>
      <c r="L44" s="26" t="e">
        <f t="shared" si="12"/>
        <v>#DIV/0!</v>
      </c>
      <c r="M44" s="40">
        <v>0</v>
      </c>
      <c r="N44" s="26" t="e">
        <f t="shared" si="13"/>
        <v>#DIV/0!</v>
      </c>
      <c r="O44" s="40">
        <v>0</v>
      </c>
      <c r="P44" s="26" t="e">
        <f t="shared" si="14"/>
        <v>#DIV/0!</v>
      </c>
      <c r="Q44" s="40">
        <v>0</v>
      </c>
      <c r="R44" s="26">
        <v>0</v>
      </c>
      <c r="S44" s="40">
        <v>0</v>
      </c>
      <c r="T44" s="26" t="e">
        <f t="shared" si="15"/>
        <v>#DIV/0!</v>
      </c>
      <c r="U44" s="40">
        <v>0</v>
      </c>
      <c r="V44" s="26" t="e">
        <f t="shared" si="16"/>
        <v>#DIV/0!</v>
      </c>
      <c r="W44" s="40">
        <v>0</v>
      </c>
      <c r="X44" s="26" t="e">
        <f t="shared" si="17"/>
        <v>#DIV/0!</v>
      </c>
      <c r="Y44" s="28">
        <v>0</v>
      </c>
      <c r="Z44" s="26" t="e">
        <f t="shared" si="18"/>
        <v>#DIV/0!</v>
      </c>
      <c r="AA44" s="40">
        <v>0</v>
      </c>
      <c r="AB44" s="432">
        <v>0</v>
      </c>
      <c r="AC44" s="40">
        <v>0</v>
      </c>
      <c r="AD44" s="432">
        <v>0</v>
      </c>
      <c r="AE44" s="15">
        <v>1</v>
      </c>
      <c r="AF44" s="15">
        <v>1</v>
      </c>
      <c r="AG44" s="19" t="s">
        <v>2459</v>
      </c>
    </row>
    <row r="45" spans="1:33" s="19" customFormat="1" ht="18">
      <c r="A45" s="32">
        <v>14</v>
      </c>
      <c r="B45" s="51" t="s">
        <v>173</v>
      </c>
      <c r="C45" s="51" t="s">
        <v>174</v>
      </c>
      <c r="D45" s="32">
        <v>2</v>
      </c>
      <c r="E45" s="32" t="s">
        <v>1272</v>
      </c>
      <c r="F45" s="200" t="s">
        <v>1280</v>
      </c>
      <c r="G45" s="200" t="s">
        <v>1285</v>
      </c>
      <c r="H45" s="203">
        <v>0</v>
      </c>
      <c r="I45" s="203">
        <v>0</v>
      </c>
      <c r="J45" s="26" t="e">
        <f t="shared" si="11"/>
        <v>#DIV/0!</v>
      </c>
      <c r="K45" s="25">
        <v>0</v>
      </c>
      <c r="L45" s="26" t="e">
        <f t="shared" si="12"/>
        <v>#DIV/0!</v>
      </c>
      <c r="M45" s="40">
        <v>0</v>
      </c>
      <c r="N45" s="26" t="e">
        <f t="shared" si="13"/>
        <v>#DIV/0!</v>
      </c>
      <c r="O45" s="40">
        <v>0</v>
      </c>
      <c r="P45" s="26" t="e">
        <f t="shared" si="14"/>
        <v>#DIV/0!</v>
      </c>
      <c r="Q45" s="40">
        <v>0</v>
      </c>
      <c r="R45" s="26">
        <v>0</v>
      </c>
      <c r="S45" s="40">
        <v>0</v>
      </c>
      <c r="T45" s="26" t="e">
        <f t="shared" si="15"/>
        <v>#DIV/0!</v>
      </c>
      <c r="U45" s="40">
        <v>0</v>
      </c>
      <c r="V45" s="26" t="e">
        <f t="shared" si="16"/>
        <v>#DIV/0!</v>
      </c>
      <c r="W45" s="40">
        <v>0</v>
      </c>
      <c r="X45" s="26" t="e">
        <f t="shared" si="17"/>
        <v>#DIV/0!</v>
      </c>
      <c r="Y45" s="28">
        <v>0</v>
      </c>
      <c r="Z45" s="26" t="e">
        <f t="shared" si="18"/>
        <v>#DIV/0!</v>
      </c>
      <c r="AA45" s="40">
        <v>0</v>
      </c>
      <c r="AB45" s="432">
        <v>0</v>
      </c>
      <c r="AC45" s="40">
        <v>0</v>
      </c>
      <c r="AD45" s="432">
        <v>0</v>
      </c>
      <c r="AE45" s="15">
        <v>1</v>
      </c>
      <c r="AF45" s="15">
        <v>1</v>
      </c>
      <c r="AG45" s="19" t="s">
        <v>2459</v>
      </c>
    </row>
    <row r="46" spans="1:33" ht="26.25">
      <c r="A46" s="859" t="s">
        <v>2405</v>
      </c>
      <c r="B46" s="859"/>
      <c r="C46" s="859"/>
      <c r="D46" s="859"/>
      <c r="E46" s="859"/>
      <c r="F46" s="859"/>
      <c r="G46" s="859"/>
      <c r="H46" s="859"/>
      <c r="I46" s="859"/>
      <c r="J46" s="859"/>
      <c r="K46" s="859"/>
      <c r="L46" s="860"/>
      <c r="M46" s="859"/>
      <c r="N46" s="860"/>
      <c r="O46" s="859"/>
      <c r="P46" s="860"/>
      <c r="Q46" s="859"/>
      <c r="R46" s="860"/>
      <c r="S46" s="859"/>
      <c r="T46" s="860"/>
      <c r="U46" s="859"/>
      <c r="V46" s="860"/>
      <c r="W46" s="859"/>
      <c r="X46" s="860"/>
      <c r="Y46" s="860"/>
      <c r="Z46" s="860"/>
      <c r="AA46" s="859"/>
      <c r="AB46" s="859"/>
      <c r="AC46" s="859"/>
      <c r="AD46" s="859"/>
    </row>
    <row r="47" spans="1:33" ht="23.25">
      <c r="A47" s="810" t="s">
        <v>133</v>
      </c>
      <c r="B47" s="810"/>
      <c r="C47" s="810"/>
      <c r="D47" s="810"/>
      <c r="E47" s="810"/>
      <c r="F47" s="810"/>
      <c r="G47" s="810"/>
      <c r="H47" s="810"/>
      <c r="I47" s="810"/>
      <c r="J47" s="810"/>
      <c r="K47" s="810"/>
      <c r="L47" s="857"/>
      <c r="M47" s="810"/>
      <c r="N47" s="857"/>
      <c r="O47" s="810"/>
      <c r="P47" s="857"/>
      <c r="Q47" s="810"/>
      <c r="R47" s="857"/>
      <c r="S47" s="810"/>
      <c r="T47" s="857"/>
      <c r="U47" s="810"/>
      <c r="V47" s="857"/>
      <c r="W47" s="810"/>
      <c r="X47" s="857"/>
      <c r="Y47" s="857"/>
      <c r="Z47" s="857"/>
      <c r="AA47" s="810"/>
      <c r="AB47" s="810"/>
      <c r="AC47" s="810"/>
      <c r="AD47" s="810"/>
    </row>
    <row r="48" spans="1:33" ht="23.25">
      <c r="A48" s="293"/>
      <c r="B48" s="293"/>
      <c r="C48" s="293"/>
      <c r="D48" s="293"/>
      <c r="E48" s="293"/>
      <c r="F48" s="293"/>
      <c r="G48" s="293"/>
      <c r="H48" s="295"/>
      <c r="I48" s="295"/>
      <c r="J48" s="470"/>
      <c r="K48" s="295"/>
      <c r="L48" s="470"/>
      <c r="M48" s="295"/>
      <c r="N48" s="470"/>
      <c r="O48" s="295"/>
      <c r="P48" s="470"/>
      <c r="Q48" s="295"/>
      <c r="R48" s="470"/>
      <c r="S48" s="295"/>
      <c r="T48" s="470"/>
      <c r="U48" s="295"/>
      <c r="V48" s="470"/>
      <c r="W48" s="295"/>
      <c r="X48" s="470"/>
      <c r="Y48" s="496"/>
      <c r="Z48" s="470"/>
      <c r="AA48" s="295"/>
      <c r="AB48" s="378"/>
      <c r="AC48" s="295"/>
      <c r="AD48" s="378"/>
    </row>
    <row r="49" spans="1:33" ht="23.25">
      <c r="A49" s="290"/>
      <c r="B49" s="863" t="s">
        <v>971</v>
      </c>
      <c r="C49" s="863"/>
      <c r="D49" s="863"/>
      <c r="E49" s="863"/>
      <c r="F49" s="863"/>
      <c r="G49" s="863"/>
      <c r="H49" s="863"/>
      <c r="I49" s="863"/>
      <c r="J49" s="863"/>
      <c r="K49" s="863"/>
      <c r="L49" s="864"/>
      <c r="M49" s="863"/>
      <c r="N49" s="864"/>
      <c r="O49" s="863"/>
      <c r="P49" s="864"/>
      <c r="Q49" s="863"/>
      <c r="R49" s="864"/>
      <c r="S49" s="863"/>
      <c r="T49" s="864"/>
      <c r="U49" s="863"/>
      <c r="V49" s="864"/>
      <c r="W49" s="863"/>
      <c r="X49" s="864"/>
      <c r="Y49" s="864"/>
      <c r="Z49" s="864"/>
      <c r="AA49" s="863"/>
      <c r="AB49" s="863"/>
      <c r="AC49" s="863"/>
      <c r="AD49" s="863"/>
    </row>
    <row r="50" spans="1:33" ht="23.25">
      <c r="A50" s="290"/>
      <c r="B50" s="379" t="s">
        <v>970</v>
      </c>
      <c r="C50" s="379"/>
      <c r="D50" s="293"/>
      <c r="E50" s="293"/>
      <c r="F50" s="293"/>
      <c r="G50" s="293"/>
      <c r="H50" s="295"/>
      <c r="I50" s="295"/>
      <c r="J50" s="470"/>
      <c r="K50" s="295"/>
      <c r="L50" s="470"/>
      <c r="M50" s="295"/>
      <c r="N50" s="470"/>
      <c r="O50" s="295"/>
      <c r="P50" s="470"/>
      <c r="Q50" s="295"/>
      <c r="R50" s="470"/>
      <c r="S50" s="295"/>
      <c r="T50" s="470"/>
      <c r="U50" s="295"/>
      <c r="V50" s="470"/>
      <c r="W50" s="295"/>
      <c r="X50" s="470"/>
      <c r="Y50" s="496"/>
      <c r="Z50" s="470"/>
      <c r="AA50" s="295"/>
      <c r="AB50" s="378"/>
      <c r="AC50" s="295"/>
      <c r="AD50" s="378"/>
    </row>
    <row r="51" spans="1:33" ht="23.25">
      <c r="A51" s="290"/>
      <c r="B51" s="379"/>
      <c r="C51" s="380" t="s">
        <v>2169</v>
      </c>
      <c r="D51" s="380"/>
      <c r="E51" s="380"/>
      <c r="F51" s="380"/>
      <c r="G51" s="380"/>
      <c r="H51" s="295"/>
      <c r="I51" s="295"/>
      <c r="J51" s="471"/>
      <c r="K51" s="295"/>
      <c r="L51" s="470"/>
      <c r="M51" s="295"/>
      <c r="N51" s="470"/>
      <c r="O51" s="295"/>
      <c r="P51" s="470"/>
      <c r="Q51" s="295"/>
      <c r="R51" s="470"/>
      <c r="S51" s="295"/>
      <c r="T51" s="470"/>
      <c r="U51" s="295"/>
      <c r="V51" s="470"/>
      <c r="W51" s="295"/>
      <c r="X51" s="470"/>
      <c r="Y51" s="496"/>
      <c r="Z51" s="470"/>
      <c r="AA51" s="295"/>
      <c r="AB51" s="378"/>
      <c r="AC51" s="295"/>
      <c r="AD51" s="378"/>
    </row>
    <row r="52" spans="1:33" ht="23.25">
      <c r="A52" s="290"/>
      <c r="B52" s="379"/>
      <c r="C52" s="379"/>
      <c r="D52" s="293"/>
      <c r="E52" s="293"/>
      <c r="F52" s="293"/>
      <c r="G52" s="293"/>
      <c r="H52" s="295"/>
      <c r="I52" s="295"/>
      <c r="J52" s="470"/>
      <c r="K52" s="295"/>
      <c r="L52" s="470"/>
      <c r="M52" s="295"/>
      <c r="N52" s="470"/>
      <c r="O52" s="295"/>
      <c r="P52" s="470"/>
      <c r="Q52" s="295"/>
      <c r="R52" s="470"/>
      <c r="S52" s="295"/>
      <c r="T52" s="470"/>
      <c r="U52" s="295"/>
      <c r="V52" s="470"/>
      <c r="W52" s="295"/>
      <c r="X52" s="470"/>
      <c r="Y52" s="496"/>
      <c r="Z52" s="470"/>
      <c r="AA52" s="295"/>
      <c r="AB52" s="378"/>
      <c r="AC52" s="295"/>
      <c r="AD52" s="378"/>
    </row>
    <row r="53" spans="1:33" ht="18">
      <c r="A53" s="740" t="s">
        <v>940</v>
      </c>
      <c r="B53" s="740" t="s">
        <v>134</v>
      </c>
      <c r="C53" s="740" t="s">
        <v>942</v>
      </c>
      <c r="D53" s="740" t="s">
        <v>943</v>
      </c>
      <c r="E53" s="740" t="s">
        <v>944</v>
      </c>
      <c r="F53" s="740" t="s">
        <v>945</v>
      </c>
      <c r="G53" s="740" t="s">
        <v>1139</v>
      </c>
      <c r="H53" s="743" t="s">
        <v>946</v>
      </c>
      <c r="I53" s="840" t="s">
        <v>947</v>
      </c>
      <c r="J53" s="865" t="s">
        <v>948</v>
      </c>
      <c r="K53" s="765" t="s">
        <v>928</v>
      </c>
      <c r="L53" s="867"/>
      <c r="M53" s="830" t="s">
        <v>929</v>
      </c>
      <c r="N53" s="858"/>
      <c r="O53" s="830"/>
      <c r="P53" s="858"/>
      <c r="Q53" s="830"/>
      <c r="R53" s="858"/>
      <c r="S53" s="830"/>
      <c r="T53" s="858"/>
      <c r="U53" s="830"/>
      <c r="V53" s="858"/>
      <c r="W53" s="830"/>
      <c r="X53" s="858"/>
      <c r="Y53" s="858"/>
      <c r="Z53" s="858"/>
      <c r="AA53" s="830"/>
      <c r="AB53" s="830"/>
      <c r="AC53" s="830"/>
      <c r="AD53" s="830"/>
    </row>
    <row r="54" spans="1:33" ht="18">
      <c r="A54" s="741"/>
      <c r="B54" s="741"/>
      <c r="C54" s="741"/>
      <c r="D54" s="741"/>
      <c r="E54" s="741"/>
      <c r="F54" s="741"/>
      <c r="G54" s="816"/>
      <c r="H54" s="744"/>
      <c r="I54" s="841"/>
      <c r="J54" s="866"/>
      <c r="K54" s="767"/>
      <c r="L54" s="868"/>
      <c r="M54" s="808" t="s">
        <v>930</v>
      </c>
      <c r="N54" s="861"/>
      <c r="O54" s="808" t="s">
        <v>931</v>
      </c>
      <c r="P54" s="861"/>
      <c r="Q54" s="808" t="s">
        <v>932</v>
      </c>
      <c r="R54" s="861"/>
      <c r="S54" s="808" t="s">
        <v>933</v>
      </c>
      <c r="T54" s="861"/>
      <c r="U54" s="808" t="s">
        <v>934</v>
      </c>
      <c r="V54" s="861"/>
      <c r="W54" s="808" t="s">
        <v>935</v>
      </c>
      <c r="X54" s="861"/>
      <c r="Y54" s="862" t="s">
        <v>936</v>
      </c>
      <c r="Z54" s="861"/>
      <c r="AA54" s="808" t="s">
        <v>950</v>
      </c>
      <c r="AB54" s="809"/>
      <c r="AC54" s="808" t="s">
        <v>951</v>
      </c>
      <c r="AD54" s="809"/>
    </row>
    <row r="55" spans="1:33" ht="36">
      <c r="A55" s="742"/>
      <c r="B55" s="742"/>
      <c r="C55" s="742"/>
      <c r="D55" s="742"/>
      <c r="E55" s="742"/>
      <c r="F55" s="742"/>
      <c r="G55" s="817"/>
      <c r="H55" s="745"/>
      <c r="I55" s="439" t="s">
        <v>126</v>
      </c>
      <c r="J55" s="472" t="s">
        <v>938</v>
      </c>
      <c r="K55" s="416" t="s">
        <v>937</v>
      </c>
      <c r="L55" s="489" t="s">
        <v>949</v>
      </c>
      <c r="M55" s="416" t="s">
        <v>937</v>
      </c>
      <c r="N55" s="489" t="s">
        <v>949</v>
      </c>
      <c r="O55" s="416" t="s">
        <v>937</v>
      </c>
      <c r="P55" s="489" t="s">
        <v>949</v>
      </c>
      <c r="Q55" s="416" t="s">
        <v>937</v>
      </c>
      <c r="R55" s="489" t="s">
        <v>949</v>
      </c>
      <c r="S55" s="416" t="s">
        <v>937</v>
      </c>
      <c r="T55" s="489" t="s">
        <v>949</v>
      </c>
      <c r="U55" s="416" t="s">
        <v>937</v>
      </c>
      <c r="V55" s="489" t="s">
        <v>949</v>
      </c>
      <c r="W55" s="416" t="s">
        <v>937</v>
      </c>
      <c r="X55" s="489" t="s">
        <v>949</v>
      </c>
      <c r="Y55" s="497" t="s">
        <v>937</v>
      </c>
      <c r="Z55" s="489" t="s">
        <v>949</v>
      </c>
      <c r="AA55" s="416" t="s">
        <v>937</v>
      </c>
      <c r="AB55" s="381" t="s">
        <v>949</v>
      </c>
      <c r="AC55" s="416" t="s">
        <v>937</v>
      </c>
      <c r="AD55" s="381" t="s">
        <v>949</v>
      </c>
    </row>
    <row r="56" spans="1:33" s="19" customFormat="1" ht="18">
      <c r="A56" s="32">
        <v>15</v>
      </c>
      <c r="B56" s="51" t="s">
        <v>175</v>
      </c>
      <c r="C56" s="51" t="s">
        <v>176</v>
      </c>
      <c r="D56" s="200">
        <v>4</v>
      </c>
      <c r="E56" s="200" t="s">
        <v>1272</v>
      </c>
      <c r="F56" s="200" t="s">
        <v>1280</v>
      </c>
      <c r="G56" s="200" t="s">
        <v>1285</v>
      </c>
      <c r="H56" s="203">
        <v>0</v>
      </c>
      <c r="I56" s="203">
        <v>0</v>
      </c>
      <c r="J56" s="26" t="e">
        <f t="shared" ref="J56:J64" si="19">I56*100/H56</f>
        <v>#DIV/0!</v>
      </c>
      <c r="K56" s="25">
        <v>0</v>
      </c>
      <c r="L56" s="26" t="e">
        <f t="shared" ref="L56:L64" si="20">K56*100/I56</f>
        <v>#DIV/0!</v>
      </c>
      <c r="M56" s="40">
        <v>0</v>
      </c>
      <c r="N56" s="26" t="e">
        <f t="shared" ref="N56:N64" si="21">M56*100/I56</f>
        <v>#DIV/0!</v>
      </c>
      <c r="O56" s="40">
        <v>0</v>
      </c>
      <c r="P56" s="26" t="e">
        <f t="shared" ref="P56:P64" si="22">O56*100/I56</f>
        <v>#DIV/0!</v>
      </c>
      <c r="Q56" s="40">
        <v>0</v>
      </c>
      <c r="R56" s="26">
        <v>0</v>
      </c>
      <c r="S56" s="40">
        <v>0</v>
      </c>
      <c r="T56" s="26" t="e">
        <f t="shared" ref="T56:T64" si="23">S56*100/I56</f>
        <v>#DIV/0!</v>
      </c>
      <c r="U56" s="40">
        <v>0</v>
      </c>
      <c r="V56" s="26" t="e">
        <f t="shared" ref="V56:V64" si="24">U56*100/I56</f>
        <v>#DIV/0!</v>
      </c>
      <c r="W56" s="40">
        <v>0</v>
      </c>
      <c r="X56" s="26" t="e">
        <f t="shared" ref="X56:X64" si="25">W56*100/I56</f>
        <v>#DIV/0!</v>
      </c>
      <c r="Y56" s="28">
        <v>0</v>
      </c>
      <c r="Z56" s="26" t="e">
        <f t="shared" ref="Z56:Z64" si="26">Y56*100/I56</f>
        <v>#DIV/0!</v>
      </c>
      <c r="AA56" s="40">
        <v>0</v>
      </c>
      <c r="AB56" s="432" t="e">
        <f>AA56*100/I56</f>
        <v>#DIV/0!</v>
      </c>
      <c r="AC56" s="40">
        <v>0</v>
      </c>
      <c r="AD56" s="432" t="e">
        <f>AC56*100/I56</f>
        <v>#DIV/0!</v>
      </c>
      <c r="AE56" s="15">
        <v>1</v>
      </c>
      <c r="AF56" s="15">
        <v>1</v>
      </c>
      <c r="AG56" s="19" t="s">
        <v>2459</v>
      </c>
    </row>
    <row r="57" spans="1:33" s="19" customFormat="1" ht="18">
      <c r="A57" s="32">
        <v>16</v>
      </c>
      <c r="B57" s="51" t="s">
        <v>177</v>
      </c>
      <c r="C57" s="51" t="s">
        <v>178</v>
      </c>
      <c r="D57" s="32">
        <v>2</v>
      </c>
      <c r="E57" s="200" t="s">
        <v>1272</v>
      </c>
      <c r="F57" s="200" t="s">
        <v>1280</v>
      </c>
      <c r="G57" s="200" t="s">
        <v>1285</v>
      </c>
      <c r="H57" s="203">
        <v>0</v>
      </c>
      <c r="I57" s="203">
        <v>0</v>
      </c>
      <c r="J57" s="26" t="e">
        <f t="shared" si="19"/>
        <v>#DIV/0!</v>
      </c>
      <c r="K57" s="25">
        <v>0</v>
      </c>
      <c r="L57" s="26" t="e">
        <f t="shared" si="20"/>
        <v>#DIV/0!</v>
      </c>
      <c r="M57" s="40">
        <v>0</v>
      </c>
      <c r="N57" s="26" t="e">
        <f t="shared" si="21"/>
        <v>#DIV/0!</v>
      </c>
      <c r="O57" s="40">
        <v>0</v>
      </c>
      <c r="P57" s="26" t="e">
        <f t="shared" si="22"/>
        <v>#DIV/0!</v>
      </c>
      <c r="Q57" s="40">
        <v>0</v>
      </c>
      <c r="R57" s="26">
        <v>0</v>
      </c>
      <c r="S57" s="40">
        <v>0</v>
      </c>
      <c r="T57" s="26" t="e">
        <f t="shared" si="23"/>
        <v>#DIV/0!</v>
      </c>
      <c r="U57" s="40">
        <v>0</v>
      </c>
      <c r="V57" s="26" t="e">
        <f t="shared" si="24"/>
        <v>#DIV/0!</v>
      </c>
      <c r="W57" s="40">
        <v>0</v>
      </c>
      <c r="X57" s="26" t="e">
        <f t="shared" si="25"/>
        <v>#DIV/0!</v>
      </c>
      <c r="Y57" s="28">
        <v>0</v>
      </c>
      <c r="Z57" s="26" t="e">
        <f t="shared" si="26"/>
        <v>#DIV/0!</v>
      </c>
      <c r="AA57" s="40">
        <v>0</v>
      </c>
      <c r="AB57" s="432" t="e">
        <f t="shared" ref="AB57:AB65" si="27">AA57*100/I57</f>
        <v>#DIV/0!</v>
      </c>
      <c r="AC57" s="40">
        <v>0</v>
      </c>
      <c r="AD57" s="432" t="e">
        <f t="shared" ref="AD57:AD65" si="28">AC57*100/I57</f>
        <v>#DIV/0!</v>
      </c>
      <c r="AE57" s="15">
        <v>1</v>
      </c>
      <c r="AF57" s="15">
        <v>1</v>
      </c>
      <c r="AG57" s="19" t="s">
        <v>2459</v>
      </c>
    </row>
    <row r="58" spans="1:33" s="19" customFormat="1" ht="18">
      <c r="A58" s="32">
        <v>17</v>
      </c>
      <c r="B58" s="51" t="s">
        <v>179</v>
      </c>
      <c r="C58" s="51" t="s">
        <v>180</v>
      </c>
      <c r="D58" s="32">
        <v>11</v>
      </c>
      <c r="E58" s="200" t="s">
        <v>1272</v>
      </c>
      <c r="F58" s="200" t="s">
        <v>1280</v>
      </c>
      <c r="G58" s="200" t="s">
        <v>1285</v>
      </c>
      <c r="H58" s="203">
        <v>0</v>
      </c>
      <c r="I58" s="203">
        <v>0</v>
      </c>
      <c r="J58" s="26" t="e">
        <f t="shared" si="19"/>
        <v>#DIV/0!</v>
      </c>
      <c r="K58" s="25">
        <v>0</v>
      </c>
      <c r="L58" s="26" t="e">
        <f t="shared" si="20"/>
        <v>#DIV/0!</v>
      </c>
      <c r="M58" s="40">
        <v>0</v>
      </c>
      <c r="N58" s="26" t="e">
        <f t="shared" si="21"/>
        <v>#DIV/0!</v>
      </c>
      <c r="O58" s="40">
        <v>0</v>
      </c>
      <c r="P58" s="26" t="e">
        <f t="shared" si="22"/>
        <v>#DIV/0!</v>
      </c>
      <c r="Q58" s="40">
        <v>0</v>
      </c>
      <c r="R58" s="26">
        <v>0</v>
      </c>
      <c r="S58" s="40">
        <v>0</v>
      </c>
      <c r="T58" s="26" t="e">
        <f t="shared" si="23"/>
        <v>#DIV/0!</v>
      </c>
      <c r="U58" s="40">
        <v>0</v>
      </c>
      <c r="V58" s="26" t="e">
        <f t="shared" si="24"/>
        <v>#DIV/0!</v>
      </c>
      <c r="W58" s="40">
        <v>0</v>
      </c>
      <c r="X58" s="26" t="e">
        <f t="shared" si="25"/>
        <v>#DIV/0!</v>
      </c>
      <c r="Y58" s="28">
        <v>0</v>
      </c>
      <c r="Z58" s="26" t="e">
        <f t="shared" si="26"/>
        <v>#DIV/0!</v>
      </c>
      <c r="AA58" s="40">
        <v>0</v>
      </c>
      <c r="AB58" s="432" t="e">
        <f t="shared" si="27"/>
        <v>#DIV/0!</v>
      </c>
      <c r="AC58" s="40">
        <v>0</v>
      </c>
      <c r="AD58" s="432" t="e">
        <f t="shared" si="28"/>
        <v>#DIV/0!</v>
      </c>
      <c r="AE58" s="15">
        <v>1</v>
      </c>
      <c r="AF58" s="15">
        <v>1</v>
      </c>
      <c r="AG58" s="19" t="s">
        <v>2459</v>
      </c>
    </row>
    <row r="59" spans="1:33" s="19" customFormat="1" ht="18">
      <c r="A59" s="32">
        <v>18</v>
      </c>
      <c r="B59" s="51" t="s">
        <v>181</v>
      </c>
      <c r="C59" s="51" t="s">
        <v>182</v>
      </c>
      <c r="D59" s="32">
        <v>7</v>
      </c>
      <c r="E59" s="200" t="s">
        <v>1272</v>
      </c>
      <c r="F59" s="200" t="s">
        <v>1280</v>
      </c>
      <c r="G59" s="200" t="s">
        <v>1285</v>
      </c>
      <c r="H59" s="203">
        <v>0</v>
      </c>
      <c r="I59" s="203">
        <v>0</v>
      </c>
      <c r="J59" s="26" t="e">
        <f t="shared" si="19"/>
        <v>#DIV/0!</v>
      </c>
      <c r="K59" s="25">
        <v>0</v>
      </c>
      <c r="L59" s="26" t="e">
        <f t="shared" si="20"/>
        <v>#DIV/0!</v>
      </c>
      <c r="M59" s="40">
        <v>0</v>
      </c>
      <c r="N59" s="26" t="e">
        <f t="shared" si="21"/>
        <v>#DIV/0!</v>
      </c>
      <c r="O59" s="40">
        <v>0</v>
      </c>
      <c r="P59" s="26" t="e">
        <f t="shared" si="22"/>
        <v>#DIV/0!</v>
      </c>
      <c r="Q59" s="40">
        <v>0</v>
      </c>
      <c r="R59" s="26">
        <v>0</v>
      </c>
      <c r="S59" s="40">
        <v>0</v>
      </c>
      <c r="T59" s="26" t="e">
        <f t="shared" si="23"/>
        <v>#DIV/0!</v>
      </c>
      <c r="U59" s="40">
        <v>0</v>
      </c>
      <c r="V59" s="26" t="e">
        <f t="shared" si="24"/>
        <v>#DIV/0!</v>
      </c>
      <c r="W59" s="40">
        <v>0</v>
      </c>
      <c r="X59" s="26" t="e">
        <f t="shared" si="25"/>
        <v>#DIV/0!</v>
      </c>
      <c r="Y59" s="28">
        <v>0</v>
      </c>
      <c r="Z59" s="26" t="e">
        <f t="shared" si="26"/>
        <v>#DIV/0!</v>
      </c>
      <c r="AA59" s="40">
        <v>0</v>
      </c>
      <c r="AB59" s="432" t="e">
        <f t="shared" si="27"/>
        <v>#DIV/0!</v>
      </c>
      <c r="AC59" s="40">
        <v>0</v>
      </c>
      <c r="AD59" s="432" t="e">
        <f t="shared" si="28"/>
        <v>#DIV/0!</v>
      </c>
      <c r="AE59" s="15">
        <v>1</v>
      </c>
      <c r="AF59" s="15">
        <v>1</v>
      </c>
      <c r="AG59" s="19" t="s">
        <v>2459</v>
      </c>
    </row>
    <row r="60" spans="1:33" s="19" customFormat="1" ht="18">
      <c r="A60" s="32">
        <v>19</v>
      </c>
      <c r="B60" s="51" t="s">
        <v>183</v>
      </c>
      <c r="C60" s="51" t="s">
        <v>184</v>
      </c>
      <c r="D60" s="32">
        <v>8</v>
      </c>
      <c r="E60" s="200" t="s">
        <v>1272</v>
      </c>
      <c r="F60" s="200" t="s">
        <v>1280</v>
      </c>
      <c r="G60" s="200" t="s">
        <v>1285</v>
      </c>
      <c r="H60" s="203">
        <v>0</v>
      </c>
      <c r="I60" s="203">
        <v>0</v>
      </c>
      <c r="J60" s="26" t="e">
        <f t="shared" si="19"/>
        <v>#DIV/0!</v>
      </c>
      <c r="K60" s="25">
        <v>0</v>
      </c>
      <c r="L60" s="26" t="e">
        <f t="shared" si="20"/>
        <v>#DIV/0!</v>
      </c>
      <c r="M60" s="40">
        <v>0</v>
      </c>
      <c r="N60" s="26" t="e">
        <f t="shared" si="21"/>
        <v>#DIV/0!</v>
      </c>
      <c r="O60" s="40">
        <v>0</v>
      </c>
      <c r="P60" s="26" t="e">
        <f t="shared" si="22"/>
        <v>#DIV/0!</v>
      </c>
      <c r="Q60" s="40">
        <v>0</v>
      </c>
      <c r="R60" s="26">
        <v>0</v>
      </c>
      <c r="S60" s="40">
        <v>0</v>
      </c>
      <c r="T60" s="26" t="e">
        <f t="shared" si="23"/>
        <v>#DIV/0!</v>
      </c>
      <c r="U60" s="40">
        <v>0</v>
      </c>
      <c r="V60" s="26" t="e">
        <f t="shared" si="24"/>
        <v>#DIV/0!</v>
      </c>
      <c r="W60" s="40">
        <v>0</v>
      </c>
      <c r="X60" s="26" t="e">
        <f t="shared" si="25"/>
        <v>#DIV/0!</v>
      </c>
      <c r="Y60" s="28">
        <v>0</v>
      </c>
      <c r="Z60" s="26" t="e">
        <f t="shared" si="26"/>
        <v>#DIV/0!</v>
      </c>
      <c r="AA60" s="40">
        <v>0</v>
      </c>
      <c r="AB60" s="432" t="e">
        <f t="shared" si="27"/>
        <v>#DIV/0!</v>
      </c>
      <c r="AC60" s="40">
        <v>0</v>
      </c>
      <c r="AD60" s="432" t="e">
        <f t="shared" si="28"/>
        <v>#DIV/0!</v>
      </c>
      <c r="AE60" s="15">
        <v>1</v>
      </c>
      <c r="AF60" s="15">
        <v>1</v>
      </c>
      <c r="AG60" s="19" t="s">
        <v>2459</v>
      </c>
    </row>
    <row r="61" spans="1:33" s="19" customFormat="1" ht="18">
      <c r="A61" s="32">
        <v>20</v>
      </c>
      <c r="B61" s="51" t="s">
        <v>185</v>
      </c>
      <c r="C61" s="51" t="s">
        <v>186</v>
      </c>
      <c r="D61" s="32">
        <v>6</v>
      </c>
      <c r="E61" s="200" t="s">
        <v>1272</v>
      </c>
      <c r="F61" s="200" t="s">
        <v>1280</v>
      </c>
      <c r="G61" s="200" t="s">
        <v>1285</v>
      </c>
      <c r="H61" s="203">
        <v>0</v>
      </c>
      <c r="I61" s="203">
        <v>0</v>
      </c>
      <c r="J61" s="26" t="e">
        <f t="shared" si="19"/>
        <v>#DIV/0!</v>
      </c>
      <c r="K61" s="25">
        <v>0</v>
      </c>
      <c r="L61" s="26" t="e">
        <f t="shared" si="20"/>
        <v>#DIV/0!</v>
      </c>
      <c r="M61" s="40">
        <v>0</v>
      </c>
      <c r="N61" s="26" t="e">
        <f t="shared" si="21"/>
        <v>#DIV/0!</v>
      </c>
      <c r="O61" s="40">
        <v>0</v>
      </c>
      <c r="P61" s="26" t="e">
        <f t="shared" si="22"/>
        <v>#DIV/0!</v>
      </c>
      <c r="Q61" s="40">
        <v>0</v>
      </c>
      <c r="R61" s="26">
        <v>0</v>
      </c>
      <c r="S61" s="40">
        <v>0</v>
      </c>
      <c r="T61" s="26" t="e">
        <f t="shared" si="23"/>
        <v>#DIV/0!</v>
      </c>
      <c r="U61" s="40">
        <v>0</v>
      </c>
      <c r="V61" s="26" t="e">
        <f t="shared" si="24"/>
        <v>#DIV/0!</v>
      </c>
      <c r="W61" s="40">
        <v>0</v>
      </c>
      <c r="X61" s="26" t="e">
        <f t="shared" si="25"/>
        <v>#DIV/0!</v>
      </c>
      <c r="Y61" s="28">
        <v>0</v>
      </c>
      <c r="Z61" s="26" t="e">
        <f t="shared" si="26"/>
        <v>#DIV/0!</v>
      </c>
      <c r="AA61" s="40">
        <v>0</v>
      </c>
      <c r="AB61" s="432" t="e">
        <f t="shared" si="27"/>
        <v>#DIV/0!</v>
      </c>
      <c r="AC61" s="40">
        <v>0</v>
      </c>
      <c r="AD61" s="432" t="e">
        <f t="shared" si="28"/>
        <v>#DIV/0!</v>
      </c>
      <c r="AE61" s="15">
        <v>1</v>
      </c>
      <c r="AF61" s="15">
        <v>1</v>
      </c>
      <c r="AG61" s="19" t="s">
        <v>2459</v>
      </c>
    </row>
    <row r="62" spans="1:33" s="19" customFormat="1" ht="18">
      <c r="A62" s="32">
        <v>21</v>
      </c>
      <c r="B62" s="51" t="s">
        <v>187</v>
      </c>
      <c r="C62" s="51" t="s">
        <v>188</v>
      </c>
      <c r="D62" s="32">
        <v>2</v>
      </c>
      <c r="E62" s="200" t="s">
        <v>1272</v>
      </c>
      <c r="F62" s="200" t="s">
        <v>1280</v>
      </c>
      <c r="G62" s="200" t="s">
        <v>1285</v>
      </c>
      <c r="H62" s="203">
        <v>0</v>
      </c>
      <c r="I62" s="203">
        <v>0</v>
      </c>
      <c r="J62" s="26" t="e">
        <f t="shared" si="19"/>
        <v>#DIV/0!</v>
      </c>
      <c r="K62" s="25">
        <v>0</v>
      </c>
      <c r="L62" s="26" t="e">
        <f t="shared" si="20"/>
        <v>#DIV/0!</v>
      </c>
      <c r="M62" s="40">
        <v>0</v>
      </c>
      <c r="N62" s="26" t="e">
        <f t="shared" si="21"/>
        <v>#DIV/0!</v>
      </c>
      <c r="O62" s="40">
        <v>0</v>
      </c>
      <c r="P62" s="26" t="e">
        <f t="shared" si="22"/>
        <v>#DIV/0!</v>
      </c>
      <c r="Q62" s="40">
        <v>0</v>
      </c>
      <c r="R62" s="26">
        <v>0</v>
      </c>
      <c r="S62" s="40">
        <v>0</v>
      </c>
      <c r="T62" s="26" t="e">
        <f t="shared" si="23"/>
        <v>#DIV/0!</v>
      </c>
      <c r="U62" s="40">
        <v>0</v>
      </c>
      <c r="V62" s="26" t="e">
        <f t="shared" si="24"/>
        <v>#DIV/0!</v>
      </c>
      <c r="W62" s="40">
        <v>0</v>
      </c>
      <c r="X62" s="26" t="e">
        <f t="shared" si="25"/>
        <v>#DIV/0!</v>
      </c>
      <c r="Y62" s="28">
        <v>0</v>
      </c>
      <c r="Z62" s="26" t="e">
        <f t="shared" si="26"/>
        <v>#DIV/0!</v>
      </c>
      <c r="AA62" s="40">
        <v>0</v>
      </c>
      <c r="AB62" s="432" t="e">
        <f t="shared" si="27"/>
        <v>#DIV/0!</v>
      </c>
      <c r="AC62" s="40">
        <v>0</v>
      </c>
      <c r="AD62" s="432" t="e">
        <f t="shared" si="28"/>
        <v>#DIV/0!</v>
      </c>
      <c r="AE62" s="15">
        <v>1</v>
      </c>
      <c r="AF62" s="15">
        <v>1</v>
      </c>
      <c r="AG62" s="19" t="s">
        <v>2459</v>
      </c>
    </row>
    <row r="63" spans="1:33" s="19" customFormat="1" ht="18">
      <c r="A63" s="32">
        <v>22</v>
      </c>
      <c r="B63" s="320" t="s">
        <v>189</v>
      </c>
      <c r="C63" s="320" t="s">
        <v>190</v>
      </c>
      <c r="D63" s="319">
        <v>2</v>
      </c>
      <c r="E63" s="323" t="s">
        <v>1272</v>
      </c>
      <c r="F63" s="323" t="s">
        <v>1280</v>
      </c>
      <c r="G63" s="323" t="s">
        <v>1285</v>
      </c>
      <c r="H63" s="203">
        <v>0</v>
      </c>
      <c r="I63" s="203">
        <v>0</v>
      </c>
      <c r="J63" s="26" t="e">
        <f t="shared" si="19"/>
        <v>#DIV/0!</v>
      </c>
      <c r="K63" s="25">
        <v>0</v>
      </c>
      <c r="L63" s="26" t="e">
        <f t="shared" si="20"/>
        <v>#DIV/0!</v>
      </c>
      <c r="M63" s="40">
        <v>0</v>
      </c>
      <c r="N63" s="26" t="e">
        <f t="shared" si="21"/>
        <v>#DIV/0!</v>
      </c>
      <c r="O63" s="40">
        <v>0</v>
      </c>
      <c r="P63" s="26" t="e">
        <f t="shared" si="22"/>
        <v>#DIV/0!</v>
      </c>
      <c r="Q63" s="40">
        <v>0</v>
      </c>
      <c r="R63" s="26">
        <v>0</v>
      </c>
      <c r="S63" s="40">
        <v>0</v>
      </c>
      <c r="T63" s="26" t="e">
        <f t="shared" si="23"/>
        <v>#DIV/0!</v>
      </c>
      <c r="U63" s="40">
        <v>0</v>
      </c>
      <c r="V63" s="26" t="e">
        <f t="shared" si="24"/>
        <v>#DIV/0!</v>
      </c>
      <c r="W63" s="40">
        <v>0</v>
      </c>
      <c r="X63" s="26" t="e">
        <f t="shared" si="25"/>
        <v>#DIV/0!</v>
      </c>
      <c r="Y63" s="28">
        <v>0</v>
      </c>
      <c r="Z63" s="26" t="e">
        <f t="shared" si="26"/>
        <v>#DIV/0!</v>
      </c>
      <c r="AA63" s="40">
        <v>0</v>
      </c>
      <c r="AB63" s="432" t="e">
        <f t="shared" si="27"/>
        <v>#DIV/0!</v>
      </c>
      <c r="AC63" s="40">
        <v>0</v>
      </c>
      <c r="AD63" s="432" t="e">
        <f t="shared" si="28"/>
        <v>#DIV/0!</v>
      </c>
      <c r="AE63" s="15">
        <v>1</v>
      </c>
      <c r="AF63" s="15">
        <v>1</v>
      </c>
      <c r="AG63" s="19" t="s">
        <v>2459</v>
      </c>
    </row>
    <row r="64" spans="1:33" s="19" customFormat="1" ht="18">
      <c r="A64" s="319">
        <v>23</v>
      </c>
      <c r="B64" s="320" t="s">
        <v>2168</v>
      </c>
      <c r="C64" s="320"/>
      <c r="D64" s="319">
        <v>3</v>
      </c>
      <c r="E64" s="319" t="s">
        <v>1803</v>
      </c>
      <c r="F64" s="319" t="s">
        <v>1280</v>
      </c>
      <c r="G64" s="319" t="s">
        <v>1285</v>
      </c>
      <c r="H64" s="203">
        <v>24</v>
      </c>
      <c r="I64" s="203">
        <v>14</v>
      </c>
      <c r="J64" s="26">
        <f t="shared" si="19"/>
        <v>58.333333333333336</v>
      </c>
      <c r="K64" s="25">
        <v>3</v>
      </c>
      <c r="L64" s="26">
        <f t="shared" si="20"/>
        <v>21.428571428571427</v>
      </c>
      <c r="M64" s="40">
        <v>0</v>
      </c>
      <c r="N64" s="26">
        <f t="shared" si="21"/>
        <v>0</v>
      </c>
      <c r="O64" s="40">
        <v>3</v>
      </c>
      <c r="P64" s="26">
        <f t="shared" si="22"/>
        <v>21.428571428571427</v>
      </c>
      <c r="Q64" s="40">
        <v>0</v>
      </c>
      <c r="R64" s="26">
        <v>0</v>
      </c>
      <c r="S64" s="40">
        <v>0</v>
      </c>
      <c r="T64" s="26">
        <f t="shared" si="23"/>
        <v>0</v>
      </c>
      <c r="U64" s="40">
        <v>0</v>
      </c>
      <c r="V64" s="26">
        <f t="shared" si="24"/>
        <v>0</v>
      </c>
      <c r="W64" s="40">
        <v>0</v>
      </c>
      <c r="X64" s="26">
        <f t="shared" si="25"/>
        <v>0</v>
      </c>
      <c r="Y64" s="28">
        <v>0</v>
      </c>
      <c r="Z64" s="26">
        <f t="shared" si="26"/>
        <v>0</v>
      </c>
      <c r="AA64" s="40">
        <v>0</v>
      </c>
      <c r="AB64" s="432">
        <f t="shared" si="27"/>
        <v>0</v>
      </c>
      <c r="AC64" s="40">
        <v>0</v>
      </c>
      <c r="AD64" s="432">
        <f t="shared" si="28"/>
        <v>0</v>
      </c>
      <c r="AE64" s="15">
        <v>1</v>
      </c>
      <c r="AF64" s="15">
        <v>1</v>
      </c>
      <c r="AG64" s="19" t="s">
        <v>2459</v>
      </c>
    </row>
    <row r="65" spans="1:30" ht="18.75" thickBot="1">
      <c r="A65" s="811" t="s">
        <v>123</v>
      </c>
      <c r="B65" s="811"/>
      <c r="C65" s="811"/>
      <c r="D65" s="811"/>
      <c r="E65" s="811"/>
      <c r="F65" s="811"/>
      <c r="G65" s="811"/>
      <c r="H65" s="176">
        <f>SUM(H32:H64)</f>
        <v>24</v>
      </c>
      <c r="I65" s="176">
        <f>SUM(I32:I64)</f>
        <v>14</v>
      </c>
      <c r="J65" s="327">
        <f>I65/H65*100</f>
        <v>58.333333333333336</v>
      </c>
      <c r="K65" s="176">
        <f>SUM(K32:K64)</f>
        <v>3</v>
      </c>
      <c r="L65" s="327">
        <f>K65/I65*100</f>
        <v>21.428571428571427</v>
      </c>
      <c r="M65" s="324">
        <f>SUM(M32:M64)</f>
        <v>0</v>
      </c>
      <c r="N65" s="327">
        <f>M65/I65*100</f>
        <v>0</v>
      </c>
      <c r="O65" s="324">
        <f>SUM(O32:O64)</f>
        <v>3</v>
      </c>
      <c r="P65" s="327">
        <f>O65/I65*100</f>
        <v>21.428571428571427</v>
      </c>
      <c r="Q65" s="324">
        <f>SUM(Q32:Q64)</f>
        <v>0</v>
      </c>
      <c r="R65" s="327">
        <f>Q65/I65*100</f>
        <v>0</v>
      </c>
      <c r="S65" s="324">
        <f>SUM(S32:S64)</f>
        <v>0</v>
      </c>
      <c r="T65" s="327">
        <f>S65/I65*100</f>
        <v>0</v>
      </c>
      <c r="U65" s="324">
        <f>SUM(U32:U64)</f>
        <v>0</v>
      </c>
      <c r="V65" s="327">
        <f>U65/I65*100</f>
        <v>0</v>
      </c>
      <c r="W65" s="324">
        <f>SUM(W32:W64)</f>
        <v>0</v>
      </c>
      <c r="X65" s="327">
        <f>W65/I65*100</f>
        <v>0</v>
      </c>
      <c r="Y65" s="500">
        <f>SUM(Y32:Y64)</f>
        <v>0</v>
      </c>
      <c r="Z65" s="327">
        <f>Y65/I65*100</f>
        <v>0</v>
      </c>
      <c r="AA65" s="324">
        <f>SUM(AA32:AA64)</f>
        <v>0</v>
      </c>
      <c r="AB65" s="440">
        <f t="shared" si="27"/>
        <v>0</v>
      </c>
      <c r="AC65" s="324">
        <f>SUM(AC32:AC64)</f>
        <v>0</v>
      </c>
      <c r="AD65" s="440">
        <f t="shared" si="28"/>
        <v>0</v>
      </c>
    </row>
    <row r="66" spans="1:30" ht="18.75" thickTop="1">
      <c r="A66" s="283" t="s">
        <v>2128</v>
      </c>
      <c r="B66" s="283"/>
    </row>
    <row r="71" spans="1:30" ht="26.25">
      <c r="A71" s="859" t="s">
        <v>2405</v>
      </c>
      <c r="B71" s="859"/>
      <c r="C71" s="859"/>
      <c r="D71" s="859"/>
      <c r="E71" s="859"/>
      <c r="F71" s="859"/>
      <c r="G71" s="859"/>
      <c r="H71" s="859"/>
      <c r="I71" s="859"/>
      <c r="J71" s="859"/>
      <c r="K71" s="859"/>
      <c r="L71" s="860"/>
      <c r="M71" s="859"/>
      <c r="N71" s="860"/>
      <c r="O71" s="859"/>
      <c r="P71" s="860"/>
      <c r="Q71" s="859"/>
      <c r="R71" s="860"/>
      <c r="S71" s="859"/>
      <c r="T71" s="860"/>
      <c r="U71" s="859"/>
      <c r="V71" s="860"/>
      <c r="W71" s="859"/>
      <c r="X71" s="860"/>
      <c r="Y71" s="860"/>
      <c r="Z71" s="860"/>
      <c r="AA71" s="859"/>
      <c r="AB71" s="859"/>
      <c r="AC71" s="859"/>
      <c r="AD71" s="859"/>
    </row>
    <row r="72" spans="1:30" ht="27" customHeight="1">
      <c r="A72" s="810" t="s">
        <v>133</v>
      </c>
      <c r="B72" s="810"/>
      <c r="C72" s="810"/>
      <c r="D72" s="810"/>
      <c r="E72" s="810"/>
      <c r="F72" s="810"/>
      <c r="G72" s="810"/>
      <c r="H72" s="810"/>
      <c r="I72" s="810"/>
      <c r="J72" s="810"/>
      <c r="K72" s="810"/>
      <c r="L72" s="857"/>
      <c r="M72" s="810"/>
      <c r="N72" s="857"/>
      <c r="O72" s="810"/>
      <c r="P72" s="857"/>
      <c r="Q72" s="810"/>
      <c r="R72" s="857"/>
      <c r="S72" s="810"/>
      <c r="T72" s="857"/>
      <c r="U72" s="810"/>
      <c r="V72" s="857"/>
      <c r="W72" s="810"/>
      <c r="X72" s="857"/>
      <c r="Y72" s="857"/>
      <c r="Z72" s="857"/>
      <c r="AA72" s="810"/>
      <c r="AB72" s="810"/>
      <c r="AC72" s="810"/>
      <c r="AD72" s="810"/>
    </row>
    <row r="73" spans="1:30" ht="16.5" customHeight="1">
      <c r="A73" s="293"/>
      <c r="B73" s="293"/>
      <c r="C73" s="293"/>
      <c r="D73" s="293"/>
      <c r="E73" s="293"/>
      <c r="F73" s="293"/>
      <c r="G73" s="293"/>
      <c r="H73" s="295"/>
      <c r="I73" s="295"/>
      <c r="J73" s="470"/>
      <c r="K73" s="295"/>
      <c r="L73" s="470"/>
      <c r="M73" s="295"/>
      <c r="N73" s="470"/>
      <c r="O73" s="295"/>
      <c r="P73" s="470"/>
      <c r="Q73" s="295"/>
      <c r="R73" s="470"/>
      <c r="S73" s="295"/>
      <c r="T73" s="470"/>
      <c r="U73" s="295"/>
      <c r="V73" s="470"/>
      <c r="W73" s="295"/>
      <c r="X73" s="470"/>
      <c r="Y73" s="496"/>
      <c r="Z73" s="470"/>
      <c r="AA73" s="295"/>
      <c r="AB73" s="378"/>
      <c r="AC73" s="295"/>
      <c r="AD73" s="378"/>
    </row>
    <row r="74" spans="1:30" ht="21" customHeight="1">
      <c r="A74" s="290"/>
      <c r="B74" s="863" t="s">
        <v>971</v>
      </c>
      <c r="C74" s="863"/>
      <c r="D74" s="863"/>
      <c r="E74" s="863"/>
      <c r="F74" s="863"/>
      <c r="G74" s="863"/>
      <c r="H74" s="863"/>
      <c r="I74" s="863"/>
      <c r="J74" s="863"/>
      <c r="K74" s="863"/>
      <c r="L74" s="864"/>
      <c r="M74" s="863"/>
      <c r="N74" s="864"/>
      <c r="O74" s="863"/>
      <c r="P74" s="864"/>
      <c r="Q74" s="863"/>
      <c r="R74" s="864"/>
      <c r="S74" s="863"/>
      <c r="T74" s="864"/>
      <c r="U74" s="863"/>
      <c r="V74" s="864"/>
      <c r="W74" s="863"/>
      <c r="X74" s="864"/>
      <c r="Y74" s="864"/>
      <c r="Z74" s="864"/>
      <c r="AA74" s="863"/>
      <c r="AB74" s="863"/>
      <c r="AC74" s="863"/>
      <c r="AD74" s="863"/>
    </row>
    <row r="75" spans="1:30" ht="21" customHeight="1">
      <c r="A75" s="290"/>
      <c r="B75" s="863" t="s">
        <v>191</v>
      </c>
      <c r="C75" s="863"/>
      <c r="D75" s="863"/>
      <c r="E75" s="863"/>
      <c r="F75" s="863"/>
      <c r="G75" s="863"/>
      <c r="H75" s="863"/>
      <c r="I75" s="863"/>
      <c r="J75" s="470"/>
      <c r="K75" s="295"/>
      <c r="L75" s="470"/>
      <c r="M75" s="295"/>
      <c r="N75" s="470"/>
      <c r="O75" s="295"/>
      <c r="P75" s="470"/>
      <c r="Q75" s="295"/>
      <c r="R75" s="470"/>
      <c r="S75" s="295"/>
      <c r="T75" s="470"/>
      <c r="U75" s="295"/>
      <c r="V75" s="470"/>
      <c r="W75" s="295"/>
      <c r="X75" s="470"/>
      <c r="Y75" s="496"/>
      <c r="Z75" s="470"/>
      <c r="AA75" s="295"/>
      <c r="AB75" s="378"/>
      <c r="AC75" s="295"/>
      <c r="AD75" s="378"/>
    </row>
    <row r="76" spans="1:30" ht="21" customHeight="1">
      <c r="A76" s="290"/>
      <c r="B76" s="379"/>
      <c r="C76" s="869" t="s">
        <v>2047</v>
      </c>
      <c r="D76" s="869"/>
      <c r="E76" s="869"/>
      <c r="F76" s="869"/>
      <c r="G76" s="869"/>
      <c r="H76" s="869"/>
      <c r="I76" s="869"/>
      <c r="J76" s="869"/>
      <c r="K76" s="869"/>
      <c r="L76" s="870"/>
      <c r="M76" s="869"/>
      <c r="N76" s="870"/>
      <c r="O76" s="295"/>
      <c r="P76" s="470"/>
      <c r="Q76" s="295"/>
      <c r="R76" s="470"/>
      <c r="S76" s="295"/>
      <c r="T76" s="470"/>
      <c r="U76" s="295"/>
      <c r="V76" s="470"/>
      <c r="W76" s="295"/>
      <c r="X76" s="470"/>
      <c r="Y76" s="496"/>
      <c r="Z76" s="470"/>
      <c r="AA76" s="295"/>
      <c r="AB76" s="378"/>
      <c r="AC76" s="295"/>
      <c r="AD76" s="378"/>
    </row>
    <row r="77" spans="1:30" ht="20.25" customHeight="1">
      <c r="A77" s="290"/>
      <c r="B77" s="379"/>
      <c r="D77" s="384"/>
      <c r="E77" s="384"/>
      <c r="F77" s="384"/>
      <c r="G77" s="384"/>
      <c r="H77" s="385"/>
      <c r="I77" s="385"/>
      <c r="J77" s="475"/>
      <c r="K77" s="385"/>
      <c r="L77" s="474"/>
      <c r="M77" s="385"/>
      <c r="N77" s="470"/>
      <c r="O77" s="295"/>
      <c r="P77" s="470"/>
      <c r="Q77" s="295"/>
      <c r="R77" s="470"/>
      <c r="S77" s="295"/>
      <c r="T77" s="470"/>
      <c r="U77" s="295"/>
      <c r="V77" s="470"/>
      <c r="W77" s="295"/>
      <c r="X77" s="470"/>
      <c r="Y77" s="496"/>
      <c r="Z77" s="470"/>
      <c r="AA77" s="295"/>
      <c r="AB77" s="378"/>
      <c r="AC77" s="295"/>
      <c r="AD77" s="378"/>
    </row>
    <row r="78" spans="1:30" ht="18">
      <c r="A78" s="740" t="s">
        <v>940</v>
      </c>
      <c r="B78" s="740" t="s">
        <v>134</v>
      </c>
      <c r="C78" s="740" t="s">
        <v>942</v>
      </c>
      <c r="D78" s="740" t="s">
        <v>943</v>
      </c>
      <c r="E78" s="740" t="s">
        <v>944</v>
      </c>
      <c r="F78" s="740" t="s">
        <v>945</v>
      </c>
      <c r="G78" s="740" t="s">
        <v>1139</v>
      </c>
      <c r="H78" s="743" t="s">
        <v>946</v>
      </c>
      <c r="I78" s="840" t="s">
        <v>947</v>
      </c>
      <c r="J78" s="865" t="s">
        <v>948</v>
      </c>
      <c r="K78" s="765" t="s">
        <v>928</v>
      </c>
      <c r="L78" s="867"/>
      <c r="M78" s="830" t="s">
        <v>929</v>
      </c>
      <c r="N78" s="858"/>
      <c r="O78" s="830"/>
      <c r="P78" s="858"/>
      <c r="Q78" s="830"/>
      <c r="R78" s="858"/>
      <c r="S78" s="830"/>
      <c r="T78" s="858"/>
      <c r="U78" s="830"/>
      <c r="V78" s="858"/>
      <c r="W78" s="830"/>
      <c r="X78" s="858"/>
      <c r="Y78" s="858"/>
      <c r="Z78" s="858"/>
      <c r="AA78" s="830"/>
      <c r="AB78" s="830"/>
      <c r="AC78" s="830"/>
      <c r="AD78" s="830"/>
    </row>
    <row r="79" spans="1:30" ht="18">
      <c r="A79" s="741"/>
      <c r="B79" s="741"/>
      <c r="C79" s="741"/>
      <c r="D79" s="741"/>
      <c r="E79" s="741"/>
      <c r="F79" s="741"/>
      <c r="G79" s="816"/>
      <c r="H79" s="744"/>
      <c r="I79" s="841"/>
      <c r="J79" s="866"/>
      <c r="K79" s="767"/>
      <c r="L79" s="868"/>
      <c r="M79" s="808" t="s">
        <v>930</v>
      </c>
      <c r="N79" s="861"/>
      <c r="O79" s="808" t="s">
        <v>931</v>
      </c>
      <c r="P79" s="861"/>
      <c r="Q79" s="808" t="s">
        <v>932</v>
      </c>
      <c r="R79" s="861"/>
      <c r="S79" s="808" t="s">
        <v>933</v>
      </c>
      <c r="T79" s="861"/>
      <c r="U79" s="808" t="s">
        <v>934</v>
      </c>
      <c r="V79" s="861"/>
      <c r="W79" s="808" t="s">
        <v>935</v>
      </c>
      <c r="X79" s="861"/>
      <c r="Y79" s="862" t="s">
        <v>936</v>
      </c>
      <c r="Z79" s="861"/>
      <c r="AA79" s="808" t="s">
        <v>950</v>
      </c>
      <c r="AB79" s="809"/>
      <c r="AC79" s="808" t="s">
        <v>951</v>
      </c>
      <c r="AD79" s="809"/>
    </row>
    <row r="80" spans="1:30" ht="42.75" customHeight="1">
      <c r="A80" s="742"/>
      <c r="B80" s="742"/>
      <c r="C80" s="742"/>
      <c r="D80" s="742"/>
      <c r="E80" s="742"/>
      <c r="F80" s="742"/>
      <c r="G80" s="817"/>
      <c r="H80" s="745"/>
      <c r="I80" s="439" t="s">
        <v>126</v>
      </c>
      <c r="J80" s="472" t="s">
        <v>938</v>
      </c>
      <c r="K80" s="416" t="s">
        <v>937</v>
      </c>
      <c r="L80" s="489" t="s">
        <v>949</v>
      </c>
      <c r="M80" s="416" t="s">
        <v>937</v>
      </c>
      <c r="N80" s="489" t="s">
        <v>949</v>
      </c>
      <c r="O80" s="416" t="s">
        <v>937</v>
      </c>
      <c r="P80" s="489" t="s">
        <v>949</v>
      </c>
      <c r="Q80" s="416" t="s">
        <v>937</v>
      </c>
      <c r="R80" s="489" t="s">
        <v>949</v>
      </c>
      <c r="S80" s="416" t="s">
        <v>937</v>
      </c>
      <c r="T80" s="489" t="s">
        <v>949</v>
      </c>
      <c r="U80" s="416" t="s">
        <v>937</v>
      </c>
      <c r="V80" s="489" t="s">
        <v>949</v>
      </c>
      <c r="W80" s="416" t="s">
        <v>937</v>
      </c>
      <c r="X80" s="489" t="s">
        <v>949</v>
      </c>
      <c r="Y80" s="497" t="s">
        <v>937</v>
      </c>
      <c r="Z80" s="489" t="s">
        <v>949</v>
      </c>
      <c r="AA80" s="416" t="s">
        <v>937</v>
      </c>
      <c r="AB80" s="381" t="s">
        <v>949</v>
      </c>
      <c r="AC80" s="416" t="s">
        <v>937</v>
      </c>
      <c r="AD80" s="381" t="s">
        <v>949</v>
      </c>
    </row>
    <row r="81" spans="1:32" s="8" customFormat="1" ht="18.75">
      <c r="A81" s="32">
        <v>1</v>
      </c>
      <c r="B81" s="51" t="s">
        <v>192</v>
      </c>
      <c r="C81" s="377" t="s">
        <v>193</v>
      </c>
      <c r="D81" s="200">
        <v>2</v>
      </c>
      <c r="E81" s="200" t="s">
        <v>1384</v>
      </c>
      <c r="F81" s="200" t="s">
        <v>1384</v>
      </c>
      <c r="G81" s="200" t="s">
        <v>1405</v>
      </c>
      <c r="H81" s="386">
        <v>61</v>
      </c>
      <c r="I81" s="386">
        <v>34</v>
      </c>
      <c r="J81" s="476">
        <f t="shared" ref="J81:J95" si="29">I81*100/H81</f>
        <v>55.73770491803279</v>
      </c>
      <c r="K81" s="386">
        <v>21</v>
      </c>
      <c r="L81" s="476">
        <f t="shared" ref="L81:L91" si="30">K81*100/I81</f>
        <v>61.764705882352942</v>
      </c>
      <c r="M81" s="465">
        <v>1</v>
      </c>
      <c r="N81" s="476">
        <f t="shared" ref="N81:N95" si="31">M81*100/I81</f>
        <v>2.9411764705882355</v>
      </c>
      <c r="O81" s="465">
        <v>9</v>
      </c>
      <c r="P81" s="476">
        <f t="shared" ref="P81:P95" si="32">O81*100/I81</f>
        <v>26.470588235294116</v>
      </c>
      <c r="Q81" s="465">
        <v>11</v>
      </c>
      <c r="R81" s="476">
        <f t="shared" ref="R81:R95" si="33">Q81*100/I81</f>
        <v>32.352941176470587</v>
      </c>
      <c r="S81" s="465">
        <v>0</v>
      </c>
      <c r="T81" s="476">
        <f t="shared" ref="T81:T95" si="34">S81*100/I81</f>
        <v>0</v>
      </c>
      <c r="U81" s="465">
        <v>0</v>
      </c>
      <c r="V81" s="476">
        <f t="shared" ref="V81:V95" si="35">U81*100/I81</f>
        <v>0</v>
      </c>
      <c r="W81" s="465">
        <v>0</v>
      </c>
      <c r="X81" s="476">
        <f t="shared" ref="X81:X95" si="36">W81*100/I81</f>
        <v>0</v>
      </c>
      <c r="Y81" s="501">
        <v>0</v>
      </c>
      <c r="Z81" s="476">
        <f t="shared" ref="Z81:Z95" si="37">Y81*100/I81</f>
        <v>0</v>
      </c>
      <c r="AA81" s="465">
        <v>0</v>
      </c>
      <c r="AB81" s="387">
        <f t="shared" ref="AB81:AB95" si="38">AA81*100/I81</f>
        <v>0</v>
      </c>
      <c r="AC81" s="465">
        <v>0</v>
      </c>
      <c r="AD81" s="387">
        <f t="shared" ref="AD81:AD95" si="39">AC81*100/I81</f>
        <v>0</v>
      </c>
      <c r="AE81" s="15">
        <v>1</v>
      </c>
      <c r="AF81" s="15">
        <v>1</v>
      </c>
    </row>
    <row r="82" spans="1:32" s="9" customFormat="1" ht="18.75">
      <c r="A82" s="32">
        <v>2</v>
      </c>
      <c r="B82" s="51" t="s">
        <v>194</v>
      </c>
      <c r="C82" s="51" t="s">
        <v>195</v>
      </c>
      <c r="D82" s="32">
        <v>2</v>
      </c>
      <c r="E82" s="200" t="s">
        <v>1384</v>
      </c>
      <c r="F82" s="200" t="s">
        <v>1384</v>
      </c>
      <c r="G82" s="200" t="s">
        <v>1405</v>
      </c>
      <c r="H82" s="386">
        <v>36</v>
      </c>
      <c r="I82" s="386">
        <v>28</v>
      </c>
      <c r="J82" s="476">
        <f t="shared" si="29"/>
        <v>77.777777777777771</v>
      </c>
      <c r="K82" s="386">
        <v>19</v>
      </c>
      <c r="L82" s="476">
        <f t="shared" si="30"/>
        <v>67.857142857142861</v>
      </c>
      <c r="M82" s="465">
        <v>0</v>
      </c>
      <c r="N82" s="476">
        <f t="shared" si="31"/>
        <v>0</v>
      </c>
      <c r="O82" s="465">
        <v>16</v>
      </c>
      <c r="P82" s="476">
        <f t="shared" si="32"/>
        <v>57.142857142857146</v>
      </c>
      <c r="Q82" s="465">
        <v>12</v>
      </c>
      <c r="R82" s="476">
        <f t="shared" si="33"/>
        <v>42.857142857142854</v>
      </c>
      <c r="S82" s="465">
        <v>0</v>
      </c>
      <c r="T82" s="476">
        <f t="shared" si="34"/>
        <v>0</v>
      </c>
      <c r="U82" s="465">
        <v>0</v>
      </c>
      <c r="V82" s="476">
        <f t="shared" si="35"/>
        <v>0</v>
      </c>
      <c r="W82" s="465">
        <v>0</v>
      </c>
      <c r="X82" s="476">
        <f t="shared" si="36"/>
        <v>0</v>
      </c>
      <c r="Y82" s="501">
        <v>0</v>
      </c>
      <c r="Z82" s="476">
        <f t="shared" si="37"/>
        <v>0</v>
      </c>
      <c r="AA82" s="465">
        <v>0</v>
      </c>
      <c r="AB82" s="387">
        <f t="shared" si="38"/>
        <v>0</v>
      </c>
      <c r="AC82" s="465">
        <v>9</v>
      </c>
      <c r="AD82" s="387">
        <f t="shared" si="39"/>
        <v>32.142857142857146</v>
      </c>
      <c r="AE82" s="15">
        <v>1</v>
      </c>
      <c r="AF82" s="15">
        <v>1</v>
      </c>
    </row>
    <row r="83" spans="1:32" s="9" customFormat="1" ht="18.75">
      <c r="A83" s="32">
        <v>3</v>
      </c>
      <c r="B83" s="51" t="s">
        <v>196</v>
      </c>
      <c r="C83" s="51" t="s">
        <v>197</v>
      </c>
      <c r="D83" s="32">
        <v>2</v>
      </c>
      <c r="E83" s="200" t="s">
        <v>1384</v>
      </c>
      <c r="F83" s="200" t="s">
        <v>1384</v>
      </c>
      <c r="G83" s="200" t="s">
        <v>1405</v>
      </c>
      <c r="H83" s="386">
        <v>15</v>
      </c>
      <c r="I83" s="386">
        <v>10</v>
      </c>
      <c r="J83" s="476">
        <f t="shared" si="29"/>
        <v>66.666666666666671</v>
      </c>
      <c r="K83" s="386">
        <v>8</v>
      </c>
      <c r="L83" s="476">
        <f t="shared" si="30"/>
        <v>80</v>
      </c>
      <c r="M83" s="465">
        <v>0</v>
      </c>
      <c r="N83" s="476">
        <f t="shared" si="31"/>
        <v>0</v>
      </c>
      <c r="O83" s="465">
        <v>8</v>
      </c>
      <c r="P83" s="476">
        <f t="shared" si="32"/>
        <v>80</v>
      </c>
      <c r="Q83" s="465">
        <v>3</v>
      </c>
      <c r="R83" s="476">
        <f t="shared" si="33"/>
        <v>30</v>
      </c>
      <c r="S83" s="465">
        <v>0</v>
      </c>
      <c r="T83" s="476">
        <f t="shared" si="34"/>
        <v>0</v>
      </c>
      <c r="U83" s="465">
        <v>0</v>
      </c>
      <c r="V83" s="476">
        <f t="shared" si="35"/>
        <v>0</v>
      </c>
      <c r="W83" s="465">
        <v>0</v>
      </c>
      <c r="X83" s="476">
        <f t="shared" si="36"/>
        <v>0</v>
      </c>
      <c r="Y83" s="501">
        <v>0</v>
      </c>
      <c r="Z83" s="476">
        <f t="shared" si="37"/>
        <v>0</v>
      </c>
      <c r="AA83" s="465">
        <v>0</v>
      </c>
      <c r="AB83" s="387">
        <f t="shared" si="38"/>
        <v>0</v>
      </c>
      <c r="AC83" s="465">
        <v>3</v>
      </c>
      <c r="AD83" s="387">
        <f t="shared" si="39"/>
        <v>30</v>
      </c>
      <c r="AE83" s="15">
        <v>1</v>
      </c>
      <c r="AF83" s="15">
        <v>1</v>
      </c>
    </row>
    <row r="84" spans="1:32" s="9" customFormat="1" ht="18.75">
      <c r="A84" s="32">
        <v>4</v>
      </c>
      <c r="B84" s="51" t="s">
        <v>198</v>
      </c>
      <c r="C84" s="51" t="s">
        <v>199</v>
      </c>
      <c r="D84" s="32">
        <v>3</v>
      </c>
      <c r="E84" s="200" t="s">
        <v>1384</v>
      </c>
      <c r="F84" s="200" t="s">
        <v>1384</v>
      </c>
      <c r="G84" s="200" t="s">
        <v>1405</v>
      </c>
      <c r="H84" s="386">
        <v>37</v>
      </c>
      <c r="I84" s="386">
        <v>24</v>
      </c>
      <c r="J84" s="476">
        <f t="shared" si="29"/>
        <v>64.86486486486487</v>
      </c>
      <c r="K84" s="386">
        <v>16</v>
      </c>
      <c r="L84" s="476">
        <f t="shared" si="30"/>
        <v>66.666666666666671</v>
      </c>
      <c r="M84" s="465">
        <v>0</v>
      </c>
      <c r="N84" s="476">
        <f t="shared" si="31"/>
        <v>0</v>
      </c>
      <c r="O84" s="465">
        <v>15</v>
      </c>
      <c r="P84" s="476">
        <f t="shared" si="32"/>
        <v>62.5</v>
      </c>
      <c r="Q84" s="465">
        <v>3</v>
      </c>
      <c r="R84" s="476">
        <f t="shared" si="33"/>
        <v>12.5</v>
      </c>
      <c r="S84" s="465">
        <v>0</v>
      </c>
      <c r="T84" s="476">
        <f t="shared" si="34"/>
        <v>0</v>
      </c>
      <c r="U84" s="465">
        <v>0</v>
      </c>
      <c r="V84" s="476">
        <f t="shared" si="35"/>
        <v>0</v>
      </c>
      <c r="W84" s="465">
        <v>0</v>
      </c>
      <c r="X84" s="476">
        <f t="shared" si="36"/>
        <v>0</v>
      </c>
      <c r="Y84" s="501">
        <v>0</v>
      </c>
      <c r="Z84" s="476">
        <f t="shared" si="37"/>
        <v>0</v>
      </c>
      <c r="AA84" s="465">
        <v>0</v>
      </c>
      <c r="AB84" s="387">
        <f t="shared" si="38"/>
        <v>0</v>
      </c>
      <c r="AC84" s="465">
        <v>2</v>
      </c>
      <c r="AD84" s="387">
        <f t="shared" si="39"/>
        <v>8.3333333333333339</v>
      </c>
      <c r="AE84" s="15">
        <v>1</v>
      </c>
      <c r="AF84" s="15">
        <v>1</v>
      </c>
    </row>
    <row r="85" spans="1:32" s="9" customFormat="1" ht="18.75">
      <c r="A85" s="32">
        <v>5</v>
      </c>
      <c r="B85" s="51" t="s">
        <v>200</v>
      </c>
      <c r="C85" s="51" t="s">
        <v>201</v>
      </c>
      <c r="D85" s="32">
        <v>3</v>
      </c>
      <c r="E85" s="200" t="s">
        <v>1384</v>
      </c>
      <c r="F85" s="200" t="s">
        <v>1384</v>
      </c>
      <c r="G85" s="200" t="s">
        <v>1405</v>
      </c>
      <c r="H85" s="386">
        <v>69</v>
      </c>
      <c r="I85" s="386">
        <v>36</v>
      </c>
      <c r="J85" s="476">
        <f t="shared" si="29"/>
        <v>52.173913043478258</v>
      </c>
      <c r="K85" s="386">
        <v>30</v>
      </c>
      <c r="L85" s="476">
        <f t="shared" si="30"/>
        <v>83.333333333333329</v>
      </c>
      <c r="M85" s="465">
        <v>0</v>
      </c>
      <c r="N85" s="476">
        <f t="shared" si="31"/>
        <v>0</v>
      </c>
      <c r="O85" s="465">
        <v>30</v>
      </c>
      <c r="P85" s="476">
        <f t="shared" si="32"/>
        <v>83.333333333333329</v>
      </c>
      <c r="Q85" s="465">
        <v>14</v>
      </c>
      <c r="R85" s="476">
        <f t="shared" si="33"/>
        <v>38.888888888888886</v>
      </c>
      <c r="S85" s="465">
        <v>0</v>
      </c>
      <c r="T85" s="476">
        <f t="shared" si="34"/>
        <v>0</v>
      </c>
      <c r="U85" s="465">
        <v>0</v>
      </c>
      <c r="V85" s="476">
        <f t="shared" si="35"/>
        <v>0</v>
      </c>
      <c r="W85" s="465">
        <v>0</v>
      </c>
      <c r="X85" s="476">
        <f t="shared" si="36"/>
        <v>0</v>
      </c>
      <c r="Y85" s="501">
        <v>0</v>
      </c>
      <c r="Z85" s="476">
        <f t="shared" si="37"/>
        <v>0</v>
      </c>
      <c r="AA85" s="465">
        <v>0</v>
      </c>
      <c r="AB85" s="387">
        <f t="shared" si="38"/>
        <v>0</v>
      </c>
      <c r="AC85" s="465">
        <v>12</v>
      </c>
      <c r="AD85" s="387">
        <f t="shared" si="39"/>
        <v>33.333333333333336</v>
      </c>
      <c r="AE85" s="15">
        <v>1</v>
      </c>
      <c r="AF85" s="15">
        <v>1</v>
      </c>
    </row>
    <row r="86" spans="1:32" s="9" customFormat="1" ht="18.75">
      <c r="A86" s="32">
        <v>6</v>
      </c>
      <c r="B86" s="51" t="s">
        <v>202</v>
      </c>
      <c r="C86" s="51" t="s">
        <v>203</v>
      </c>
      <c r="D86" s="32">
        <v>3</v>
      </c>
      <c r="E86" s="200" t="s">
        <v>1384</v>
      </c>
      <c r="F86" s="200" t="s">
        <v>1384</v>
      </c>
      <c r="G86" s="200" t="s">
        <v>1405</v>
      </c>
      <c r="H86" s="386">
        <v>63</v>
      </c>
      <c r="I86" s="386">
        <v>23</v>
      </c>
      <c r="J86" s="476">
        <f t="shared" si="29"/>
        <v>36.507936507936506</v>
      </c>
      <c r="K86" s="386">
        <v>11</v>
      </c>
      <c r="L86" s="476">
        <f t="shared" si="30"/>
        <v>47.826086956521742</v>
      </c>
      <c r="M86" s="465">
        <v>0</v>
      </c>
      <c r="N86" s="476">
        <f t="shared" si="31"/>
        <v>0</v>
      </c>
      <c r="O86" s="465">
        <v>10</v>
      </c>
      <c r="P86" s="476">
        <f t="shared" si="32"/>
        <v>43.478260869565219</v>
      </c>
      <c r="Q86" s="465">
        <v>1</v>
      </c>
      <c r="R86" s="476">
        <f t="shared" si="33"/>
        <v>4.3478260869565215</v>
      </c>
      <c r="S86" s="465">
        <v>0</v>
      </c>
      <c r="T86" s="476">
        <f t="shared" si="34"/>
        <v>0</v>
      </c>
      <c r="U86" s="465">
        <v>0</v>
      </c>
      <c r="V86" s="476">
        <f t="shared" si="35"/>
        <v>0</v>
      </c>
      <c r="W86" s="465">
        <v>0</v>
      </c>
      <c r="X86" s="476">
        <f t="shared" si="36"/>
        <v>0</v>
      </c>
      <c r="Y86" s="501">
        <v>0</v>
      </c>
      <c r="Z86" s="476">
        <f t="shared" si="37"/>
        <v>0</v>
      </c>
      <c r="AA86" s="465">
        <v>0</v>
      </c>
      <c r="AB86" s="387">
        <f t="shared" si="38"/>
        <v>0</v>
      </c>
      <c r="AC86" s="465">
        <v>0</v>
      </c>
      <c r="AD86" s="387">
        <f t="shared" si="39"/>
        <v>0</v>
      </c>
      <c r="AE86" s="15">
        <v>1</v>
      </c>
      <c r="AF86" s="15">
        <v>1</v>
      </c>
    </row>
    <row r="87" spans="1:32" s="9" customFormat="1" ht="18.75">
      <c r="A87" s="32">
        <v>7</v>
      </c>
      <c r="B87" s="51" t="s">
        <v>204</v>
      </c>
      <c r="C87" s="51" t="s">
        <v>205</v>
      </c>
      <c r="D87" s="32">
        <v>3</v>
      </c>
      <c r="E87" s="200" t="s">
        <v>1384</v>
      </c>
      <c r="F87" s="200" t="s">
        <v>1384</v>
      </c>
      <c r="G87" s="200" t="s">
        <v>1405</v>
      </c>
      <c r="H87" s="386">
        <v>52</v>
      </c>
      <c r="I87" s="386">
        <v>43</v>
      </c>
      <c r="J87" s="476">
        <f t="shared" si="29"/>
        <v>82.692307692307693</v>
      </c>
      <c r="K87" s="386">
        <v>20</v>
      </c>
      <c r="L87" s="476">
        <f t="shared" si="30"/>
        <v>46.511627906976742</v>
      </c>
      <c r="M87" s="465">
        <v>0</v>
      </c>
      <c r="N87" s="476">
        <f t="shared" si="31"/>
        <v>0</v>
      </c>
      <c r="O87" s="465">
        <v>20</v>
      </c>
      <c r="P87" s="476">
        <f t="shared" si="32"/>
        <v>46.511627906976742</v>
      </c>
      <c r="Q87" s="465">
        <v>0</v>
      </c>
      <c r="R87" s="476">
        <f t="shared" si="33"/>
        <v>0</v>
      </c>
      <c r="S87" s="465">
        <v>0</v>
      </c>
      <c r="T87" s="476">
        <f t="shared" si="34"/>
        <v>0</v>
      </c>
      <c r="U87" s="465">
        <v>0</v>
      </c>
      <c r="V87" s="476">
        <f t="shared" si="35"/>
        <v>0</v>
      </c>
      <c r="W87" s="465">
        <v>0</v>
      </c>
      <c r="X87" s="476">
        <f t="shared" si="36"/>
        <v>0</v>
      </c>
      <c r="Y87" s="501">
        <v>0</v>
      </c>
      <c r="Z87" s="476">
        <f t="shared" si="37"/>
        <v>0</v>
      </c>
      <c r="AA87" s="465">
        <v>0</v>
      </c>
      <c r="AB87" s="387">
        <f t="shared" si="38"/>
        <v>0</v>
      </c>
      <c r="AC87" s="465">
        <v>0</v>
      </c>
      <c r="AD87" s="387">
        <f t="shared" si="39"/>
        <v>0</v>
      </c>
      <c r="AE87" s="15">
        <v>1</v>
      </c>
      <c r="AF87" s="15">
        <v>1</v>
      </c>
    </row>
    <row r="88" spans="1:32" s="9" customFormat="1" ht="18.75">
      <c r="A88" s="32">
        <v>8</v>
      </c>
      <c r="B88" s="51" t="s">
        <v>206</v>
      </c>
      <c r="C88" s="51" t="s">
        <v>207</v>
      </c>
      <c r="D88" s="32">
        <v>3</v>
      </c>
      <c r="E88" s="200" t="s">
        <v>1384</v>
      </c>
      <c r="F88" s="200" t="s">
        <v>1384</v>
      </c>
      <c r="G88" s="200" t="s">
        <v>1405</v>
      </c>
      <c r="H88" s="386">
        <v>68</v>
      </c>
      <c r="I88" s="386">
        <v>39</v>
      </c>
      <c r="J88" s="476">
        <f t="shared" si="29"/>
        <v>57.352941176470587</v>
      </c>
      <c r="K88" s="386">
        <v>16</v>
      </c>
      <c r="L88" s="476">
        <f t="shared" si="30"/>
        <v>41.025641025641029</v>
      </c>
      <c r="M88" s="465">
        <v>0</v>
      </c>
      <c r="N88" s="476">
        <f t="shared" si="31"/>
        <v>0</v>
      </c>
      <c r="O88" s="465">
        <v>11</v>
      </c>
      <c r="P88" s="476">
        <f t="shared" si="32"/>
        <v>28.205128205128204</v>
      </c>
      <c r="Q88" s="465">
        <v>6</v>
      </c>
      <c r="R88" s="476">
        <f t="shared" si="33"/>
        <v>15.384615384615385</v>
      </c>
      <c r="S88" s="465">
        <v>0</v>
      </c>
      <c r="T88" s="476">
        <f t="shared" si="34"/>
        <v>0</v>
      </c>
      <c r="U88" s="465">
        <v>1</v>
      </c>
      <c r="V88" s="476">
        <f t="shared" si="35"/>
        <v>2.5641025641025643</v>
      </c>
      <c r="W88" s="465">
        <v>0</v>
      </c>
      <c r="X88" s="476">
        <f t="shared" si="36"/>
        <v>0</v>
      </c>
      <c r="Y88" s="501">
        <v>0</v>
      </c>
      <c r="Z88" s="476">
        <f t="shared" si="37"/>
        <v>0</v>
      </c>
      <c r="AA88" s="465">
        <v>0</v>
      </c>
      <c r="AB88" s="387">
        <f t="shared" si="38"/>
        <v>0</v>
      </c>
      <c r="AC88" s="465">
        <v>2</v>
      </c>
      <c r="AD88" s="387">
        <f t="shared" si="39"/>
        <v>5.1282051282051286</v>
      </c>
      <c r="AE88" s="15">
        <v>1</v>
      </c>
      <c r="AF88" s="15">
        <v>1</v>
      </c>
    </row>
    <row r="89" spans="1:32" s="9" customFormat="1" ht="18.75">
      <c r="A89" s="32">
        <v>9</v>
      </c>
      <c r="B89" s="51" t="s">
        <v>208</v>
      </c>
      <c r="C89" s="51" t="s">
        <v>209</v>
      </c>
      <c r="D89" s="32">
        <v>4</v>
      </c>
      <c r="E89" s="200" t="s">
        <v>1384</v>
      </c>
      <c r="F89" s="200" t="s">
        <v>1384</v>
      </c>
      <c r="G89" s="200" t="s">
        <v>1405</v>
      </c>
      <c r="H89" s="386">
        <v>31</v>
      </c>
      <c r="I89" s="386">
        <v>13</v>
      </c>
      <c r="J89" s="476">
        <f t="shared" si="29"/>
        <v>41.935483870967744</v>
      </c>
      <c r="K89" s="386">
        <v>7</v>
      </c>
      <c r="L89" s="476">
        <f t="shared" si="30"/>
        <v>53.846153846153847</v>
      </c>
      <c r="M89" s="465">
        <v>0</v>
      </c>
      <c r="N89" s="476">
        <f t="shared" si="31"/>
        <v>0</v>
      </c>
      <c r="O89" s="465">
        <v>6</v>
      </c>
      <c r="P89" s="476">
        <f t="shared" si="32"/>
        <v>46.153846153846153</v>
      </c>
      <c r="Q89" s="465">
        <v>3</v>
      </c>
      <c r="R89" s="476">
        <f t="shared" si="33"/>
        <v>23.076923076923077</v>
      </c>
      <c r="S89" s="465">
        <v>0</v>
      </c>
      <c r="T89" s="476">
        <f t="shared" si="34"/>
        <v>0</v>
      </c>
      <c r="U89" s="465">
        <v>0</v>
      </c>
      <c r="V89" s="476">
        <f t="shared" si="35"/>
        <v>0</v>
      </c>
      <c r="W89" s="465">
        <v>0</v>
      </c>
      <c r="X89" s="476">
        <f t="shared" si="36"/>
        <v>0</v>
      </c>
      <c r="Y89" s="501">
        <v>0</v>
      </c>
      <c r="Z89" s="476">
        <f t="shared" si="37"/>
        <v>0</v>
      </c>
      <c r="AA89" s="465">
        <v>0</v>
      </c>
      <c r="AB89" s="387">
        <f t="shared" si="38"/>
        <v>0</v>
      </c>
      <c r="AC89" s="465">
        <v>2</v>
      </c>
      <c r="AD89" s="387">
        <f t="shared" si="39"/>
        <v>15.384615384615385</v>
      </c>
      <c r="AE89" s="15">
        <v>1</v>
      </c>
      <c r="AF89" s="15">
        <v>1</v>
      </c>
    </row>
    <row r="90" spans="1:32" s="9" customFormat="1" ht="18.75">
      <c r="A90" s="32">
        <v>10</v>
      </c>
      <c r="B90" s="51" t="s">
        <v>210</v>
      </c>
      <c r="C90" s="51" t="s">
        <v>211</v>
      </c>
      <c r="D90" s="32">
        <v>6</v>
      </c>
      <c r="E90" s="200" t="s">
        <v>1384</v>
      </c>
      <c r="F90" s="200" t="s">
        <v>1384</v>
      </c>
      <c r="G90" s="200" t="s">
        <v>1405</v>
      </c>
      <c r="H90" s="386">
        <v>71</v>
      </c>
      <c r="I90" s="386">
        <v>42</v>
      </c>
      <c r="J90" s="476">
        <f t="shared" si="29"/>
        <v>59.154929577464792</v>
      </c>
      <c r="K90" s="386">
        <v>39</v>
      </c>
      <c r="L90" s="476">
        <f t="shared" si="30"/>
        <v>92.857142857142861</v>
      </c>
      <c r="M90" s="465">
        <v>0</v>
      </c>
      <c r="N90" s="476">
        <f t="shared" si="31"/>
        <v>0</v>
      </c>
      <c r="O90" s="465">
        <v>34</v>
      </c>
      <c r="P90" s="476">
        <f t="shared" si="32"/>
        <v>80.952380952380949</v>
      </c>
      <c r="Q90" s="465">
        <v>37</v>
      </c>
      <c r="R90" s="476">
        <f t="shared" si="33"/>
        <v>88.095238095238102</v>
      </c>
      <c r="S90" s="465">
        <v>0</v>
      </c>
      <c r="T90" s="476">
        <f t="shared" si="34"/>
        <v>0</v>
      </c>
      <c r="U90" s="465">
        <v>0</v>
      </c>
      <c r="V90" s="476">
        <f t="shared" si="35"/>
        <v>0</v>
      </c>
      <c r="W90" s="465">
        <v>0</v>
      </c>
      <c r="X90" s="476">
        <f t="shared" si="36"/>
        <v>0</v>
      </c>
      <c r="Y90" s="501">
        <v>0</v>
      </c>
      <c r="Z90" s="476">
        <f t="shared" si="37"/>
        <v>0</v>
      </c>
      <c r="AA90" s="465">
        <v>0</v>
      </c>
      <c r="AB90" s="387">
        <f t="shared" si="38"/>
        <v>0</v>
      </c>
      <c r="AC90" s="465">
        <v>32</v>
      </c>
      <c r="AD90" s="387">
        <f t="shared" si="39"/>
        <v>76.19047619047619</v>
      </c>
      <c r="AE90" s="15">
        <v>1</v>
      </c>
      <c r="AF90" s="15">
        <v>1</v>
      </c>
    </row>
    <row r="91" spans="1:32" s="9" customFormat="1" ht="18.75">
      <c r="A91" s="32">
        <v>11</v>
      </c>
      <c r="B91" s="51" t="s">
        <v>212</v>
      </c>
      <c r="C91" s="51" t="s">
        <v>213</v>
      </c>
      <c r="D91" s="32">
        <v>6</v>
      </c>
      <c r="E91" s="200" t="s">
        <v>1384</v>
      </c>
      <c r="F91" s="200" t="s">
        <v>1384</v>
      </c>
      <c r="G91" s="200" t="s">
        <v>1405</v>
      </c>
      <c r="H91" s="386">
        <v>40</v>
      </c>
      <c r="I91" s="386">
        <v>32</v>
      </c>
      <c r="J91" s="476">
        <f t="shared" si="29"/>
        <v>80</v>
      </c>
      <c r="K91" s="386">
        <v>23</v>
      </c>
      <c r="L91" s="476">
        <f t="shared" si="30"/>
        <v>71.875</v>
      </c>
      <c r="M91" s="465">
        <v>0</v>
      </c>
      <c r="N91" s="476">
        <f t="shared" si="31"/>
        <v>0</v>
      </c>
      <c r="O91" s="465">
        <v>19</v>
      </c>
      <c r="P91" s="476">
        <f t="shared" si="32"/>
        <v>59.375</v>
      </c>
      <c r="Q91" s="465">
        <v>18</v>
      </c>
      <c r="R91" s="476">
        <f t="shared" si="33"/>
        <v>56.25</v>
      </c>
      <c r="S91" s="465">
        <v>0</v>
      </c>
      <c r="T91" s="476">
        <f t="shared" si="34"/>
        <v>0</v>
      </c>
      <c r="U91" s="465">
        <v>1</v>
      </c>
      <c r="V91" s="476">
        <f t="shared" si="35"/>
        <v>3.125</v>
      </c>
      <c r="W91" s="465">
        <v>0</v>
      </c>
      <c r="X91" s="476">
        <f t="shared" si="36"/>
        <v>0</v>
      </c>
      <c r="Y91" s="501">
        <v>0</v>
      </c>
      <c r="Z91" s="476">
        <f t="shared" si="37"/>
        <v>0</v>
      </c>
      <c r="AA91" s="465">
        <v>0</v>
      </c>
      <c r="AB91" s="387">
        <f t="shared" si="38"/>
        <v>0</v>
      </c>
      <c r="AC91" s="465">
        <v>12</v>
      </c>
      <c r="AD91" s="387">
        <f t="shared" si="39"/>
        <v>37.5</v>
      </c>
      <c r="AE91" s="15">
        <v>1</v>
      </c>
      <c r="AF91" s="15">
        <v>1</v>
      </c>
    </row>
    <row r="92" spans="1:32" s="9" customFormat="1" ht="18.75">
      <c r="A92" s="32">
        <v>12</v>
      </c>
      <c r="B92" s="51" t="s">
        <v>214</v>
      </c>
      <c r="C92" s="51" t="s">
        <v>215</v>
      </c>
      <c r="D92" s="32">
        <v>8</v>
      </c>
      <c r="E92" s="200" t="s">
        <v>1384</v>
      </c>
      <c r="F92" s="200" t="s">
        <v>1384</v>
      </c>
      <c r="G92" s="200" t="s">
        <v>1405</v>
      </c>
      <c r="H92" s="386">
        <v>124</v>
      </c>
      <c r="I92" s="386">
        <v>77</v>
      </c>
      <c r="J92" s="476">
        <f t="shared" si="29"/>
        <v>62.096774193548384</v>
      </c>
      <c r="K92" s="386">
        <v>18</v>
      </c>
      <c r="L92" s="476">
        <v>0</v>
      </c>
      <c r="M92" s="465">
        <v>0</v>
      </c>
      <c r="N92" s="476">
        <f t="shared" si="31"/>
        <v>0</v>
      </c>
      <c r="O92" s="465">
        <v>17</v>
      </c>
      <c r="P92" s="476">
        <f t="shared" si="32"/>
        <v>22.077922077922079</v>
      </c>
      <c r="Q92" s="465">
        <v>5</v>
      </c>
      <c r="R92" s="476">
        <f t="shared" si="33"/>
        <v>6.4935064935064934</v>
      </c>
      <c r="S92" s="465">
        <v>0</v>
      </c>
      <c r="T92" s="476">
        <f t="shared" si="34"/>
        <v>0</v>
      </c>
      <c r="U92" s="465">
        <v>0</v>
      </c>
      <c r="V92" s="476">
        <f t="shared" si="35"/>
        <v>0</v>
      </c>
      <c r="W92" s="465">
        <v>0</v>
      </c>
      <c r="X92" s="476">
        <f t="shared" si="36"/>
        <v>0</v>
      </c>
      <c r="Y92" s="501">
        <v>0</v>
      </c>
      <c r="Z92" s="476">
        <f t="shared" si="37"/>
        <v>0</v>
      </c>
      <c r="AA92" s="465">
        <v>0</v>
      </c>
      <c r="AB92" s="387">
        <f t="shared" si="38"/>
        <v>0</v>
      </c>
      <c r="AC92" s="465">
        <v>3</v>
      </c>
      <c r="AD92" s="387">
        <f t="shared" si="39"/>
        <v>3.8961038961038961</v>
      </c>
      <c r="AE92" s="15">
        <v>1</v>
      </c>
      <c r="AF92" s="15">
        <v>1</v>
      </c>
    </row>
    <row r="93" spans="1:32" s="19" customFormat="1" ht="18.75">
      <c r="A93" s="32">
        <v>13</v>
      </c>
      <c r="B93" s="51" t="s">
        <v>216</v>
      </c>
      <c r="C93" s="51" t="s">
        <v>217</v>
      </c>
      <c r="D93" s="32">
        <v>3</v>
      </c>
      <c r="E93" s="32" t="s">
        <v>218</v>
      </c>
      <c r="F93" s="200" t="s">
        <v>1384</v>
      </c>
      <c r="G93" s="200" t="s">
        <v>1405</v>
      </c>
      <c r="H93" s="386">
        <v>32</v>
      </c>
      <c r="I93" s="386">
        <v>24</v>
      </c>
      <c r="J93" s="476">
        <f t="shared" si="29"/>
        <v>75</v>
      </c>
      <c r="K93" s="386">
        <v>6</v>
      </c>
      <c r="L93" s="476">
        <f>K93*100/I93</f>
        <v>25</v>
      </c>
      <c r="M93" s="465">
        <v>0</v>
      </c>
      <c r="N93" s="476">
        <f t="shared" si="31"/>
        <v>0</v>
      </c>
      <c r="O93" s="465">
        <v>5</v>
      </c>
      <c r="P93" s="476">
        <f t="shared" si="32"/>
        <v>20.833333333333332</v>
      </c>
      <c r="Q93" s="465">
        <v>1</v>
      </c>
      <c r="R93" s="476">
        <f t="shared" si="33"/>
        <v>4.166666666666667</v>
      </c>
      <c r="S93" s="465">
        <v>0</v>
      </c>
      <c r="T93" s="476">
        <f t="shared" si="34"/>
        <v>0</v>
      </c>
      <c r="U93" s="465">
        <v>0</v>
      </c>
      <c r="V93" s="476">
        <f t="shared" si="35"/>
        <v>0</v>
      </c>
      <c r="W93" s="465">
        <v>0</v>
      </c>
      <c r="X93" s="476">
        <f t="shared" si="36"/>
        <v>0</v>
      </c>
      <c r="Y93" s="501">
        <v>0</v>
      </c>
      <c r="Z93" s="476">
        <f t="shared" si="37"/>
        <v>0</v>
      </c>
      <c r="AA93" s="465">
        <v>0</v>
      </c>
      <c r="AB93" s="387">
        <f t="shared" si="38"/>
        <v>0</v>
      </c>
      <c r="AC93" s="465">
        <v>0</v>
      </c>
      <c r="AD93" s="387">
        <f t="shared" si="39"/>
        <v>0</v>
      </c>
      <c r="AE93" s="15">
        <v>1</v>
      </c>
      <c r="AF93" s="15">
        <v>1</v>
      </c>
    </row>
    <row r="94" spans="1:32" s="19" customFormat="1" ht="18.75">
      <c r="A94" s="32">
        <v>14</v>
      </c>
      <c r="B94" s="51" t="s">
        <v>1866</v>
      </c>
      <c r="C94" s="51" t="s">
        <v>1867</v>
      </c>
      <c r="D94" s="32">
        <v>10</v>
      </c>
      <c r="E94" s="32" t="s">
        <v>218</v>
      </c>
      <c r="F94" s="200" t="s">
        <v>1384</v>
      </c>
      <c r="G94" s="200" t="s">
        <v>1405</v>
      </c>
      <c r="H94" s="386">
        <v>30</v>
      </c>
      <c r="I94" s="386">
        <v>29</v>
      </c>
      <c r="J94" s="476">
        <f t="shared" si="29"/>
        <v>96.666666666666671</v>
      </c>
      <c r="K94" s="386">
        <v>12</v>
      </c>
      <c r="L94" s="476">
        <f>K94*100/I94</f>
        <v>41.379310344827587</v>
      </c>
      <c r="M94" s="465">
        <v>0</v>
      </c>
      <c r="N94" s="476">
        <f t="shared" si="31"/>
        <v>0</v>
      </c>
      <c r="O94" s="465">
        <v>10</v>
      </c>
      <c r="P94" s="476">
        <f t="shared" si="32"/>
        <v>34.482758620689658</v>
      </c>
      <c r="Q94" s="465">
        <v>6</v>
      </c>
      <c r="R94" s="476">
        <f t="shared" si="33"/>
        <v>20.689655172413794</v>
      </c>
      <c r="S94" s="465">
        <v>0</v>
      </c>
      <c r="T94" s="476">
        <f t="shared" si="34"/>
        <v>0</v>
      </c>
      <c r="U94" s="465">
        <v>0</v>
      </c>
      <c r="V94" s="476">
        <f t="shared" si="35"/>
        <v>0</v>
      </c>
      <c r="W94" s="465">
        <v>0</v>
      </c>
      <c r="X94" s="476">
        <f t="shared" si="36"/>
        <v>0</v>
      </c>
      <c r="Y94" s="501">
        <v>0</v>
      </c>
      <c r="Z94" s="476">
        <f t="shared" si="37"/>
        <v>0</v>
      </c>
      <c r="AA94" s="465">
        <v>0</v>
      </c>
      <c r="AB94" s="387">
        <f t="shared" si="38"/>
        <v>0</v>
      </c>
      <c r="AC94" s="465">
        <v>4</v>
      </c>
      <c r="AD94" s="387">
        <f t="shared" si="39"/>
        <v>13.793103448275861</v>
      </c>
      <c r="AE94" s="15">
        <v>1</v>
      </c>
      <c r="AF94" s="15">
        <v>1</v>
      </c>
    </row>
    <row r="95" spans="1:32" s="19" customFormat="1" ht="18.75">
      <c r="A95" s="32">
        <v>15</v>
      </c>
      <c r="B95" s="51" t="s">
        <v>219</v>
      </c>
      <c r="C95" s="51" t="s">
        <v>220</v>
      </c>
      <c r="D95" s="32">
        <v>3</v>
      </c>
      <c r="E95" s="32" t="s">
        <v>218</v>
      </c>
      <c r="F95" s="200" t="s">
        <v>1384</v>
      </c>
      <c r="G95" s="200" t="s">
        <v>1405</v>
      </c>
      <c r="H95" s="386">
        <v>92</v>
      </c>
      <c r="I95" s="386">
        <v>66</v>
      </c>
      <c r="J95" s="476">
        <f t="shared" si="29"/>
        <v>71.739130434782609</v>
      </c>
      <c r="K95" s="386">
        <v>41</v>
      </c>
      <c r="L95" s="476">
        <f>K95*100/I95</f>
        <v>62.121212121212125</v>
      </c>
      <c r="M95" s="465">
        <v>0</v>
      </c>
      <c r="N95" s="476">
        <f t="shared" si="31"/>
        <v>0</v>
      </c>
      <c r="O95" s="465">
        <v>39</v>
      </c>
      <c r="P95" s="476">
        <f t="shared" si="32"/>
        <v>59.090909090909093</v>
      </c>
      <c r="Q95" s="465">
        <v>12</v>
      </c>
      <c r="R95" s="476">
        <f t="shared" si="33"/>
        <v>18.181818181818183</v>
      </c>
      <c r="S95" s="465">
        <v>0</v>
      </c>
      <c r="T95" s="476">
        <f t="shared" si="34"/>
        <v>0</v>
      </c>
      <c r="U95" s="465">
        <v>0</v>
      </c>
      <c r="V95" s="476">
        <f t="shared" si="35"/>
        <v>0</v>
      </c>
      <c r="W95" s="465">
        <v>0</v>
      </c>
      <c r="X95" s="476">
        <f t="shared" si="36"/>
        <v>0</v>
      </c>
      <c r="Y95" s="501">
        <v>0</v>
      </c>
      <c r="Z95" s="476">
        <f t="shared" si="37"/>
        <v>0</v>
      </c>
      <c r="AA95" s="465">
        <v>0</v>
      </c>
      <c r="AB95" s="387">
        <f t="shared" si="38"/>
        <v>0</v>
      </c>
      <c r="AC95" s="465">
        <v>10</v>
      </c>
      <c r="AD95" s="387">
        <f t="shared" si="39"/>
        <v>15.151515151515152</v>
      </c>
      <c r="AE95" s="15">
        <v>1</v>
      </c>
      <c r="AF95" s="15">
        <v>1</v>
      </c>
    </row>
    <row r="96" spans="1:32" ht="26.25">
      <c r="A96" s="859" t="s">
        <v>2405</v>
      </c>
      <c r="B96" s="859"/>
      <c r="C96" s="859"/>
      <c r="D96" s="859"/>
      <c r="E96" s="859"/>
      <c r="F96" s="859"/>
      <c r="G96" s="859"/>
      <c r="H96" s="859"/>
      <c r="I96" s="859"/>
      <c r="J96" s="859"/>
      <c r="K96" s="859"/>
      <c r="L96" s="860"/>
      <c r="M96" s="859"/>
      <c r="N96" s="860"/>
      <c r="O96" s="859"/>
      <c r="P96" s="860"/>
      <c r="Q96" s="859"/>
      <c r="R96" s="860"/>
      <c r="S96" s="859"/>
      <c r="T96" s="860"/>
      <c r="U96" s="859"/>
      <c r="V96" s="860"/>
      <c r="W96" s="859"/>
      <c r="X96" s="860"/>
      <c r="Y96" s="860"/>
      <c r="Z96" s="860"/>
      <c r="AA96" s="859"/>
      <c r="AB96" s="859"/>
      <c r="AC96" s="859"/>
      <c r="AD96" s="859"/>
    </row>
    <row r="97" spans="1:32" ht="25.15" customHeight="1">
      <c r="A97" s="810" t="s">
        <v>133</v>
      </c>
      <c r="B97" s="810"/>
      <c r="C97" s="810"/>
      <c r="D97" s="810"/>
      <c r="E97" s="810"/>
      <c r="F97" s="810"/>
      <c r="G97" s="810"/>
      <c r="H97" s="810"/>
      <c r="I97" s="810"/>
      <c r="J97" s="810"/>
      <c r="K97" s="810"/>
      <c r="L97" s="857"/>
      <c r="M97" s="810"/>
      <c r="N97" s="857"/>
      <c r="O97" s="810"/>
      <c r="P97" s="857"/>
      <c r="Q97" s="810"/>
      <c r="R97" s="857"/>
      <c r="S97" s="810"/>
      <c r="T97" s="857"/>
      <c r="U97" s="810"/>
      <c r="V97" s="857"/>
      <c r="W97" s="810"/>
      <c r="X97" s="857"/>
      <c r="Y97" s="857"/>
      <c r="Z97" s="857"/>
      <c r="AA97" s="810"/>
      <c r="AB97" s="810"/>
      <c r="AC97" s="810"/>
      <c r="AD97" s="810"/>
    </row>
    <row r="98" spans="1:32" ht="12.75" customHeight="1">
      <c r="A98" s="293"/>
      <c r="B98" s="293"/>
      <c r="C98" s="293"/>
      <c r="D98" s="293"/>
      <c r="E98" s="293"/>
      <c r="F98" s="293"/>
      <c r="G98" s="293"/>
      <c r="H98" s="295"/>
      <c r="I98" s="295"/>
      <c r="J98" s="470"/>
      <c r="K98" s="295"/>
      <c r="L98" s="470"/>
      <c r="M98" s="295"/>
      <c r="N98" s="470"/>
      <c r="O98" s="295"/>
      <c r="P98" s="470"/>
      <c r="Q98" s="295"/>
      <c r="R98" s="470"/>
      <c r="S98" s="295"/>
      <c r="T98" s="470"/>
      <c r="U98" s="295"/>
      <c r="V98" s="470"/>
      <c r="W98" s="295"/>
      <c r="X98" s="470"/>
      <c r="Y98" s="496"/>
      <c r="Z98" s="470"/>
      <c r="AA98" s="295"/>
      <c r="AB98" s="378"/>
      <c r="AC98" s="295"/>
      <c r="AD98" s="378"/>
    </row>
    <row r="99" spans="1:32" ht="19.5" customHeight="1">
      <c r="A99" s="290"/>
      <c r="B99" s="863" t="s">
        <v>971</v>
      </c>
      <c r="C99" s="863"/>
      <c r="D99" s="863"/>
      <c r="E99" s="863"/>
      <c r="F99" s="863"/>
      <c r="G99" s="863"/>
      <c r="H99" s="863"/>
      <c r="I99" s="863"/>
      <c r="J99" s="863"/>
      <c r="K99" s="863"/>
      <c r="L99" s="864"/>
      <c r="M99" s="863"/>
      <c r="N99" s="864"/>
      <c r="O99" s="863"/>
      <c r="P99" s="864"/>
      <c r="Q99" s="863"/>
      <c r="R99" s="864"/>
      <c r="S99" s="863"/>
      <c r="T99" s="864"/>
      <c r="U99" s="863"/>
      <c r="V99" s="864"/>
      <c r="W99" s="863"/>
      <c r="X99" s="864"/>
      <c r="Y99" s="864"/>
      <c r="Z99" s="864"/>
      <c r="AA99" s="863"/>
      <c r="AB99" s="863"/>
      <c r="AC99" s="863"/>
      <c r="AD99" s="863"/>
    </row>
    <row r="100" spans="1:32" ht="19.5" customHeight="1">
      <c r="A100" s="290"/>
      <c r="B100" s="379" t="s">
        <v>191</v>
      </c>
      <c r="C100" s="379"/>
      <c r="D100" s="293"/>
      <c r="E100" s="293"/>
      <c r="F100" s="293"/>
      <c r="G100" s="293"/>
      <c r="H100" s="295"/>
      <c r="I100" s="295"/>
      <c r="J100" s="470"/>
      <c r="K100" s="295"/>
      <c r="L100" s="470"/>
      <c r="M100" s="295"/>
      <c r="N100" s="470"/>
      <c r="O100" s="295"/>
      <c r="P100" s="470"/>
      <c r="Q100" s="295"/>
      <c r="R100" s="470"/>
      <c r="S100" s="295"/>
      <c r="T100" s="470"/>
      <c r="U100" s="295"/>
      <c r="V100" s="470"/>
      <c r="W100" s="295"/>
      <c r="X100" s="470"/>
      <c r="Y100" s="496"/>
      <c r="Z100" s="470"/>
      <c r="AA100" s="295"/>
      <c r="AB100" s="378"/>
      <c r="AC100" s="295"/>
      <c r="AD100" s="378"/>
    </row>
    <row r="101" spans="1:32" ht="19.5" customHeight="1">
      <c r="A101" s="290"/>
      <c r="B101" s="379"/>
      <c r="C101" s="855" t="s">
        <v>2047</v>
      </c>
      <c r="D101" s="855"/>
      <c r="E101" s="855"/>
      <c r="F101" s="855"/>
      <c r="G101" s="855"/>
      <c r="H101" s="855"/>
      <c r="I101" s="855"/>
      <c r="J101" s="855"/>
      <c r="K101" s="855"/>
      <c r="L101" s="856"/>
      <c r="M101" s="855"/>
      <c r="N101" s="856"/>
      <c r="O101" s="295"/>
      <c r="P101" s="470"/>
      <c r="Q101" s="295"/>
      <c r="R101" s="470"/>
      <c r="S101" s="295"/>
      <c r="T101" s="470"/>
      <c r="U101" s="295"/>
      <c r="V101" s="470"/>
      <c r="W101" s="295"/>
      <c r="X101" s="470"/>
      <c r="Y101" s="496"/>
      <c r="Z101" s="470"/>
      <c r="AA101" s="295"/>
      <c r="AB101" s="378"/>
      <c r="AC101" s="295"/>
      <c r="AD101" s="378"/>
    </row>
    <row r="102" spans="1:32" ht="19.5" customHeight="1">
      <c r="A102" s="290"/>
      <c r="B102" s="379"/>
      <c r="C102" s="379"/>
      <c r="D102" s="293"/>
      <c r="E102" s="293"/>
      <c r="F102" s="293"/>
      <c r="G102" s="293"/>
      <c r="H102" s="295"/>
      <c r="I102" s="295"/>
      <c r="J102" s="470"/>
      <c r="K102" s="295"/>
      <c r="L102" s="470"/>
      <c r="M102" s="295"/>
      <c r="N102" s="470"/>
      <c r="O102" s="295"/>
      <c r="P102" s="470"/>
      <c r="Q102" s="295"/>
      <c r="R102" s="470"/>
      <c r="S102" s="295"/>
      <c r="T102" s="470"/>
      <c r="U102" s="295"/>
      <c r="V102" s="470"/>
      <c r="W102" s="295"/>
      <c r="X102" s="470"/>
      <c r="Y102" s="496"/>
      <c r="Z102" s="470"/>
      <c r="AA102" s="295"/>
      <c r="AB102" s="378"/>
      <c r="AC102" s="295"/>
      <c r="AD102" s="378"/>
    </row>
    <row r="103" spans="1:32" ht="18">
      <c r="A103" s="740" t="s">
        <v>940</v>
      </c>
      <c r="B103" s="740" t="s">
        <v>134</v>
      </c>
      <c r="C103" s="740" t="s">
        <v>942</v>
      </c>
      <c r="D103" s="740" t="s">
        <v>943</v>
      </c>
      <c r="E103" s="740" t="s">
        <v>944</v>
      </c>
      <c r="F103" s="740" t="s">
        <v>945</v>
      </c>
      <c r="G103" s="740" t="s">
        <v>1139</v>
      </c>
      <c r="H103" s="743" t="s">
        <v>946</v>
      </c>
      <c r="I103" s="840" t="s">
        <v>947</v>
      </c>
      <c r="J103" s="865" t="s">
        <v>948</v>
      </c>
      <c r="K103" s="765" t="s">
        <v>928</v>
      </c>
      <c r="L103" s="867"/>
      <c r="M103" s="830" t="s">
        <v>929</v>
      </c>
      <c r="N103" s="858"/>
      <c r="O103" s="830"/>
      <c r="P103" s="858"/>
      <c r="Q103" s="830"/>
      <c r="R103" s="858"/>
      <c r="S103" s="830"/>
      <c r="T103" s="858"/>
      <c r="U103" s="830"/>
      <c r="V103" s="858"/>
      <c r="W103" s="830"/>
      <c r="X103" s="858"/>
      <c r="Y103" s="858"/>
      <c r="Z103" s="858"/>
      <c r="AA103" s="830"/>
      <c r="AB103" s="830"/>
      <c r="AC103" s="830"/>
      <c r="AD103" s="830"/>
    </row>
    <row r="104" spans="1:32" ht="18">
      <c r="A104" s="741"/>
      <c r="B104" s="741"/>
      <c r="C104" s="741"/>
      <c r="D104" s="741"/>
      <c r="E104" s="741"/>
      <c r="F104" s="741"/>
      <c r="G104" s="816"/>
      <c r="H104" s="744"/>
      <c r="I104" s="841"/>
      <c r="J104" s="866"/>
      <c r="K104" s="767"/>
      <c r="L104" s="868"/>
      <c r="M104" s="808" t="s">
        <v>930</v>
      </c>
      <c r="N104" s="861"/>
      <c r="O104" s="808" t="s">
        <v>931</v>
      </c>
      <c r="P104" s="861"/>
      <c r="Q104" s="808" t="s">
        <v>932</v>
      </c>
      <c r="R104" s="861"/>
      <c r="S104" s="808" t="s">
        <v>933</v>
      </c>
      <c r="T104" s="861"/>
      <c r="U104" s="808" t="s">
        <v>934</v>
      </c>
      <c r="V104" s="861"/>
      <c r="W104" s="808" t="s">
        <v>935</v>
      </c>
      <c r="X104" s="861"/>
      <c r="Y104" s="862" t="s">
        <v>936</v>
      </c>
      <c r="Z104" s="861"/>
      <c r="AA104" s="808" t="s">
        <v>950</v>
      </c>
      <c r="AB104" s="809"/>
      <c r="AC104" s="808" t="s">
        <v>951</v>
      </c>
      <c r="AD104" s="809"/>
    </row>
    <row r="105" spans="1:32" ht="48.75" customHeight="1">
      <c r="A105" s="742"/>
      <c r="B105" s="742"/>
      <c r="C105" s="742"/>
      <c r="D105" s="742"/>
      <c r="E105" s="742"/>
      <c r="F105" s="742"/>
      <c r="G105" s="817"/>
      <c r="H105" s="745"/>
      <c r="I105" s="439" t="s">
        <v>126</v>
      </c>
      <c r="J105" s="472" t="s">
        <v>938</v>
      </c>
      <c r="K105" s="416" t="s">
        <v>937</v>
      </c>
      <c r="L105" s="489" t="s">
        <v>949</v>
      </c>
      <c r="M105" s="416" t="s">
        <v>937</v>
      </c>
      <c r="N105" s="489" t="s">
        <v>949</v>
      </c>
      <c r="O105" s="416" t="s">
        <v>937</v>
      </c>
      <c r="P105" s="489" t="s">
        <v>949</v>
      </c>
      <c r="Q105" s="416" t="s">
        <v>937</v>
      </c>
      <c r="R105" s="489" t="s">
        <v>949</v>
      </c>
      <c r="S105" s="416" t="s">
        <v>937</v>
      </c>
      <c r="T105" s="489" t="s">
        <v>949</v>
      </c>
      <c r="U105" s="416" t="s">
        <v>937</v>
      </c>
      <c r="V105" s="489" t="s">
        <v>949</v>
      </c>
      <c r="W105" s="416" t="s">
        <v>937</v>
      </c>
      <c r="X105" s="489" t="s">
        <v>949</v>
      </c>
      <c r="Y105" s="497" t="s">
        <v>937</v>
      </c>
      <c r="Z105" s="489" t="s">
        <v>949</v>
      </c>
      <c r="AA105" s="416" t="s">
        <v>937</v>
      </c>
      <c r="AB105" s="381" t="s">
        <v>949</v>
      </c>
      <c r="AC105" s="416" t="s">
        <v>937</v>
      </c>
      <c r="AD105" s="381" t="s">
        <v>949</v>
      </c>
    </row>
    <row r="106" spans="1:32" s="19" customFormat="1" ht="18.75">
      <c r="A106" s="32">
        <v>16</v>
      </c>
      <c r="B106" s="51" t="s">
        <v>221</v>
      </c>
      <c r="C106" s="51" t="s">
        <v>222</v>
      </c>
      <c r="D106" s="200">
        <v>3</v>
      </c>
      <c r="E106" s="200" t="s">
        <v>218</v>
      </c>
      <c r="F106" s="200" t="s">
        <v>1384</v>
      </c>
      <c r="G106" s="200" t="s">
        <v>1405</v>
      </c>
      <c r="H106" s="386">
        <v>18</v>
      </c>
      <c r="I106" s="386">
        <v>17</v>
      </c>
      <c r="J106" s="476">
        <f t="shared" ref="J106:J120" si="40">I106*100/H106</f>
        <v>94.444444444444443</v>
      </c>
      <c r="K106" s="386">
        <v>10</v>
      </c>
      <c r="L106" s="476">
        <f t="shared" ref="L106:L120" si="41">K106*100/I106</f>
        <v>58.823529411764703</v>
      </c>
      <c r="M106" s="465">
        <v>0</v>
      </c>
      <c r="N106" s="476">
        <f t="shared" ref="N106:N120" si="42">M106*100/I106</f>
        <v>0</v>
      </c>
      <c r="O106" s="465">
        <v>7</v>
      </c>
      <c r="P106" s="476">
        <f t="shared" ref="P106:P120" si="43">O106*100/I106</f>
        <v>41.176470588235297</v>
      </c>
      <c r="Q106" s="465">
        <v>6</v>
      </c>
      <c r="R106" s="476">
        <f t="shared" ref="R106:R120" si="44">Q106*100/I106</f>
        <v>35.294117647058826</v>
      </c>
      <c r="S106" s="465">
        <v>0</v>
      </c>
      <c r="T106" s="476">
        <f t="shared" ref="T106:T120" si="45">S106*100/I106</f>
        <v>0</v>
      </c>
      <c r="U106" s="465">
        <v>0</v>
      </c>
      <c r="V106" s="476">
        <f t="shared" ref="V106:V120" si="46">U106*100/I106</f>
        <v>0</v>
      </c>
      <c r="W106" s="465">
        <v>0</v>
      </c>
      <c r="X106" s="476">
        <f t="shared" ref="X106:X120" si="47">W106*100/I106</f>
        <v>0</v>
      </c>
      <c r="Y106" s="501">
        <v>0</v>
      </c>
      <c r="Z106" s="476">
        <f t="shared" ref="Z106:Z120" si="48">Y106*100/I106</f>
        <v>0</v>
      </c>
      <c r="AA106" s="465">
        <v>0</v>
      </c>
      <c r="AB106" s="387">
        <f t="shared" ref="AB106:AB120" si="49">AA106*100/I106</f>
        <v>0</v>
      </c>
      <c r="AC106" s="465">
        <v>3</v>
      </c>
      <c r="AD106" s="387">
        <f t="shared" ref="AD106:AD120" si="50">AC106*100/I106</f>
        <v>17.647058823529413</v>
      </c>
      <c r="AE106" s="15">
        <v>1</v>
      </c>
      <c r="AF106" s="15">
        <v>1</v>
      </c>
    </row>
    <row r="107" spans="1:32" s="19" customFormat="1" ht="18.75">
      <c r="A107" s="32">
        <v>17</v>
      </c>
      <c r="B107" s="51" t="s">
        <v>223</v>
      </c>
      <c r="C107" s="51" t="s">
        <v>224</v>
      </c>
      <c r="D107" s="32">
        <v>10</v>
      </c>
      <c r="E107" s="200" t="s">
        <v>218</v>
      </c>
      <c r="F107" s="200" t="s">
        <v>1384</v>
      </c>
      <c r="G107" s="200" t="s">
        <v>1405</v>
      </c>
      <c r="H107" s="386">
        <v>61</v>
      </c>
      <c r="I107" s="386">
        <v>35</v>
      </c>
      <c r="J107" s="476">
        <f t="shared" si="40"/>
        <v>57.377049180327866</v>
      </c>
      <c r="K107" s="386">
        <v>20</v>
      </c>
      <c r="L107" s="476">
        <f t="shared" si="41"/>
        <v>57.142857142857146</v>
      </c>
      <c r="M107" s="465">
        <v>0</v>
      </c>
      <c r="N107" s="476">
        <f t="shared" si="42"/>
        <v>0</v>
      </c>
      <c r="O107" s="465">
        <v>10</v>
      </c>
      <c r="P107" s="476">
        <f t="shared" si="43"/>
        <v>28.571428571428573</v>
      </c>
      <c r="Q107" s="465">
        <v>14</v>
      </c>
      <c r="R107" s="476">
        <f t="shared" si="44"/>
        <v>40</v>
      </c>
      <c r="S107" s="465">
        <v>0</v>
      </c>
      <c r="T107" s="476">
        <f t="shared" si="45"/>
        <v>0</v>
      </c>
      <c r="U107" s="465">
        <v>0</v>
      </c>
      <c r="V107" s="476">
        <f t="shared" si="46"/>
        <v>0</v>
      </c>
      <c r="W107" s="465">
        <v>0</v>
      </c>
      <c r="X107" s="476">
        <f t="shared" si="47"/>
        <v>0</v>
      </c>
      <c r="Y107" s="501">
        <v>0</v>
      </c>
      <c r="Z107" s="476">
        <f t="shared" si="48"/>
        <v>0</v>
      </c>
      <c r="AA107" s="465">
        <v>0</v>
      </c>
      <c r="AB107" s="387">
        <f t="shared" si="49"/>
        <v>0</v>
      </c>
      <c r="AC107" s="465">
        <v>4</v>
      </c>
      <c r="AD107" s="387">
        <f t="shared" si="50"/>
        <v>11.428571428571429</v>
      </c>
      <c r="AE107" s="15">
        <v>1</v>
      </c>
      <c r="AF107" s="15">
        <v>1</v>
      </c>
    </row>
    <row r="108" spans="1:32" s="19" customFormat="1" ht="18.75">
      <c r="A108" s="32">
        <v>18</v>
      </c>
      <c r="B108" s="51" t="s">
        <v>225</v>
      </c>
      <c r="C108" s="51" t="s">
        <v>226</v>
      </c>
      <c r="D108" s="32">
        <v>10</v>
      </c>
      <c r="E108" s="200" t="s">
        <v>218</v>
      </c>
      <c r="F108" s="200" t="s">
        <v>1384</v>
      </c>
      <c r="G108" s="200" t="s">
        <v>1405</v>
      </c>
      <c r="H108" s="386">
        <v>50</v>
      </c>
      <c r="I108" s="386">
        <v>40</v>
      </c>
      <c r="J108" s="476">
        <f t="shared" si="40"/>
        <v>80</v>
      </c>
      <c r="K108" s="386">
        <v>19</v>
      </c>
      <c r="L108" s="476">
        <f t="shared" si="41"/>
        <v>47.5</v>
      </c>
      <c r="M108" s="465">
        <v>0</v>
      </c>
      <c r="N108" s="476">
        <f t="shared" si="42"/>
        <v>0</v>
      </c>
      <c r="O108" s="465">
        <v>9</v>
      </c>
      <c r="P108" s="476">
        <f t="shared" si="43"/>
        <v>22.5</v>
      </c>
      <c r="Q108" s="465">
        <v>11</v>
      </c>
      <c r="R108" s="476">
        <f t="shared" si="44"/>
        <v>27.5</v>
      </c>
      <c r="S108" s="465">
        <v>0</v>
      </c>
      <c r="T108" s="476">
        <f t="shared" si="45"/>
        <v>0</v>
      </c>
      <c r="U108" s="465">
        <v>0</v>
      </c>
      <c r="V108" s="476">
        <f t="shared" si="46"/>
        <v>0</v>
      </c>
      <c r="W108" s="465">
        <v>0</v>
      </c>
      <c r="X108" s="476">
        <f t="shared" si="47"/>
        <v>0</v>
      </c>
      <c r="Y108" s="501">
        <v>0</v>
      </c>
      <c r="Z108" s="476">
        <f t="shared" si="48"/>
        <v>0</v>
      </c>
      <c r="AA108" s="465">
        <v>0</v>
      </c>
      <c r="AB108" s="387">
        <f t="shared" si="49"/>
        <v>0</v>
      </c>
      <c r="AC108" s="465">
        <v>1</v>
      </c>
      <c r="AD108" s="387">
        <f t="shared" si="50"/>
        <v>2.5</v>
      </c>
      <c r="AE108" s="15">
        <v>1</v>
      </c>
      <c r="AF108" s="15">
        <v>1</v>
      </c>
    </row>
    <row r="109" spans="1:32" s="9" customFormat="1" ht="18.75">
      <c r="A109" s="32">
        <v>19</v>
      </c>
      <c r="B109" s="51" t="s">
        <v>227</v>
      </c>
      <c r="C109" s="51" t="s">
        <v>228</v>
      </c>
      <c r="D109" s="32">
        <v>5</v>
      </c>
      <c r="E109" s="200" t="s">
        <v>1385</v>
      </c>
      <c r="F109" s="200" t="s">
        <v>1384</v>
      </c>
      <c r="G109" s="200" t="s">
        <v>1405</v>
      </c>
      <c r="H109" s="386">
        <v>23</v>
      </c>
      <c r="I109" s="386">
        <v>18</v>
      </c>
      <c r="J109" s="476">
        <f t="shared" si="40"/>
        <v>78.260869565217391</v>
      </c>
      <c r="K109" s="386">
        <v>9</v>
      </c>
      <c r="L109" s="476">
        <f t="shared" si="41"/>
        <v>50</v>
      </c>
      <c r="M109" s="465">
        <v>0</v>
      </c>
      <c r="N109" s="476">
        <f t="shared" si="42"/>
        <v>0</v>
      </c>
      <c r="O109" s="465">
        <v>7</v>
      </c>
      <c r="P109" s="476">
        <f t="shared" si="43"/>
        <v>38.888888888888886</v>
      </c>
      <c r="Q109" s="465">
        <v>3</v>
      </c>
      <c r="R109" s="476">
        <f t="shared" si="44"/>
        <v>16.666666666666668</v>
      </c>
      <c r="S109" s="465">
        <v>0</v>
      </c>
      <c r="T109" s="476">
        <f t="shared" si="45"/>
        <v>0</v>
      </c>
      <c r="U109" s="465">
        <v>0</v>
      </c>
      <c r="V109" s="476">
        <f t="shared" si="46"/>
        <v>0</v>
      </c>
      <c r="W109" s="465">
        <v>0</v>
      </c>
      <c r="X109" s="476">
        <f t="shared" si="47"/>
        <v>0</v>
      </c>
      <c r="Y109" s="501">
        <v>0</v>
      </c>
      <c r="Z109" s="476">
        <f t="shared" si="48"/>
        <v>0</v>
      </c>
      <c r="AA109" s="465">
        <v>0</v>
      </c>
      <c r="AB109" s="387">
        <f t="shared" si="49"/>
        <v>0</v>
      </c>
      <c r="AC109" s="465">
        <v>1</v>
      </c>
      <c r="AD109" s="387">
        <f t="shared" si="50"/>
        <v>5.5555555555555554</v>
      </c>
      <c r="AE109" s="15">
        <v>1</v>
      </c>
      <c r="AF109" s="15">
        <v>1</v>
      </c>
    </row>
    <row r="110" spans="1:32" s="19" customFormat="1" ht="18.75">
      <c r="A110" s="32">
        <v>20</v>
      </c>
      <c r="B110" s="51" t="s">
        <v>229</v>
      </c>
      <c r="C110" s="51" t="s">
        <v>230</v>
      </c>
      <c r="D110" s="32">
        <v>7</v>
      </c>
      <c r="E110" s="200" t="s">
        <v>1385</v>
      </c>
      <c r="F110" s="200" t="s">
        <v>1384</v>
      </c>
      <c r="G110" s="200" t="s">
        <v>1405</v>
      </c>
      <c r="H110" s="386">
        <v>100</v>
      </c>
      <c r="I110" s="386">
        <v>56</v>
      </c>
      <c r="J110" s="476">
        <f t="shared" si="40"/>
        <v>56</v>
      </c>
      <c r="K110" s="386">
        <v>8</v>
      </c>
      <c r="L110" s="476">
        <f t="shared" si="41"/>
        <v>14.285714285714286</v>
      </c>
      <c r="M110" s="465">
        <v>0</v>
      </c>
      <c r="N110" s="476">
        <f t="shared" si="42"/>
        <v>0</v>
      </c>
      <c r="O110" s="465">
        <v>2</v>
      </c>
      <c r="P110" s="476">
        <f t="shared" si="43"/>
        <v>3.5714285714285716</v>
      </c>
      <c r="Q110" s="465">
        <v>7</v>
      </c>
      <c r="R110" s="476">
        <f t="shared" si="44"/>
        <v>12.5</v>
      </c>
      <c r="S110" s="465">
        <v>0</v>
      </c>
      <c r="T110" s="476">
        <f t="shared" si="45"/>
        <v>0</v>
      </c>
      <c r="U110" s="465">
        <v>0</v>
      </c>
      <c r="V110" s="476">
        <f t="shared" si="46"/>
        <v>0</v>
      </c>
      <c r="W110" s="465">
        <v>0</v>
      </c>
      <c r="X110" s="476">
        <f t="shared" si="47"/>
        <v>0</v>
      </c>
      <c r="Y110" s="501">
        <v>0</v>
      </c>
      <c r="Z110" s="476">
        <f t="shared" si="48"/>
        <v>0</v>
      </c>
      <c r="AA110" s="465">
        <v>0</v>
      </c>
      <c r="AB110" s="387">
        <f t="shared" si="49"/>
        <v>0</v>
      </c>
      <c r="AC110" s="465">
        <v>1</v>
      </c>
      <c r="AD110" s="387">
        <f t="shared" si="50"/>
        <v>1.7857142857142858</v>
      </c>
      <c r="AE110" s="15">
        <v>1</v>
      </c>
      <c r="AF110" s="15">
        <v>1</v>
      </c>
    </row>
    <row r="111" spans="1:32" s="9" customFormat="1" ht="18.75">
      <c r="A111" s="32">
        <v>21</v>
      </c>
      <c r="B111" s="51" t="s">
        <v>231</v>
      </c>
      <c r="C111" s="51" t="s">
        <v>232</v>
      </c>
      <c r="D111" s="32">
        <v>9</v>
      </c>
      <c r="E111" s="200" t="s">
        <v>1385</v>
      </c>
      <c r="F111" s="200" t="s">
        <v>1384</v>
      </c>
      <c r="G111" s="200" t="s">
        <v>1405</v>
      </c>
      <c r="H111" s="386">
        <v>26</v>
      </c>
      <c r="I111" s="386">
        <v>18</v>
      </c>
      <c r="J111" s="476">
        <f t="shared" si="40"/>
        <v>69.230769230769226</v>
      </c>
      <c r="K111" s="386">
        <v>9</v>
      </c>
      <c r="L111" s="476">
        <f t="shared" si="41"/>
        <v>50</v>
      </c>
      <c r="M111" s="465">
        <v>1</v>
      </c>
      <c r="N111" s="476">
        <f t="shared" si="42"/>
        <v>5.5555555555555554</v>
      </c>
      <c r="O111" s="465">
        <v>6</v>
      </c>
      <c r="P111" s="476">
        <f t="shared" si="43"/>
        <v>33.333333333333336</v>
      </c>
      <c r="Q111" s="465">
        <v>7</v>
      </c>
      <c r="R111" s="476">
        <f t="shared" si="44"/>
        <v>38.888888888888886</v>
      </c>
      <c r="S111" s="465">
        <v>0</v>
      </c>
      <c r="T111" s="476">
        <f t="shared" si="45"/>
        <v>0</v>
      </c>
      <c r="U111" s="465">
        <v>0</v>
      </c>
      <c r="V111" s="476">
        <f t="shared" si="46"/>
        <v>0</v>
      </c>
      <c r="W111" s="465">
        <v>0</v>
      </c>
      <c r="X111" s="476">
        <f t="shared" si="47"/>
        <v>0</v>
      </c>
      <c r="Y111" s="501">
        <v>0</v>
      </c>
      <c r="Z111" s="476">
        <f t="shared" si="48"/>
        <v>0</v>
      </c>
      <c r="AA111" s="465">
        <v>0</v>
      </c>
      <c r="AB111" s="387">
        <f t="shared" si="49"/>
        <v>0</v>
      </c>
      <c r="AC111" s="465">
        <v>3</v>
      </c>
      <c r="AD111" s="387">
        <f t="shared" si="50"/>
        <v>16.666666666666668</v>
      </c>
      <c r="AE111" s="15">
        <v>1</v>
      </c>
      <c r="AF111" s="15">
        <v>1</v>
      </c>
    </row>
    <row r="112" spans="1:32" s="9" customFormat="1" ht="18.75">
      <c r="A112" s="32">
        <v>22</v>
      </c>
      <c r="B112" s="51" t="s">
        <v>233</v>
      </c>
      <c r="C112" s="51" t="s">
        <v>234</v>
      </c>
      <c r="D112" s="32">
        <v>1</v>
      </c>
      <c r="E112" s="200" t="s">
        <v>1402</v>
      </c>
      <c r="F112" s="200" t="s">
        <v>1384</v>
      </c>
      <c r="G112" s="200" t="s">
        <v>1405</v>
      </c>
      <c r="H112" s="386">
        <v>41</v>
      </c>
      <c r="I112" s="386">
        <v>38</v>
      </c>
      <c r="J112" s="476">
        <f t="shared" si="40"/>
        <v>92.682926829268297</v>
      </c>
      <c r="K112" s="386">
        <v>3</v>
      </c>
      <c r="L112" s="476">
        <f t="shared" si="41"/>
        <v>7.8947368421052628</v>
      </c>
      <c r="M112" s="465">
        <v>0</v>
      </c>
      <c r="N112" s="476">
        <f t="shared" si="42"/>
        <v>0</v>
      </c>
      <c r="O112" s="465">
        <v>0</v>
      </c>
      <c r="P112" s="476">
        <f t="shared" si="43"/>
        <v>0</v>
      </c>
      <c r="Q112" s="465">
        <v>0</v>
      </c>
      <c r="R112" s="476">
        <f t="shared" si="44"/>
        <v>0</v>
      </c>
      <c r="S112" s="465">
        <v>2</v>
      </c>
      <c r="T112" s="476">
        <f t="shared" si="45"/>
        <v>5.2631578947368425</v>
      </c>
      <c r="U112" s="465">
        <v>0</v>
      </c>
      <c r="V112" s="476">
        <f t="shared" si="46"/>
        <v>0</v>
      </c>
      <c r="W112" s="465">
        <v>1</v>
      </c>
      <c r="X112" s="476">
        <f t="shared" si="47"/>
        <v>2.6315789473684212</v>
      </c>
      <c r="Y112" s="501">
        <v>0</v>
      </c>
      <c r="Z112" s="476">
        <f t="shared" si="48"/>
        <v>0</v>
      </c>
      <c r="AA112" s="465">
        <v>0</v>
      </c>
      <c r="AB112" s="387">
        <f t="shared" si="49"/>
        <v>0</v>
      </c>
      <c r="AC112" s="465">
        <v>0</v>
      </c>
      <c r="AD112" s="387">
        <f t="shared" si="50"/>
        <v>0</v>
      </c>
      <c r="AE112" s="15">
        <v>1</v>
      </c>
      <c r="AF112" s="15">
        <v>1</v>
      </c>
    </row>
    <row r="113" spans="1:32" s="9" customFormat="1" ht="18.75">
      <c r="A113" s="32">
        <v>23</v>
      </c>
      <c r="B113" s="51" t="s">
        <v>235</v>
      </c>
      <c r="C113" s="51" t="s">
        <v>236</v>
      </c>
      <c r="D113" s="32">
        <v>1</v>
      </c>
      <c r="E113" s="200" t="s">
        <v>1402</v>
      </c>
      <c r="F113" s="200" t="s">
        <v>1384</v>
      </c>
      <c r="G113" s="200" t="s">
        <v>1405</v>
      </c>
      <c r="H113" s="386">
        <v>34</v>
      </c>
      <c r="I113" s="386">
        <v>13</v>
      </c>
      <c r="J113" s="476">
        <f t="shared" si="40"/>
        <v>38.235294117647058</v>
      </c>
      <c r="K113" s="386">
        <v>0</v>
      </c>
      <c r="L113" s="476">
        <f t="shared" si="41"/>
        <v>0</v>
      </c>
      <c r="M113" s="465">
        <v>0</v>
      </c>
      <c r="N113" s="476">
        <f t="shared" si="42"/>
        <v>0</v>
      </c>
      <c r="O113" s="465">
        <v>0</v>
      </c>
      <c r="P113" s="476">
        <f t="shared" si="43"/>
        <v>0</v>
      </c>
      <c r="Q113" s="465">
        <v>0</v>
      </c>
      <c r="R113" s="476">
        <f t="shared" si="44"/>
        <v>0</v>
      </c>
      <c r="S113" s="465">
        <v>0</v>
      </c>
      <c r="T113" s="476">
        <f t="shared" si="45"/>
        <v>0</v>
      </c>
      <c r="U113" s="465">
        <v>0</v>
      </c>
      <c r="V113" s="476">
        <f t="shared" si="46"/>
        <v>0</v>
      </c>
      <c r="W113" s="465">
        <v>0</v>
      </c>
      <c r="X113" s="476">
        <f t="shared" si="47"/>
        <v>0</v>
      </c>
      <c r="Y113" s="501">
        <v>0</v>
      </c>
      <c r="Z113" s="476">
        <f t="shared" si="48"/>
        <v>0</v>
      </c>
      <c r="AA113" s="465">
        <v>0</v>
      </c>
      <c r="AB113" s="387">
        <f t="shared" si="49"/>
        <v>0</v>
      </c>
      <c r="AC113" s="465">
        <v>0</v>
      </c>
      <c r="AD113" s="387">
        <f t="shared" si="50"/>
        <v>0</v>
      </c>
      <c r="AE113" s="15">
        <v>1</v>
      </c>
      <c r="AF113" s="15">
        <v>1</v>
      </c>
    </row>
    <row r="114" spans="1:32" s="9" customFormat="1" ht="18.75">
      <c r="A114" s="32">
        <v>24</v>
      </c>
      <c r="B114" s="51" t="s">
        <v>237</v>
      </c>
      <c r="C114" s="51" t="s">
        <v>238</v>
      </c>
      <c r="D114" s="32">
        <v>4</v>
      </c>
      <c r="E114" s="200" t="s">
        <v>1402</v>
      </c>
      <c r="F114" s="200" t="s">
        <v>1384</v>
      </c>
      <c r="G114" s="200" t="s">
        <v>1405</v>
      </c>
      <c r="H114" s="386">
        <v>27</v>
      </c>
      <c r="I114" s="386">
        <v>18</v>
      </c>
      <c r="J114" s="476">
        <f t="shared" si="40"/>
        <v>66.666666666666671</v>
      </c>
      <c r="K114" s="386">
        <v>12</v>
      </c>
      <c r="L114" s="476">
        <f t="shared" si="41"/>
        <v>66.666666666666671</v>
      </c>
      <c r="M114" s="465">
        <v>0</v>
      </c>
      <c r="N114" s="476">
        <f t="shared" si="42"/>
        <v>0</v>
      </c>
      <c r="O114" s="465">
        <v>12</v>
      </c>
      <c r="P114" s="476">
        <f t="shared" si="43"/>
        <v>66.666666666666671</v>
      </c>
      <c r="Q114" s="465">
        <v>1</v>
      </c>
      <c r="R114" s="476">
        <f t="shared" si="44"/>
        <v>5.5555555555555554</v>
      </c>
      <c r="S114" s="465">
        <v>0</v>
      </c>
      <c r="T114" s="476">
        <f t="shared" si="45"/>
        <v>0</v>
      </c>
      <c r="U114" s="465">
        <v>0</v>
      </c>
      <c r="V114" s="476">
        <f t="shared" si="46"/>
        <v>0</v>
      </c>
      <c r="W114" s="465">
        <v>0</v>
      </c>
      <c r="X114" s="476">
        <f t="shared" si="47"/>
        <v>0</v>
      </c>
      <c r="Y114" s="501">
        <v>0</v>
      </c>
      <c r="Z114" s="476">
        <f t="shared" si="48"/>
        <v>0</v>
      </c>
      <c r="AA114" s="465">
        <v>0</v>
      </c>
      <c r="AB114" s="387">
        <f t="shared" si="49"/>
        <v>0</v>
      </c>
      <c r="AC114" s="465">
        <v>1</v>
      </c>
      <c r="AD114" s="387">
        <f t="shared" si="50"/>
        <v>5.5555555555555554</v>
      </c>
      <c r="AE114" s="15">
        <v>1</v>
      </c>
      <c r="AF114" s="15">
        <v>1</v>
      </c>
    </row>
    <row r="115" spans="1:32" s="9" customFormat="1" ht="18.75">
      <c r="A115" s="32">
        <v>25</v>
      </c>
      <c r="B115" s="51" t="s">
        <v>2332</v>
      </c>
      <c r="C115" s="51" t="s">
        <v>2333</v>
      </c>
      <c r="D115" s="32">
        <v>4</v>
      </c>
      <c r="E115" s="200" t="s">
        <v>1402</v>
      </c>
      <c r="F115" s="200" t="s">
        <v>1384</v>
      </c>
      <c r="G115" s="200" t="s">
        <v>1405</v>
      </c>
      <c r="H115" s="386">
        <v>32</v>
      </c>
      <c r="I115" s="386">
        <v>32</v>
      </c>
      <c r="J115" s="476">
        <f t="shared" si="40"/>
        <v>100</v>
      </c>
      <c r="K115" s="386">
        <v>5</v>
      </c>
      <c r="L115" s="476">
        <f t="shared" si="41"/>
        <v>15.625</v>
      </c>
      <c r="M115" s="465">
        <v>0</v>
      </c>
      <c r="N115" s="476">
        <f t="shared" si="42"/>
        <v>0</v>
      </c>
      <c r="O115" s="465">
        <v>5</v>
      </c>
      <c r="P115" s="476">
        <f t="shared" si="43"/>
        <v>15.625</v>
      </c>
      <c r="Q115" s="465">
        <v>0</v>
      </c>
      <c r="R115" s="476">
        <f t="shared" si="44"/>
        <v>0</v>
      </c>
      <c r="S115" s="465">
        <v>0</v>
      </c>
      <c r="T115" s="476">
        <f t="shared" si="45"/>
        <v>0</v>
      </c>
      <c r="U115" s="465">
        <v>0</v>
      </c>
      <c r="V115" s="476">
        <f t="shared" si="46"/>
        <v>0</v>
      </c>
      <c r="W115" s="465">
        <v>0</v>
      </c>
      <c r="X115" s="476">
        <f t="shared" si="47"/>
        <v>0</v>
      </c>
      <c r="Y115" s="501">
        <v>0</v>
      </c>
      <c r="Z115" s="476">
        <f t="shared" si="48"/>
        <v>0</v>
      </c>
      <c r="AA115" s="465">
        <v>0</v>
      </c>
      <c r="AB115" s="387">
        <f t="shared" si="49"/>
        <v>0</v>
      </c>
      <c r="AC115" s="465">
        <v>0</v>
      </c>
      <c r="AD115" s="387">
        <f t="shared" si="50"/>
        <v>0</v>
      </c>
      <c r="AE115" s="15">
        <v>1</v>
      </c>
      <c r="AF115" s="15">
        <v>1</v>
      </c>
    </row>
    <row r="116" spans="1:32" s="9" customFormat="1" ht="18.75">
      <c r="A116" s="32">
        <v>26</v>
      </c>
      <c r="B116" s="51" t="s">
        <v>2334</v>
      </c>
      <c r="C116" s="51" t="s">
        <v>2335</v>
      </c>
      <c r="D116" s="32">
        <v>4</v>
      </c>
      <c r="E116" s="200" t="s">
        <v>1402</v>
      </c>
      <c r="F116" s="200" t="s">
        <v>1384</v>
      </c>
      <c r="G116" s="200" t="s">
        <v>1405</v>
      </c>
      <c r="H116" s="386">
        <v>14</v>
      </c>
      <c r="I116" s="386">
        <v>14</v>
      </c>
      <c r="J116" s="476">
        <f t="shared" si="40"/>
        <v>100</v>
      </c>
      <c r="K116" s="386">
        <v>4</v>
      </c>
      <c r="L116" s="476">
        <f t="shared" si="41"/>
        <v>28.571428571428573</v>
      </c>
      <c r="M116" s="465">
        <v>0</v>
      </c>
      <c r="N116" s="476">
        <f t="shared" si="42"/>
        <v>0</v>
      </c>
      <c r="O116" s="465">
        <v>2</v>
      </c>
      <c r="P116" s="476">
        <f t="shared" si="43"/>
        <v>14.285714285714286</v>
      </c>
      <c r="Q116" s="465">
        <v>1</v>
      </c>
      <c r="R116" s="476">
        <f t="shared" si="44"/>
        <v>7.1428571428571432</v>
      </c>
      <c r="S116" s="465"/>
      <c r="T116" s="476">
        <f t="shared" si="45"/>
        <v>0</v>
      </c>
      <c r="U116" s="465">
        <v>0</v>
      </c>
      <c r="V116" s="476">
        <f t="shared" si="46"/>
        <v>0</v>
      </c>
      <c r="W116" s="465">
        <v>1</v>
      </c>
      <c r="X116" s="476">
        <f t="shared" si="47"/>
        <v>7.1428571428571432</v>
      </c>
      <c r="Y116" s="501">
        <v>0</v>
      </c>
      <c r="Z116" s="476">
        <f t="shared" si="48"/>
        <v>0</v>
      </c>
      <c r="AA116" s="465">
        <v>0</v>
      </c>
      <c r="AB116" s="387">
        <f t="shared" si="49"/>
        <v>0</v>
      </c>
      <c r="AC116" s="465">
        <v>0</v>
      </c>
      <c r="AD116" s="387">
        <f t="shared" si="50"/>
        <v>0</v>
      </c>
      <c r="AE116" s="15">
        <v>1</v>
      </c>
      <c r="AF116" s="15">
        <v>1</v>
      </c>
    </row>
    <row r="117" spans="1:32" s="9" customFormat="1" ht="18.75">
      <c r="A117" s="32">
        <v>27</v>
      </c>
      <c r="B117" s="51" t="s">
        <v>239</v>
      </c>
      <c r="C117" s="51" t="s">
        <v>240</v>
      </c>
      <c r="D117" s="32">
        <v>7</v>
      </c>
      <c r="E117" s="200" t="s">
        <v>1402</v>
      </c>
      <c r="F117" s="200" t="s">
        <v>1384</v>
      </c>
      <c r="G117" s="200" t="s">
        <v>1405</v>
      </c>
      <c r="H117" s="386">
        <v>40</v>
      </c>
      <c r="I117" s="386">
        <v>24</v>
      </c>
      <c r="J117" s="476">
        <f t="shared" si="40"/>
        <v>60</v>
      </c>
      <c r="K117" s="386">
        <v>5</v>
      </c>
      <c r="L117" s="476">
        <f t="shared" si="41"/>
        <v>20.833333333333332</v>
      </c>
      <c r="M117" s="465">
        <v>0</v>
      </c>
      <c r="N117" s="476">
        <f t="shared" si="42"/>
        <v>0</v>
      </c>
      <c r="O117" s="465">
        <v>2</v>
      </c>
      <c r="P117" s="476">
        <f t="shared" si="43"/>
        <v>8.3333333333333339</v>
      </c>
      <c r="Q117" s="465">
        <v>3</v>
      </c>
      <c r="R117" s="476">
        <f t="shared" si="44"/>
        <v>12.5</v>
      </c>
      <c r="S117" s="465">
        <v>0</v>
      </c>
      <c r="T117" s="476">
        <f t="shared" si="45"/>
        <v>0</v>
      </c>
      <c r="U117" s="465">
        <v>0</v>
      </c>
      <c r="V117" s="476">
        <f t="shared" si="46"/>
        <v>0</v>
      </c>
      <c r="W117" s="465">
        <v>0</v>
      </c>
      <c r="X117" s="476">
        <f t="shared" si="47"/>
        <v>0</v>
      </c>
      <c r="Y117" s="501">
        <v>0</v>
      </c>
      <c r="Z117" s="476">
        <f t="shared" si="48"/>
        <v>0</v>
      </c>
      <c r="AA117" s="465">
        <v>0</v>
      </c>
      <c r="AB117" s="387">
        <f t="shared" si="49"/>
        <v>0</v>
      </c>
      <c r="AC117" s="465">
        <v>0</v>
      </c>
      <c r="AD117" s="387">
        <f t="shared" si="50"/>
        <v>0</v>
      </c>
      <c r="AE117" s="15">
        <v>1</v>
      </c>
      <c r="AF117" s="15">
        <v>1</v>
      </c>
    </row>
    <row r="118" spans="1:32" s="9" customFormat="1" ht="18.75">
      <c r="A118" s="32">
        <v>28</v>
      </c>
      <c r="B118" s="51" t="s">
        <v>241</v>
      </c>
      <c r="C118" s="51" t="s">
        <v>242</v>
      </c>
      <c r="D118" s="32">
        <v>7</v>
      </c>
      <c r="E118" s="200" t="s">
        <v>1402</v>
      </c>
      <c r="F118" s="200" t="s">
        <v>1384</v>
      </c>
      <c r="G118" s="200" t="s">
        <v>1405</v>
      </c>
      <c r="H118" s="386">
        <v>42</v>
      </c>
      <c r="I118" s="386">
        <v>19</v>
      </c>
      <c r="J118" s="476">
        <f t="shared" si="40"/>
        <v>45.238095238095241</v>
      </c>
      <c r="K118" s="386">
        <v>13</v>
      </c>
      <c r="L118" s="476">
        <f t="shared" si="41"/>
        <v>68.421052631578945</v>
      </c>
      <c r="M118" s="465">
        <v>0</v>
      </c>
      <c r="N118" s="476">
        <f t="shared" si="42"/>
        <v>0</v>
      </c>
      <c r="O118" s="465">
        <v>11</v>
      </c>
      <c r="P118" s="476">
        <f t="shared" si="43"/>
        <v>57.89473684210526</v>
      </c>
      <c r="Q118" s="465">
        <v>5</v>
      </c>
      <c r="R118" s="476">
        <f t="shared" si="44"/>
        <v>26.315789473684209</v>
      </c>
      <c r="S118" s="465">
        <v>0</v>
      </c>
      <c r="T118" s="476">
        <f t="shared" si="45"/>
        <v>0</v>
      </c>
      <c r="U118" s="465">
        <v>0</v>
      </c>
      <c r="V118" s="476">
        <f t="shared" si="46"/>
        <v>0</v>
      </c>
      <c r="W118" s="465">
        <v>0</v>
      </c>
      <c r="X118" s="476">
        <f t="shared" si="47"/>
        <v>0</v>
      </c>
      <c r="Y118" s="501">
        <v>0</v>
      </c>
      <c r="Z118" s="476">
        <f t="shared" si="48"/>
        <v>0</v>
      </c>
      <c r="AA118" s="465">
        <v>0</v>
      </c>
      <c r="AB118" s="387">
        <f t="shared" si="49"/>
        <v>0</v>
      </c>
      <c r="AC118" s="465">
        <v>0</v>
      </c>
      <c r="AD118" s="387">
        <f t="shared" si="50"/>
        <v>0</v>
      </c>
      <c r="AE118" s="15">
        <v>1</v>
      </c>
      <c r="AF118" s="15">
        <v>1</v>
      </c>
    </row>
    <row r="119" spans="1:32" s="9" customFormat="1" ht="18.75">
      <c r="A119" s="32">
        <v>29</v>
      </c>
      <c r="B119" s="51" t="s">
        <v>243</v>
      </c>
      <c r="C119" s="51" t="s">
        <v>244</v>
      </c>
      <c r="D119" s="32">
        <v>8</v>
      </c>
      <c r="E119" s="200" t="s">
        <v>1402</v>
      </c>
      <c r="F119" s="200" t="s">
        <v>1384</v>
      </c>
      <c r="G119" s="200" t="s">
        <v>1405</v>
      </c>
      <c r="H119" s="386">
        <v>40</v>
      </c>
      <c r="I119" s="386">
        <v>24</v>
      </c>
      <c r="J119" s="476">
        <f t="shared" si="40"/>
        <v>60</v>
      </c>
      <c r="K119" s="386">
        <v>5</v>
      </c>
      <c r="L119" s="476">
        <f t="shared" si="41"/>
        <v>20.833333333333332</v>
      </c>
      <c r="M119" s="465">
        <v>0</v>
      </c>
      <c r="N119" s="476">
        <f t="shared" si="42"/>
        <v>0</v>
      </c>
      <c r="O119" s="465">
        <v>3</v>
      </c>
      <c r="P119" s="476">
        <f t="shared" si="43"/>
        <v>12.5</v>
      </c>
      <c r="Q119" s="465">
        <v>2</v>
      </c>
      <c r="R119" s="476">
        <f t="shared" si="44"/>
        <v>8.3333333333333339</v>
      </c>
      <c r="S119" s="465">
        <v>0</v>
      </c>
      <c r="T119" s="476">
        <f t="shared" si="45"/>
        <v>0</v>
      </c>
      <c r="U119" s="465">
        <v>0</v>
      </c>
      <c r="V119" s="476">
        <f t="shared" si="46"/>
        <v>0</v>
      </c>
      <c r="W119" s="465">
        <v>0</v>
      </c>
      <c r="X119" s="476">
        <f t="shared" si="47"/>
        <v>0</v>
      </c>
      <c r="Y119" s="501">
        <v>0</v>
      </c>
      <c r="Z119" s="476">
        <f t="shared" si="48"/>
        <v>0</v>
      </c>
      <c r="AA119" s="465">
        <v>0</v>
      </c>
      <c r="AB119" s="387">
        <f t="shared" si="49"/>
        <v>0</v>
      </c>
      <c r="AC119" s="465">
        <v>0</v>
      </c>
      <c r="AD119" s="387">
        <f t="shared" si="50"/>
        <v>0</v>
      </c>
      <c r="AE119" s="15">
        <v>1</v>
      </c>
      <c r="AF119" s="15">
        <v>1</v>
      </c>
    </row>
    <row r="120" spans="1:32" s="19" customFormat="1" ht="18.75">
      <c r="A120" s="32">
        <v>30</v>
      </c>
      <c r="B120" s="51" t="s">
        <v>245</v>
      </c>
      <c r="C120" s="51" t="s">
        <v>246</v>
      </c>
      <c r="D120" s="32">
        <v>10</v>
      </c>
      <c r="E120" s="200" t="s">
        <v>1402</v>
      </c>
      <c r="F120" s="200" t="s">
        <v>1384</v>
      </c>
      <c r="G120" s="200" t="s">
        <v>1405</v>
      </c>
      <c r="H120" s="386">
        <v>34</v>
      </c>
      <c r="I120" s="386">
        <v>23</v>
      </c>
      <c r="J120" s="476">
        <f t="shared" si="40"/>
        <v>67.647058823529406</v>
      </c>
      <c r="K120" s="386">
        <v>31</v>
      </c>
      <c r="L120" s="476">
        <f t="shared" si="41"/>
        <v>134.78260869565219</v>
      </c>
      <c r="M120" s="465">
        <v>0</v>
      </c>
      <c r="N120" s="476">
        <f t="shared" si="42"/>
        <v>0</v>
      </c>
      <c r="O120" s="465">
        <v>20</v>
      </c>
      <c r="P120" s="476">
        <f t="shared" si="43"/>
        <v>86.956521739130437</v>
      </c>
      <c r="Q120" s="465">
        <v>4</v>
      </c>
      <c r="R120" s="476">
        <f t="shared" si="44"/>
        <v>17.391304347826086</v>
      </c>
      <c r="S120" s="465">
        <v>0</v>
      </c>
      <c r="T120" s="476">
        <f t="shared" si="45"/>
        <v>0</v>
      </c>
      <c r="U120" s="465">
        <v>0</v>
      </c>
      <c r="V120" s="476">
        <f t="shared" si="46"/>
        <v>0</v>
      </c>
      <c r="W120" s="465">
        <v>1</v>
      </c>
      <c r="X120" s="476">
        <f t="shared" si="47"/>
        <v>4.3478260869565215</v>
      </c>
      <c r="Y120" s="501">
        <v>0</v>
      </c>
      <c r="Z120" s="476">
        <f t="shared" si="48"/>
        <v>0</v>
      </c>
      <c r="AA120" s="465">
        <v>0</v>
      </c>
      <c r="AB120" s="387">
        <f t="shared" si="49"/>
        <v>0</v>
      </c>
      <c r="AC120" s="465">
        <v>4</v>
      </c>
      <c r="AD120" s="387">
        <f t="shared" si="50"/>
        <v>17.391304347826086</v>
      </c>
      <c r="AE120" s="15">
        <v>1</v>
      </c>
      <c r="AF120" s="15">
        <v>1</v>
      </c>
    </row>
    <row r="121" spans="1:32" ht="26.25">
      <c r="A121" s="859" t="s">
        <v>2405</v>
      </c>
      <c r="B121" s="859"/>
      <c r="C121" s="859"/>
      <c r="D121" s="859"/>
      <c r="E121" s="859"/>
      <c r="F121" s="859"/>
      <c r="G121" s="859"/>
      <c r="H121" s="859"/>
      <c r="I121" s="859"/>
      <c r="J121" s="859"/>
      <c r="K121" s="859"/>
      <c r="L121" s="860"/>
      <c r="M121" s="859"/>
      <c r="N121" s="860"/>
      <c r="O121" s="859"/>
      <c r="P121" s="860"/>
      <c r="Q121" s="859"/>
      <c r="R121" s="860"/>
      <c r="S121" s="859"/>
      <c r="T121" s="860"/>
      <c r="U121" s="859"/>
      <c r="V121" s="860"/>
      <c r="W121" s="859"/>
      <c r="X121" s="860"/>
      <c r="Y121" s="860"/>
      <c r="Z121" s="860"/>
      <c r="AA121" s="859"/>
      <c r="AB121" s="859"/>
      <c r="AC121" s="859"/>
      <c r="AD121" s="859"/>
    </row>
    <row r="122" spans="1:32" ht="21" customHeight="1">
      <c r="A122" s="810" t="s">
        <v>133</v>
      </c>
      <c r="B122" s="810"/>
      <c r="C122" s="810"/>
      <c r="D122" s="810"/>
      <c r="E122" s="810"/>
      <c r="F122" s="810"/>
      <c r="G122" s="810"/>
      <c r="H122" s="810"/>
      <c r="I122" s="810"/>
      <c r="J122" s="810"/>
      <c r="K122" s="810"/>
      <c r="L122" s="857"/>
      <c r="M122" s="810"/>
      <c r="N122" s="857"/>
      <c r="O122" s="810"/>
      <c r="P122" s="857"/>
      <c r="Q122" s="810"/>
      <c r="R122" s="857"/>
      <c r="S122" s="810"/>
      <c r="T122" s="857"/>
      <c r="U122" s="810"/>
      <c r="V122" s="857"/>
      <c r="W122" s="810"/>
      <c r="X122" s="857"/>
      <c r="Y122" s="857"/>
      <c r="Z122" s="857"/>
      <c r="AA122" s="810"/>
      <c r="AB122" s="810"/>
      <c r="AC122" s="810"/>
      <c r="AD122" s="810"/>
    </row>
    <row r="123" spans="1:32" ht="16.5" customHeight="1">
      <c r="A123" s="293"/>
      <c r="B123" s="293"/>
      <c r="C123" s="293"/>
      <c r="D123" s="293"/>
      <c r="E123" s="293"/>
      <c r="F123" s="293"/>
      <c r="G123" s="293"/>
      <c r="H123" s="295"/>
      <c r="I123" s="295"/>
      <c r="J123" s="470"/>
      <c r="K123" s="295"/>
      <c r="L123" s="470"/>
      <c r="M123" s="295"/>
      <c r="N123" s="470"/>
      <c r="O123" s="295"/>
      <c r="P123" s="470"/>
      <c r="Q123" s="295"/>
      <c r="R123" s="470"/>
      <c r="S123" s="295"/>
      <c r="T123" s="470"/>
      <c r="U123" s="295"/>
      <c r="V123" s="470"/>
      <c r="W123" s="295"/>
      <c r="X123" s="470"/>
      <c r="Y123" s="496"/>
      <c r="Z123" s="470"/>
      <c r="AA123" s="295"/>
      <c r="AB123" s="378"/>
      <c r="AC123" s="295"/>
      <c r="AD123" s="378"/>
    </row>
    <row r="124" spans="1:32" ht="18.75" customHeight="1">
      <c r="A124" s="290"/>
      <c r="B124" s="863" t="s">
        <v>971</v>
      </c>
      <c r="C124" s="863"/>
      <c r="D124" s="863"/>
      <c r="E124" s="863"/>
      <c r="F124" s="863"/>
      <c r="G124" s="863"/>
      <c r="H124" s="863"/>
      <c r="I124" s="863"/>
      <c r="J124" s="863"/>
      <c r="K124" s="863"/>
      <c r="L124" s="864"/>
      <c r="M124" s="863"/>
      <c r="N124" s="864"/>
      <c r="O124" s="863"/>
      <c r="P124" s="864"/>
      <c r="Q124" s="863"/>
      <c r="R124" s="864"/>
      <c r="S124" s="863"/>
      <c r="T124" s="864"/>
      <c r="U124" s="863"/>
      <c r="V124" s="864"/>
      <c r="W124" s="863"/>
      <c r="X124" s="864"/>
      <c r="Y124" s="864"/>
      <c r="Z124" s="864"/>
      <c r="AA124" s="863"/>
      <c r="AB124" s="863"/>
      <c r="AC124" s="863"/>
      <c r="AD124" s="863"/>
    </row>
    <row r="125" spans="1:32" ht="18.75" customHeight="1">
      <c r="A125" s="290"/>
      <c r="B125" s="379" t="s">
        <v>191</v>
      </c>
      <c r="C125" s="379"/>
      <c r="D125" s="293"/>
      <c r="E125" s="293"/>
      <c r="F125" s="293"/>
      <c r="G125" s="293"/>
      <c r="H125" s="295"/>
      <c r="I125" s="295"/>
      <c r="J125" s="470"/>
      <c r="K125" s="295"/>
      <c r="L125" s="470"/>
      <c r="M125" s="295"/>
      <c r="N125" s="470"/>
      <c r="O125" s="295"/>
      <c r="P125" s="470"/>
      <c r="Q125" s="295"/>
      <c r="R125" s="470"/>
      <c r="S125" s="295"/>
      <c r="T125" s="470"/>
      <c r="U125" s="295"/>
      <c r="V125" s="470"/>
      <c r="W125" s="295"/>
      <c r="X125" s="470"/>
      <c r="Y125" s="496"/>
      <c r="Z125" s="470"/>
      <c r="AA125" s="295"/>
      <c r="AB125" s="378"/>
      <c r="AC125" s="295"/>
      <c r="AD125" s="378"/>
    </row>
    <row r="126" spans="1:32" ht="18.75" customHeight="1">
      <c r="A126" s="290"/>
      <c r="B126" s="379"/>
      <c r="C126" s="855" t="s">
        <v>2047</v>
      </c>
      <c r="D126" s="855"/>
      <c r="E126" s="855"/>
      <c r="F126" s="855"/>
      <c r="G126" s="855"/>
      <c r="H126" s="855"/>
      <c r="I126" s="855"/>
      <c r="J126" s="855"/>
      <c r="K126" s="855"/>
      <c r="L126" s="856"/>
      <c r="M126" s="855"/>
      <c r="N126" s="856"/>
      <c r="O126" s="295"/>
      <c r="P126" s="470"/>
      <c r="Q126" s="295"/>
      <c r="R126" s="470"/>
      <c r="S126" s="295"/>
      <c r="T126" s="470"/>
      <c r="U126" s="295"/>
      <c r="V126" s="470"/>
      <c r="W126" s="295"/>
      <c r="X126" s="470"/>
      <c r="Y126" s="496"/>
      <c r="Z126" s="470"/>
      <c r="AA126" s="295"/>
      <c r="AB126" s="378"/>
      <c r="AC126" s="295"/>
      <c r="AD126" s="378"/>
    </row>
    <row r="127" spans="1:32" ht="15" customHeight="1">
      <c r="A127" s="290"/>
      <c r="B127" s="379"/>
      <c r="C127" s="379"/>
      <c r="D127" s="293"/>
      <c r="E127" s="293"/>
      <c r="F127" s="293"/>
      <c r="G127" s="293"/>
      <c r="H127" s="295"/>
      <c r="I127" s="295"/>
      <c r="J127" s="470"/>
      <c r="K127" s="295"/>
      <c r="L127" s="470"/>
      <c r="M127" s="295"/>
      <c r="N127" s="470"/>
      <c r="O127" s="295"/>
      <c r="P127" s="470"/>
      <c r="Q127" s="295"/>
      <c r="R127" s="470"/>
      <c r="S127" s="295"/>
      <c r="T127" s="470"/>
      <c r="U127" s="295"/>
      <c r="V127" s="470"/>
      <c r="W127" s="295"/>
      <c r="X127" s="470"/>
      <c r="Y127" s="496"/>
      <c r="Z127" s="470"/>
      <c r="AA127" s="295"/>
      <c r="AB127" s="378"/>
      <c r="AC127" s="295"/>
      <c r="AD127" s="378"/>
    </row>
    <row r="128" spans="1:32" ht="18">
      <c r="A128" s="740" t="s">
        <v>940</v>
      </c>
      <c r="B128" s="740" t="s">
        <v>134</v>
      </c>
      <c r="C128" s="740" t="s">
        <v>942</v>
      </c>
      <c r="D128" s="740" t="s">
        <v>943</v>
      </c>
      <c r="E128" s="740" t="s">
        <v>944</v>
      </c>
      <c r="F128" s="740" t="s">
        <v>945</v>
      </c>
      <c r="G128" s="740" t="s">
        <v>1139</v>
      </c>
      <c r="H128" s="743" t="s">
        <v>946</v>
      </c>
      <c r="I128" s="840" t="s">
        <v>947</v>
      </c>
      <c r="J128" s="865" t="s">
        <v>948</v>
      </c>
      <c r="K128" s="765" t="s">
        <v>928</v>
      </c>
      <c r="L128" s="867"/>
      <c r="M128" s="830" t="s">
        <v>929</v>
      </c>
      <c r="N128" s="858"/>
      <c r="O128" s="830"/>
      <c r="P128" s="858"/>
      <c r="Q128" s="830"/>
      <c r="R128" s="858"/>
      <c r="S128" s="830"/>
      <c r="T128" s="858"/>
      <c r="U128" s="830"/>
      <c r="V128" s="858"/>
      <c r="W128" s="830"/>
      <c r="X128" s="858"/>
      <c r="Y128" s="858"/>
      <c r="Z128" s="858"/>
      <c r="AA128" s="830"/>
      <c r="AB128" s="830"/>
      <c r="AC128" s="830"/>
      <c r="AD128" s="830"/>
    </row>
    <row r="129" spans="1:33" ht="18">
      <c r="A129" s="741"/>
      <c r="B129" s="741"/>
      <c r="C129" s="741"/>
      <c r="D129" s="741"/>
      <c r="E129" s="741"/>
      <c r="F129" s="741"/>
      <c r="G129" s="816"/>
      <c r="H129" s="744"/>
      <c r="I129" s="841"/>
      <c r="J129" s="866"/>
      <c r="K129" s="767"/>
      <c r="L129" s="868"/>
      <c r="M129" s="808" t="s">
        <v>930</v>
      </c>
      <c r="N129" s="861"/>
      <c r="O129" s="808" t="s">
        <v>931</v>
      </c>
      <c r="P129" s="861"/>
      <c r="Q129" s="808" t="s">
        <v>932</v>
      </c>
      <c r="R129" s="861"/>
      <c r="S129" s="808" t="s">
        <v>933</v>
      </c>
      <c r="T129" s="861"/>
      <c r="U129" s="808" t="s">
        <v>934</v>
      </c>
      <c r="V129" s="861"/>
      <c r="W129" s="808" t="s">
        <v>935</v>
      </c>
      <c r="X129" s="861"/>
      <c r="Y129" s="862" t="s">
        <v>936</v>
      </c>
      <c r="Z129" s="861"/>
      <c r="AA129" s="808" t="s">
        <v>950</v>
      </c>
      <c r="AB129" s="809"/>
      <c r="AC129" s="808" t="s">
        <v>951</v>
      </c>
      <c r="AD129" s="809"/>
    </row>
    <row r="130" spans="1:33" ht="46.5" customHeight="1">
      <c r="A130" s="742"/>
      <c r="B130" s="742"/>
      <c r="C130" s="742"/>
      <c r="D130" s="742"/>
      <c r="E130" s="742"/>
      <c r="F130" s="742"/>
      <c r="G130" s="817"/>
      <c r="H130" s="745"/>
      <c r="I130" s="439" t="s">
        <v>126</v>
      </c>
      <c r="J130" s="472" t="s">
        <v>938</v>
      </c>
      <c r="K130" s="416" t="s">
        <v>937</v>
      </c>
      <c r="L130" s="489" t="s">
        <v>949</v>
      </c>
      <c r="M130" s="416" t="s">
        <v>937</v>
      </c>
      <c r="N130" s="489" t="s">
        <v>949</v>
      </c>
      <c r="O130" s="416" t="s">
        <v>937</v>
      </c>
      <c r="P130" s="489" t="s">
        <v>949</v>
      </c>
      <c r="Q130" s="416" t="s">
        <v>937</v>
      </c>
      <c r="R130" s="489" t="s">
        <v>949</v>
      </c>
      <c r="S130" s="416" t="s">
        <v>937</v>
      </c>
      <c r="T130" s="489" t="s">
        <v>949</v>
      </c>
      <c r="U130" s="416" t="s">
        <v>937</v>
      </c>
      <c r="V130" s="489" t="s">
        <v>949</v>
      </c>
      <c r="W130" s="416" t="s">
        <v>937</v>
      </c>
      <c r="X130" s="489" t="s">
        <v>949</v>
      </c>
      <c r="Y130" s="497" t="s">
        <v>937</v>
      </c>
      <c r="Z130" s="489" t="s">
        <v>949</v>
      </c>
      <c r="AA130" s="416" t="s">
        <v>937</v>
      </c>
      <c r="AB130" s="381" t="s">
        <v>949</v>
      </c>
      <c r="AC130" s="416" t="s">
        <v>937</v>
      </c>
      <c r="AD130" s="381" t="s">
        <v>949</v>
      </c>
    </row>
    <row r="131" spans="1:33" s="19" customFormat="1" ht="18.75">
      <c r="A131" s="32">
        <v>31</v>
      </c>
      <c r="B131" s="51" t="s">
        <v>247</v>
      </c>
      <c r="C131" s="51" t="s">
        <v>248</v>
      </c>
      <c r="D131" s="200">
        <v>11</v>
      </c>
      <c r="E131" s="200" t="s">
        <v>1402</v>
      </c>
      <c r="F131" s="200" t="s">
        <v>1384</v>
      </c>
      <c r="G131" s="200" t="s">
        <v>1405</v>
      </c>
      <c r="H131" s="386">
        <v>50</v>
      </c>
      <c r="I131" s="386">
        <v>16</v>
      </c>
      <c r="J131" s="476">
        <f t="shared" ref="J131:J144" si="51">I131*100/H131</f>
        <v>32</v>
      </c>
      <c r="K131" s="386">
        <v>3</v>
      </c>
      <c r="L131" s="476">
        <f t="shared" ref="L131:L144" si="52">K131*100/I131</f>
        <v>18.75</v>
      </c>
      <c r="M131" s="465">
        <v>0</v>
      </c>
      <c r="N131" s="476">
        <f t="shared" ref="N131:N144" si="53">M131*100/I131</f>
        <v>0</v>
      </c>
      <c r="O131" s="465">
        <v>12</v>
      </c>
      <c r="P131" s="476">
        <f t="shared" ref="P131:P144" si="54">O131*100/I131</f>
        <v>75</v>
      </c>
      <c r="Q131" s="465">
        <v>6</v>
      </c>
      <c r="R131" s="476">
        <f t="shared" ref="R131:R144" si="55">Q131*100/I131</f>
        <v>37.5</v>
      </c>
      <c r="S131" s="465">
        <v>0</v>
      </c>
      <c r="T131" s="476">
        <f t="shared" ref="T131:T144" si="56">S131*100/I131</f>
        <v>0</v>
      </c>
      <c r="U131" s="465">
        <v>0</v>
      </c>
      <c r="V131" s="476">
        <f t="shared" ref="V131:V144" si="57">U131*100/I131</f>
        <v>0</v>
      </c>
      <c r="W131" s="465">
        <v>0</v>
      </c>
      <c r="X131" s="476">
        <f t="shared" ref="X131:X144" si="58">W131*100/I131</f>
        <v>0</v>
      </c>
      <c r="Y131" s="501">
        <v>0</v>
      </c>
      <c r="Z131" s="476">
        <f t="shared" ref="Z131:Z144" si="59">Y131*100/I131</f>
        <v>0</v>
      </c>
      <c r="AA131" s="465">
        <v>0</v>
      </c>
      <c r="AB131" s="387">
        <f t="shared" ref="AB131:AB144" si="60">AA131*100/I131</f>
        <v>0</v>
      </c>
      <c r="AC131" s="465">
        <v>5</v>
      </c>
      <c r="AD131" s="387">
        <f>AC131*100/I131</f>
        <v>31.25</v>
      </c>
      <c r="AE131" s="15">
        <v>1</v>
      </c>
      <c r="AF131" s="15">
        <v>1</v>
      </c>
    </row>
    <row r="132" spans="1:33" s="9" customFormat="1" ht="18.75">
      <c r="A132" s="32">
        <v>32</v>
      </c>
      <c r="B132" s="51" t="s">
        <v>249</v>
      </c>
      <c r="C132" s="51" t="s">
        <v>250</v>
      </c>
      <c r="D132" s="32">
        <v>12</v>
      </c>
      <c r="E132" s="200" t="s">
        <v>1402</v>
      </c>
      <c r="F132" s="200" t="s">
        <v>1384</v>
      </c>
      <c r="G132" s="200" t="s">
        <v>1405</v>
      </c>
      <c r="H132" s="386">
        <v>36</v>
      </c>
      <c r="I132" s="386">
        <v>36</v>
      </c>
      <c r="J132" s="476">
        <f t="shared" si="51"/>
        <v>100</v>
      </c>
      <c r="K132" s="386">
        <v>16</v>
      </c>
      <c r="L132" s="476">
        <f t="shared" si="52"/>
        <v>44.444444444444443</v>
      </c>
      <c r="M132" s="465">
        <v>0</v>
      </c>
      <c r="N132" s="476">
        <f t="shared" si="53"/>
        <v>0</v>
      </c>
      <c r="O132" s="465">
        <v>15</v>
      </c>
      <c r="P132" s="476">
        <f t="shared" si="54"/>
        <v>41.666666666666664</v>
      </c>
      <c r="Q132" s="465">
        <v>3</v>
      </c>
      <c r="R132" s="476">
        <f t="shared" si="55"/>
        <v>8.3333333333333339</v>
      </c>
      <c r="S132" s="465">
        <v>0</v>
      </c>
      <c r="T132" s="476">
        <f t="shared" si="56"/>
        <v>0</v>
      </c>
      <c r="U132" s="465">
        <v>0</v>
      </c>
      <c r="V132" s="476">
        <f t="shared" si="57"/>
        <v>0</v>
      </c>
      <c r="W132" s="465">
        <v>0</v>
      </c>
      <c r="X132" s="476">
        <f t="shared" si="58"/>
        <v>0</v>
      </c>
      <c r="Y132" s="501">
        <v>0</v>
      </c>
      <c r="Z132" s="476">
        <f t="shared" si="59"/>
        <v>0</v>
      </c>
      <c r="AA132" s="465">
        <v>0</v>
      </c>
      <c r="AB132" s="387">
        <f t="shared" si="60"/>
        <v>0</v>
      </c>
      <c r="AC132" s="465">
        <v>2</v>
      </c>
      <c r="AD132" s="387">
        <f>AC132*100/I132</f>
        <v>5.5555555555555554</v>
      </c>
      <c r="AE132" s="15">
        <v>1</v>
      </c>
      <c r="AF132" s="15">
        <v>1</v>
      </c>
    </row>
    <row r="133" spans="1:33" s="19" customFormat="1" ht="18.75">
      <c r="A133" s="32">
        <v>33</v>
      </c>
      <c r="B133" s="51" t="s">
        <v>251</v>
      </c>
      <c r="C133" s="51" t="s">
        <v>252</v>
      </c>
      <c r="D133" s="32">
        <v>13</v>
      </c>
      <c r="E133" s="200" t="s">
        <v>1402</v>
      </c>
      <c r="F133" s="200" t="s">
        <v>1384</v>
      </c>
      <c r="G133" s="200" t="s">
        <v>1405</v>
      </c>
      <c r="H133" s="386">
        <v>30</v>
      </c>
      <c r="I133" s="386">
        <v>7</v>
      </c>
      <c r="J133" s="476">
        <f t="shared" si="51"/>
        <v>23.333333333333332</v>
      </c>
      <c r="K133" s="386">
        <v>4</v>
      </c>
      <c r="L133" s="476">
        <f t="shared" si="52"/>
        <v>57.142857142857146</v>
      </c>
      <c r="M133" s="465">
        <v>0</v>
      </c>
      <c r="N133" s="476">
        <f t="shared" si="53"/>
        <v>0</v>
      </c>
      <c r="O133" s="465">
        <v>3</v>
      </c>
      <c r="P133" s="476">
        <f t="shared" si="54"/>
        <v>42.857142857142854</v>
      </c>
      <c r="Q133" s="465">
        <v>2</v>
      </c>
      <c r="R133" s="476">
        <f t="shared" si="55"/>
        <v>28.571428571428573</v>
      </c>
      <c r="S133" s="465">
        <v>0</v>
      </c>
      <c r="T133" s="476">
        <f t="shared" si="56"/>
        <v>0</v>
      </c>
      <c r="U133" s="465">
        <v>0</v>
      </c>
      <c r="V133" s="476">
        <f t="shared" si="57"/>
        <v>0</v>
      </c>
      <c r="W133" s="465">
        <v>0</v>
      </c>
      <c r="X133" s="476">
        <f t="shared" si="58"/>
        <v>0</v>
      </c>
      <c r="Y133" s="501">
        <v>0</v>
      </c>
      <c r="Z133" s="476">
        <f t="shared" si="59"/>
        <v>0</v>
      </c>
      <c r="AA133" s="465">
        <v>0</v>
      </c>
      <c r="AB133" s="387">
        <f t="shared" si="60"/>
        <v>0</v>
      </c>
      <c r="AC133" s="465">
        <v>1</v>
      </c>
      <c r="AD133" s="387">
        <f>AC133*100/I133</f>
        <v>14.285714285714286</v>
      </c>
      <c r="AE133" s="15">
        <v>1</v>
      </c>
      <c r="AF133" s="15">
        <v>1</v>
      </c>
    </row>
    <row r="134" spans="1:33" s="19" customFormat="1" ht="18.75">
      <c r="A134" s="32">
        <v>34</v>
      </c>
      <c r="B134" s="51" t="s">
        <v>2046</v>
      </c>
      <c r="C134" s="51" t="s">
        <v>253</v>
      </c>
      <c r="D134" s="32">
        <v>13</v>
      </c>
      <c r="E134" s="200" t="s">
        <v>1402</v>
      </c>
      <c r="F134" s="200" t="s">
        <v>1384</v>
      </c>
      <c r="G134" s="200" t="s">
        <v>1405</v>
      </c>
      <c r="H134" s="386">
        <v>39</v>
      </c>
      <c r="I134" s="386">
        <v>28</v>
      </c>
      <c r="J134" s="476">
        <f t="shared" si="51"/>
        <v>71.794871794871796</v>
      </c>
      <c r="K134" s="386">
        <v>18</v>
      </c>
      <c r="L134" s="476">
        <f t="shared" si="52"/>
        <v>64.285714285714292</v>
      </c>
      <c r="M134" s="465">
        <v>1</v>
      </c>
      <c r="N134" s="476">
        <f t="shared" si="53"/>
        <v>3.5714285714285716</v>
      </c>
      <c r="O134" s="465">
        <v>16</v>
      </c>
      <c r="P134" s="476">
        <f t="shared" si="54"/>
        <v>57.142857142857146</v>
      </c>
      <c r="Q134" s="465">
        <v>18</v>
      </c>
      <c r="R134" s="476">
        <f t="shared" si="55"/>
        <v>64.285714285714292</v>
      </c>
      <c r="S134" s="465">
        <v>0</v>
      </c>
      <c r="T134" s="476">
        <f t="shared" si="56"/>
        <v>0</v>
      </c>
      <c r="U134" s="465">
        <v>0</v>
      </c>
      <c r="V134" s="476">
        <f t="shared" si="57"/>
        <v>0</v>
      </c>
      <c r="W134" s="465">
        <v>0</v>
      </c>
      <c r="X134" s="476">
        <f t="shared" si="58"/>
        <v>0</v>
      </c>
      <c r="Y134" s="501">
        <v>0</v>
      </c>
      <c r="Z134" s="476">
        <f t="shared" si="59"/>
        <v>0</v>
      </c>
      <c r="AA134" s="465">
        <v>0</v>
      </c>
      <c r="AB134" s="387">
        <f t="shared" si="60"/>
        <v>0</v>
      </c>
      <c r="AC134" s="465">
        <v>3</v>
      </c>
      <c r="AD134" s="387">
        <f>AC134*100/I134</f>
        <v>10.714285714285714</v>
      </c>
      <c r="AE134" s="15">
        <v>1</v>
      </c>
      <c r="AF134" s="15">
        <v>1</v>
      </c>
    </row>
    <row r="135" spans="1:33" s="9" customFormat="1" ht="18.75">
      <c r="A135" s="32">
        <v>35</v>
      </c>
      <c r="B135" s="51" t="s">
        <v>254</v>
      </c>
      <c r="C135" s="51" t="s">
        <v>255</v>
      </c>
      <c r="D135" s="32">
        <v>15</v>
      </c>
      <c r="E135" s="200" t="s">
        <v>1402</v>
      </c>
      <c r="F135" s="200" t="s">
        <v>1384</v>
      </c>
      <c r="G135" s="200" t="s">
        <v>1405</v>
      </c>
      <c r="H135" s="386">
        <v>22</v>
      </c>
      <c r="I135" s="386">
        <v>10</v>
      </c>
      <c r="J135" s="476">
        <f t="shared" si="51"/>
        <v>45.454545454545453</v>
      </c>
      <c r="K135" s="386">
        <v>6</v>
      </c>
      <c r="L135" s="476">
        <f t="shared" si="52"/>
        <v>60</v>
      </c>
      <c r="M135" s="465">
        <v>0</v>
      </c>
      <c r="N135" s="476">
        <f t="shared" si="53"/>
        <v>0</v>
      </c>
      <c r="O135" s="465">
        <v>4</v>
      </c>
      <c r="P135" s="476">
        <f t="shared" si="54"/>
        <v>40</v>
      </c>
      <c r="Q135" s="465">
        <v>1</v>
      </c>
      <c r="R135" s="476">
        <f t="shared" si="55"/>
        <v>10</v>
      </c>
      <c r="S135" s="465"/>
      <c r="T135" s="476">
        <f t="shared" si="56"/>
        <v>0</v>
      </c>
      <c r="U135" s="465">
        <v>0</v>
      </c>
      <c r="V135" s="476">
        <f t="shared" si="57"/>
        <v>0</v>
      </c>
      <c r="W135" s="465">
        <v>1</v>
      </c>
      <c r="X135" s="476">
        <f t="shared" si="58"/>
        <v>10</v>
      </c>
      <c r="Y135" s="501">
        <v>0</v>
      </c>
      <c r="Z135" s="476">
        <f t="shared" si="59"/>
        <v>0</v>
      </c>
      <c r="AA135" s="465">
        <v>0</v>
      </c>
      <c r="AB135" s="387">
        <f t="shared" si="60"/>
        <v>0</v>
      </c>
      <c r="AC135" s="465">
        <v>0</v>
      </c>
      <c r="AD135" s="387">
        <f t="shared" ref="AD135:AD144" si="61">AC135*100/I135</f>
        <v>0</v>
      </c>
      <c r="AE135" s="15">
        <v>1</v>
      </c>
      <c r="AF135" s="15">
        <v>1</v>
      </c>
    </row>
    <row r="136" spans="1:33" s="9" customFormat="1" ht="18.75">
      <c r="A136" s="32">
        <v>36</v>
      </c>
      <c r="B136" s="51" t="s">
        <v>2331</v>
      </c>
      <c r="C136" s="51" t="s">
        <v>1311</v>
      </c>
      <c r="D136" s="32">
        <v>15</v>
      </c>
      <c r="E136" s="200" t="s">
        <v>1402</v>
      </c>
      <c r="F136" s="200" t="s">
        <v>1384</v>
      </c>
      <c r="G136" s="200" t="s">
        <v>1405</v>
      </c>
      <c r="H136" s="386">
        <v>46</v>
      </c>
      <c r="I136" s="386">
        <v>30</v>
      </c>
      <c r="J136" s="476">
        <f t="shared" si="51"/>
        <v>65.217391304347828</v>
      </c>
      <c r="K136" s="386">
        <v>10</v>
      </c>
      <c r="L136" s="476">
        <f t="shared" si="52"/>
        <v>33.333333333333336</v>
      </c>
      <c r="M136" s="465">
        <v>0</v>
      </c>
      <c r="N136" s="476">
        <f t="shared" si="53"/>
        <v>0</v>
      </c>
      <c r="O136" s="465">
        <v>6</v>
      </c>
      <c r="P136" s="476">
        <f t="shared" si="54"/>
        <v>20</v>
      </c>
      <c r="Q136" s="465">
        <v>4</v>
      </c>
      <c r="R136" s="476">
        <f t="shared" si="55"/>
        <v>13.333333333333334</v>
      </c>
      <c r="S136" s="465">
        <v>0</v>
      </c>
      <c r="T136" s="476">
        <f t="shared" si="56"/>
        <v>0</v>
      </c>
      <c r="U136" s="465">
        <v>0</v>
      </c>
      <c r="V136" s="476">
        <f t="shared" si="57"/>
        <v>0</v>
      </c>
      <c r="W136" s="465">
        <v>0</v>
      </c>
      <c r="X136" s="476">
        <f t="shared" si="58"/>
        <v>0</v>
      </c>
      <c r="Y136" s="501">
        <v>0</v>
      </c>
      <c r="Z136" s="476">
        <f t="shared" si="59"/>
        <v>0</v>
      </c>
      <c r="AA136" s="465">
        <v>0</v>
      </c>
      <c r="AB136" s="387">
        <f t="shared" si="60"/>
        <v>0</v>
      </c>
      <c r="AC136" s="465">
        <v>0</v>
      </c>
      <c r="AD136" s="387">
        <f t="shared" si="61"/>
        <v>0</v>
      </c>
      <c r="AE136" s="15">
        <v>1</v>
      </c>
      <c r="AF136" s="15">
        <v>1</v>
      </c>
    </row>
    <row r="137" spans="1:33" s="9" customFormat="1" ht="18.75">
      <c r="A137" s="32">
        <v>37</v>
      </c>
      <c r="B137" s="51" t="s">
        <v>257</v>
      </c>
      <c r="C137" s="51" t="s">
        <v>258</v>
      </c>
      <c r="D137" s="32">
        <v>15</v>
      </c>
      <c r="E137" s="200" t="s">
        <v>1402</v>
      </c>
      <c r="F137" s="200" t="s">
        <v>1384</v>
      </c>
      <c r="G137" s="200" t="s">
        <v>1405</v>
      </c>
      <c r="H137" s="386">
        <v>32</v>
      </c>
      <c r="I137" s="386">
        <v>22</v>
      </c>
      <c r="J137" s="476">
        <f t="shared" si="51"/>
        <v>68.75</v>
      </c>
      <c r="K137" s="386">
        <v>2</v>
      </c>
      <c r="L137" s="476">
        <f t="shared" si="52"/>
        <v>9.0909090909090917</v>
      </c>
      <c r="M137" s="465">
        <v>0</v>
      </c>
      <c r="N137" s="476">
        <f t="shared" si="53"/>
        <v>0</v>
      </c>
      <c r="O137" s="465">
        <v>1</v>
      </c>
      <c r="P137" s="476">
        <f t="shared" si="54"/>
        <v>4.5454545454545459</v>
      </c>
      <c r="Q137" s="465">
        <v>1</v>
      </c>
      <c r="R137" s="476">
        <f t="shared" si="55"/>
        <v>4.5454545454545459</v>
      </c>
      <c r="S137" s="465">
        <v>0</v>
      </c>
      <c r="T137" s="476">
        <f t="shared" si="56"/>
        <v>0</v>
      </c>
      <c r="U137" s="465">
        <v>0</v>
      </c>
      <c r="V137" s="476">
        <f t="shared" si="57"/>
        <v>0</v>
      </c>
      <c r="W137" s="465">
        <v>0</v>
      </c>
      <c r="X137" s="476">
        <f t="shared" si="58"/>
        <v>0</v>
      </c>
      <c r="Y137" s="501">
        <v>0</v>
      </c>
      <c r="Z137" s="476">
        <f t="shared" si="59"/>
        <v>0</v>
      </c>
      <c r="AA137" s="465">
        <v>0</v>
      </c>
      <c r="AB137" s="387">
        <f t="shared" si="60"/>
        <v>0</v>
      </c>
      <c r="AC137" s="465">
        <v>0</v>
      </c>
      <c r="AD137" s="387">
        <f t="shared" si="61"/>
        <v>0</v>
      </c>
      <c r="AE137" s="15">
        <v>1</v>
      </c>
      <c r="AF137" s="15">
        <v>1</v>
      </c>
    </row>
    <row r="138" spans="1:33" s="9" customFormat="1" ht="18.75">
      <c r="A138" s="32">
        <v>38</v>
      </c>
      <c r="B138" s="51" t="s">
        <v>259</v>
      </c>
      <c r="C138" s="51" t="s">
        <v>260</v>
      </c>
      <c r="D138" s="32">
        <v>15</v>
      </c>
      <c r="E138" s="200" t="s">
        <v>1402</v>
      </c>
      <c r="F138" s="200" t="s">
        <v>1384</v>
      </c>
      <c r="G138" s="200" t="s">
        <v>1405</v>
      </c>
      <c r="H138" s="386">
        <v>22</v>
      </c>
      <c r="I138" s="386">
        <v>22</v>
      </c>
      <c r="J138" s="476">
        <f t="shared" si="51"/>
        <v>100</v>
      </c>
      <c r="K138" s="386">
        <v>7</v>
      </c>
      <c r="L138" s="476">
        <f t="shared" si="52"/>
        <v>31.818181818181817</v>
      </c>
      <c r="M138" s="465">
        <v>0</v>
      </c>
      <c r="N138" s="476">
        <f t="shared" si="53"/>
        <v>0</v>
      </c>
      <c r="O138" s="465">
        <v>7</v>
      </c>
      <c r="P138" s="476">
        <f t="shared" si="54"/>
        <v>31.818181818181817</v>
      </c>
      <c r="Q138" s="465">
        <v>3</v>
      </c>
      <c r="R138" s="476">
        <f t="shared" si="55"/>
        <v>13.636363636363637</v>
      </c>
      <c r="S138" s="465">
        <v>0</v>
      </c>
      <c r="T138" s="476">
        <f t="shared" si="56"/>
        <v>0</v>
      </c>
      <c r="U138" s="465">
        <v>0</v>
      </c>
      <c r="V138" s="476">
        <f t="shared" si="57"/>
        <v>0</v>
      </c>
      <c r="W138" s="465">
        <v>0</v>
      </c>
      <c r="X138" s="476">
        <f t="shared" si="58"/>
        <v>0</v>
      </c>
      <c r="Y138" s="501">
        <v>0</v>
      </c>
      <c r="Z138" s="476">
        <f t="shared" si="59"/>
        <v>0</v>
      </c>
      <c r="AA138" s="465">
        <v>0</v>
      </c>
      <c r="AB138" s="387">
        <f t="shared" si="60"/>
        <v>0</v>
      </c>
      <c r="AC138" s="465">
        <v>0</v>
      </c>
      <c r="AD138" s="387">
        <f t="shared" si="61"/>
        <v>0</v>
      </c>
      <c r="AE138" s="15">
        <v>1</v>
      </c>
      <c r="AF138" s="15">
        <v>1</v>
      </c>
    </row>
    <row r="139" spans="1:33" s="121" customFormat="1" ht="21.75">
      <c r="A139" s="32">
        <v>39</v>
      </c>
      <c r="B139" s="51" t="s">
        <v>261</v>
      </c>
      <c r="C139" s="51" t="s">
        <v>262</v>
      </c>
      <c r="D139" s="32">
        <v>16</v>
      </c>
      <c r="E139" s="200" t="s">
        <v>1402</v>
      </c>
      <c r="F139" s="200" t="s">
        <v>1384</v>
      </c>
      <c r="G139" s="200" t="s">
        <v>1405</v>
      </c>
      <c r="H139" s="386"/>
      <c r="I139" s="386"/>
      <c r="J139" s="476" t="e">
        <f t="shared" si="51"/>
        <v>#DIV/0!</v>
      </c>
      <c r="K139" s="386"/>
      <c r="L139" s="476" t="e">
        <f t="shared" si="52"/>
        <v>#DIV/0!</v>
      </c>
      <c r="M139" s="465"/>
      <c r="N139" s="476" t="e">
        <f t="shared" si="53"/>
        <v>#DIV/0!</v>
      </c>
      <c r="O139" s="465"/>
      <c r="P139" s="476" t="e">
        <f t="shared" si="54"/>
        <v>#DIV/0!</v>
      </c>
      <c r="Q139" s="465"/>
      <c r="R139" s="476" t="e">
        <f t="shared" si="55"/>
        <v>#DIV/0!</v>
      </c>
      <c r="S139" s="465"/>
      <c r="T139" s="476" t="e">
        <f t="shared" si="56"/>
        <v>#DIV/0!</v>
      </c>
      <c r="U139" s="465"/>
      <c r="V139" s="476" t="e">
        <f t="shared" si="57"/>
        <v>#DIV/0!</v>
      </c>
      <c r="W139" s="465"/>
      <c r="X139" s="476" t="e">
        <f t="shared" si="58"/>
        <v>#DIV/0!</v>
      </c>
      <c r="Y139" s="501"/>
      <c r="Z139" s="476" t="e">
        <f t="shared" si="59"/>
        <v>#DIV/0!</v>
      </c>
      <c r="AA139" s="465"/>
      <c r="AB139" s="387" t="e">
        <f t="shared" si="60"/>
        <v>#DIV/0!</v>
      </c>
      <c r="AC139" s="465"/>
      <c r="AD139" s="387" t="e">
        <f t="shared" si="61"/>
        <v>#DIV/0!</v>
      </c>
      <c r="AE139" s="121">
        <v>1</v>
      </c>
      <c r="AF139" s="121">
        <v>0</v>
      </c>
      <c r="AG139" s="127" t="s">
        <v>2407</v>
      </c>
    </row>
    <row r="140" spans="1:33" s="121" customFormat="1" ht="21.75">
      <c r="A140" s="32">
        <v>40</v>
      </c>
      <c r="B140" s="51" t="s">
        <v>263</v>
      </c>
      <c r="C140" s="51" t="s">
        <v>264</v>
      </c>
      <c r="D140" s="32">
        <v>16</v>
      </c>
      <c r="E140" s="200" t="s">
        <v>1402</v>
      </c>
      <c r="F140" s="200" t="s">
        <v>1384</v>
      </c>
      <c r="G140" s="200" t="s">
        <v>1405</v>
      </c>
      <c r="H140" s="386"/>
      <c r="I140" s="386"/>
      <c r="J140" s="476" t="e">
        <f t="shared" si="51"/>
        <v>#DIV/0!</v>
      </c>
      <c r="K140" s="386"/>
      <c r="L140" s="476" t="e">
        <f t="shared" si="52"/>
        <v>#DIV/0!</v>
      </c>
      <c r="M140" s="465"/>
      <c r="N140" s="476" t="e">
        <f t="shared" si="53"/>
        <v>#DIV/0!</v>
      </c>
      <c r="O140" s="465"/>
      <c r="P140" s="476" t="e">
        <f t="shared" si="54"/>
        <v>#DIV/0!</v>
      </c>
      <c r="Q140" s="465"/>
      <c r="R140" s="476" t="e">
        <f t="shared" si="55"/>
        <v>#DIV/0!</v>
      </c>
      <c r="S140" s="465"/>
      <c r="T140" s="476" t="e">
        <f t="shared" si="56"/>
        <v>#DIV/0!</v>
      </c>
      <c r="U140" s="465"/>
      <c r="V140" s="476" t="e">
        <f t="shared" si="57"/>
        <v>#DIV/0!</v>
      </c>
      <c r="W140" s="465"/>
      <c r="X140" s="476" t="e">
        <f t="shared" si="58"/>
        <v>#DIV/0!</v>
      </c>
      <c r="Y140" s="501"/>
      <c r="Z140" s="476" t="e">
        <f t="shared" si="59"/>
        <v>#DIV/0!</v>
      </c>
      <c r="AA140" s="465"/>
      <c r="AB140" s="387" t="e">
        <f t="shared" si="60"/>
        <v>#DIV/0!</v>
      </c>
      <c r="AC140" s="465"/>
      <c r="AD140" s="387" t="e">
        <f t="shared" si="61"/>
        <v>#DIV/0!</v>
      </c>
      <c r="AE140" s="121">
        <v>1</v>
      </c>
      <c r="AF140" s="121">
        <v>0</v>
      </c>
      <c r="AG140" s="127" t="s">
        <v>2407</v>
      </c>
    </row>
    <row r="141" spans="1:33" s="19" customFormat="1" ht="18.75">
      <c r="A141" s="32">
        <v>41</v>
      </c>
      <c r="B141" s="51" t="s">
        <v>265</v>
      </c>
      <c r="C141" s="51" t="s">
        <v>266</v>
      </c>
      <c r="D141" s="32">
        <v>16</v>
      </c>
      <c r="E141" s="200" t="s">
        <v>1402</v>
      </c>
      <c r="F141" s="200" t="s">
        <v>1384</v>
      </c>
      <c r="G141" s="200" t="s">
        <v>1405</v>
      </c>
      <c r="H141" s="386">
        <v>30</v>
      </c>
      <c r="I141" s="386">
        <v>26</v>
      </c>
      <c r="J141" s="476">
        <f t="shared" si="51"/>
        <v>86.666666666666671</v>
      </c>
      <c r="K141" s="386">
        <v>4</v>
      </c>
      <c r="L141" s="476">
        <f t="shared" si="52"/>
        <v>15.384615384615385</v>
      </c>
      <c r="M141" s="465">
        <v>0</v>
      </c>
      <c r="N141" s="476">
        <f t="shared" si="53"/>
        <v>0</v>
      </c>
      <c r="O141" s="465">
        <v>4</v>
      </c>
      <c r="P141" s="476">
        <f t="shared" si="54"/>
        <v>15.384615384615385</v>
      </c>
      <c r="Q141" s="465">
        <v>0</v>
      </c>
      <c r="R141" s="476">
        <f t="shared" si="55"/>
        <v>0</v>
      </c>
      <c r="S141" s="465">
        <v>0</v>
      </c>
      <c r="T141" s="476">
        <f t="shared" si="56"/>
        <v>0</v>
      </c>
      <c r="U141" s="465">
        <v>0</v>
      </c>
      <c r="V141" s="476">
        <f t="shared" si="57"/>
        <v>0</v>
      </c>
      <c r="W141" s="465">
        <v>0</v>
      </c>
      <c r="X141" s="476">
        <f t="shared" si="58"/>
        <v>0</v>
      </c>
      <c r="Y141" s="501">
        <v>0</v>
      </c>
      <c r="Z141" s="476">
        <f t="shared" si="59"/>
        <v>0</v>
      </c>
      <c r="AA141" s="465">
        <v>0</v>
      </c>
      <c r="AB141" s="387">
        <f t="shared" si="60"/>
        <v>0</v>
      </c>
      <c r="AC141" s="465">
        <v>0</v>
      </c>
      <c r="AD141" s="387">
        <f t="shared" si="61"/>
        <v>0</v>
      </c>
      <c r="AE141" s="15">
        <v>1</v>
      </c>
      <c r="AF141" s="15">
        <v>1</v>
      </c>
    </row>
    <row r="142" spans="1:33" s="121" customFormat="1" ht="21.75">
      <c r="A142" s="32">
        <v>42</v>
      </c>
      <c r="B142" s="51" t="s">
        <v>267</v>
      </c>
      <c r="C142" s="51" t="s">
        <v>268</v>
      </c>
      <c r="D142" s="32">
        <v>17</v>
      </c>
      <c r="E142" s="200" t="s">
        <v>1402</v>
      </c>
      <c r="F142" s="200" t="s">
        <v>1384</v>
      </c>
      <c r="G142" s="200" t="s">
        <v>1405</v>
      </c>
      <c r="H142" s="386"/>
      <c r="I142" s="386"/>
      <c r="J142" s="476" t="e">
        <f t="shared" si="51"/>
        <v>#DIV/0!</v>
      </c>
      <c r="K142" s="386"/>
      <c r="L142" s="476" t="e">
        <f t="shared" si="52"/>
        <v>#DIV/0!</v>
      </c>
      <c r="M142" s="465"/>
      <c r="N142" s="476" t="e">
        <f t="shared" si="53"/>
        <v>#DIV/0!</v>
      </c>
      <c r="O142" s="465"/>
      <c r="P142" s="476" t="e">
        <f t="shared" si="54"/>
        <v>#DIV/0!</v>
      </c>
      <c r="Q142" s="465"/>
      <c r="R142" s="476" t="e">
        <f t="shared" si="55"/>
        <v>#DIV/0!</v>
      </c>
      <c r="S142" s="465"/>
      <c r="T142" s="476" t="e">
        <f t="shared" si="56"/>
        <v>#DIV/0!</v>
      </c>
      <c r="U142" s="465"/>
      <c r="V142" s="476" t="e">
        <f t="shared" si="57"/>
        <v>#DIV/0!</v>
      </c>
      <c r="W142" s="465"/>
      <c r="X142" s="476" t="e">
        <f t="shared" si="58"/>
        <v>#DIV/0!</v>
      </c>
      <c r="Y142" s="501"/>
      <c r="Z142" s="476" t="e">
        <f t="shared" si="59"/>
        <v>#DIV/0!</v>
      </c>
      <c r="AA142" s="465"/>
      <c r="AB142" s="387" t="e">
        <f t="shared" si="60"/>
        <v>#DIV/0!</v>
      </c>
      <c r="AC142" s="465"/>
      <c r="AD142" s="387" t="e">
        <f t="shared" si="61"/>
        <v>#DIV/0!</v>
      </c>
      <c r="AE142" s="121">
        <v>1</v>
      </c>
      <c r="AF142" s="121">
        <v>0</v>
      </c>
      <c r="AG142" s="129" t="s">
        <v>2407</v>
      </c>
    </row>
    <row r="143" spans="1:33" s="9" customFormat="1" ht="18.75">
      <c r="A143" s="32">
        <v>43</v>
      </c>
      <c r="B143" s="51" t="s">
        <v>269</v>
      </c>
      <c r="C143" s="51" t="s">
        <v>270</v>
      </c>
      <c r="D143" s="32">
        <v>17</v>
      </c>
      <c r="E143" s="200" t="s">
        <v>1402</v>
      </c>
      <c r="F143" s="200" t="s">
        <v>1384</v>
      </c>
      <c r="G143" s="200" t="s">
        <v>1405</v>
      </c>
      <c r="H143" s="388">
        <v>16</v>
      </c>
      <c r="I143" s="388">
        <v>15</v>
      </c>
      <c r="J143" s="477">
        <f t="shared" si="51"/>
        <v>93.75</v>
      </c>
      <c r="K143" s="388">
        <v>4</v>
      </c>
      <c r="L143" s="477">
        <f t="shared" si="52"/>
        <v>26.666666666666668</v>
      </c>
      <c r="M143" s="466">
        <v>0</v>
      </c>
      <c r="N143" s="477">
        <f t="shared" si="53"/>
        <v>0</v>
      </c>
      <c r="O143" s="466">
        <v>0</v>
      </c>
      <c r="P143" s="477">
        <f t="shared" si="54"/>
        <v>0</v>
      </c>
      <c r="Q143" s="466">
        <v>0</v>
      </c>
      <c r="R143" s="477">
        <f t="shared" si="55"/>
        <v>0</v>
      </c>
      <c r="S143" s="466">
        <v>0</v>
      </c>
      <c r="T143" s="477">
        <f t="shared" si="56"/>
        <v>0</v>
      </c>
      <c r="U143" s="466">
        <v>0</v>
      </c>
      <c r="V143" s="477">
        <f t="shared" si="57"/>
        <v>0</v>
      </c>
      <c r="W143" s="466">
        <v>0</v>
      </c>
      <c r="X143" s="477">
        <f t="shared" si="58"/>
        <v>0</v>
      </c>
      <c r="Y143" s="502">
        <v>0</v>
      </c>
      <c r="Z143" s="477">
        <f t="shared" si="59"/>
        <v>0</v>
      </c>
      <c r="AA143" s="466">
        <v>0</v>
      </c>
      <c r="AB143" s="389">
        <f t="shared" si="60"/>
        <v>0</v>
      </c>
      <c r="AC143" s="466">
        <v>0</v>
      </c>
      <c r="AD143" s="389">
        <f t="shared" si="61"/>
        <v>0</v>
      </c>
      <c r="AE143" s="15">
        <v>1</v>
      </c>
      <c r="AF143" s="15">
        <v>1</v>
      </c>
      <c r="AG143" s="128" t="s">
        <v>2408</v>
      </c>
    </row>
    <row r="144" spans="1:33" s="121" customFormat="1" ht="18.75">
      <c r="A144" s="32">
        <v>44</v>
      </c>
      <c r="B144" s="51" t="s">
        <v>2336</v>
      </c>
      <c r="C144" s="51"/>
      <c r="D144" s="200">
        <v>13</v>
      </c>
      <c r="E144" s="200" t="s">
        <v>1402</v>
      </c>
      <c r="F144" s="200" t="s">
        <v>1384</v>
      </c>
      <c r="G144" s="200" t="s">
        <v>1405</v>
      </c>
      <c r="H144" s="386"/>
      <c r="I144" s="386"/>
      <c r="J144" s="476" t="e">
        <f t="shared" si="51"/>
        <v>#DIV/0!</v>
      </c>
      <c r="K144" s="386"/>
      <c r="L144" s="476" t="e">
        <f t="shared" si="52"/>
        <v>#DIV/0!</v>
      </c>
      <c r="M144" s="465"/>
      <c r="N144" s="476" t="e">
        <f t="shared" si="53"/>
        <v>#DIV/0!</v>
      </c>
      <c r="O144" s="465"/>
      <c r="P144" s="476" t="e">
        <f t="shared" si="54"/>
        <v>#DIV/0!</v>
      </c>
      <c r="Q144" s="465"/>
      <c r="R144" s="476" t="e">
        <f t="shared" si="55"/>
        <v>#DIV/0!</v>
      </c>
      <c r="S144" s="465"/>
      <c r="T144" s="476" t="e">
        <f t="shared" si="56"/>
        <v>#DIV/0!</v>
      </c>
      <c r="U144" s="465"/>
      <c r="V144" s="476" t="e">
        <f t="shared" si="57"/>
        <v>#DIV/0!</v>
      </c>
      <c r="W144" s="465"/>
      <c r="X144" s="476" t="e">
        <f t="shared" si="58"/>
        <v>#DIV/0!</v>
      </c>
      <c r="Y144" s="501"/>
      <c r="Z144" s="476" t="e">
        <f t="shared" si="59"/>
        <v>#DIV/0!</v>
      </c>
      <c r="AA144" s="465"/>
      <c r="AB144" s="387" t="e">
        <f t="shared" si="60"/>
        <v>#DIV/0!</v>
      </c>
      <c r="AC144" s="465"/>
      <c r="AD144" s="387" t="e">
        <f t="shared" si="61"/>
        <v>#DIV/0!</v>
      </c>
      <c r="AE144" s="121">
        <v>1</v>
      </c>
      <c r="AF144" s="121">
        <v>0</v>
      </c>
      <c r="AG144" s="126" t="s">
        <v>2407</v>
      </c>
    </row>
    <row r="145" spans="1:32" ht="23.25" customHeight="1">
      <c r="A145" s="859" t="s">
        <v>2405</v>
      </c>
      <c r="B145" s="859"/>
      <c r="C145" s="859"/>
      <c r="D145" s="859"/>
      <c r="E145" s="859"/>
      <c r="F145" s="859"/>
      <c r="G145" s="859"/>
      <c r="H145" s="859"/>
      <c r="I145" s="859"/>
      <c r="J145" s="859"/>
      <c r="K145" s="859"/>
      <c r="L145" s="860"/>
      <c r="M145" s="859"/>
      <c r="N145" s="860"/>
      <c r="O145" s="859"/>
      <c r="P145" s="860"/>
      <c r="Q145" s="859"/>
      <c r="R145" s="860"/>
      <c r="S145" s="859"/>
      <c r="T145" s="860"/>
      <c r="U145" s="859"/>
      <c r="V145" s="860"/>
      <c r="W145" s="859"/>
      <c r="X145" s="860"/>
      <c r="Y145" s="860"/>
      <c r="Z145" s="860"/>
      <c r="AA145" s="859"/>
      <c r="AB145" s="859"/>
      <c r="AC145" s="859"/>
      <c r="AD145" s="859"/>
    </row>
    <row r="146" spans="1:32" ht="23.25" customHeight="1">
      <c r="A146" s="810" t="s">
        <v>133</v>
      </c>
      <c r="B146" s="810"/>
      <c r="C146" s="810"/>
      <c r="D146" s="810"/>
      <c r="E146" s="810"/>
      <c r="F146" s="810"/>
      <c r="G146" s="810"/>
      <c r="H146" s="810"/>
      <c r="I146" s="810"/>
      <c r="J146" s="810"/>
      <c r="K146" s="810"/>
      <c r="L146" s="857"/>
      <c r="M146" s="810"/>
      <c r="N146" s="857"/>
      <c r="O146" s="810"/>
      <c r="P146" s="857"/>
      <c r="Q146" s="810"/>
      <c r="R146" s="857"/>
      <c r="S146" s="810"/>
      <c r="T146" s="857"/>
      <c r="U146" s="810"/>
      <c r="V146" s="857"/>
      <c r="W146" s="810"/>
      <c r="X146" s="857"/>
      <c r="Y146" s="857"/>
      <c r="Z146" s="857"/>
      <c r="AA146" s="810"/>
      <c r="AB146" s="810"/>
      <c r="AC146" s="810"/>
      <c r="AD146" s="810"/>
    </row>
    <row r="147" spans="1:32" ht="16.5" customHeight="1">
      <c r="A147" s="293"/>
      <c r="B147" s="293"/>
      <c r="C147" s="293"/>
      <c r="D147" s="293"/>
      <c r="E147" s="293"/>
      <c r="F147" s="293"/>
      <c r="G147" s="293"/>
      <c r="H147" s="295"/>
      <c r="I147" s="295"/>
      <c r="J147" s="470"/>
      <c r="K147" s="295"/>
      <c r="L147" s="470"/>
      <c r="M147" s="295"/>
      <c r="N147" s="470"/>
      <c r="O147" s="295"/>
      <c r="P147" s="470"/>
      <c r="Q147" s="295"/>
      <c r="R147" s="470"/>
      <c r="S147" s="295"/>
      <c r="T147" s="470"/>
      <c r="U147" s="295"/>
      <c r="V147" s="470"/>
      <c r="W147" s="295"/>
      <c r="X147" s="470"/>
      <c r="Y147" s="496"/>
      <c r="Z147" s="470"/>
      <c r="AA147" s="295"/>
      <c r="AB147" s="378"/>
      <c r="AC147" s="295"/>
      <c r="AD147" s="378"/>
    </row>
    <row r="148" spans="1:32" ht="23.25">
      <c r="A148" s="290"/>
      <c r="B148" s="863" t="s">
        <v>971</v>
      </c>
      <c r="C148" s="863"/>
      <c r="D148" s="863"/>
      <c r="E148" s="863"/>
      <c r="F148" s="863"/>
      <c r="G148" s="863"/>
      <c r="H148" s="863"/>
      <c r="I148" s="863"/>
      <c r="J148" s="863"/>
      <c r="K148" s="863"/>
      <c r="L148" s="864"/>
      <c r="M148" s="863"/>
      <c r="N148" s="864"/>
      <c r="O148" s="863"/>
      <c r="P148" s="864"/>
      <c r="Q148" s="863"/>
      <c r="R148" s="864"/>
      <c r="S148" s="863"/>
      <c r="T148" s="864"/>
      <c r="U148" s="863"/>
      <c r="V148" s="864"/>
      <c r="W148" s="863"/>
      <c r="X148" s="864"/>
      <c r="Y148" s="864"/>
      <c r="Z148" s="864"/>
      <c r="AA148" s="863"/>
      <c r="AB148" s="863"/>
      <c r="AC148" s="863"/>
      <c r="AD148" s="863"/>
    </row>
    <row r="149" spans="1:32" ht="23.25">
      <c r="A149" s="290"/>
      <c r="B149" s="379" t="s">
        <v>191</v>
      </c>
      <c r="C149" s="379"/>
      <c r="D149" s="293"/>
      <c r="E149" s="293"/>
      <c r="F149" s="293"/>
      <c r="G149" s="293"/>
      <c r="H149" s="295"/>
      <c r="I149" s="295"/>
      <c r="J149" s="470"/>
      <c r="K149" s="295"/>
      <c r="L149" s="470"/>
      <c r="M149" s="295"/>
      <c r="N149" s="470"/>
      <c r="O149" s="295"/>
      <c r="P149" s="470"/>
      <c r="Q149" s="295"/>
      <c r="R149" s="470"/>
      <c r="S149" s="295"/>
      <c r="T149" s="470"/>
      <c r="U149" s="295"/>
      <c r="V149" s="470"/>
      <c r="W149" s="295"/>
      <c r="X149" s="470"/>
      <c r="Y149" s="496"/>
      <c r="Z149" s="470"/>
      <c r="AA149" s="295"/>
      <c r="AB149" s="378"/>
      <c r="AC149" s="295"/>
      <c r="AD149" s="378"/>
    </row>
    <row r="150" spans="1:32" ht="23.25">
      <c r="A150" s="290"/>
      <c r="B150" s="379"/>
      <c r="C150" s="855" t="s">
        <v>2047</v>
      </c>
      <c r="D150" s="855"/>
      <c r="E150" s="855"/>
      <c r="F150" s="855"/>
      <c r="G150" s="855"/>
      <c r="H150" s="855"/>
      <c r="I150" s="855"/>
      <c r="J150" s="855"/>
      <c r="K150" s="855"/>
      <c r="L150" s="856"/>
      <c r="M150" s="855"/>
      <c r="N150" s="856"/>
      <c r="O150" s="295"/>
      <c r="P150" s="470"/>
      <c r="Q150" s="295"/>
      <c r="R150" s="470"/>
      <c r="S150" s="295"/>
      <c r="T150" s="470"/>
      <c r="U150" s="295"/>
      <c r="V150" s="470"/>
      <c r="W150" s="295"/>
      <c r="X150" s="470"/>
      <c r="Y150" s="496"/>
      <c r="Z150" s="470"/>
      <c r="AA150" s="295"/>
      <c r="AB150" s="378"/>
      <c r="AC150" s="295"/>
      <c r="AD150" s="378"/>
    </row>
    <row r="151" spans="1:32" ht="15.75" customHeight="1">
      <c r="A151" s="290"/>
      <c r="B151" s="379"/>
      <c r="C151" s="379"/>
      <c r="D151" s="293"/>
      <c r="E151" s="293"/>
      <c r="F151" s="293"/>
      <c r="G151" s="293"/>
      <c r="H151" s="295"/>
      <c r="I151" s="295"/>
      <c r="J151" s="470"/>
      <c r="K151" s="295"/>
      <c r="L151" s="470"/>
      <c r="M151" s="295"/>
      <c r="N151" s="470"/>
      <c r="O151" s="295"/>
      <c r="P151" s="470"/>
      <c r="Q151" s="295"/>
      <c r="R151" s="470"/>
      <c r="S151" s="295"/>
      <c r="T151" s="470"/>
      <c r="U151" s="295"/>
      <c r="V151" s="470"/>
      <c r="W151" s="295"/>
      <c r="X151" s="470"/>
      <c r="Y151" s="496"/>
      <c r="Z151" s="470"/>
      <c r="AA151" s="295"/>
      <c r="AB151" s="378"/>
      <c r="AC151" s="295"/>
      <c r="AD151" s="378"/>
    </row>
    <row r="152" spans="1:32" ht="18">
      <c r="A152" s="740" t="s">
        <v>940</v>
      </c>
      <c r="B152" s="740" t="s">
        <v>122</v>
      </c>
      <c r="C152" s="740" t="s">
        <v>942</v>
      </c>
      <c r="D152" s="740" t="s">
        <v>943</v>
      </c>
      <c r="E152" s="740" t="s">
        <v>944</v>
      </c>
      <c r="F152" s="740" t="s">
        <v>945</v>
      </c>
      <c r="G152" s="740" t="s">
        <v>1139</v>
      </c>
      <c r="H152" s="743" t="s">
        <v>946</v>
      </c>
      <c r="I152" s="840" t="s">
        <v>947</v>
      </c>
      <c r="J152" s="865" t="s">
        <v>948</v>
      </c>
      <c r="K152" s="765" t="s">
        <v>928</v>
      </c>
      <c r="L152" s="867"/>
      <c r="M152" s="751" t="s">
        <v>929</v>
      </c>
      <c r="N152" s="872"/>
      <c r="O152" s="764"/>
      <c r="P152" s="872"/>
      <c r="Q152" s="764"/>
      <c r="R152" s="872"/>
      <c r="S152" s="764"/>
      <c r="T152" s="872"/>
      <c r="U152" s="764"/>
      <c r="V152" s="872"/>
      <c r="W152" s="764"/>
      <c r="X152" s="872"/>
      <c r="Y152" s="872"/>
      <c r="Z152" s="872"/>
      <c r="AA152" s="764"/>
      <c r="AB152" s="764"/>
      <c r="AC152" s="764"/>
      <c r="AD152" s="764"/>
    </row>
    <row r="153" spans="1:32" ht="18">
      <c r="A153" s="741"/>
      <c r="B153" s="741"/>
      <c r="C153" s="741"/>
      <c r="D153" s="741"/>
      <c r="E153" s="741"/>
      <c r="F153" s="741"/>
      <c r="G153" s="816"/>
      <c r="H153" s="744"/>
      <c r="I153" s="841"/>
      <c r="J153" s="866"/>
      <c r="K153" s="767"/>
      <c r="L153" s="868"/>
      <c r="M153" s="808" t="s">
        <v>930</v>
      </c>
      <c r="N153" s="861"/>
      <c r="O153" s="808" t="s">
        <v>931</v>
      </c>
      <c r="P153" s="861"/>
      <c r="Q153" s="808" t="s">
        <v>932</v>
      </c>
      <c r="R153" s="861"/>
      <c r="S153" s="808" t="s">
        <v>933</v>
      </c>
      <c r="T153" s="861"/>
      <c r="U153" s="808" t="s">
        <v>934</v>
      </c>
      <c r="V153" s="861"/>
      <c r="W153" s="808" t="s">
        <v>935</v>
      </c>
      <c r="X153" s="861"/>
      <c r="Y153" s="862" t="s">
        <v>936</v>
      </c>
      <c r="Z153" s="861"/>
      <c r="AA153" s="808" t="s">
        <v>950</v>
      </c>
      <c r="AB153" s="809"/>
      <c r="AC153" s="808" t="s">
        <v>951</v>
      </c>
      <c r="AD153" s="809"/>
    </row>
    <row r="154" spans="1:32" ht="48" customHeight="1">
      <c r="A154" s="742"/>
      <c r="B154" s="742"/>
      <c r="C154" s="742"/>
      <c r="D154" s="742"/>
      <c r="E154" s="742"/>
      <c r="F154" s="742"/>
      <c r="G154" s="817"/>
      <c r="H154" s="745"/>
      <c r="I154" s="439" t="s">
        <v>126</v>
      </c>
      <c r="J154" s="472" t="s">
        <v>938</v>
      </c>
      <c r="K154" s="416" t="s">
        <v>937</v>
      </c>
      <c r="L154" s="489" t="s">
        <v>949</v>
      </c>
      <c r="M154" s="416" t="s">
        <v>937</v>
      </c>
      <c r="N154" s="489" t="s">
        <v>949</v>
      </c>
      <c r="O154" s="416" t="s">
        <v>937</v>
      </c>
      <c r="P154" s="489" t="s">
        <v>949</v>
      </c>
      <c r="Q154" s="416" t="s">
        <v>937</v>
      </c>
      <c r="R154" s="489" t="s">
        <v>949</v>
      </c>
      <c r="S154" s="416" t="s">
        <v>937</v>
      </c>
      <c r="T154" s="489" t="s">
        <v>949</v>
      </c>
      <c r="U154" s="416" t="s">
        <v>937</v>
      </c>
      <c r="V154" s="489" t="s">
        <v>949</v>
      </c>
      <c r="W154" s="416" t="s">
        <v>937</v>
      </c>
      <c r="X154" s="489" t="s">
        <v>949</v>
      </c>
      <c r="Y154" s="497" t="s">
        <v>937</v>
      </c>
      <c r="Z154" s="489" t="s">
        <v>949</v>
      </c>
      <c r="AA154" s="416" t="s">
        <v>937</v>
      </c>
      <c r="AB154" s="381" t="s">
        <v>949</v>
      </c>
      <c r="AC154" s="416" t="s">
        <v>937</v>
      </c>
      <c r="AD154" s="381" t="s">
        <v>949</v>
      </c>
    </row>
    <row r="155" spans="1:32" s="9" customFormat="1" ht="18.75">
      <c r="A155" s="32">
        <v>45</v>
      </c>
      <c r="B155" s="51" t="s">
        <v>271</v>
      </c>
      <c r="C155" s="51" t="s">
        <v>272</v>
      </c>
      <c r="D155" s="32">
        <v>5</v>
      </c>
      <c r="E155" s="200" t="s">
        <v>1403</v>
      </c>
      <c r="F155" s="200" t="s">
        <v>1384</v>
      </c>
      <c r="G155" s="200" t="s">
        <v>1405</v>
      </c>
      <c r="H155" s="386">
        <v>27</v>
      </c>
      <c r="I155" s="386">
        <v>22</v>
      </c>
      <c r="J155" s="476">
        <f t="shared" ref="J155:J169" si="62">I155*100/H155</f>
        <v>81.481481481481481</v>
      </c>
      <c r="K155" s="386">
        <v>4</v>
      </c>
      <c r="L155" s="476">
        <f t="shared" ref="L155:L169" si="63">K155*100/I155</f>
        <v>18.181818181818183</v>
      </c>
      <c r="M155" s="465">
        <v>0</v>
      </c>
      <c r="N155" s="476">
        <f>M155*100/I155</f>
        <v>0</v>
      </c>
      <c r="O155" s="465">
        <v>4</v>
      </c>
      <c r="P155" s="476">
        <f t="shared" ref="P155:P169" si="64">O155*100/I155</f>
        <v>18.181818181818183</v>
      </c>
      <c r="Q155" s="465">
        <v>0</v>
      </c>
      <c r="R155" s="476">
        <f t="shared" ref="R155:R169" si="65">Q155*100/I155</f>
        <v>0</v>
      </c>
      <c r="S155" s="465">
        <v>0</v>
      </c>
      <c r="T155" s="476">
        <f t="shared" ref="T155:T169" si="66">S155*100/I155</f>
        <v>0</v>
      </c>
      <c r="U155" s="465">
        <v>0</v>
      </c>
      <c r="V155" s="476">
        <f t="shared" ref="V155:V169" si="67">U155*100/I155</f>
        <v>0</v>
      </c>
      <c r="W155" s="465">
        <v>0</v>
      </c>
      <c r="X155" s="476">
        <f t="shared" ref="X155:X169" si="68">W155*100/I155</f>
        <v>0</v>
      </c>
      <c r="Y155" s="501">
        <v>0</v>
      </c>
      <c r="Z155" s="476">
        <f t="shared" ref="Z155:Z162" si="69">Y155*100/I155</f>
        <v>0</v>
      </c>
      <c r="AA155" s="465">
        <v>0</v>
      </c>
      <c r="AB155" s="387">
        <f t="shared" ref="AB155:AB169" si="70">AA155*100/I155</f>
        <v>0</v>
      </c>
      <c r="AC155" s="465">
        <v>0</v>
      </c>
      <c r="AD155" s="387">
        <f t="shared" ref="AD155:AD169" si="71">AC155*100/I155</f>
        <v>0</v>
      </c>
      <c r="AE155" s="15">
        <v>1</v>
      </c>
      <c r="AF155" s="15">
        <v>1</v>
      </c>
    </row>
    <row r="156" spans="1:32" s="9" customFormat="1" ht="18.75">
      <c r="A156" s="32">
        <v>46</v>
      </c>
      <c r="B156" s="51" t="s">
        <v>273</v>
      </c>
      <c r="C156" s="51" t="s">
        <v>274</v>
      </c>
      <c r="D156" s="200">
        <v>6</v>
      </c>
      <c r="E156" s="200" t="s">
        <v>1403</v>
      </c>
      <c r="F156" s="200" t="s">
        <v>1384</v>
      </c>
      <c r="G156" s="200" t="s">
        <v>1405</v>
      </c>
      <c r="H156" s="386">
        <v>46</v>
      </c>
      <c r="I156" s="386">
        <v>44</v>
      </c>
      <c r="J156" s="476">
        <f t="shared" si="62"/>
        <v>95.652173913043484</v>
      </c>
      <c r="K156" s="386">
        <v>30</v>
      </c>
      <c r="L156" s="476">
        <f t="shared" si="63"/>
        <v>68.181818181818187</v>
      </c>
      <c r="M156" s="465">
        <v>0</v>
      </c>
      <c r="N156" s="476">
        <f>M156*100/I156</f>
        <v>0</v>
      </c>
      <c r="O156" s="465">
        <v>28</v>
      </c>
      <c r="P156" s="476">
        <f t="shared" si="64"/>
        <v>63.636363636363633</v>
      </c>
      <c r="Q156" s="465">
        <v>5</v>
      </c>
      <c r="R156" s="476">
        <f t="shared" si="65"/>
        <v>11.363636363636363</v>
      </c>
      <c r="S156" s="465">
        <v>0</v>
      </c>
      <c r="T156" s="476">
        <f t="shared" si="66"/>
        <v>0</v>
      </c>
      <c r="U156" s="465">
        <v>0</v>
      </c>
      <c r="V156" s="476">
        <f t="shared" si="67"/>
        <v>0</v>
      </c>
      <c r="W156" s="465">
        <v>0</v>
      </c>
      <c r="X156" s="476">
        <f t="shared" si="68"/>
        <v>0</v>
      </c>
      <c r="Y156" s="501">
        <v>0</v>
      </c>
      <c r="Z156" s="476">
        <f t="shared" si="69"/>
        <v>0</v>
      </c>
      <c r="AA156" s="465">
        <v>0</v>
      </c>
      <c r="AB156" s="387">
        <f t="shared" si="70"/>
        <v>0</v>
      </c>
      <c r="AC156" s="465">
        <v>3</v>
      </c>
      <c r="AD156" s="387">
        <f t="shared" si="71"/>
        <v>6.8181818181818183</v>
      </c>
      <c r="AE156" s="15">
        <v>1</v>
      </c>
      <c r="AF156" s="15">
        <v>1</v>
      </c>
    </row>
    <row r="157" spans="1:32" s="9" customFormat="1" ht="18.75">
      <c r="A157" s="32">
        <v>47</v>
      </c>
      <c r="B157" s="51" t="s">
        <v>275</v>
      </c>
      <c r="C157" s="51" t="s">
        <v>276</v>
      </c>
      <c r="D157" s="32">
        <v>7</v>
      </c>
      <c r="E157" s="200" t="s">
        <v>1403</v>
      </c>
      <c r="F157" s="200" t="s">
        <v>1384</v>
      </c>
      <c r="G157" s="200" t="s">
        <v>1405</v>
      </c>
      <c r="H157" s="386">
        <v>46</v>
      </c>
      <c r="I157" s="386">
        <v>43</v>
      </c>
      <c r="J157" s="476">
        <f t="shared" si="62"/>
        <v>93.478260869565219</v>
      </c>
      <c r="K157" s="386">
        <v>6</v>
      </c>
      <c r="L157" s="476">
        <f t="shared" si="63"/>
        <v>13.953488372093023</v>
      </c>
      <c r="M157" s="465">
        <v>0</v>
      </c>
      <c r="N157" s="476">
        <v>0</v>
      </c>
      <c r="O157" s="465">
        <v>5</v>
      </c>
      <c r="P157" s="476">
        <f t="shared" si="64"/>
        <v>11.627906976744185</v>
      </c>
      <c r="Q157" s="465">
        <v>1</v>
      </c>
      <c r="R157" s="476">
        <f t="shared" si="65"/>
        <v>2.3255813953488373</v>
      </c>
      <c r="S157" s="465">
        <v>0</v>
      </c>
      <c r="T157" s="476">
        <f t="shared" si="66"/>
        <v>0</v>
      </c>
      <c r="U157" s="465">
        <v>0</v>
      </c>
      <c r="V157" s="476">
        <f t="shared" si="67"/>
        <v>0</v>
      </c>
      <c r="W157" s="465">
        <v>1</v>
      </c>
      <c r="X157" s="476">
        <f t="shared" si="68"/>
        <v>2.3255813953488373</v>
      </c>
      <c r="Y157" s="501">
        <v>0</v>
      </c>
      <c r="Z157" s="476">
        <f t="shared" si="69"/>
        <v>0</v>
      </c>
      <c r="AA157" s="465">
        <v>0</v>
      </c>
      <c r="AB157" s="387">
        <f t="shared" si="70"/>
        <v>0</v>
      </c>
      <c r="AC157" s="465">
        <v>1</v>
      </c>
      <c r="AD157" s="387">
        <f t="shared" si="71"/>
        <v>2.3255813953488373</v>
      </c>
      <c r="AE157" s="15">
        <v>1</v>
      </c>
      <c r="AF157" s="15">
        <v>1</v>
      </c>
    </row>
    <row r="158" spans="1:32" s="9" customFormat="1" ht="18.75">
      <c r="A158" s="32">
        <v>48</v>
      </c>
      <c r="B158" s="51" t="s">
        <v>277</v>
      </c>
      <c r="C158" s="51" t="s">
        <v>278</v>
      </c>
      <c r="D158" s="32">
        <v>10</v>
      </c>
      <c r="E158" s="200" t="s">
        <v>1403</v>
      </c>
      <c r="F158" s="200" t="s">
        <v>1384</v>
      </c>
      <c r="G158" s="200" t="s">
        <v>1405</v>
      </c>
      <c r="H158" s="386">
        <v>54</v>
      </c>
      <c r="I158" s="386">
        <v>54</v>
      </c>
      <c r="J158" s="476">
        <f t="shared" si="62"/>
        <v>100</v>
      </c>
      <c r="K158" s="386">
        <v>12</v>
      </c>
      <c r="L158" s="476">
        <f t="shared" si="63"/>
        <v>22.222222222222221</v>
      </c>
      <c r="M158" s="465">
        <v>0</v>
      </c>
      <c r="N158" s="476">
        <f t="shared" ref="N158:N169" si="72">M158*100/I158</f>
        <v>0</v>
      </c>
      <c r="O158" s="465">
        <v>12</v>
      </c>
      <c r="P158" s="476">
        <f t="shared" si="64"/>
        <v>22.222222222222221</v>
      </c>
      <c r="Q158" s="465">
        <v>0</v>
      </c>
      <c r="R158" s="476">
        <f t="shared" si="65"/>
        <v>0</v>
      </c>
      <c r="S158" s="465">
        <v>0</v>
      </c>
      <c r="T158" s="476">
        <f t="shared" si="66"/>
        <v>0</v>
      </c>
      <c r="U158" s="465">
        <v>0</v>
      </c>
      <c r="V158" s="476">
        <f t="shared" si="67"/>
        <v>0</v>
      </c>
      <c r="W158" s="465">
        <v>0</v>
      </c>
      <c r="X158" s="476">
        <f t="shared" si="68"/>
        <v>0</v>
      </c>
      <c r="Y158" s="501">
        <v>0</v>
      </c>
      <c r="Z158" s="476">
        <f t="shared" si="69"/>
        <v>0</v>
      </c>
      <c r="AA158" s="465">
        <v>0</v>
      </c>
      <c r="AB158" s="387">
        <f t="shared" si="70"/>
        <v>0</v>
      </c>
      <c r="AC158" s="465">
        <v>0</v>
      </c>
      <c r="AD158" s="387">
        <f t="shared" si="71"/>
        <v>0</v>
      </c>
      <c r="AE158" s="15">
        <v>1</v>
      </c>
      <c r="AF158" s="15">
        <v>1</v>
      </c>
    </row>
    <row r="159" spans="1:32" s="9" customFormat="1" ht="18.75">
      <c r="A159" s="32">
        <v>49</v>
      </c>
      <c r="B159" s="51" t="s">
        <v>279</v>
      </c>
      <c r="C159" s="51" t="s">
        <v>280</v>
      </c>
      <c r="D159" s="32">
        <v>11</v>
      </c>
      <c r="E159" s="200" t="s">
        <v>1403</v>
      </c>
      <c r="F159" s="200" t="s">
        <v>1384</v>
      </c>
      <c r="G159" s="200" t="s">
        <v>1405</v>
      </c>
      <c r="H159" s="386">
        <v>61</v>
      </c>
      <c r="I159" s="386">
        <v>58</v>
      </c>
      <c r="J159" s="476">
        <f t="shared" si="62"/>
        <v>95.081967213114751</v>
      </c>
      <c r="K159" s="386">
        <v>9</v>
      </c>
      <c r="L159" s="476">
        <f t="shared" si="63"/>
        <v>15.517241379310345</v>
      </c>
      <c r="M159" s="465">
        <v>0</v>
      </c>
      <c r="N159" s="476">
        <f t="shared" si="72"/>
        <v>0</v>
      </c>
      <c r="O159" s="465">
        <v>9</v>
      </c>
      <c r="P159" s="476">
        <f t="shared" si="64"/>
        <v>15.517241379310345</v>
      </c>
      <c r="Q159" s="465">
        <v>0</v>
      </c>
      <c r="R159" s="476">
        <f t="shared" si="65"/>
        <v>0</v>
      </c>
      <c r="S159" s="465">
        <v>0</v>
      </c>
      <c r="T159" s="476">
        <f t="shared" si="66"/>
        <v>0</v>
      </c>
      <c r="U159" s="465">
        <v>0</v>
      </c>
      <c r="V159" s="476">
        <f t="shared" si="67"/>
        <v>0</v>
      </c>
      <c r="W159" s="465">
        <v>0</v>
      </c>
      <c r="X159" s="476">
        <f t="shared" si="68"/>
        <v>0</v>
      </c>
      <c r="Y159" s="501">
        <v>0</v>
      </c>
      <c r="Z159" s="476">
        <f t="shared" si="69"/>
        <v>0</v>
      </c>
      <c r="AA159" s="465">
        <v>0</v>
      </c>
      <c r="AB159" s="387">
        <f t="shared" si="70"/>
        <v>0</v>
      </c>
      <c r="AC159" s="465">
        <v>0</v>
      </c>
      <c r="AD159" s="387">
        <f t="shared" si="71"/>
        <v>0</v>
      </c>
      <c r="AE159" s="15">
        <v>1</v>
      </c>
      <c r="AF159" s="15">
        <v>1</v>
      </c>
    </row>
    <row r="160" spans="1:32" s="16" customFormat="1" ht="18.75">
      <c r="A160" s="32">
        <v>50</v>
      </c>
      <c r="B160" s="51" t="s">
        <v>281</v>
      </c>
      <c r="C160" s="51" t="s">
        <v>282</v>
      </c>
      <c r="D160" s="32">
        <v>12</v>
      </c>
      <c r="E160" s="200" t="s">
        <v>1403</v>
      </c>
      <c r="F160" s="200" t="s">
        <v>1384</v>
      </c>
      <c r="G160" s="200" t="s">
        <v>1405</v>
      </c>
      <c r="H160" s="386">
        <v>41</v>
      </c>
      <c r="I160" s="386">
        <v>17</v>
      </c>
      <c r="J160" s="476">
        <f t="shared" si="62"/>
        <v>41.463414634146339</v>
      </c>
      <c r="K160" s="386">
        <v>5</v>
      </c>
      <c r="L160" s="476">
        <f t="shared" si="63"/>
        <v>29.411764705882351</v>
      </c>
      <c r="M160" s="465">
        <v>0</v>
      </c>
      <c r="N160" s="476">
        <f t="shared" si="72"/>
        <v>0</v>
      </c>
      <c r="O160" s="465">
        <v>4</v>
      </c>
      <c r="P160" s="476">
        <f t="shared" si="64"/>
        <v>23.529411764705884</v>
      </c>
      <c r="Q160" s="465">
        <v>1</v>
      </c>
      <c r="R160" s="476">
        <f t="shared" si="65"/>
        <v>5.882352941176471</v>
      </c>
      <c r="S160" s="465">
        <v>0</v>
      </c>
      <c r="T160" s="476">
        <f t="shared" si="66"/>
        <v>0</v>
      </c>
      <c r="U160" s="465">
        <v>0</v>
      </c>
      <c r="V160" s="476">
        <f t="shared" si="67"/>
        <v>0</v>
      </c>
      <c r="W160" s="465">
        <v>0</v>
      </c>
      <c r="X160" s="476">
        <f t="shared" si="68"/>
        <v>0</v>
      </c>
      <c r="Y160" s="501">
        <v>0</v>
      </c>
      <c r="Z160" s="476">
        <f t="shared" si="69"/>
        <v>0</v>
      </c>
      <c r="AA160" s="465">
        <v>0</v>
      </c>
      <c r="AB160" s="387">
        <f t="shared" si="70"/>
        <v>0</v>
      </c>
      <c r="AC160" s="465">
        <v>0</v>
      </c>
      <c r="AD160" s="387">
        <f t="shared" si="71"/>
        <v>0</v>
      </c>
      <c r="AE160" s="15">
        <v>1</v>
      </c>
      <c r="AF160" s="15">
        <v>1</v>
      </c>
    </row>
    <row r="161" spans="1:32" s="16" customFormat="1" ht="18.75">
      <c r="A161" s="32">
        <v>51</v>
      </c>
      <c r="B161" s="51" t="s">
        <v>283</v>
      </c>
      <c r="C161" s="51" t="s">
        <v>284</v>
      </c>
      <c r="D161" s="32">
        <v>12</v>
      </c>
      <c r="E161" s="200" t="s">
        <v>1403</v>
      </c>
      <c r="F161" s="200" t="s">
        <v>1384</v>
      </c>
      <c r="G161" s="200" t="s">
        <v>1405</v>
      </c>
      <c r="H161" s="386">
        <v>54</v>
      </c>
      <c r="I161" s="386">
        <v>44</v>
      </c>
      <c r="J161" s="476">
        <f t="shared" si="62"/>
        <v>81.481481481481481</v>
      </c>
      <c r="K161" s="386">
        <v>28</v>
      </c>
      <c r="L161" s="476">
        <f t="shared" si="63"/>
        <v>63.636363636363633</v>
      </c>
      <c r="M161" s="465">
        <v>0</v>
      </c>
      <c r="N161" s="476">
        <f t="shared" si="72"/>
        <v>0</v>
      </c>
      <c r="O161" s="465">
        <v>28</v>
      </c>
      <c r="P161" s="476">
        <f t="shared" si="64"/>
        <v>63.636363636363633</v>
      </c>
      <c r="Q161" s="465">
        <v>1</v>
      </c>
      <c r="R161" s="476">
        <f t="shared" si="65"/>
        <v>2.2727272727272729</v>
      </c>
      <c r="S161" s="465">
        <v>0</v>
      </c>
      <c r="T161" s="476">
        <f t="shared" si="66"/>
        <v>0</v>
      </c>
      <c r="U161" s="465">
        <v>0</v>
      </c>
      <c r="V161" s="476">
        <f t="shared" si="67"/>
        <v>0</v>
      </c>
      <c r="W161" s="465">
        <v>0</v>
      </c>
      <c r="X161" s="476">
        <f t="shared" si="68"/>
        <v>0</v>
      </c>
      <c r="Y161" s="501">
        <v>0</v>
      </c>
      <c r="Z161" s="476">
        <f t="shared" si="69"/>
        <v>0</v>
      </c>
      <c r="AA161" s="465">
        <v>0</v>
      </c>
      <c r="AB161" s="387">
        <f t="shared" si="70"/>
        <v>0</v>
      </c>
      <c r="AC161" s="465">
        <v>0</v>
      </c>
      <c r="AD161" s="387">
        <f t="shared" si="71"/>
        <v>0</v>
      </c>
      <c r="AE161" s="15">
        <v>1</v>
      </c>
      <c r="AF161" s="15">
        <v>1</v>
      </c>
    </row>
    <row r="162" spans="1:32" s="9" customFormat="1" ht="18.75">
      <c r="A162" s="32">
        <v>52</v>
      </c>
      <c r="B162" s="51" t="s">
        <v>285</v>
      </c>
      <c r="C162" s="51" t="s">
        <v>286</v>
      </c>
      <c r="D162" s="32">
        <v>1</v>
      </c>
      <c r="E162" s="200" t="s">
        <v>1404</v>
      </c>
      <c r="F162" s="200" t="s">
        <v>1384</v>
      </c>
      <c r="G162" s="200" t="s">
        <v>1405</v>
      </c>
      <c r="H162" s="386">
        <v>45</v>
      </c>
      <c r="I162" s="386">
        <v>36</v>
      </c>
      <c r="J162" s="476">
        <f t="shared" si="62"/>
        <v>80</v>
      </c>
      <c r="K162" s="386">
        <v>22</v>
      </c>
      <c r="L162" s="476">
        <f t="shared" si="63"/>
        <v>61.111111111111114</v>
      </c>
      <c r="M162" s="465">
        <v>0</v>
      </c>
      <c r="N162" s="476">
        <f t="shared" si="72"/>
        <v>0</v>
      </c>
      <c r="O162" s="465">
        <v>16</v>
      </c>
      <c r="P162" s="476">
        <f t="shared" si="64"/>
        <v>44.444444444444443</v>
      </c>
      <c r="Q162" s="465">
        <v>8</v>
      </c>
      <c r="R162" s="476">
        <f t="shared" si="65"/>
        <v>22.222222222222221</v>
      </c>
      <c r="S162" s="465">
        <v>0</v>
      </c>
      <c r="T162" s="476">
        <f t="shared" si="66"/>
        <v>0</v>
      </c>
      <c r="U162" s="465">
        <v>0</v>
      </c>
      <c r="V162" s="476">
        <f t="shared" si="67"/>
        <v>0</v>
      </c>
      <c r="W162" s="465">
        <v>0</v>
      </c>
      <c r="X162" s="476">
        <f t="shared" si="68"/>
        <v>0</v>
      </c>
      <c r="Y162" s="501">
        <v>0</v>
      </c>
      <c r="Z162" s="476">
        <f t="shared" si="69"/>
        <v>0</v>
      </c>
      <c r="AA162" s="465">
        <v>0</v>
      </c>
      <c r="AB162" s="387">
        <f t="shared" si="70"/>
        <v>0</v>
      </c>
      <c r="AC162" s="465">
        <v>2</v>
      </c>
      <c r="AD162" s="387">
        <f t="shared" si="71"/>
        <v>5.5555555555555554</v>
      </c>
      <c r="AE162" s="15">
        <v>1</v>
      </c>
      <c r="AF162" s="15">
        <v>1</v>
      </c>
    </row>
    <row r="163" spans="1:32" s="9" customFormat="1" ht="18.75">
      <c r="A163" s="32">
        <v>53</v>
      </c>
      <c r="B163" s="51" t="s">
        <v>287</v>
      </c>
      <c r="C163" s="51" t="s">
        <v>288</v>
      </c>
      <c r="D163" s="32">
        <v>1</v>
      </c>
      <c r="E163" s="200" t="s">
        <v>1404</v>
      </c>
      <c r="F163" s="200" t="s">
        <v>1384</v>
      </c>
      <c r="G163" s="200" t="s">
        <v>1405</v>
      </c>
      <c r="H163" s="386">
        <v>29</v>
      </c>
      <c r="I163" s="386">
        <v>13</v>
      </c>
      <c r="J163" s="476">
        <f t="shared" si="62"/>
        <v>44.827586206896555</v>
      </c>
      <c r="K163" s="386">
        <v>8</v>
      </c>
      <c r="L163" s="476">
        <f t="shared" si="63"/>
        <v>61.53846153846154</v>
      </c>
      <c r="M163" s="465">
        <v>0</v>
      </c>
      <c r="N163" s="476">
        <f t="shared" si="72"/>
        <v>0</v>
      </c>
      <c r="O163" s="465">
        <v>8</v>
      </c>
      <c r="P163" s="476">
        <f t="shared" si="64"/>
        <v>61.53846153846154</v>
      </c>
      <c r="Q163" s="465">
        <v>3</v>
      </c>
      <c r="R163" s="476">
        <f t="shared" si="65"/>
        <v>23.076923076923077</v>
      </c>
      <c r="S163" s="465">
        <v>0</v>
      </c>
      <c r="T163" s="476">
        <f t="shared" si="66"/>
        <v>0</v>
      </c>
      <c r="U163" s="465">
        <v>0</v>
      </c>
      <c r="V163" s="476">
        <f t="shared" si="67"/>
        <v>0</v>
      </c>
      <c r="W163" s="465">
        <v>0</v>
      </c>
      <c r="X163" s="476">
        <f t="shared" si="68"/>
        <v>0</v>
      </c>
      <c r="Y163" s="501">
        <v>0</v>
      </c>
      <c r="Z163" s="476">
        <v>0</v>
      </c>
      <c r="AA163" s="465">
        <v>0</v>
      </c>
      <c r="AB163" s="387">
        <f t="shared" si="70"/>
        <v>0</v>
      </c>
      <c r="AC163" s="465">
        <v>3</v>
      </c>
      <c r="AD163" s="387">
        <f t="shared" si="71"/>
        <v>23.076923076923077</v>
      </c>
      <c r="AE163" s="15">
        <v>1</v>
      </c>
      <c r="AF163" s="15">
        <v>1</v>
      </c>
    </row>
    <row r="164" spans="1:32" s="9" customFormat="1" ht="18.75">
      <c r="A164" s="32">
        <v>54</v>
      </c>
      <c r="B164" s="51" t="s">
        <v>289</v>
      </c>
      <c r="C164" s="51" t="s">
        <v>290</v>
      </c>
      <c r="D164" s="32">
        <v>2</v>
      </c>
      <c r="E164" s="200" t="s">
        <v>1404</v>
      </c>
      <c r="F164" s="200" t="s">
        <v>1384</v>
      </c>
      <c r="G164" s="200" t="s">
        <v>1405</v>
      </c>
      <c r="H164" s="386">
        <v>28</v>
      </c>
      <c r="I164" s="386">
        <v>23</v>
      </c>
      <c r="J164" s="476">
        <f t="shared" si="62"/>
        <v>82.142857142857139</v>
      </c>
      <c r="K164" s="386">
        <v>6</v>
      </c>
      <c r="L164" s="476">
        <f t="shared" si="63"/>
        <v>26.086956521739129</v>
      </c>
      <c r="M164" s="465">
        <v>0</v>
      </c>
      <c r="N164" s="476">
        <f t="shared" si="72"/>
        <v>0</v>
      </c>
      <c r="O164" s="465">
        <v>5</v>
      </c>
      <c r="P164" s="476">
        <f t="shared" si="64"/>
        <v>21.739130434782609</v>
      </c>
      <c r="Q164" s="465">
        <v>2</v>
      </c>
      <c r="R164" s="476">
        <f t="shared" si="65"/>
        <v>8.695652173913043</v>
      </c>
      <c r="S164" s="465">
        <v>0</v>
      </c>
      <c r="T164" s="476">
        <f t="shared" si="66"/>
        <v>0</v>
      </c>
      <c r="U164" s="465">
        <v>0</v>
      </c>
      <c r="V164" s="476">
        <f t="shared" si="67"/>
        <v>0</v>
      </c>
      <c r="W164" s="465">
        <v>0</v>
      </c>
      <c r="X164" s="476">
        <f t="shared" si="68"/>
        <v>0</v>
      </c>
      <c r="Y164" s="501">
        <v>0</v>
      </c>
      <c r="Z164" s="476">
        <f t="shared" ref="Z164:Z169" si="73">Y164*100/I164</f>
        <v>0</v>
      </c>
      <c r="AA164" s="465">
        <v>0</v>
      </c>
      <c r="AB164" s="387">
        <f t="shared" si="70"/>
        <v>0</v>
      </c>
      <c r="AC164" s="465">
        <v>1</v>
      </c>
      <c r="AD164" s="387">
        <f t="shared" si="71"/>
        <v>4.3478260869565215</v>
      </c>
      <c r="AE164" s="15">
        <v>1</v>
      </c>
      <c r="AF164" s="15">
        <v>1</v>
      </c>
    </row>
    <row r="165" spans="1:32" s="9" customFormat="1" ht="18.75">
      <c r="A165" s="32">
        <v>55</v>
      </c>
      <c r="B165" s="51" t="s">
        <v>291</v>
      </c>
      <c r="C165" s="51" t="s">
        <v>292</v>
      </c>
      <c r="D165" s="32">
        <v>2</v>
      </c>
      <c r="E165" s="200" t="s">
        <v>1404</v>
      </c>
      <c r="F165" s="200" t="s">
        <v>1384</v>
      </c>
      <c r="G165" s="200" t="s">
        <v>1405</v>
      </c>
      <c r="H165" s="386">
        <v>66</v>
      </c>
      <c r="I165" s="386">
        <v>46</v>
      </c>
      <c r="J165" s="476">
        <f t="shared" si="62"/>
        <v>69.696969696969703</v>
      </c>
      <c r="K165" s="386">
        <v>30</v>
      </c>
      <c r="L165" s="476">
        <f t="shared" si="63"/>
        <v>65.217391304347828</v>
      </c>
      <c r="M165" s="465">
        <v>0</v>
      </c>
      <c r="N165" s="476">
        <f t="shared" si="72"/>
        <v>0</v>
      </c>
      <c r="O165" s="465">
        <v>29</v>
      </c>
      <c r="P165" s="476">
        <f t="shared" si="64"/>
        <v>63.043478260869563</v>
      </c>
      <c r="Q165" s="465">
        <v>6</v>
      </c>
      <c r="R165" s="476">
        <f t="shared" si="65"/>
        <v>13.043478260869565</v>
      </c>
      <c r="S165" s="465">
        <v>0</v>
      </c>
      <c r="T165" s="476">
        <f t="shared" si="66"/>
        <v>0</v>
      </c>
      <c r="U165" s="465">
        <v>0</v>
      </c>
      <c r="V165" s="476">
        <f t="shared" si="67"/>
        <v>0</v>
      </c>
      <c r="W165" s="465">
        <v>0</v>
      </c>
      <c r="X165" s="476">
        <f t="shared" si="68"/>
        <v>0</v>
      </c>
      <c r="Y165" s="501">
        <v>0</v>
      </c>
      <c r="Z165" s="476">
        <f t="shared" si="73"/>
        <v>0</v>
      </c>
      <c r="AA165" s="465">
        <v>0</v>
      </c>
      <c r="AB165" s="387">
        <f t="shared" si="70"/>
        <v>0</v>
      </c>
      <c r="AC165" s="465">
        <v>8</v>
      </c>
      <c r="AD165" s="387">
        <f t="shared" si="71"/>
        <v>17.391304347826086</v>
      </c>
      <c r="AE165" s="15">
        <v>1</v>
      </c>
      <c r="AF165" s="15">
        <v>1</v>
      </c>
    </row>
    <row r="166" spans="1:32" s="9" customFormat="1" ht="18.75">
      <c r="A166" s="32">
        <v>56</v>
      </c>
      <c r="B166" s="51" t="s">
        <v>293</v>
      </c>
      <c r="C166" s="51" t="s">
        <v>294</v>
      </c>
      <c r="D166" s="32">
        <v>2</v>
      </c>
      <c r="E166" s="200" t="s">
        <v>1404</v>
      </c>
      <c r="F166" s="200" t="s">
        <v>1384</v>
      </c>
      <c r="G166" s="200" t="s">
        <v>1405</v>
      </c>
      <c r="H166" s="386">
        <v>35</v>
      </c>
      <c r="I166" s="386">
        <v>26</v>
      </c>
      <c r="J166" s="476">
        <f t="shared" si="62"/>
        <v>74.285714285714292</v>
      </c>
      <c r="K166" s="386">
        <v>10</v>
      </c>
      <c r="L166" s="476">
        <f t="shared" si="63"/>
        <v>38.46153846153846</v>
      </c>
      <c r="M166" s="465">
        <v>0</v>
      </c>
      <c r="N166" s="476">
        <f t="shared" si="72"/>
        <v>0</v>
      </c>
      <c r="O166" s="465">
        <v>8</v>
      </c>
      <c r="P166" s="476">
        <f t="shared" si="64"/>
        <v>30.76923076923077</v>
      </c>
      <c r="Q166" s="465">
        <v>2</v>
      </c>
      <c r="R166" s="476">
        <f t="shared" si="65"/>
        <v>7.6923076923076925</v>
      </c>
      <c r="S166" s="465">
        <v>0</v>
      </c>
      <c r="T166" s="476">
        <f t="shared" si="66"/>
        <v>0</v>
      </c>
      <c r="U166" s="465">
        <v>0</v>
      </c>
      <c r="V166" s="476">
        <f t="shared" si="67"/>
        <v>0</v>
      </c>
      <c r="W166" s="465">
        <v>0</v>
      </c>
      <c r="X166" s="476">
        <f t="shared" si="68"/>
        <v>0</v>
      </c>
      <c r="Y166" s="501">
        <v>0</v>
      </c>
      <c r="Z166" s="476">
        <f t="shared" si="73"/>
        <v>0</v>
      </c>
      <c r="AA166" s="465">
        <v>0</v>
      </c>
      <c r="AB166" s="387">
        <f t="shared" si="70"/>
        <v>0</v>
      </c>
      <c r="AC166" s="465">
        <v>0</v>
      </c>
      <c r="AD166" s="387">
        <f t="shared" si="71"/>
        <v>0</v>
      </c>
      <c r="AE166" s="15">
        <v>1</v>
      </c>
      <c r="AF166" s="15">
        <v>1</v>
      </c>
    </row>
    <row r="167" spans="1:32" s="16" customFormat="1" ht="18.75">
      <c r="A167" s="32">
        <v>57</v>
      </c>
      <c r="B167" s="51" t="s">
        <v>295</v>
      </c>
      <c r="C167" s="51" t="s">
        <v>296</v>
      </c>
      <c r="D167" s="32">
        <v>7</v>
      </c>
      <c r="E167" s="200" t="s">
        <v>1404</v>
      </c>
      <c r="F167" s="200" t="s">
        <v>1384</v>
      </c>
      <c r="G167" s="200" t="s">
        <v>1405</v>
      </c>
      <c r="H167" s="386">
        <v>24</v>
      </c>
      <c r="I167" s="386">
        <v>13</v>
      </c>
      <c r="J167" s="476">
        <f t="shared" si="62"/>
        <v>54.166666666666664</v>
      </c>
      <c r="K167" s="386">
        <v>8</v>
      </c>
      <c r="L167" s="476">
        <f t="shared" si="63"/>
        <v>61.53846153846154</v>
      </c>
      <c r="M167" s="465">
        <v>0</v>
      </c>
      <c r="N167" s="476">
        <f t="shared" si="72"/>
        <v>0</v>
      </c>
      <c r="O167" s="465">
        <v>6</v>
      </c>
      <c r="P167" s="476">
        <f t="shared" si="64"/>
        <v>46.153846153846153</v>
      </c>
      <c r="Q167" s="465">
        <v>3</v>
      </c>
      <c r="R167" s="476">
        <f t="shared" si="65"/>
        <v>23.076923076923077</v>
      </c>
      <c r="S167" s="465">
        <v>0</v>
      </c>
      <c r="T167" s="476">
        <f t="shared" si="66"/>
        <v>0</v>
      </c>
      <c r="U167" s="465">
        <v>0</v>
      </c>
      <c r="V167" s="476">
        <f t="shared" si="67"/>
        <v>0</v>
      </c>
      <c r="W167" s="465">
        <v>0</v>
      </c>
      <c r="X167" s="476">
        <f t="shared" si="68"/>
        <v>0</v>
      </c>
      <c r="Y167" s="501">
        <v>0</v>
      </c>
      <c r="Z167" s="476">
        <f t="shared" si="73"/>
        <v>0</v>
      </c>
      <c r="AA167" s="465">
        <v>0</v>
      </c>
      <c r="AB167" s="387">
        <f t="shared" si="70"/>
        <v>0</v>
      </c>
      <c r="AC167" s="465">
        <v>1</v>
      </c>
      <c r="AD167" s="387">
        <f t="shared" si="71"/>
        <v>7.6923076923076925</v>
      </c>
      <c r="AE167" s="15">
        <v>1</v>
      </c>
      <c r="AF167" s="15">
        <v>1</v>
      </c>
    </row>
    <row r="168" spans="1:32" s="9" customFormat="1" ht="18.75">
      <c r="A168" s="32">
        <v>58</v>
      </c>
      <c r="B168" s="51" t="s">
        <v>297</v>
      </c>
      <c r="C168" s="51" t="s">
        <v>298</v>
      </c>
      <c r="D168" s="32">
        <v>7</v>
      </c>
      <c r="E168" s="200" t="s">
        <v>1404</v>
      </c>
      <c r="F168" s="200" t="s">
        <v>1384</v>
      </c>
      <c r="G168" s="200" t="s">
        <v>1405</v>
      </c>
      <c r="H168" s="386">
        <v>38</v>
      </c>
      <c r="I168" s="386">
        <v>30</v>
      </c>
      <c r="J168" s="476">
        <f t="shared" si="62"/>
        <v>78.94736842105263</v>
      </c>
      <c r="K168" s="386">
        <v>14</v>
      </c>
      <c r="L168" s="476">
        <f t="shared" si="63"/>
        <v>46.666666666666664</v>
      </c>
      <c r="M168" s="465">
        <v>0</v>
      </c>
      <c r="N168" s="476">
        <f t="shared" si="72"/>
        <v>0</v>
      </c>
      <c r="O168" s="465">
        <v>12</v>
      </c>
      <c r="P168" s="476">
        <f t="shared" si="64"/>
        <v>40</v>
      </c>
      <c r="Q168" s="465">
        <v>5</v>
      </c>
      <c r="R168" s="476">
        <f t="shared" si="65"/>
        <v>16.666666666666668</v>
      </c>
      <c r="S168" s="465">
        <v>0</v>
      </c>
      <c r="T168" s="476">
        <f t="shared" si="66"/>
        <v>0</v>
      </c>
      <c r="U168" s="465">
        <v>0</v>
      </c>
      <c r="V168" s="476">
        <f t="shared" si="67"/>
        <v>0</v>
      </c>
      <c r="W168" s="465">
        <v>0</v>
      </c>
      <c r="X168" s="476">
        <f t="shared" si="68"/>
        <v>0</v>
      </c>
      <c r="Y168" s="501">
        <v>0</v>
      </c>
      <c r="Z168" s="476">
        <f t="shared" si="73"/>
        <v>0</v>
      </c>
      <c r="AA168" s="465">
        <v>0</v>
      </c>
      <c r="AB168" s="387">
        <f t="shared" si="70"/>
        <v>0</v>
      </c>
      <c r="AC168" s="465">
        <v>3</v>
      </c>
      <c r="AD168" s="387">
        <f t="shared" si="71"/>
        <v>10</v>
      </c>
      <c r="AE168" s="15">
        <v>1</v>
      </c>
      <c r="AF168" s="15">
        <v>1</v>
      </c>
    </row>
    <row r="169" spans="1:32" s="9" customFormat="1" ht="18.75">
      <c r="A169" s="32">
        <v>59</v>
      </c>
      <c r="B169" s="51" t="s">
        <v>299</v>
      </c>
      <c r="C169" s="51" t="s">
        <v>300</v>
      </c>
      <c r="D169" s="32">
        <v>7</v>
      </c>
      <c r="E169" s="200" t="s">
        <v>1404</v>
      </c>
      <c r="F169" s="200" t="s">
        <v>1384</v>
      </c>
      <c r="G169" s="200" t="s">
        <v>1405</v>
      </c>
      <c r="H169" s="386">
        <v>45</v>
      </c>
      <c r="I169" s="386">
        <v>42</v>
      </c>
      <c r="J169" s="476">
        <f t="shared" si="62"/>
        <v>93.333333333333329</v>
      </c>
      <c r="K169" s="386">
        <v>27</v>
      </c>
      <c r="L169" s="476">
        <f t="shared" si="63"/>
        <v>64.285714285714292</v>
      </c>
      <c r="M169" s="465">
        <v>0</v>
      </c>
      <c r="N169" s="476">
        <f t="shared" si="72"/>
        <v>0</v>
      </c>
      <c r="O169" s="465">
        <v>22</v>
      </c>
      <c r="P169" s="476">
        <f t="shared" si="64"/>
        <v>52.38095238095238</v>
      </c>
      <c r="Q169" s="465">
        <v>11</v>
      </c>
      <c r="R169" s="476">
        <f t="shared" si="65"/>
        <v>26.19047619047619</v>
      </c>
      <c r="S169" s="465">
        <v>0</v>
      </c>
      <c r="T169" s="476">
        <f t="shared" si="66"/>
        <v>0</v>
      </c>
      <c r="U169" s="465">
        <v>0</v>
      </c>
      <c r="V169" s="476">
        <f t="shared" si="67"/>
        <v>0</v>
      </c>
      <c r="W169" s="465">
        <v>0</v>
      </c>
      <c r="X169" s="476">
        <f t="shared" si="68"/>
        <v>0</v>
      </c>
      <c r="Y169" s="501">
        <v>0</v>
      </c>
      <c r="Z169" s="476">
        <f t="shared" si="73"/>
        <v>0</v>
      </c>
      <c r="AA169" s="465">
        <v>0</v>
      </c>
      <c r="AB169" s="387">
        <f t="shared" si="70"/>
        <v>0</v>
      </c>
      <c r="AC169" s="465">
        <v>6</v>
      </c>
      <c r="AD169" s="387">
        <f t="shared" si="71"/>
        <v>14.285714285714286</v>
      </c>
      <c r="AE169" s="15"/>
      <c r="AF169" s="15"/>
    </row>
    <row r="170" spans="1:32" ht="26.25">
      <c r="A170" s="859" t="s">
        <v>2405</v>
      </c>
      <c r="B170" s="859"/>
      <c r="C170" s="859"/>
      <c r="D170" s="859"/>
      <c r="E170" s="859"/>
      <c r="F170" s="859"/>
      <c r="G170" s="859"/>
      <c r="H170" s="859"/>
      <c r="I170" s="859"/>
      <c r="J170" s="859"/>
      <c r="K170" s="859"/>
      <c r="L170" s="860"/>
      <c r="M170" s="859"/>
      <c r="N170" s="860"/>
      <c r="O170" s="859"/>
      <c r="P170" s="860"/>
      <c r="Q170" s="859"/>
      <c r="R170" s="860"/>
      <c r="S170" s="859"/>
      <c r="T170" s="860"/>
      <c r="U170" s="859"/>
      <c r="V170" s="860"/>
      <c r="W170" s="859"/>
      <c r="X170" s="860"/>
      <c r="Y170" s="860"/>
      <c r="Z170" s="860"/>
      <c r="AA170" s="859"/>
      <c r="AB170" s="859"/>
      <c r="AC170" s="859"/>
      <c r="AD170" s="859"/>
    </row>
    <row r="171" spans="1:32" ht="22.5" customHeight="1">
      <c r="A171" s="810" t="s">
        <v>133</v>
      </c>
      <c r="B171" s="810"/>
      <c r="C171" s="810"/>
      <c r="D171" s="810"/>
      <c r="E171" s="810"/>
      <c r="F171" s="810"/>
      <c r="G171" s="810"/>
      <c r="H171" s="810"/>
      <c r="I171" s="810"/>
      <c r="J171" s="810"/>
      <c r="K171" s="810"/>
      <c r="L171" s="857"/>
      <c r="M171" s="810"/>
      <c r="N171" s="857"/>
      <c r="O171" s="810"/>
      <c r="P171" s="857"/>
      <c r="Q171" s="810"/>
      <c r="R171" s="857"/>
      <c r="S171" s="810"/>
      <c r="T171" s="857"/>
      <c r="U171" s="810"/>
      <c r="V171" s="857"/>
      <c r="W171" s="810"/>
      <c r="X171" s="857"/>
      <c r="Y171" s="857"/>
      <c r="Z171" s="857"/>
      <c r="AA171" s="810"/>
      <c r="AB171" s="810"/>
      <c r="AC171" s="810"/>
      <c r="AD171" s="810"/>
    </row>
    <row r="172" spans="1:32" ht="22.5" customHeight="1">
      <c r="A172" s="293"/>
      <c r="B172" s="293"/>
      <c r="C172" s="293"/>
      <c r="D172" s="293"/>
      <c r="E172" s="293"/>
      <c r="F172" s="293"/>
      <c r="G172" s="293"/>
      <c r="H172" s="295"/>
      <c r="I172" s="295"/>
      <c r="J172" s="470"/>
      <c r="K172" s="295"/>
      <c r="L172" s="470"/>
      <c r="M172" s="295"/>
      <c r="N172" s="470"/>
      <c r="O172" s="295"/>
      <c r="P172" s="470"/>
      <c r="Q172" s="295"/>
      <c r="R172" s="470"/>
      <c r="S172" s="295"/>
      <c r="T172" s="470"/>
      <c r="U172" s="295"/>
      <c r="V172" s="470"/>
      <c r="W172" s="295"/>
      <c r="X172" s="470"/>
      <c r="Y172" s="496"/>
      <c r="Z172" s="470"/>
      <c r="AA172" s="295"/>
      <c r="AB172" s="378"/>
      <c r="AC172" s="295"/>
      <c r="AD172" s="378"/>
    </row>
    <row r="173" spans="1:32" ht="23.25">
      <c r="A173" s="290"/>
      <c r="B173" s="863" t="s">
        <v>971</v>
      </c>
      <c r="C173" s="863"/>
      <c r="D173" s="863"/>
      <c r="E173" s="863"/>
      <c r="F173" s="863"/>
      <c r="G173" s="863"/>
      <c r="H173" s="863"/>
      <c r="I173" s="863"/>
      <c r="J173" s="863"/>
      <c r="K173" s="863"/>
      <c r="L173" s="864"/>
      <c r="M173" s="863"/>
      <c r="N173" s="864"/>
      <c r="O173" s="863"/>
      <c r="P173" s="864"/>
      <c r="Q173" s="863"/>
      <c r="R173" s="864"/>
      <c r="S173" s="863"/>
      <c r="T173" s="864"/>
      <c r="U173" s="863"/>
      <c r="V173" s="864"/>
      <c r="W173" s="863"/>
      <c r="X173" s="864"/>
      <c r="Y173" s="864"/>
      <c r="Z173" s="864"/>
      <c r="AA173" s="863"/>
      <c r="AB173" s="863"/>
      <c r="AC173" s="863"/>
      <c r="AD173" s="863"/>
    </row>
    <row r="174" spans="1:32" ht="23.25">
      <c r="A174" s="290"/>
      <c r="B174" s="379" t="s">
        <v>191</v>
      </c>
      <c r="C174" s="379"/>
      <c r="D174" s="293"/>
      <c r="E174" s="293"/>
      <c r="F174" s="293"/>
      <c r="G174" s="293"/>
      <c r="H174" s="295"/>
      <c r="I174" s="295"/>
      <c r="J174" s="470"/>
      <c r="K174" s="295"/>
      <c r="L174" s="470"/>
      <c r="M174" s="295"/>
      <c r="N174" s="470"/>
      <c r="O174" s="295"/>
      <c r="P174" s="470"/>
      <c r="Q174" s="295"/>
      <c r="R174" s="470"/>
      <c r="S174" s="295"/>
      <c r="T174" s="470"/>
      <c r="U174" s="295"/>
      <c r="V174" s="470"/>
      <c r="W174" s="295"/>
      <c r="X174" s="470"/>
      <c r="Y174" s="496"/>
      <c r="Z174" s="470"/>
      <c r="AA174" s="295"/>
      <c r="AB174" s="378"/>
      <c r="AC174" s="295"/>
      <c r="AD174" s="378"/>
    </row>
    <row r="175" spans="1:32" ht="23.25">
      <c r="A175" s="290"/>
      <c r="B175" s="379"/>
      <c r="C175" s="855" t="s">
        <v>2047</v>
      </c>
      <c r="D175" s="855"/>
      <c r="E175" s="855"/>
      <c r="F175" s="855"/>
      <c r="G175" s="855"/>
      <c r="H175" s="855"/>
      <c r="I175" s="855"/>
      <c r="J175" s="855"/>
      <c r="K175" s="855"/>
      <c r="L175" s="856"/>
      <c r="M175" s="855"/>
      <c r="N175" s="856"/>
      <c r="O175" s="295"/>
      <c r="P175" s="470"/>
      <c r="Q175" s="295"/>
      <c r="R175" s="470"/>
      <c r="S175" s="295"/>
      <c r="T175" s="470"/>
      <c r="U175" s="295"/>
      <c r="V175" s="470"/>
      <c r="W175" s="295"/>
      <c r="X175" s="470"/>
      <c r="Y175" s="496"/>
      <c r="Z175" s="470"/>
      <c r="AA175" s="295"/>
      <c r="AB175" s="378"/>
      <c r="AC175" s="295"/>
      <c r="AD175" s="378"/>
    </row>
    <row r="176" spans="1:32" ht="15.75" customHeight="1">
      <c r="A176" s="290"/>
      <c r="B176" s="379"/>
      <c r="C176" s="379"/>
      <c r="D176" s="293"/>
      <c r="E176" s="293"/>
      <c r="F176" s="293"/>
      <c r="G176" s="293"/>
      <c r="H176" s="295"/>
      <c r="I176" s="295"/>
      <c r="J176" s="470"/>
      <c r="K176" s="295"/>
      <c r="L176" s="470"/>
      <c r="M176" s="295"/>
      <c r="N176" s="470"/>
      <c r="O176" s="295"/>
      <c r="P176" s="470"/>
      <c r="Q176" s="295"/>
      <c r="R176" s="470"/>
      <c r="S176" s="295"/>
      <c r="T176" s="470"/>
      <c r="U176" s="295"/>
      <c r="V176" s="470"/>
      <c r="W176" s="295"/>
      <c r="X176" s="470"/>
      <c r="Y176" s="496"/>
      <c r="Z176" s="470"/>
      <c r="AA176" s="295"/>
      <c r="AB176" s="378"/>
      <c r="AC176" s="295"/>
      <c r="AD176" s="378"/>
    </row>
    <row r="177" spans="1:32" ht="18">
      <c r="A177" s="740" t="s">
        <v>940</v>
      </c>
      <c r="B177" s="740" t="s">
        <v>122</v>
      </c>
      <c r="C177" s="740" t="s">
        <v>942</v>
      </c>
      <c r="D177" s="740" t="s">
        <v>943</v>
      </c>
      <c r="E177" s="740" t="s">
        <v>944</v>
      </c>
      <c r="F177" s="740" t="s">
        <v>945</v>
      </c>
      <c r="G177" s="740" t="s">
        <v>1139</v>
      </c>
      <c r="H177" s="743" t="s">
        <v>946</v>
      </c>
      <c r="I177" s="840" t="s">
        <v>947</v>
      </c>
      <c r="J177" s="865" t="s">
        <v>948</v>
      </c>
      <c r="K177" s="765" t="s">
        <v>928</v>
      </c>
      <c r="L177" s="867"/>
      <c r="M177" s="830" t="s">
        <v>929</v>
      </c>
      <c r="N177" s="858"/>
      <c r="O177" s="830"/>
      <c r="P177" s="858"/>
      <c r="Q177" s="830"/>
      <c r="R177" s="858"/>
      <c r="S177" s="830"/>
      <c r="T177" s="858"/>
      <c r="U177" s="830"/>
      <c r="V177" s="858"/>
      <c r="W177" s="830"/>
      <c r="X177" s="858"/>
      <c r="Y177" s="858"/>
      <c r="Z177" s="858"/>
      <c r="AA177" s="830"/>
      <c r="AB177" s="830"/>
      <c r="AC177" s="830"/>
      <c r="AD177" s="830"/>
    </row>
    <row r="178" spans="1:32" ht="18">
      <c r="A178" s="741"/>
      <c r="B178" s="741"/>
      <c r="C178" s="741"/>
      <c r="D178" s="741"/>
      <c r="E178" s="741"/>
      <c r="F178" s="741"/>
      <c r="G178" s="816"/>
      <c r="H178" s="744"/>
      <c r="I178" s="841"/>
      <c r="J178" s="866"/>
      <c r="K178" s="767"/>
      <c r="L178" s="868"/>
      <c r="M178" s="808" t="s">
        <v>930</v>
      </c>
      <c r="N178" s="861"/>
      <c r="O178" s="808" t="s">
        <v>931</v>
      </c>
      <c r="P178" s="861"/>
      <c r="Q178" s="808" t="s">
        <v>932</v>
      </c>
      <c r="R178" s="861"/>
      <c r="S178" s="808" t="s">
        <v>933</v>
      </c>
      <c r="T178" s="861"/>
      <c r="U178" s="808" t="s">
        <v>934</v>
      </c>
      <c r="V178" s="861"/>
      <c r="W178" s="808" t="s">
        <v>935</v>
      </c>
      <c r="X178" s="861"/>
      <c r="Y178" s="862" t="s">
        <v>936</v>
      </c>
      <c r="Z178" s="861"/>
      <c r="AA178" s="808" t="s">
        <v>950</v>
      </c>
      <c r="AB178" s="809"/>
      <c r="AC178" s="808" t="s">
        <v>951</v>
      </c>
      <c r="AD178" s="809"/>
    </row>
    <row r="179" spans="1:32" ht="36">
      <c r="A179" s="742"/>
      <c r="B179" s="742"/>
      <c r="C179" s="742"/>
      <c r="D179" s="742"/>
      <c r="E179" s="742"/>
      <c r="F179" s="742"/>
      <c r="G179" s="817"/>
      <c r="H179" s="745"/>
      <c r="I179" s="439" t="s">
        <v>126</v>
      </c>
      <c r="J179" s="472" t="s">
        <v>938</v>
      </c>
      <c r="K179" s="416" t="s">
        <v>937</v>
      </c>
      <c r="L179" s="489" t="s">
        <v>949</v>
      </c>
      <c r="M179" s="416" t="s">
        <v>937</v>
      </c>
      <c r="N179" s="489" t="s">
        <v>949</v>
      </c>
      <c r="O179" s="416" t="s">
        <v>937</v>
      </c>
      <c r="P179" s="489" t="s">
        <v>949</v>
      </c>
      <c r="Q179" s="416" t="s">
        <v>937</v>
      </c>
      <c r="R179" s="489" t="s">
        <v>949</v>
      </c>
      <c r="S179" s="416" t="s">
        <v>937</v>
      </c>
      <c r="T179" s="489" t="s">
        <v>949</v>
      </c>
      <c r="U179" s="416" t="s">
        <v>937</v>
      </c>
      <c r="V179" s="489" t="s">
        <v>949</v>
      </c>
      <c r="W179" s="416" t="s">
        <v>937</v>
      </c>
      <c r="X179" s="489" t="s">
        <v>949</v>
      </c>
      <c r="Y179" s="497" t="s">
        <v>937</v>
      </c>
      <c r="Z179" s="489" t="s">
        <v>949</v>
      </c>
      <c r="AA179" s="416" t="s">
        <v>937</v>
      </c>
      <c r="AB179" s="381" t="s">
        <v>949</v>
      </c>
      <c r="AC179" s="416" t="s">
        <v>937</v>
      </c>
      <c r="AD179" s="381" t="s">
        <v>949</v>
      </c>
    </row>
    <row r="180" spans="1:32" s="9" customFormat="1" ht="29.25" customHeight="1">
      <c r="A180" s="32">
        <v>60</v>
      </c>
      <c r="B180" s="51" t="s">
        <v>301</v>
      </c>
      <c r="C180" s="51" t="s">
        <v>302</v>
      </c>
      <c r="D180" s="200">
        <v>9</v>
      </c>
      <c r="E180" s="200" t="s">
        <v>1404</v>
      </c>
      <c r="F180" s="200" t="s">
        <v>1384</v>
      </c>
      <c r="G180" s="200" t="s">
        <v>1405</v>
      </c>
      <c r="H180" s="386">
        <v>41</v>
      </c>
      <c r="I180" s="386">
        <v>36</v>
      </c>
      <c r="J180" s="478">
        <f t="shared" ref="J180:J185" si="74">I180*100/H180</f>
        <v>87.804878048780495</v>
      </c>
      <c r="K180" s="386">
        <v>25</v>
      </c>
      <c r="L180" s="490">
        <f t="shared" ref="L180:L185" si="75">K180*100/I180</f>
        <v>69.444444444444443</v>
      </c>
      <c r="M180" s="465">
        <v>0</v>
      </c>
      <c r="N180" s="490">
        <f t="shared" ref="N180:N185" si="76">M180*100/I180</f>
        <v>0</v>
      </c>
      <c r="O180" s="469">
        <v>25</v>
      </c>
      <c r="P180" s="490">
        <f t="shared" ref="P180:P185" si="77">O180*100/I180</f>
        <v>69.444444444444443</v>
      </c>
      <c r="Q180" s="469">
        <v>3</v>
      </c>
      <c r="R180" s="490">
        <f t="shared" ref="R180:R185" si="78">Q180*100/I180</f>
        <v>8.3333333333333339</v>
      </c>
      <c r="S180" s="469">
        <v>0</v>
      </c>
      <c r="T180" s="490">
        <f>S180*100/I180</f>
        <v>0</v>
      </c>
      <c r="U180" s="469">
        <v>0</v>
      </c>
      <c r="V180" s="490">
        <f t="shared" ref="V180:V185" si="79">U180*100/I180</f>
        <v>0</v>
      </c>
      <c r="W180" s="469">
        <v>0</v>
      </c>
      <c r="X180" s="490">
        <f t="shared" ref="X180:X185" si="80">W180*100/I180</f>
        <v>0</v>
      </c>
      <c r="Y180" s="503">
        <v>0</v>
      </c>
      <c r="Z180" s="490">
        <f t="shared" ref="Z180:Z185" si="81">Y180*100/I180</f>
        <v>0</v>
      </c>
      <c r="AA180" s="469">
        <v>0</v>
      </c>
      <c r="AB180" s="437">
        <f t="shared" ref="AB180:AB185" si="82">AA180*100/I180</f>
        <v>0</v>
      </c>
      <c r="AC180" s="469">
        <v>3</v>
      </c>
      <c r="AD180" s="437">
        <f t="shared" ref="AD180:AD185" si="83">AC180*100/I180</f>
        <v>8.3333333333333339</v>
      </c>
      <c r="AE180" s="15">
        <v>1</v>
      </c>
      <c r="AF180" s="15">
        <v>1</v>
      </c>
    </row>
    <row r="181" spans="1:32" s="9" customFormat="1" ht="18.75">
      <c r="A181" s="32">
        <v>61</v>
      </c>
      <c r="B181" s="51" t="s">
        <v>303</v>
      </c>
      <c r="C181" s="51" t="s">
        <v>304</v>
      </c>
      <c r="D181" s="32">
        <v>9</v>
      </c>
      <c r="E181" s="200" t="s">
        <v>1404</v>
      </c>
      <c r="F181" s="200" t="s">
        <v>1384</v>
      </c>
      <c r="G181" s="200" t="s">
        <v>1405</v>
      </c>
      <c r="H181" s="386">
        <v>51</v>
      </c>
      <c r="I181" s="386">
        <v>34</v>
      </c>
      <c r="J181" s="478">
        <f t="shared" si="74"/>
        <v>66.666666666666671</v>
      </c>
      <c r="K181" s="386">
        <v>19</v>
      </c>
      <c r="L181" s="490">
        <f t="shared" si="75"/>
        <v>55.882352941176471</v>
      </c>
      <c r="M181" s="465">
        <v>0</v>
      </c>
      <c r="N181" s="490">
        <f t="shared" si="76"/>
        <v>0</v>
      </c>
      <c r="O181" s="469">
        <v>16</v>
      </c>
      <c r="P181" s="490">
        <f t="shared" si="77"/>
        <v>47.058823529411768</v>
      </c>
      <c r="Q181" s="469">
        <v>19</v>
      </c>
      <c r="R181" s="490">
        <f t="shared" si="78"/>
        <v>55.882352941176471</v>
      </c>
      <c r="S181" s="469">
        <v>0</v>
      </c>
      <c r="T181" s="490">
        <f>S181*100/I181</f>
        <v>0</v>
      </c>
      <c r="U181" s="469">
        <v>0</v>
      </c>
      <c r="V181" s="490">
        <f t="shared" si="79"/>
        <v>0</v>
      </c>
      <c r="W181" s="469">
        <v>0</v>
      </c>
      <c r="X181" s="490">
        <f t="shared" si="80"/>
        <v>0</v>
      </c>
      <c r="Y181" s="503">
        <v>0</v>
      </c>
      <c r="Z181" s="490">
        <f t="shared" si="81"/>
        <v>0</v>
      </c>
      <c r="AA181" s="469">
        <v>0</v>
      </c>
      <c r="AB181" s="437">
        <f t="shared" si="82"/>
        <v>0</v>
      </c>
      <c r="AC181" s="469">
        <v>9</v>
      </c>
      <c r="AD181" s="437">
        <f t="shared" si="83"/>
        <v>26.470588235294116</v>
      </c>
      <c r="AE181" s="15">
        <v>1</v>
      </c>
      <c r="AF181" s="15">
        <v>1</v>
      </c>
    </row>
    <row r="182" spans="1:32" s="139" customFormat="1" ht="24.75" customHeight="1">
      <c r="A182" s="32">
        <v>62</v>
      </c>
      <c r="B182" s="51" t="s">
        <v>305</v>
      </c>
      <c r="C182" s="51" t="s">
        <v>306</v>
      </c>
      <c r="D182" s="32">
        <v>10</v>
      </c>
      <c r="E182" s="200" t="s">
        <v>1404</v>
      </c>
      <c r="F182" s="200" t="s">
        <v>1384</v>
      </c>
      <c r="G182" s="200" t="s">
        <v>1405</v>
      </c>
      <c r="H182" s="386"/>
      <c r="I182" s="386"/>
      <c r="J182" s="478" t="e">
        <f t="shared" si="74"/>
        <v>#DIV/0!</v>
      </c>
      <c r="K182" s="386"/>
      <c r="L182" s="490" t="e">
        <f t="shared" si="75"/>
        <v>#DIV/0!</v>
      </c>
      <c r="M182" s="465"/>
      <c r="N182" s="490" t="e">
        <f t="shared" si="76"/>
        <v>#DIV/0!</v>
      </c>
      <c r="O182" s="469"/>
      <c r="P182" s="490" t="e">
        <f t="shared" si="77"/>
        <v>#DIV/0!</v>
      </c>
      <c r="Q182" s="469"/>
      <c r="R182" s="490" t="e">
        <f t="shared" si="78"/>
        <v>#DIV/0!</v>
      </c>
      <c r="S182" s="469"/>
      <c r="T182" s="490" t="e">
        <f>S182*100/I182</f>
        <v>#DIV/0!</v>
      </c>
      <c r="U182" s="469"/>
      <c r="V182" s="490" t="e">
        <f t="shared" si="79"/>
        <v>#DIV/0!</v>
      </c>
      <c r="W182" s="469"/>
      <c r="X182" s="490" t="e">
        <f t="shared" si="80"/>
        <v>#DIV/0!</v>
      </c>
      <c r="Y182" s="503"/>
      <c r="Z182" s="490" t="e">
        <f t="shared" si="81"/>
        <v>#DIV/0!</v>
      </c>
      <c r="AA182" s="469"/>
      <c r="AB182" s="437" t="e">
        <f t="shared" si="82"/>
        <v>#DIV/0!</v>
      </c>
      <c r="AC182" s="469"/>
      <c r="AD182" s="437" t="e">
        <f t="shared" si="83"/>
        <v>#DIV/0!</v>
      </c>
      <c r="AE182" s="126">
        <v>1</v>
      </c>
      <c r="AF182" s="121">
        <v>1</v>
      </c>
    </row>
    <row r="183" spans="1:32" s="9" customFormat="1" ht="18.75">
      <c r="A183" s="32">
        <v>63</v>
      </c>
      <c r="B183" s="51" t="s">
        <v>307</v>
      </c>
      <c r="C183" s="51" t="s">
        <v>308</v>
      </c>
      <c r="D183" s="32">
        <v>10</v>
      </c>
      <c r="E183" s="200" t="s">
        <v>1404</v>
      </c>
      <c r="F183" s="200" t="s">
        <v>1384</v>
      </c>
      <c r="G183" s="200" t="s">
        <v>1405</v>
      </c>
      <c r="H183" s="386">
        <v>25</v>
      </c>
      <c r="I183" s="386">
        <v>21</v>
      </c>
      <c r="J183" s="478">
        <f t="shared" si="74"/>
        <v>84</v>
      </c>
      <c r="K183" s="386">
        <v>12</v>
      </c>
      <c r="L183" s="490">
        <f t="shared" si="75"/>
        <v>57.142857142857146</v>
      </c>
      <c r="M183" s="465">
        <v>0</v>
      </c>
      <c r="N183" s="490">
        <f t="shared" si="76"/>
        <v>0</v>
      </c>
      <c r="O183" s="469">
        <v>10</v>
      </c>
      <c r="P183" s="490">
        <f t="shared" si="77"/>
        <v>47.61904761904762</v>
      </c>
      <c r="Q183" s="469">
        <v>4</v>
      </c>
      <c r="R183" s="490">
        <f t="shared" si="78"/>
        <v>19.047619047619047</v>
      </c>
      <c r="S183" s="469">
        <v>0</v>
      </c>
      <c r="T183" s="490">
        <v>0</v>
      </c>
      <c r="U183" s="469">
        <v>0</v>
      </c>
      <c r="V183" s="490">
        <f t="shared" si="79"/>
        <v>0</v>
      </c>
      <c r="W183" s="469">
        <v>0</v>
      </c>
      <c r="X183" s="490">
        <f t="shared" si="80"/>
        <v>0</v>
      </c>
      <c r="Y183" s="503">
        <v>0</v>
      </c>
      <c r="Z183" s="490">
        <f t="shared" si="81"/>
        <v>0</v>
      </c>
      <c r="AA183" s="469">
        <v>0</v>
      </c>
      <c r="AB183" s="437">
        <f t="shared" si="82"/>
        <v>0</v>
      </c>
      <c r="AC183" s="469">
        <v>2</v>
      </c>
      <c r="AD183" s="437">
        <f t="shared" si="83"/>
        <v>9.5238095238095237</v>
      </c>
      <c r="AE183" s="15">
        <v>1</v>
      </c>
      <c r="AF183" s="15">
        <v>1</v>
      </c>
    </row>
    <row r="184" spans="1:32" s="9" customFormat="1" ht="18.75">
      <c r="A184" s="32">
        <v>64</v>
      </c>
      <c r="B184" s="51" t="s">
        <v>2170</v>
      </c>
      <c r="C184" s="51"/>
      <c r="D184" s="32">
        <v>7</v>
      </c>
      <c r="E184" s="32" t="s">
        <v>1404</v>
      </c>
      <c r="F184" s="32" t="s">
        <v>1384</v>
      </c>
      <c r="G184" s="445" t="s">
        <v>1405</v>
      </c>
      <c r="H184" s="442">
        <v>64</v>
      </c>
      <c r="I184" s="443">
        <v>52</v>
      </c>
      <c r="J184" s="479">
        <f t="shared" si="74"/>
        <v>81.25</v>
      </c>
      <c r="K184" s="463">
        <v>22</v>
      </c>
      <c r="L184" s="491">
        <f t="shared" si="75"/>
        <v>42.307692307692307</v>
      </c>
      <c r="M184" s="463">
        <v>0</v>
      </c>
      <c r="N184" s="491">
        <f t="shared" si="76"/>
        <v>0</v>
      </c>
      <c r="O184" s="463">
        <v>11</v>
      </c>
      <c r="P184" s="491">
        <f t="shared" si="77"/>
        <v>21.153846153846153</v>
      </c>
      <c r="Q184" s="463">
        <v>15</v>
      </c>
      <c r="R184" s="491">
        <f t="shared" si="78"/>
        <v>28.846153846153847</v>
      </c>
      <c r="S184" s="463">
        <v>0</v>
      </c>
      <c r="T184" s="491">
        <f>S184*100/I184</f>
        <v>0</v>
      </c>
      <c r="U184" s="463">
        <v>0</v>
      </c>
      <c r="V184" s="491">
        <f t="shared" si="79"/>
        <v>0</v>
      </c>
      <c r="W184" s="463">
        <v>0</v>
      </c>
      <c r="X184" s="491">
        <f t="shared" si="80"/>
        <v>0</v>
      </c>
      <c r="Y184" s="504">
        <v>0</v>
      </c>
      <c r="Z184" s="491">
        <f t="shared" si="81"/>
        <v>0</v>
      </c>
      <c r="AA184" s="463">
        <v>0</v>
      </c>
      <c r="AB184" s="444">
        <f t="shared" si="82"/>
        <v>0</v>
      </c>
      <c r="AC184" s="463">
        <v>4</v>
      </c>
      <c r="AD184" s="444">
        <f t="shared" si="83"/>
        <v>7.6923076923076925</v>
      </c>
      <c r="AE184" s="15">
        <v>1</v>
      </c>
      <c r="AF184" s="15">
        <v>1</v>
      </c>
    </row>
    <row r="185" spans="1:32" s="459" customFormat="1" ht="19.5" thickBot="1">
      <c r="A185" s="787" t="s">
        <v>123</v>
      </c>
      <c r="B185" s="788"/>
      <c r="C185" s="788"/>
      <c r="D185" s="788"/>
      <c r="E185" s="788"/>
      <c r="F185" s="788"/>
      <c r="G185" s="789"/>
      <c r="H185" s="175">
        <f>SUM(H81:H184)</f>
        <v>2546</v>
      </c>
      <c r="I185" s="175">
        <f>SUM(I81:I184)</f>
        <v>1775</v>
      </c>
      <c r="J185" s="480">
        <f t="shared" si="74"/>
        <v>69.717203456402203</v>
      </c>
      <c r="K185" s="175">
        <f>SUM(K81:K184)</f>
        <v>811</v>
      </c>
      <c r="L185" s="492">
        <f t="shared" si="75"/>
        <v>45.690140845070424</v>
      </c>
      <c r="M185" s="175">
        <f>SUM(M81:M184)</f>
        <v>3</v>
      </c>
      <c r="N185" s="492">
        <f t="shared" si="76"/>
        <v>0.16901408450704225</v>
      </c>
      <c r="O185" s="175">
        <f>SUM(O81:O184)</f>
        <v>671</v>
      </c>
      <c r="P185" s="492">
        <f t="shared" si="77"/>
        <v>37.802816901408448</v>
      </c>
      <c r="Q185" s="175">
        <f>SUM(Q81:Q184)</f>
        <v>323</v>
      </c>
      <c r="R185" s="492">
        <f t="shared" si="78"/>
        <v>18.197183098591548</v>
      </c>
      <c r="S185" s="175">
        <f>SUM(S81:S184)</f>
        <v>2</v>
      </c>
      <c r="T185" s="492">
        <f>S185*100/I185</f>
        <v>0.11267605633802817</v>
      </c>
      <c r="U185" s="175">
        <f>SUM(U81:U184)</f>
        <v>2</v>
      </c>
      <c r="V185" s="492">
        <f t="shared" si="79"/>
        <v>0.11267605633802817</v>
      </c>
      <c r="W185" s="175">
        <f>SUM(W81:W184)</f>
        <v>5</v>
      </c>
      <c r="X185" s="492">
        <f t="shared" si="80"/>
        <v>0.28169014084507044</v>
      </c>
      <c r="Y185" s="174">
        <f>SUM(Y81:Y184)</f>
        <v>0</v>
      </c>
      <c r="Z185" s="492">
        <f t="shared" si="81"/>
        <v>0</v>
      </c>
      <c r="AA185" s="175">
        <f>SUM(AA81:AA184)</f>
        <v>0</v>
      </c>
      <c r="AB185" s="457">
        <f t="shared" si="82"/>
        <v>0</v>
      </c>
      <c r="AC185" s="175">
        <f>SUM(AC81:AC184)</f>
        <v>166</v>
      </c>
      <c r="AD185" s="457">
        <f t="shared" si="83"/>
        <v>9.352112676056338</v>
      </c>
      <c r="AE185" s="458"/>
      <c r="AF185" s="458"/>
    </row>
    <row r="186" spans="1:32" ht="17.25" thickTop="1">
      <c r="A186" s="850" t="s">
        <v>2128</v>
      </c>
      <c r="B186" s="850"/>
      <c r="C186" s="850"/>
    </row>
    <row r="187" spans="1:32">
      <c r="AE187" s="204"/>
    </row>
    <row r="196" spans="1:32" ht="26.25">
      <c r="A196" s="859" t="s">
        <v>2405</v>
      </c>
      <c r="B196" s="859"/>
      <c r="C196" s="859"/>
      <c r="D196" s="859"/>
      <c r="E196" s="859"/>
      <c r="F196" s="859"/>
      <c r="G196" s="859"/>
      <c r="H196" s="859"/>
      <c r="I196" s="859"/>
      <c r="J196" s="859"/>
      <c r="K196" s="859"/>
      <c r="L196" s="860"/>
      <c r="M196" s="859"/>
      <c r="N196" s="860"/>
      <c r="O196" s="859"/>
      <c r="P196" s="860"/>
      <c r="Q196" s="859"/>
      <c r="R196" s="860"/>
      <c r="S196" s="859"/>
      <c r="T196" s="860"/>
      <c r="U196" s="859"/>
      <c r="V196" s="860"/>
      <c r="W196" s="859"/>
      <c r="X196" s="860"/>
      <c r="Y196" s="860"/>
      <c r="Z196" s="860"/>
      <c r="AA196" s="859"/>
      <c r="AB196" s="859"/>
      <c r="AC196" s="859"/>
      <c r="AD196" s="859"/>
    </row>
    <row r="197" spans="1:32" ht="22.5" customHeight="1">
      <c r="A197" s="810" t="s">
        <v>133</v>
      </c>
      <c r="B197" s="810"/>
      <c r="C197" s="810"/>
      <c r="D197" s="810"/>
      <c r="E197" s="810"/>
      <c r="F197" s="810"/>
      <c r="G197" s="810"/>
      <c r="H197" s="810"/>
      <c r="I197" s="810"/>
      <c r="J197" s="810"/>
      <c r="K197" s="810"/>
      <c r="L197" s="857"/>
      <c r="M197" s="810"/>
      <c r="N197" s="857"/>
      <c r="O197" s="810"/>
      <c r="P197" s="857"/>
      <c r="Q197" s="810"/>
      <c r="R197" s="857"/>
      <c r="S197" s="810"/>
      <c r="T197" s="857"/>
      <c r="U197" s="810"/>
      <c r="V197" s="857"/>
      <c r="W197" s="810"/>
      <c r="X197" s="857"/>
      <c r="Y197" s="857"/>
      <c r="Z197" s="857"/>
      <c r="AA197" s="810"/>
      <c r="AB197" s="810"/>
      <c r="AC197" s="810"/>
      <c r="AD197" s="810"/>
    </row>
    <row r="198" spans="1:32" ht="22.5" customHeight="1">
      <c r="A198" s="293"/>
      <c r="B198" s="293"/>
      <c r="C198" s="293"/>
      <c r="D198" s="293"/>
      <c r="E198" s="293"/>
      <c r="F198" s="293"/>
      <c r="G198" s="293"/>
      <c r="H198" s="295"/>
      <c r="I198" s="295"/>
      <c r="J198" s="470"/>
      <c r="K198" s="295"/>
      <c r="L198" s="470"/>
      <c r="M198" s="295"/>
      <c r="N198" s="470"/>
      <c r="O198" s="295"/>
      <c r="P198" s="470"/>
      <c r="Q198" s="295"/>
      <c r="R198" s="470"/>
      <c r="S198" s="295"/>
      <c r="T198" s="470"/>
      <c r="U198" s="295"/>
      <c r="V198" s="470"/>
      <c r="W198" s="295"/>
      <c r="X198" s="470"/>
      <c r="Y198" s="496"/>
      <c r="Z198" s="470"/>
      <c r="AA198" s="295"/>
      <c r="AB198" s="378"/>
      <c r="AC198" s="295"/>
      <c r="AD198" s="378"/>
    </row>
    <row r="199" spans="1:32" ht="23.25">
      <c r="A199" s="290"/>
      <c r="B199" s="863" t="s">
        <v>971</v>
      </c>
      <c r="C199" s="863"/>
      <c r="D199" s="863"/>
      <c r="E199" s="863"/>
      <c r="F199" s="863"/>
      <c r="G199" s="863"/>
      <c r="H199" s="863"/>
      <c r="I199" s="863"/>
      <c r="J199" s="863"/>
      <c r="K199" s="863"/>
      <c r="L199" s="864"/>
      <c r="M199" s="863"/>
      <c r="N199" s="864"/>
      <c r="O199" s="863"/>
      <c r="P199" s="864"/>
      <c r="Q199" s="863"/>
      <c r="R199" s="864"/>
      <c r="S199" s="863"/>
      <c r="T199" s="864"/>
      <c r="U199" s="863"/>
      <c r="V199" s="864"/>
      <c r="W199" s="863"/>
      <c r="X199" s="864"/>
      <c r="Y199" s="864"/>
      <c r="Z199" s="864"/>
      <c r="AA199" s="863"/>
      <c r="AB199" s="863"/>
      <c r="AC199" s="863"/>
      <c r="AD199" s="863"/>
    </row>
    <row r="200" spans="1:32" ht="23.25">
      <c r="A200" s="290"/>
      <c r="B200" s="379" t="s">
        <v>191</v>
      </c>
      <c r="C200" s="379"/>
      <c r="D200" s="293"/>
      <c r="E200" s="293"/>
      <c r="F200" s="293"/>
      <c r="G200" s="293"/>
      <c r="H200" s="295"/>
      <c r="I200" s="295"/>
      <c r="J200" s="470"/>
      <c r="K200" s="295"/>
      <c r="L200" s="470"/>
      <c r="M200" s="295"/>
      <c r="N200" s="470"/>
      <c r="O200" s="295"/>
      <c r="P200" s="470"/>
      <c r="Q200" s="295"/>
      <c r="R200" s="470"/>
      <c r="S200" s="295"/>
      <c r="T200" s="470"/>
      <c r="U200" s="295"/>
      <c r="V200" s="470"/>
      <c r="W200" s="295"/>
      <c r="X200" s="470"/>
      <c r="Y200" s="496"/>
      <c r="Z200" s="470"/>
      <c r="AA200" s="295"/>
      <c r="AB200" s="378"/>
      <c r="AC200" s="295"/>
      <c r="AD200" s="378"/>
    </row>
    <row r="201" spans="1:32" ht="23.25">
      <c r="A201" s="290"/>
      <c r="B201" s="379"/>
      <c r="C201" s="855" t="s">
        <v>309</v>
      </c>
      <c r="D201" s="855"/>
      <c r="E201" s="855"/>
      <c r="F201" s="855"/>
      <c r="G201" s="855"/>
      <c r="H201" s="855"/>
      <c r="I201" s="855"/>
      <c r="J201" s="855"/>
      <c r="K201" s="855"/>
      <c r="L201" s="856"/>
      <c r="M201" s="855"/>
      <c r="N201" s="470"/>
      <c r="O201" s="295"/>
      <c r="P201" s="470"/>
      <c r="Q201" s="295"/>
      <c r="R201" s="470"/>
      <c r="S201" s="295"/>
      <c r="T201" s="470"/>
      <c r="U201" s="295"/>
      <c r="V201" s="470"/>
      <c r="W201" s="295"/>
      <c r="X201" s="470"/>
      <c r="Y201" s="496"/>
      <c r="Z201" s="470"/>
      <c r="AA201" s="295"/>
      <c r="AB201" s="378"/>
      <c r="AC201" s="295"/>
      <c r="AD201" s="378"/>
    </row>
    <row r="202" spans="1:32" ht="15.75" customHeight="1">
      <c r="A202" s="290"/>
      <c r="B202" s="379"/>
      <c r="C202" s="379"/>
      <c r="D202" s="293"/>
      <c r="E202" s="293"/>
      <c r="F202" s="293"/>
      <c r="G202" s="293"/>
      <c r="H202" s="295"/>
      <c r="I202" s="295"/>
      <c r="J202" s="470"/>
      <c r="K202" s="295"/>
      <c r="L202" s="470"/>
      <c r="M202" s="295"/>
      <c r="N202" s="470"/>
      <c r="O202" s="295"/>
      <c r="P202" s="470"/>
      <c r="Q202" s="295"/>
      <c r="R202" s="470"/>
      <c r="S202" s="295"/>
      <c r="T202" s="470"/>
      <c r="U202" s="295"/>
      <c r="V202" s="470"/>
      <c r="W202" s="295"/>
      <c r="X202" s="470"/>
      <c r="Y202" s="496"/>
      <c r="Z202" s="470"/>
      <c r="AA202" s="295"/>
      <c r="AB202" s="378"/>
      <c r="AC202" s="295"/>
      <c r="AD202" s="378"/>
    </row>
    <row r="203" spans="1:32" ht="18">
      <c r="A203" s="740" t="s">
        <v>940</v>
      </c>
      <c r="B203" s="740" t="s">
        <v>122</v>
      </c>
      <c r="C203" s="740" t="s">
        <v>942</v>
      </c>
      <c r="D203" s="740" t="s">
        <v>943</v>
      </c>
      <c r="E203" s="740" t="s">
        <v>944</v>
      </c>
      <c r="F203" s="740" t="s">
        <v>945</v>
      </c>
      <c r="G203" s="740" t="s">
        <v>1139</v>
      </c>
      <c r="H203" s="743" t="s">
        <v>946</v>
      </c>
      <c r="I203" s="840" t="s">
        <v>947</v>
      </c>
      <c r="J203" s="865" t="s">
        <v>948</v>
      </c>
      <c r="K203" s="765" t="s">
        <v>928</v>
      </c>
      <c r="L203" s="867"/>
      <c r="M203" s="830" t="s">
        <v>929</v>
      </c>
      <c r="N203" s="858"/>
      <c r="O203" s="830"/>
      <c r="P203" s="858"/>
      <c r="Q203" s="830"/>
      <c r="R203" s="858"/>
      <c r="S203" s="830"/>
      <c r="T203" s="858"/>
      <c r="U203" s="830"/>
      <c r="V203" s="858"/>
      <c r="W203" s="830"/>
      <c r="X203" s="858"/>
      <c r="Y203" s="858"/>
      <c r="Z203" s="858"/>
      <c r="AA203" s="830"/>
      <c r="AB203" s="830"/>
      <c r="AC203" s="830"/>
      <c r="AD203" s="830"/>
    </row>
    <row r="204" spans="1:32" ht="18">
      <c r="A204" s="741"/>
      <c r="B204" s="741"/>
      <c r="C204" s="741"/>
      <c r="D204" s="741"/>
      <c r="E204" s="741"/>
      <c r="F204" s="741"/>
      <c r="G204" s="816"/>
      <c r="H204" s="744"/>
      <c r="I204" s="841"/>
      <c r="J204" s="866"/>
      <c r="K204" s="767"/>
      <c r="L204" s="868"/>
      <c r="M204" s="808" t="s">
        <v>930</v>
      </c>
      <c r="N204" s="861"/>
      <c r="O204" s="808" t="s">
        <v>931</v>
      </c>
      <c r="P204" s="861"/>
      <c r="Q204" s="808" t="s">
        <v>932</v>
      </c>
      <c r="R204" s="861"/>
      <c r="S204" s="808" t="s">
        <v>933</v>
      </c>
      <c r="T204" s="861"/>
      <c r="U204" s="808" t="s">
        <v>934</v>
      </c>
      <c r="V204" s="861"/>
      <c r="W204" s="808" t="s">
        <v>935</v>
      </c>
      <c r="X204" s="861"/>
      <c r="Y204" s="862" t="s">
        <v>936</v>
      </c>
      <c r="Z204" s="861"/>
      <c r="AA204" s="808" t="s">
        <v>950</v>
      </c>
      <c r="AB204" s="809"/>
      <c r="AC204" s="808" t="s">
        <v>951</v>
      </c>
      <c r="AD204" s="809"/>
    </row>
    <row r="205" spans="1:32" ht="36">
      <c r="A205" s="742"/>
      <c r="B205" s="742"/>
      <c r="C205" s="742"/>
      <c r="D205" s="742"/>
      <c r="E205" s="742"/>
      <c r="F205" s="742"/>
      <c r="G205" s="817"/>
      <c r="H205" s="745"/>
      <c r="I205" s="439" t="s">
        <v>126</v>
      </c>
      <c r="J205" s="472" t="s">
        <v>938</v>
      </c>
      <c r="K205" s="416" t="s">
        <v>937</v>
      </c>
      <c r="L205" s="489" t="s">
        <v>949</v>
      </c>
      <c r="M205" s="416" t="s">
        <v>937</v>
      </c>
      <c r="N205" s="489" t="s">
        <v>949</v>
      </c>
      <c r="O205" s="416" t="s">
        <v>937</v>
      </c>
      <c r="P205" s="489" t="s">
        <v>949</v>
      </c>
      <c r="Q205" s="416" t="s">
        <v>937</v>
      </c>
      <c r="R205" s="489" t="s">
        <v>949</v>
      </c>
      <c r="S205" s="416" t="s">
        <v>937</v>
      </c>
      <c r="T205" s="489" t="s">
        <v>949</v>
      </c>
      <c r="U205" s="416" t="s">
        <v>937</v>
      </c>
      <c r="V205" s="489" t="s">
        <v>949</v>
      </c>
      <c r="W205" s="416" t="s">
        <v>937</v>
      </c>
      <c r="X205" s="489" t="s">
        <v>949</v>
      </c>
      <c r="Y205" s="497" t="s">
        <v>937</v>
      </c>
      <c r="Z205" s="489" t="s">
        <v>949</v>
      </c>
      <c r="AA205" s="416" t="s">
        <v>937</v>
      </c>
      <c r="AB205" s="381" t="s">
        <v>949</v>
      </c>
      <c r="AC205" s="416" t="s">
        <v>937</v>
      </c>
      <c r="AD205" s="381" t="s">
        <v>949</v>
      </c>
    </row>
    <row r="206" spans="1:32" s="9" customFormat="1" ht="18.75">
      <c r="A206" s="32">
        <v>1</v>
      </c>
      <c r="B206" s="51" t="s">
        <v>2172</v>
      </c>
      <c r="C206" s="51" t="s">
        <v>310</v>
      </c>
      <c r="D206" s="200">
        <v>9</v>
      </c>
      <c r="E206" s="200" t="s">
        <v>311</v>
      </c>
      <c r="F206" s="200" t="s">
        <v>311</v>
      </c>
      <c r="G206" s="200" t="s">
        <v>1405</v>
      </c>
      <c r="H206" s="390">
        <v>46</v>
      </c>
      <c r="I206" s="390">
        <v>46</v>
      </c>
      <c r="J206" s="143">
        <f>I206*100/H206</f>
        <v>100</v>
      </c>
      <c r="K206" s="390">
        <v>5</v>
      </c>
      <c r="L206" s="143">
        <f>K206*100/I206</f>
        <v>10.869565217391305</v>
      </c>
      <c r="M206" s="422">
        <v>0</v>
      </c>
      <c r="N206" s="143">
        <f>M206*100/I206</f>
        <v>0</v>
      </c>
      <c r="O206" s="422">
        <v>2</v>
      </c>
      <c r="P206" s="143">
        <f>O206*100/I206</f>
        <v>4.3478260869565215</v>
      </c>
      <c r="Q206" s="422">
        <v>3</v>
      </c>
      <c r="R206" s="143">
        <f>Q206*100/I206</f>
        <v>6.5217391304347823</v>
      </c>
      <c r="S206" s="422">
        <v>0</v>
      </c>
      <c r="T206" s="143">
        <f>S206*100/I206</f>
        <v>0</v>
      </c>
      <c r="U206" s="422">
        <v>0</v>
      </c>
      <c r="V206" s="143">
        <f>U206*100/I206</f>
        <v>0</v>
      </c>
      <c r="W206" s="422">
        <v>0</v>
      </c>
      <c r="X206" s="143">
        <f>W206*100/I206</f>
        <v>0</v>
      </c>
      <c r="Y206" s="505">
        <v>0</v>
      </c>
      <c r="Z206" s="143">
        <f>Y206*100/I206</f>
        <v>0</v>
      </c>
      <c r="AA206" s="422">
        <v>0</v>
      </c>
      <c r="AB206" s="146">
        <f>AA206*100/I206</f>
        <v>0</v>
      </c>
      <c r="AC206" s="422">
        <v>0</v>
      </c>
      <c r="AD206" s="146">
        <f>AC206*100/I206</f>
        <v>0</v>
      </c>
      <c r="AE206" s="15">
        <v>1</v>
      </c>
      <c r="AF206" s="15">
        <v>1</v>
      </c>
    </row>
    <row r="207" spans="1:32" s="9" customFormat="1" ht="18.75">
      <c r="A207" s="32">
        <v>2</v>
      </c>
      <c r="B207" s="51" t="s">
        <v>2173</v>
      </c>
      <c r="C207" s="51" t="s">
        <v>312</v>
      </c>
      <c r="D207" s="32">
        <v>1</v>
      </c>
      <c r="E207" s="32" t="s">
        <v>313</v>
      </c>
      <c r="F207" s="32" t="s">
        <v>311</v>
      </c>
      <c r="G207" s="445" t="s">
        <v>1405</v>
      </c>
      <c r="H207" s="390">
        <v>60</v>
      </c>
      <c r="I207" s="390">
        <v>60</v>
      </c>
      <c r="J207" s="143">
        <f>I207*100/H207</f>
        <v>100</v>
      </c>
      <c r="K207" s="390">
        <v>5</v>
      </c>
      <c r="L207" s="143">
        <f>K207*100/I207</f>
        <v>8.3333333333333339</v>
      </c>
      <c r="M207" s="422">
        <v>3</v>
      </c>
      <c r="N207" s="143">
        <f>M207*100/I207</f>
        <v>5</v>
      </c>
      <c r="O207" s="422">
        <v>2</v>
      </c>
      <c r="P207" s="143">
        <f>O207*100/I207</f>
        <v>3.3333333333333335</v>
      </c>
      <c r="Q207" s="422">
        <v>0</v>
      </c>
      <c r="R207" s="143">
        <f>Q207*100/I207</f>
        <v>0</v>
      </c>
      <c r="S207" s="422">
        <v>0</v>
      </c>
      <c r="T207" s="143">
        <f>S207*100/I207</f>
        <v>0</v>
      </c>
      <c r="U207" s="422">
        <v>0</v>
      </c>
      <c r="V207" s="143">
        <f>U207*100/I207</f>
        <v>0</v>
      </c>
      <c r="W207" s="422">
        <v>0</v>
      </c>
      <c r="X207" s="143">
        <f>W207*100/I207</f>
        <v>0</v>
      </c>
      <c r="Y207" s="505">
        <v>0</v>
      </c>
      <c r="Z207" s="143">
        <f>Y207*100/I207</f>
        <v>0</v>
      </c>
      <c r="AA207" s="422">
        <v>0</v>
      </c>
      <c r="AB207" s="146">
        <f>AA207*100/I207</f>
        <v>0</v>
      </c>
      <c r="AC207" s="422">
        <v>0</v>
      </c>
      <c r="AD207" s="146">
        <f>AC207*100/I207</f>
        <v>0</v>
      </c>
      <c r="AE207" s="15">
        <v>1</v>
      </c>
      <c r="AF207" s="15">
        <v>1</v>
      </c>
    </row>
    <row r="208" spans="1:32" ht="18.75" thickBot="1">
      <c r="A208" s="847" t="s">
        <v>123</v>
      </c>
      <c r="B208" s="770"/>
      <c r="C208" s="770"/>
      <c r="D208" s="770"/>
      <c r="E208" s="770"/>
      <c r="F208" s="770"/>
      <c r="G208" s="848"/>
      <c r="H208" s="66">
        <f>SUM(H206:H207)</f>
        <v>106</v>
      </c>
      <c r="I208" s="66">
        <f>SUM(I206:I207)</f>
        <v>106</v>
      </c>
      <c r="J208" s="67">
        <f>I208/H208*100</f>
        <v>100</v>
      </c>
      <c r="K208" s="66">
        <f>SUM(K206:K207)</f>
        <v>10</v>
      </c>
      <c r="L208" s="67">
        <f>K208/I208*100</f>
        <v>9.433962264150944</v>
      </c>
      <c r="M208" s="66">
        <f>SUM(M206:M207)</f>
        <v>3</v>
      </c>
      <c r="N208" s="67">
        <f>M208/I208*100</f>
        <v>2.8301886792452833</v>
      </c>
      <c r="O208" s="66">
        <f>SUM(O206:O207)</f>
        <v>4</v>
      </c>
      <c r="P208" s="67">
        <f>O208/I208*100</f>
        <v>3.7735849056603774</v>
      </c>
      <c r="Q208" s="66">
        <f>SUM(Q206:Q207)</f>
        <v>3</v>
      </c>
      <c r="R208" s="67">
        <f>Q208/I208*100</f>
        <v>2.8301886792452833</v>
      </c>
      <c r="S208" s="66">
        <f>SUM(S206:S207)</f>
        <v>0</v>
      </c>
      <c r="T208" s="67">
        <f>S208/I208*100</f>
        <v>0</v>
      </c>
      <c r="U208" s="66">
        <f>SUM(U206:U207)</f>
        <v>0</v>
      </c>
      <c r="V208" s="67">
        <f>U208/I208*100</f>
        <v>0</v>
      </c>
      <c r="W208" s="66">
        <f>SUM(W206:W207)</f>
        <v>0</v>
      </c>
      <c r="X208" s="67">
        <f>W208/I208*100</f>
        <v>0</v>
      </c>
      <c r="Y208" s="506">
        <f>SUM(Y206:Y207)</f>
        <v>0</v>
      </c>
      <c r="Z208" s="67">
        <f>Y208/I208*100</f>
        <v>0</v>
      </c>
      <c r="AA208" s="66">
        <f>SUM(AA206:AA207)</f>
        <v>0</v>
      </c>
      <c r="AB208" s="433">
        <f>AA208/I208*100</f>
        <v>0</v>
      </c>
      <c r="AC208" s="66">
        <f>SUM(AC206:AC207)</f>
        <v>0</v>
      </c>
      <c r="AD208" s="433">
        <f>AC208/I208*100</f>
        <v>0</v>
      </c>
    </row>
    <row r="209" spans="1:30" ht="17.25" thickTop="1">
      <c r="A209" s="850"/>
      <c r="B209" s="850"/>
      <c r="C209" s="850"/>
    </row>
    <row r="223" spans="1:30" ht="26.25">
      <c r="A223" s="859" t="s">
        <v>2405</v>
      </c>
      <c r="B223" s="859"/>
      <c r="C223" s="859"/>
      <c r="D223" s="859"/>
      <c r="E223" s="859"/>
      <c r="F223" s="859"/>
      <c r="G223" s="859"/>
      <c r="H223" s="859"/>
      <c r="I223" s="859"/>
      <c r="J223" s="859"/>
      <c r="K223" s="859"/>
      <c r="L223" s="860"/>
      <c r="M223" s="859"/>
      <c r="N223" s="860"/>
      <c r="O223" s="859"/>
      <c r="P223" s="860"/>
      <c r="Q223" s="859"/>
      <c r="R223" s="860"/>
      <c r="S223" s="859"/>
      <c r="T223" s="860"/>
      <c r="U223" s="859"/>
      <c r="V223" s="860"/>
      <c r="W223" s="859"/>
      <c r="X223" s="860"/>
      <c r="Y223" s="860"/>
      <c r="Z223" s="860"/>
      <c r="AA223" s="859"/>
      <c r="AB223" s="859"/>
      <c r="AC223" s="859"/>
      <c r="AD223" s="859"/>
    </row>
    <row r="224" spans="1:30" ht="21.75" customHeight="1">
      <c r="A224" s="810" t="s">
        <v>133</v>
      </c>
      <c r="B224" s="810"/>
      <c r="C224" s="810"/>
      <c r="D224" s="810"/>
      <c r="E224" s="810"/>
      <c r="F224" s="810"/>
      <c r="G224" s="810"/>
      <c r="H224" s="810"/>
      <c r="I224" s="810"/>
      <c r="J224" s="810"/>
      <c r="K224" s="810"/>
      <c r="L224" s="857"/>
      <c r="M224" s="810"/>
      <c r="N224" s="857"/>
      <c r="O224" s="810"/>
      <c r="P224" s="857"/>
      <c r="Q224" s="810"/>
      <c r="R224" s="857"/>
      <c r="S224" s="810"/>
      <c r="T224" s="857"/>
      <c r="U224" s="810"/>
      <c r="V224" s="857"/>
      <c r="W224" s="810"/>
      <c r="X224" s="857"/>
      <c r="Y224" s="857"/>
      <c r="Z224" s="857"/>
      <c r="AA224" s="810"/>
      <c r="AB224" s="810"/>
      <c r="AC224" s="810"/>
      <c r="AD224" s="810"/>
    </row>
    <row r="225" spans="1:32" ht="13.5" customHeight="1">
      <c r="A225" s="293"/>
      <c r="B225" s="293"/>
      <c r="C225" s="293"/>
      <c r="D225" s="293"/>
      <c r="E225" s="293"/>
      <c r="F225" s="293"/>
      <c r="G225" s="293"/>
      <c r="H225" s="295"/>
      <c r="I225" s="295"/>
      <c r="J225" s="470"/>
      <c r="K225" s="295"/>
      <c r="L225" s="470"/>
      <c r="M225" s="295"/>
      <c r="N225" s="470"/>
      <c r="O225" s="295"/>
      <c r="P225" s="470"/>
      <c r="Q225" s="295"/>
      <c r="R225" s="470"/>
      <c r="S225" s="295"/>
      <c r="T225" s="470"/>
      <c r="U225" s="295"/>
      <c r="V225" s="470"/>
      <c r="W225" s="295"/>
      <c r="X225" s="470"/>
      <c r="Y225" s="496"/>
      <c r="Z225" s="470"/>
      <c r="AA225" s="295"/>
      <c r="AB225" s="378"/>
      <c r="AC225" s="295"/>
      <c r="AD225" s="378"/>
    </row>
    <row r="226" spans="1:32" ht="21" customHeight="1">
      <c r="A226" s="290"/>
      <c r="B226" s="863" t="s">
        <v>971</v>
      </c>
      <c r="C226" s="863"/>
      <c r="D226" s="863"/>
      <c r="E226" s="863"/>
      <c r="F226" s="863"/>
      <c r="G226" s="863"/>
      <c r="H226" s="863"/>
      <c r="I226" s="863"/>
      <c r="J226" s="863"/>
      <c r="K226" s="863"/>
      <c r="L226" s="864"/>
      <c r="M226" s="863"/>
      <c r="N226" s="864"/>
      <c r="O226" s="863"/>
      <c r="P226" s="864"/>
      <c r="Q226" s="863"/>
      <c r="R226" s="864"/>
      <c r="S226" s="863"/>
      <c r="T226" s="864"/>
      <c r="U226" s="863"/>
      <c r="V226" s="864"/>
      <c r="W226" s="863"/>
      <c r="X226" s="864"/>
      <c r="Y226" s="864"/>
      <c r="Z226" s="864"/>
      <c r="AA226" s="863"/>
      <c r="AB226" s="863"/>
      <c r="AC226" s="863"/>
      <c r="AD226" s="863"/>
    </row>
    <row r="227" spans="1:32" ht="21" customHeight="1">
      <c r="A227" s="290"/>
      <c r="B227" s="379" t="s">
        <v>191</v>
      </c>
      <c r="C227" s="379"/>
      <c r="D227" s="293"/>
      <c r="E227" s="293"/>
      <c r="F227" s="293"/>
      <c r="G227" s="293"/>
      <c r="H227" s="295"/>
      <c r="I227" s="295"/>
      <c r="J227" s="470"/>
      <c r="K227" s="295"/>
      <c r="L227" s="470"/>
      <c r="M227" s="295"/>
      <c r="N227" s="470"/>
      <c r="O227" s="295"/>
      <c r="P227" s="470"/>
      <c r="Q227" s="295"/>
      <c r="R227" s="470"/>
      <c r="S227" s="295"/>
      <c r="T227" s="470"/>
      <c r="U227" s="295"/>
      <c r="V227" s="470"/>
      <c r="W227" s="295"/>
      <c r="X227" s="470"/>
      <c r="Y227" s="496"/>
      <c r="Z227" s="470"/>
      <c r="AA227" s="295"/>
      <c r="AB227" s="378"/>
      <c r="AC227" s="295"/>
      <c r="AD227" s="378"/>
    </row>
    <row r="228" spans="1:32" ht="21" customHeight="1">
      <c r="A228" s="290"/>
      <c r="B228" s="379"/>
      <c r="C228" s="873" t="s">
        <v>2061</v>
      </c>
      <c r="D228" s="873"/>
      <c r="E228" s="873"/>
      <c r="F228" s="873"/>
      <c r="G228" s="873"/>
      <c r="H228" s="873"/>
      <c r="I228" s="873"/>
      <c r="J228" s="873"/>
      <c r="K228" s="873"/>
      <c r="L228" s="874"/>
      <c r="M228" s="873"/>
      <c r="N228" s="874"/>
      <c r="O228" s="873"/>
      <c r="P228" s="470"/>
      <c r="Q228" s="295"/>
      <c r="R228" s="470"/>
      <c r="S228" s="295"/>
      <c r="T228" s="470"/>
      <c r="U228" s="295"/>
      <c r="V228" s="470"/>
      <c r="W228" s="295"/>
      <c r="X228" s="470"/>
      <c r="Y228" s="496"/>
      <c r="Z228" s="470"/>
      <c r="AA228" s="295"/>
      <c r="AB228" s="378"/>
      <c r="AC228" s="295"/>
      <c r="AD228" s="378"/>
    </row>
    <row r="229" spans="1:32" ht="13.5" customHeight="1">
      <c r="A229" s="290"/>
      <c r="B229" s="379"/>
      <c r="D229" s="380"/>
      <c r="E229" s="380"/>
      <c r="F229" s="380"/>
      <c r="G229" s="380"/>
      <c r="H229" s="295"/>
      <c r="I229" s="295"/>
      <c r="J229" s="471"/>
      <c r="K229" s="295"/>
      <c r="L229" s="470"/>
      <c r="M229" s="295"/>
      <c r="N229" s="470"/>
      <c r="O229" s="295"/>
      <c r="P229" s="470"/>
      <c r="Q229" s="295"/>
      <c r="R229" s="470"/>
      <c r="S229" s="295"/>
      <c r="T229" s="470"/>
      <c r="U229" s="295"/>
      <c r="V229" s="470"/>
      <c r="W229" s="295"/>
      <c r="X229" s="470"/>
      <c r="Y229" s="496"/>
      <c r="Z229" s="470"/>
      <c r="AA229" s="295"/>
      <c r="AB229" s="378"/>
      <c r="AC229" s="295"/>
      <c r="AD229" s="378"/>
    </row>
    <row r="230" spans="1:32" ht="18">
      <c r="A230" s="740" t="s">
        <v>940</v>
      </c>
      <c r="B230" s="740" t="s">
        <v>122</v>
      </c>
      <c r="C230" s="740" t="s">
        <v>942</v>
      </c>
      <c r="D230" s="740" t="s">
        <v>943</v>
      </c>
      <c r="E230" s="740" t="s">
        <v>944</v>
      </c>
      <c r="F230" s="740" t="s">
        <v>945</v>
      </c>
      <c r="G230" s="740" t="s">
        <v>1139</v>
      </c>
      <c r="H230" s="743" t="s">
        <v>946</v>
      </c>
      <c r="I230" s="840" t="s">
        <v>947</v>
      </c>
      <c r="J230" s="865" t="s">
        <v>948</v>
      </c>
      <c r="K230" s="765" t="s">
        <v>928</v>
      </c>
      <c r="L230" s="867"/>
      <c r="M230" s="830" t="s">
        <v>929</v>
      </c>
      <c r="N230" s="858"/>
      <c r="O230" s="830"/>
      <c r="P230" s="858"/>
      <c r="Q230" s="830"/>
      <c r="R230" s="858"/>
      <c r="S230" s="830"/>
      <c r="T230" s="858"/>
      <c r="U230" s="830"/>
      <c r="V230" s="858"/>
      <c r="W230" s="830"/>
      <c r="X230" s="858"/>
      <c r="Y230" s="858"/>
      <c r="Z230" s="858"/>
      <c r="AA230" s="830"/>
      <c r="AB230" s="830"/>
      <c r="AC230" s="830"/>
      <c r="AD230" s="830"/>
    </row>
    <row r="231" spans="1:32" ht="18">
      <c r="A231" s="741"/>
      <c r="B231" s="741"/>
      <c r="C231" s="741"/>
      <c r="D231" s="741"/>
      <c r="E231" s="741"/>
      <c r="F231" s="741"/>
      <c r="G231" s="816"/>
      <c r="H231" s="744"/>
      <c r="I231" s="841"/>
      <c r="J231" s="866"/>
      <c r="K231" s="767"/>
      <c r="L231" s="868"/>
      <c r="M231" s="808" t="s">
        <v>930</v>
      </c>
      <c r="N231" s="861"/>
      <c r="O231" s="808" t="s">
        <v>931</v>
      </c>
      <c r="P231" s="861"/>
      <c r="Q231" s="808" t="s">
        <v>932</v>
      </c>
      <c r="R231" s="861"/>
      <c r="S231" s="808" t="s">
        <v>933</v>
      </c>
      <c r="T231" s="861"/>
      <c r="U231" s="808" t="s">
        <v>934</v>
      </c>
      <c r="V231" s="861"/>
      <c r="W231" s="808" t="s">
        <v>935</v>
      </c>
      <c r="X231" s="861"/>
      <c r="Y231" s="862" t="s">
        <v>936</v>
      </c>
      <c r="Z231" s="861"/>
      <c r="AA231" s="808" t="s">
        <v>950</v>
      </c>
      <c r="AB231" s="809"/>
      <c r="AC231" s="808" t="s">
        <v>951</v>
      </c>
      <c r="AD231" s="809"/>
    </row>
    <row r="232" spans="1:32" ht="38.25" customHeight="1">
      <c r="A232" s="742"/>
      <c r="B232" s="742"/>
      <c r="C232" s="742"/>
      <c r="D232" s="742"/>
      <c r="E232" s="742"/>
      <c r="F232" s="742"/>
      <c r="G232" s="817"/>
      <c r="H232" s="745"/>
      <c r="I232" s="439" t="s">
        <v>126</v>
      </c>
      <c r="J232" s="472" t="s">
        <v>938</v>
      </c>
      <c r="K232" s="416" t="s">
        <v>937</v>
      </c>
      <c r="L232" s="489" t="s">
        <v>949</v>
      </c>
      <c r="M232" s="416" t="s">
        <v>937</v>
      </c>
      <c r="N232" s="489" t="s">
        <v>949</v>
      </c>
      <c r="O232" s="416" t="s">
        <v>937</v>
      </c>
      <c r="P232" s="489" t="s">
        <v>949</v>
      </c>
      <c r="Q232" s="416" t="s">
        <v>937</v>
      </c>
      <c r="R232" s="489" t="s">
        <v>949</v>
      </c>
      <c r="S232" s="416" t="s">
        <v>937</v>
      </c>
      <c r="T232" s="489" t="s">
        <v>949</v>
      </c>
      <c r="U232" s="416" t="s">
        <v>937</v>
      </c>
      <c r="V232" s="489" t="s">
        <v>949</v>
      </c>
      <c r="W232" s="416" t="s">
        <v>937</v>
      </c>
      <c r="X232" s="489" t="s">
        <v>949</v>
      </c>
      <c r="Y232" s="497" t="s">
        <v>937</v>
      </c>
      <c r="Z232" s="489" t="s">
        <v>949</v>
      </c>
      <c r="AA232" s="416" t="s">
        <v>937</v>
      </c>
      <c r="AB232" s="381" t="s">
        <v>949</v>
      </c>
      <c r="AC232" s="416" t="s">
        <v>937</v>
      </c>
      <c r="AD232" s="381" t="s">
        <v>949</v>
      </c>
    </row>
    <row r="233" spans="1:32" s="19" customFormat="1" ht="18.75">
      <c r="A233" s="32">
        <v>1</v>
      </c>
      <c r="B233" s="51" t="s">
        <v>314</v>
      </c>
      <c r="C233" s="51" t="s">
        <v>315</v>
      </c>
      <c r="D233" s="200">
        <v>10</v>
      </c>
      <c r="E233" s="200" t="s">
        <v>316</v>
      </c>
      <c r="F233" s="200" t="s">
        <v>1388</v>
      </c>
      <c r="G233" s="200" t="s">
        <v>1405</v>
      </c>
      <c r="H233" s="386">
        <v>20</v>
      </c>
      <c r="I233" s="386">
        <v>18</v>
      </c>
      <c r="J233" s="476">
        <f t="shared" ref="J233:J248" si="84">I233*100/H233</f>
        <v>90</v>
      </c>
      <c r="K233" s="386">
        <v>3</v>
      </c>
      <c r="L233" s="476">
        <f t="shared" ref="L233:L248" si="85">K233*100/I233</f>
        <v>16.666666666666668</v>
      </c>
      <c r="M233" s="465">
        <v>0</v>
      </c>
      <c r="N233" s="476">
        <f t="shared" ref="N233:N247" si="86">M233*100/I233</f>
        <v>0</v>
      </c>
      <c r="O233" s="465">
        <v>0</v>
      </c>
      <c r="P233" s="476">
        <f t="shared" ref="P233:P248" si="87">O233*100/I233</f>
        <v>0</v>
      </c>
      <c r="Q233" s="465">
        <v>3</v>
      </c>
      <c r="R233" s="476">
        <f t="shared" ref="R233:R248" si="88">Q233*100/I233</f>
        <v>16.666666666666668</v>
      </c>
      <c r="S233" s="465">
        <v>0</v>
      </c>
      <c r="T233" s="476">
        <f t="shared" ref="T233:T248" si="89">S233*100/I233</f>
        <v>0</v>
      </c>
      <c r="U233" s="465">
        <v>0</v>
      </c>
      <c r="V233" s="476">
        <f t="shared" ref="V233:V248" si="90">U233*100/I233</f>
        <v>0</v>
      </c>
      <c r="W233" s="465">
        <v>0</v>
      </c>
      <c r="X233" s="476">
        <f t="shared" ref="X233:X238" si="91">W233*100/I233</f>
        <v>0</v>
      </c>
      <c r="Y233" s="501">
        <v>0</v>
      </c>
      <c r="Z233" s="476">
        <f t="shared" ref="Z233:Z248" si="92">Y233*100/I233</f>
        <v>0</v>
      </c>
      <c r="AA233" s="465">
        <v>0</v>
      </c>
      <c r="AB233" s="387">
        <f t="shared" ref="AB233:AB248" si="93">AA233*100/I233</f>
        <v>0</v>
      </c>
      <c r="AC233" s="465">
        <v>0</v>
      </c>
      <c r="AD233" s="387">
        <f t="shared" ref="AD233:AD248" si="94">AC233*100/I233</f>
        <v>0</v>
      </c>
      <c r="AE233" s="15">
        <v>1</v>
      </c>
      <c r="AF233" s="15">
        <v>1</v>
      </c>
    </row>
    <row r="234" spans="1:32" s="19" customFormat="1" ht="18.75">
      <c r="A234" s="32">
        <v>2</v>
      </c>
      <c r="B234" s="51" t="s">
        <v>317</v>
      </c>
      <c r="C234" s="51" t="s">
        <v>318</v>
      </c>
      <c r="D234" s="32">
        <v>9</v>
      </c>
      <c r="E234" s="200" t="s">
        <v>316</v>
      </c>
      <c r="F234" s="200" t="s">
        <v>1388</v>
      </c>
      <c r="G234" s="200" t="s">
        <v>1405</v>
      </c>
      <c r="H234" s="386">
        <v>72</v>
      </c>
      <c r="I234" s="386">
        <v>43</v>
      </c>
      <c r="J234" s="476">
        <f t="shared" si="84"/>
        <v>59.722222222222221</v>
      </c>
      <c r="K234" s="386">
        <v>3</v>
      </c>
      <c r="L234" s="476">
        <f t="shared" si="85"/>
        <v>6.9767441860465116</v>
      </c>
      <c r="M234" s="465">
        <v>0</v>
      </c>
      <c r="N234" s="476">
        <f t="shared" si="86"/>
        <v>0</v>
      </c>
      <c r="O234" s="465">
        <v>3</v>
      </c>
      <c r="P234" s="476">
        <f t="shared" si="87"/>
        <v>6.9767441860465116</v>
      </c>
      <c r="Q234" s="465">
        <v>0</v>
      </c>
      <c r="R234" s="476">
        <f t="shared" si="88"/>
        <v>0</v>
      </c>
      <c r="S234" s="465">
        <v>0</v>
      </c>
      <c r="T234" s="476">
        <f t="shared" si="89"/>
        <v>0</v>
      </c>
      <c r="U234" s="465">
        <v>0</v>
      </c>
      <c r="V234" s="476">
        <f t="shared" si="90"/>
        <v>0</v>
      </c>
      <c r="W234" s="465">
        <v>0</v>
      </c>
      <c r="X234" s="476">
        <f t="shared" si="91"/>
        <v>0</v>
      </c>
      <c r="Y234" s="501">
        <v>0</v>
      </c>
      <c r="Z234" s="476">
        <f t="shared" si="92"/>
        <v>0</v>
      </c>
      <c r="AA234" s="465">
        <v>0</v>
      </c>
      <c r="AB234" s="387">
        <f t="shared" si="93"/>
        <v>0</v>
      </c>
      <c r="AC234" s="465">
        <v>0</v>
      </c>
      <c r="AD234" s="387">
        <f t="shared" si="94"/>
        <v>0</v>
      </c>
      <c r="AE234" s="15">
        <v>1</v>
      </c>
      <c r="AF234" s="15">
        <v>1</v>
      </c>
    </row>
    <row r="235" spans="1:32" s="19" customFormat="1" ht="18.75">
      <c r="A235" s="32">
        <v>3</v>
      </c>
      <c r="B235" s="51" t="s">
        <v>2171</v>
      </c>
      <c r="C235" s="51"/>
      <c r="D235" s="32">
        <v>14</v>
      </c>
      <c r="E235" s="200" t="s">
        <v>316</v>
      </c>
      <c r="F235" s="200" t="s">
        <v>1388</v>
      </c>
      <c r="G235" s="200" t="s">
        <v>1405</v>
      </c>
      <c r="H235" s="386">
        <v>37</v>
      </c>
      <c r="I235" s="386">
        <v>28</v>
      </c>
      <c r="J235" s="476">
        <f t="shared" si="84"/>
        <v>75.675675675675677</v>
      </c>
      <c r="K235" s="386">
        <v>12</v>
      </c>
      <c r="L235" s="476">
        <f t="shared" si="85"/>
        <v>42.857142857142854</v>
      </c>
      <c r="M235" s="465">
        <v>0</v>
      </c>
      <c r="N235" s="476">
        <f t="shared" si="86"/>
        <v>0</v>
      </c>
      <c r="O235" s="465">
        <v>10</v>
      </c>
      <c r="P235" s="476">
        <f t="shared" si="87"/>
        <v>35.714285714285715</v>
      </c>
      <c r="Q235" s="465">
        <v>0</v>
      </c>
      <c r="R235" s="476">
        <f t="shared" si="88"/>
        <v>0</v>
      </c>
      <c r="S235" s="465">
        <v>0</v>
      </c>
      <c r="T235" s="476">
        <f t="shared" si="89"/>
        <v>0</v>
      </c>
      <c r="U235" s="465">
        <v>0</v>
      </c>
      <c r="V235" s="476">
        <f t="shared" si="90"/>
        <v>0</v>
      </c>
      <c r="W235" s="465">
        <v>2</v>
      </c>
      <c r="X235" s="476">
        <f t="shared" si="91"/>
        <v>7.1428571428571432</v>
      </c>
      <c r="Y235" s="501">
        <v>0</v>
      </c>
      <c r="Z235" s="476">
        <f t="shared" si="92"/>
        <v>0</v>
      </c>
      <c r="AA235" s="465">
        <v>0</v>
      </c>
      <c r="AB235" s="387">
        <f t="shared" si="93"/>
        <v>0</v>
      </c>
      <c r="AC235" s="465">
        <v>0</v>
      </c>
      <c r="AD235" s="387">
        <f t="shared" si="94"/>
        <v>0</v>
      </c>
      <c r="AE235" s="15">
        <v>1</v>
      </c>
      <c r="AF235" s="15">
        <v>1</v>
      </c>
    </row>
    <row r="236" spans="1:32" s="19" customFormat="1" ht="18.75">
      <c r="A236" s="32">
        <v>4</v>
      </c>
      <c r="B236" s="51" t="s">
        <v>319</v>
      </c>
      <c r="C236" s="51" t="s">
        <v>320</v>
      </c>
      <c r="D236" s="32">
        <v>8</v>
      </c>
      <c r="E236" s="200" t="s">
        <v>1322</v>
      </c>
      <c r="F236" s="200" t="s">
        <v>1388</v>
      </c>
      <c r="G236" s="200" t="s">
        <v>1405</v>
      </c>
      <c r="H236" s="386">
        <v>64</v>
      </c>
      <c r="I236" s="386">
        <v>58</v>
      </c>
      <c r="J236" s="476">
        <f t="shared" si="84"/>
        <v>90.625</v>
      </c>
      <c r="K236" s="386">
        <v>29</v>
      </c>
      <c r="L236" s="476">
        <f t="shared" si="85"/>
        <v>50</v>
      </c>
      <c r="M236" s="465">
        <v>0</v>
      </c>
      <c r="N236" s="476">
        <f t="shared" si="86"/>
        <v>0</v>
      </c>
      <c r="O236" s="465">
        <v>29</v>
      </c>
      <c r="P236" s="476">
        <f t="shared" si="87"/>
        <v>50</v>
      </c>
      <c r="Q236" s="465">
        <v>0</v>
      </c>
      <c r="R236" s="476">
        <f t="shared" si="88"/>
        <v>0</v>
      </c>
      <c r="S236" s="465">
        <v>0</v>
      </c>
      <c r="T236" s="476">
        <f t="shared" si="89"/>
        <v>0</v>
      </c>
      <c r="U236" s="465">
        <v>0</v>
      </c>
      <c r="V236" s="476">
        <f t="shared" si="90"/>
        <v>0</v>
      </c>
      <c r="W236" s="465">
        <v>0</v>
      </c>
      <c r="X236" s="476">
        <f t="shared" si="91"/>
        <v>0</v>
      </c>
      <c r="Y236" s="501">
        <v>0</v>
      </c>
      <c r="Z236" s="476">
        <f t="shared" si="92"/>
        <v>0</v>
      </c>
      <c r="AA236" s="465">
        <v>0</v>
      </c>
      <c r="AB236" s="387">
        <f t="shared" si="93"/>
        <v>0</v>
      </c>
      <c r="AC236" s="465">
        <v>0</v>
      </c>
      <c r="AD236" s="387">
        <f t="shared" si="94"/>
        <v>0</v>
      </c>
      <c r="AE236" s="15">
        <v>1</v>
      </c>
      <c r="AF236" s="15">
        <v>1</v>
      </c>
    </row>
    <row r="237" spans="1:32" s="19" customFormat="1" ht="18.75">
      <c r="A237" s="32">
        <v>5</v>
      </c>
      <c r="B237" s="51" t="s">
        <v>2086</v>
      </c>
      <c r="C237" s="51" t="s">
        <v>321</v>
      </c>
      <c r="D237" s="32">
        <v>9</v>
      </c>
      <c r="E237" s="200" t="s">
        <v>1322</v>
      </c>
      <c r="F237" s="200" t="s">
        <v>1388</v>
      </c>
      <c r="G237" s="200" t="s">
        <v>1405</v>
      </c>
      <c r="H237" s="386">
        <v>30</v>
      </c>
      <c r="I237" s="386">
        <v>26</v>
      </c>
      <c r="J237" s="476">
        <f t="shared" si="84"/>
        <v>86.666666666666671</v>
      </c>
      <c r="K237" s="386">
        <v>4</v>
      </c>
      <c r="L237" s="476">
        <f t="shared" si="85"/>
        <v>15.384615384615385</v>
      </c>
      <c r="M237" s="465">
        <v>0</v>
      </c>
      <c r="N237" s="476">
        <f t="shared" si="86"/>
        <v>0</v>
      </c>
      <c r="O237" s="465">
        <v>4</v>
      </c>
      <c r="P237" s="476">
        <f t="shared" si="87"/>
        <v>15.384615384615385</v>
      </c>
      <c r="Q237" s="465">
        <v>0</v>
      </c>
      <c r="R237" s="476">
        <f t="shared" si="88"/>
        <v>0</v>
      </c>
      <c r="S237" s="465">
        <v>0</v>
      </c>
      <c r="T237" s="476">
        <f t="shared" si="89"/>
        <v>0</v>
      </c>
      <c r="U237" s="465">
        <v>0</v>
      </c>
      <c r="V237" s="476">
        <f t="shared" si="90"/>
        <v>0</v>
      </c>
      <c r="W237" s="465">
        <v>0</v>
      </c>
      <c r="X237" s="476">
        <f t="shared" si="91"/>
        <v>0</v>
      </c>
      <c r="Y237" s="501">
        <v>0</v>
      </c>
      <c r="Z237" s="476">
        <f t="shared" si="92"/>
        <v>0</v>
      </c>
      <c r="AA237" s="465">
        <v>0</v>
      </c>
      <c r="AB237" s="387">
        <f t="shared" si="93"/>
        <v>0</v>
      </c>
      <c r="AC237" s="465">
        <v>0</v>
      </c>
      <c r="AD237" s="387">
        <f t="shared" si="94"/>
        <v>0</v>
      </c>
      <c r="AE237" s="15">
        <v>1</v>
      </c>
      <c r="AF237" s="15">
        <v>1</v>
      </c>
    </row>
    <row r="238" spans="1:32" s="19" customFormat="1" ht="18.75">
      <c r="A238" s="32">
        <v>6</v>
      </c>
      <c r="B238" s="51" t="s">
        <v>322</v>
      </c>
      <c r="C238" s="51" t="s">
        <v>323</v>
      </c>
      <c r="D238" s="32">
        <v>9</v>
      </c>
      <c r="E238" s="200" t="s">
        <v>1322</v>
      </c>
      <c r="F238" s="200" t="s">
        <v>1388</v>
      </c>
      <c r="G238" s="200" t="s">
        <v>1405</v>
      </c>
      <c r="H238" s="386">
        <v>58</v>
      </c>
      <c r="I238" s="386">
        <v>47</v>
      </c>
      <c r="J238" s="476">
        <f t="shared" si="84"/>
        <v>81.034482758620683</v>
      </c>
      <c r="K238" s="386">
        <v>11</v>
      </c>
      <c r="L238" s="476">
        <f t="shared" si="85"/>
        <v>23.404255319148938</v>
      </c>
      <c r="M238" s="465">
        <v>0</v>
      </c>
      <c r="N238" s="476">
        <f t="shared" si="86"/>
        <v>0</v>
      </c>
      <c r="O238" s="465">
        <v>11</v>
      </c>
      <c r="P238" s="476">
        <f t="shared" si="87"/>
        <v>23.404255319148938</v>
      </c>
      <c r="Q238" s="465">
        <v>0</v>
      </c>
      <c r="R238" s="476">
        <f t="shared" si="88"/>
        <v>0</v>
      </c>
      <c r="S238" s="465">
        <v>0</v>
      </c>
      <c r="T238" s="476">
        <f t="shared" si="89"/>
        <v>0</v>
      </c>
      <c r="U238" s="465">
        <v>0</v>
      </c>
      <c r="V238" s="476">
        <f t="shared" si="90"/>
        <v>0</v>
      </c>
      <c r="W238" s="465">
        <v>0</v>
      </c>
      <c r="X238" s="476">
        <f t="shared" si="91"/>
        <v>0</v>
      </c>
      <c r="Y238" s="501">
        <v>0</v>
      </c>
      <c r="Z238" s="476">
        <f t="shared" si="92"/>
        <v>0</v>
      </c>
      <c r="AA238" s="465">
        <v>0</v>
      </c>
      <c r="AB238" s="387">
        <f t="shared" si="93"/>
        <v>0</v>
      </c>
      <c r="AC238" s="465">
        <v>0</v>
      </c>
      <c r="AD238" s="387">
        <f t="shared" si="94"/>
        <v>0</v>
      </c>
      <c r="AE238" s="15">
        <v>1</v>
      </c>
      <c r="AF238" s="15">
        <v>1</v>
      </c>
    </row>
    <row r="239" spans="1:32" s="19" customFormat="1" ht="18.75">
      <c r="A239" s="32">
        <v>7</v>
      </c>
      <c r="B239" s="51" t="s">
        <v>324</v>
      </c>
      <c r="C239" s="51" t="s">
        <v>325</v>
      </c>
      <c r="D239" s="32">
        <v>4</v>
      </c>
      <c r="E239" s="200" t="s">
        <v>1322</v>
      </c>
      <c r="F239" s="200" t="s">
        <v>1388</v>
      </c>
      <c r="G239" s="200" t="s">
        <v>1405</v>
      </c>
      <c r="H239" s="386">
        <v>51</v>
      </c>
      <c r="I239" s="386">
        <v>45</v>
      </c>
      <c r="J239" s="476">
        <f t="shared" si="84"/>
        <v>88.235294117647058</v>
      </c>
      <c r="K239" s="386">
        <v>11</v>
      </c>
      <c r="L239" s="476">
        <f t="shared" si="85"/>
        <v>24.444444444444443</v>
      </c>
      <c r="M239" s="465">
        <v>0</v>
      </c>
      <c r="N239" s="476">
        <f t="shared" si="86"/>
        <v>0</v>
      </c>
      <c r="O239" s="465">
        <v>11</v>
      </c>
      <c r="P239" s="476">
        <f t="shared" si="87"/>
        <v>24.444444444444443</v>
      </c>
      <c r="Q239" s="465">
        <v>0</v>
      </c>
      <c r="R239" s="476">
        <f t="shared" si="88"/>
        <v>0</v>
      </c>
      <c r="S239" s="465">
        <v>0</v>
      </c>
      <c r="T239" s="476">
        <f t="shared" si="89"/>
        <v>0</v>
      </c>
      <c r="U239" s="465">
        <v>0</v>
      </c>
      <c r="V239" s="476">
        <f t="shared" si="90"/>
        <v>0</v>
      </c>
      <c r="W239" s="465">
        <v>0</v>
      </c>
      <c r="X239" s="476">
        <v>0</v>
      </c>
      <c r="Y239" s="501">
        <v>0</v>
      </c>
      <c r="Z239" s="476">
        <f t="shared" si="92"/>
        <v>0</v>
      </c>
      <c r="AA239" s="465">
        <v>0</v>
      </c>
      <c r="AB239" s="387">
        <f t="shared" si="93"/>
        <v>0</v>
      </c>
      <c r="AC239" s="465">
        <v>0</v>
      </c>
      <c r="AD239" s="387">
        <f t="shared" si="94"/>
        <v>0</v>
      </c>
      <c r="AE239" s="15">
        <v>1</v>
      </c>
      <c r="AF239" s="15">
        <v>1</v>
      </c>
    </row>
    <row r="240" spans="1:32" s="19" customFormat="1" ht="18.75">
      <c r="A240" s="32">
        <v>8</v>
      </c>
      <c r="B240" s="51" t="s">
        <v>326</v>
      </c>
      <c r="C240" s="51" t="s">
        <v>327</v>
      </c>
      <c r="D240" s="32">
        <v>11</v>
      </c>
      <c r="E240" s="200" t="s">
        <v>1322</v>
      </c>
      <c r="F240" s="200" t="s">
        <v>1388</v>
      </c>
      <c r="G240" s="200" t="s">
        <v>1405</v>
      </c>
      <c r="H240" s="386">
        <v>66</v>
      </c>
      <c r="I240" s="386">
        <v>56</v>
      </c>
      <c r="J240" s="476">
        <f t="shared" si="84"/>
        <v>84.848484848484844</v>
      </c>
      <c r="K240" s="386">
        <v>16</v>
      </c>
      <c r="L240" s="476">
        <f t="shared" si="85"/>
        <v>28.571428571428573</v>
      </c>
      <c r="M240" s="465">
        <v>0</v>
      </c>
      <c r="N240" s="476">
        <f t="shared" si="86"/>
        <v>0</v>
      </c>
      <c r="O240" s="465">
        <v>16</v>
      </c>
      <c r="P240" s="476">
        <f t="shared" si="87"/>
        <v>28.571428571428573</v>
      </c>
      <c r="Q240" s="465">
        <v>0</v>
      </c>
      <c r="R240" s="476">
        <f t="shared" si="88"/>
        <v>0</v>
      </c>
      <c r="S240" s="465">
        <v>0</v>
      </c>
      <c r="T240" s="476">
        <f t="shared" si="89"/>
        <v>0</v>
      </c>
      <c r="U240" s="465">
        <v>0</v>
      </c>
      <c r="V240" s="476">
        <f t="shared" si="90"/>
        <v>0</v>
      </c>
      <c r="W240" s="465">
        <v>0</v>
      </c>
      <c r="X240" s="476">
        <f t="shared" ref="X240:X248" si="95">W240*100/I240</f>
        <v>0</v>
      </c>
      <c r="Y240" s="501">
        <v>0</v>
      </c>
      <c r="Z240" s="476">
        <f t="shared" si="92"/>
        <v>0</v>
      </c>
      <c r="AA240" s="465">
        <v>0</v>
      </c>
      <c r="AB240" s="387">
        <f t="shared" si="93"/>
        <v>0</v>
      </c>
      <c r="AC240" s="465">
        <v>0</v>
      </c>
      <c r="AD240" s="387">
        <f t="shared" si="94"/>
        <v>0</v>
      </c>
      <c r="AE240" s="15">
        <v>1</v>
      </c>
      <c r="AF240" s="15">
        <v>1</v>
      </c>
    </row>
    <row r="241" spans="1:32" s="19" customFormat="1" ht="18.75">
      <c r="A241" s="32">
        <v>9</v>
      </c>
      <c r="B241" s="51" t="s">
        <v>328</v>
      </c>
      <c r="C241" s="51" t="s">
        <v>329</v>
      </c>
      <c r="D241" s="32">
        <v>8</v>
      </c>
      <c r="E241" s="200" t="s">
        <v>1322</v>
      </c>
      <c r="F241" s="200" t="s">
        <v>1388</v>
      </c>
      <c r="G241" s="200" t="s">
        <v>1405</v>
      </c>
      <c r="H241" s="386">
        <v>67</v>
      </c>
      <c r="I241" s="386">
        <v>63</v>
      </c>
      <c r="J241" s="476">
        <f t="shared" si="84"/>
        <v>94.02985074626865</v>
      </c>
      <c r="K241" s="386">
        <v>25</v>
      </c>
      <c r="L241" s="476">
        <f t="shared" si="85"/>
        <v>39.682539682539684</v>
      </c>
      <c r="M241" s="465">
        <v>0</v>
      </c>
      <c r="N241" s="476">
        <f t="shared" si="86"/>
        <v>0</v>
      </c>
      <c r="O241" s="465">
        <v>25</v>
      </c>
      <c r="P241" s="476">
        <f t="shared" si="87"/>
        <v>39.682539682539684</v>
      </c>
      <c r="Q241" s="465">
        <v>0</v>
      </c>
      <c r="R241" s="476">
        <f t="shared" si="88"/>
        <v>0</v>
      </c>
      <c r="S241" s="465">
        <v>0</v>
      </c>
      <c r="T241" s="476">
        <f t="shared" si="89"/>
        <v>0</v>
      </c>
      <c r="U241" s="465">
        <v>0</v>
      </c>
      <c r="V241" s="476">
        <f t="shared" si="90"/>
        <v>0</v>
      </c>
      <c r="W241" s="465">
        <v>0</v>
      </c>
      <c r="X241" s="476">
        <f t="shared" si="95"/>
        <v>0</v>
      </c>
      <c r="Y241" s="501">
        <v>0</v>
      </c>
      <c r="Z241" s="476">
        <f t="shared" si="92"/>
        <v>0</v>
      </c>
      <c r="AA241" s="465">
        <v>0</v>
      </c>
      <c r="AB241" s="387">
        <f t="shared" si="93"/>
        <v>0</v>
      </c>
      <c r="AC241" s="465">
        <v>0</v>
      </c>
      <c r="AD241" s="387">
        <f t="shared" si="94"/>
        <v>0</v>
      </c>
      <c r="AE241" s="15">
        <v>1</v>
      </c>
      <c r="AF241" s="15">
        <v>1</v>
      </c>
    </row>
    <row r="242" spans="1:32" s="19" customFormat="1" ht="18.75">
      <c r="A242" s="32">
        <v>10</v>
      </c>
      <c r="B242" s="51" t="s">
        <v>330</v>
      </c>
      <c r="C242" s="51" t="s">
        <v>331</v>
      </c>
      <c r="D242" s="32">
        <v>8</v>
      </c>
      <c r="E242" s="200" t="s">
        <v>1322</v>
      </c>
      <c r="F242" s="200" t="s">
        <v>1388</v>
      </c>
      <c r="G242" s="200" t="s">
        <v>1405</v>
      </c>
      <c r="H242" s="386">
        <v>76</v>
      </c>
      <c r="I242" s="386">
        <v>73</v>
      </c>
      <c r="J242" s="476">
        <f t="shared" si="84"/>
        <v>96.05263157894737</v>
      </c>
      <c r="K242" s="386">
        <v>36</v>
      </c>
      <c r="L242" s="476">
        <f t="shared" si="85"/>
        <v>49.315068493150683</v>
      </c>
      <c r="M242" s="465">
        <v>0</v>
      </c>
      <c r="N242" s="476">
        <f t="shared" si="86"/>
        <v>0</v>
      </c>
      <c r="O242" s="465">
        <v>36</v>
      </c>
      <c r="P242" s="476">
        <f t="shared" si="87"/>
        <v>49.315068493150683</v>
      </c>
      <c r="Q242" s="465">
        <v>0</v>
      </c>
      <c r="R242" s="476">
        <f t="shared" si="88"/>
        <v>0</v>
      </c>
      <c r="S242" s="465">
        <v>0</v>
      </c>
      <c r="T242" s="476">
        <f t="shared" si="89"/>
        <v>0</v>
      </c>
      <c r="U242" s="465">
        <v>0</v>
      </c>
      <c r="V242" s="476">
        <f t="shared" si="90"/>
        <v>0</v>
      </c>
      <c r="W242" s="465">
        <v>0</v>
      </c>
      <c r="X242" s="476">
        <f t="shared" si="95"/>
        <v>0</v>
      </c>
      <c r="Y242" s="501">
        <v>0</v>
      </c>
      <c r="Z242" s="476">
        <f t="shared" si="92"/>
        <v>0</v>
      </c>
      <c r="AA242" s="465">
        <v>0</v>
      </c>
      <c r="AB242" s="387">
        <f t="shared" si="93"/>
        <v>0</v>
      </c>
      <c r="AC242" s="465">
        <v>0</v>
      </c>
      <c r="AD242" s="387">
        <f t="shared" si="94"/>
        <v>0</v>
      </c>
      <c r="AE242" s="15">
        <v>1</v>
      </c>
      <c r="AF242" s="15">
        <v>1</v>
      </c>
    </row>
    <row r="243" spans="1:32" s="19" customFormat="1" ht="18.75">
      <c r="A243" s="32">
        <v>11</v>
      </c>
      <c r="B243" s="51" t="s">
        <v>2338</v>
      </c>
      <c r="C243" s="51" t="s">
        <v>2337</v>
      </c>
      <c r="D243" s="32">
        <v>9</v>
      </c>
      <c r="E243" s="200" t="s">
        <v>1322</v>
      </c>
      <c r="F243" s="200" t="s">
        <v>1388</v>
      </c>
      <c r="G243" s="200" t="s">
        <v>1405</v>
      </c>
      <c r="H243" s="386">
        <v>35</v>
      </c>
      <c r="I243" s="386">
        <v>33</v>
      </c>
      <c r="J243" s="476">
        <f t="shared" si="84"/>
        <v>94.285714285714292</v>
      </c>
      <c r="K243" s="386">
        <v>4</v>
      </c>
      <c r="L243" s="476">
        <f t="shared" si="85"/>
        <v>12.121212121212121</v>
      </c>
      <c r="M243" s="465">
        <v>0</v>
      </c>
      <c r="N243" s="476">
        <f t="shared" si="86"/>
        <v>0</v>
      </c>
      <c r="O243" s="465">
        <v>4</v>
      </c>
      <c r="P243" s="476">
        <f t="shared" si="87"/>
        <v>12.121212121212121</v>
      </c>
      <c r="Q243" s="465">
        <v>0</v>
      </c>
      <c r="R243" s="476">
        <f t="shared" si="88"/>
        <v>0</v>
      </c>
      <c r="S243" s="465">
        <v>0</v>
      </c>
      <c r="T243" s="476">
        <f t="shared" si="89"/>
        <v>0</v>
      </c>
      <c r="U243" s="465">
        <v>0</v>
      </c>
      <c r="V243" s="476">
        <f t="shared" si="90"/>
        <v>0</v>
      </c>
      <c r="W243" s="465">
        <v>0</v>
      </c>
      <c r="X243" s="476">
        <f t="shared" si="95"/>
        <v>0</v>
      </c>
      <c r="Y243" s="501">
        <v>0</v>
      </c>
      <c r="Z243" s="476">
        <f t="shared" si="92"/>
        <v>0</v>
      </c>
      <c r="AA243" s="465">
        <v>0</v>
      </c>
      <c r="AB243" s="387">
        <f t="shared" si="93"/>
        <v>0</v>
      </c>
      <c r="AC243" s="465">
        <v>0</v>
      </c>
      <c r="AD243" s="387">
        <f t="shared" si="94"/>
        <v>0</v>
      </c>
      <c r="AE243" s="15">
        <v>1</v>
      </c>
      <c r="AF243" s="15">
        <v>1</v>
      </c>
    </row>
    <row r="244" spans="1:32" s="19" customFormat="1" ht="18.75">
      <c r="A244" s="32">
        <v>12</v>
      </c>
      <c r="B244" s="51" t="s">
        <v>332</v>
      </c>
      <c r="C244" s="51" t="s">
        <v>333</v>
      </c>
      <c r="D244" s="32">
        <v>4</v>
      </c>
      <c r="E244" s="200" t="s">
        <v>1322</v>
      </c>
      <c r="F244" s="200" t="s">
        <v>1388</v>
      </c>
      <c r="G244" s="200" t="s">
        <v>1405</v>
      </c>
      <c r="H244" s="386">
        <v>41</v>
      </c>
      <c r="I244" s="386">
        <v>36</v>
      </c>
      <c r="J244" s="476">
        <f t="shared" si="84"/>
        <v>87.804878048780495</v>
      </c>
      <c r="K244" s="386">
        <v>8</v>
      </c>
      <c r="L244" s="476">
        <f t="shared" si="85"/>
        <v>22.222222222222221</v>
      </c>
      <c r="M244" s="465">
        <v>0</v>
      </c>
      <c r="N244" s="476">
        <f t="shared" si="86"/>
        <v>0</v>
      </c>
      <c r="O244" s="465">
        <v>8</v>
      </c>
      <c r="P244" s="476">
        <f t="shared" si="87"/>
        <v>22.222222222222221</v>
      </c>
      <c r="Q244" s="465">
        <v>0</v>
      </c>
      <c r="R244" s="476">
        <f t="shared" si="88"/>
        <v>0</v>
      </c>
      <c r="S244" s="465">
        <v>0</v>
      </c>
      <c r="T244" s="476">
        <f t="shared" si="89"/>
        <v>0</v>
      </c>
      <c r="U244" s="465">
        <v>0</v>
      </c>
      <c r="V244" s="476">
        <f t="shared" si="90"/>
        <v>0</v>
      </c>
      <c r="W244" s="465">
        <v>0</v>
      </c>
      <c r="X244" s="476">
        <f t="shared" si="95"/>
        <v>0</v>
      </c>
      <c r="Y244" s="501">
        <v>0</v>
      </c>
      <c r="Z244" s="476">
        <f t="shared" si="92"/>
        <v>0</v>
      </c>
      <c r="AA244" s="465">
        <v>0</v>
      </c>
      <c r="AB244" s="387">
        <f t="shared" si="93"/>
        <v>0</v>
      </c>
      <c r="AC244" s="465">
        <v>0</v>
      </c>
      <c r="AD244" s="387">
        <f t="shared" si="94"/>
        <v>0</v>
      </c>
      <c r="AE244" s="15">
        <v>1</v>
      </c>
      <c r="AF244" s="15">
        <v>1</v>
      </c>
    </row>
    <row r="245" spans="1:32" s="19" customFormat="1" ht="18.75">
      <c r="A245" s="32">
        <v>13</v>
      </c>
      <c r="B245" s="51" t="s">
        <v>2087</v>
      </c>
      <c r="C245" s="51" t="s">
        <v>334</v>
      </c>
      <c r="D245" s="32">
        <v>8</v>
      </c>
      <c r="E245" s="200" t="s">
        <v>1322</v>
      </c>
      <c r="F245" s="200" t="s">
        <v>1388</v>
      </c>
      <c r="G245" s="200" t="s">
        <v>1405</v>
      </c>
      <c r="H245" s="386">
        <v>48</v>
      </c>
      <c r="I245" s="386">
        <v>40</v>
      </c>
      <c r="J245" s="476">
        <f t="shared" si="84"/>
        <v>83.333333333333329</v>
      </c>
      <c r="K245" s="386">
        <v>16</v>
      </c>
      <c r="L245" s="476">
        <f t="shared" si="85"/>
        <v>40</v>
      </c>
      <c r="M245" s="465">
        <v>0</v>
      </c>
      <c r="N245" s="476">
        <f t="shared" si="86"/>
        <v>0</v>
      </c>
      <c r="O245" s="465">
        <v>16</v>
      </c>
      <c r="P245" s="476">
        <f t="shared" si="87"/>
        <v>40</v>
      </c>
      <c r="Q245" s="465">
        <v>0</v>
      </c>
      <c r="R245" s="476">
        <f t="shared" si="88"/>
        <v>0</v>
      </c>
      <c r="S245" s="465">
        <v>0</v>
      </c>
      <c r="T245" s="476">
        <f t="shared" si="89"/>
        <v>0</v>
      </c>
      <c r="U245" s="465">
        <v>0</v>
      </c>
      <c r="V245" s="476">
        <f t="shared" si="90"/>
        <v>0</v>
      </c>
      <c r="W245" s="465">
        <v>0</v>
      </c>
      <c r="X245" s="476">
        <f t="shared" si="95"/>
        <v>0</v>
      </c>
      <c r="Y245" s="501">
        <v>0</v>
      </c>
      <c r="Z245" s="476">
        <f t="shared" si="92"/>
        <v>0</v>
      </c>
      <c r="AA245" s="465">
        <v>0</v>
      </c>
      <c r="AB245" s="387">
        <f t="shared" si="93"/>
        <v>0</v>
      </c>
      <c r="AC245" s="465">
        <v>0</v>
      </c>
      <c r="AD245" s="387">
        <f t="shared" si="94"/>
        <v>0</v>
      </c>
      <c r="AE245" s="15">
        <v>1</v>
      </c>
      <c r="AF245" s="15">
        <v>1</v>
      </c>
    </row>
    <row r="246" spans="1:32" s="19" customFormat="1" ht="18.75">
      <c r="A246" s="32">
        <v>14</v>
      </c>
      <c r="B246" s="51" t="s">
        <v>335</v>
      </c>
      <c r="C246" s="51" t="s">
        <v>336</v>
      </c>
      <c r="D246" s="32">
        <v>4</v>
      </c>
      <c r="E246" s="200" t="s">
        <v>1313</v>
      </c>
      <c r="F246" s="200" t="s">
        <v>1388</v>
      </c>
      <c r="G246" s="200" t="s">
        <v>1405</v>
      </c>
      <c r="H246" s="386">
        <v>52</v>
      </c>
      <c r="I246" s="386">
        <v>49</v>
      </c>
      <c r="J246" s="476">
        <f t="shared" si="84"/>
        <v>94.230769230769226</v>
      </c>
      <c r="K246" s="386">
        <v>33</v>
      </c>
      <c r="L246" s="476">
        <f t="shared" si="85"/>
        <v>67.34693877551021</v>
      </c>
      <c r="M246" s="465">
        <v>0</v>
      </c>
      <c r="N246" s="476">
        <f t="shared" si="86"/>
        <v>0</v>
      </c>
      <c r="O246" s="465">
        <v>32</v>
      </c>
      <c r="P246" s="476">
        <f t="shared" si="87"/>
        <v>65.306122448979593</v>
      </c>
      <c r="Q246" s="465">
        <v>1</v>
      </c>
      <c r="R246" s="476">
        <f t="shared" si="88"/>
        <v>2.0408163265306123</v>
      </c>
      <c r="S246" s="465">
        <v>0</v>
      </c>
      <c r="T246" s="476">
        <f t="shared" si="89"/>
        <v>0</v>
      </c>
      <c r="U246" s="465">
        <v>0</v>
      </c>
      <c r="V246" s="476">
        <f t="shared" si="90"/>
        <v>0</v>
      </c>
      <c r="W246" s="465">
        <v>0</v>
      </c>
      <c r="X246" s="476">
        <f t="shared" si="95"/>
        <v>0</v>
      </c>
      <c r="Y246" s="501">
        <v>0</v>
      </c>
      <c r="Z246" s="476">
        <f t="shared" si="92"/>
        <v>0</v>
      </c>
      <c r="AA246" s="465">
        <v>0</v>
      </c>
      <c r="AB246" s="387">
        <f t="shared" si="93"/>
        <v>0</v>
      </c>
      <c r="AC246" s="465">
        <v>0</v>
      </c>
      <c r="AD246" s="387">
        <f t="shared" si="94"/>
        <v>0</v>
      </c>
      <c r="AE246" s="15">
        <v>1</v>
      </c>
      <c r="AF246" s="15">
        <v>1</v>
      </c>
    </row>
    <row r="247" spans="1:32" s="19" customFormat="1" ht="18.75">
      <c r="A247" s="32">
        <v>15</v>
      </c>
      <c r="B247" s="51" t="s">
        <v>337</v>
      </c>
      <c r="C247" s="51" t="s">
        <v>338</v>
      </c>
      <c r="D247" s="32">
        <v>4</v>
      </c>
      <c r="E247" s="32" t="s">
        <v>1313</v>
      </c>
      <c r="F247" s="32" t="s">
        <v>1388</v>
      </c>
      <c r="G247" s="445" t="s">
        <v>1405</v>
      </c>
      <c r="H247" s="446">
        <v>43</v>
      </c>
      <c r="I247" s="446">
        <v>42</v>
      </c>
      <c r="J247" s="481">
        <f t="shared" si="84"/>
        <v>97.674418604651166</v>
      </c>
      <c r="K247" s="446">
        <v>13</v>
      </c>
      <c r="L247" s="481">
        <f t="shared" si="85"/>
        <v>30.952380952380953</v>
      </c>
      <c r="M247" s="467">
        <v>0</v>
      </c>
      <c r="N247" s="481">
        <f t="shared" si="86"/>
        <v>0</v>
      </c>
      <c r="O247" s="467">
        <v>10</v>
      </c>
      <c r="P247" s="481">
        <f t="shared" si="87"/>
        <v>23.80952380952381</v>
      </c>
      <c r="Q247" s="467">
        <v>3</v>
      </c>
      <c r="R247" s="481">
        <f t="shared" si="88"/>
        <v>7.1428571428571432</v>
      </c>
      <c r="S247" s="467">
        <v>0</v>
      </c>
      <c r="T247" s="481">
        <f t="shared" si="89"/>
        <v>0</v>
      </c>
      <c r="U247" s="467">
        <v>0</v>
      </c>
      <c r="V247" s="481">
        <f t="shared" si="90"/>
        <v>0</v>
      </c>
      <c r="W247" s="467">
        <v>0</v>
      </c>
      <c r="X247" s="481">
        <f t="shared" si="95"/>
        <v>0</v>
      </c>
      <c r="Y247" s="507">
        <v>0</v>
      </c>
      <c r="Z247" s="481">
        <f t="shared" si="92"/>
        <v>0</v>
      </c>
      <c r="AA247" s="467">
        <v>0</v>
      </c>
      <c r="AB247" s="438">
        <f t="shared" si="93"/>
        <v>0</v>
      </c>
      <c r="AC247" s="467">
        <v>0</v>
      </c>
      <c r="AD247" s="438">
        <f t="shared" si="94"/>
        <v>0</v>
      </c>
      <c r="AE247" s="15">
        <v>1</v>
      </c>
      <c r="AF247" s="15">
        <v>1</v>
      </c>
    </row>
    <row r="248" spans="1:32" ht="19.5" thickBot="1">
      <c r="A248" s="818" t="s">
        <v>123</v>
      </c>
      <c r="B248" s="819"/>
      <c r="C248" s="819"/>
      <c r="D248" s="819"/>
      <c r="E248" s="819"/>
      <c r="F248" s="819"/>
      <c r="G248" s="820"/>
      <c r="H248" s="324">
        <f>SUM(H233:H247)</f>
        <v>760</v>
      </c>
      <c r="I248" s="324">
        <f>SUM(I233:I247)</f>
        <v>657</v>
      </c>
      <c r="J248" s="482">
        <f t="shared" si="84"/>
        <v>86.44736842105263</v>
      </c>
      <c r="K248" s="324">
        <f>SUM(K233:K247)</f>
        <v>224</v>
      </c>
      <c r="L248" s="493">
        <f t="shared" si="85"/>
        <v>34.094368340943682</v>
      </c>
      <c r="M248" s="324">
        <f>SUM(M233:M247)</f>
        <v>0</v>
      </c>
      <c r="N248" s="327">
        <v>0</v>
      </c>
      <c r="O248" s="324">
        <f>SUM(O233:O247)</f>
        <v>215</v>
      </c>
      <c r="P248" s="482">
        <f t="shared" si="87"/>
        <v>32.724505327245055</v>
      </c>
      <c r="Q248" s="324">
        <f>SUM(Q233:Q247)</f>
        <v>7</v>
      </c>
      <c r="R248" s="482">
        <f t="shared" si="88"/>
        <v>1.06544901065449</v>
      </c>
      <c r="S248" s="324">
        <f>SUM(S233:S247)</f>
        <v>0</v>
      </c>
      <c r="T248" s="482">
        <f t="shared" si="89"/>
        <v>0</v>
      </c>
      <c r="U248" s="324">
        <f>SUM(U233:U247)</f>
        <v>0</v>
      </c>
      <c r="V248" s="482">
        <f t="shared" si="90"/>
        <v>0</v>
      </c>
      <c r="W248" s="324">
        <f>SUM(W233:W247)</f>
        <v>2</v>
      </c>
      <c r="X248" s="482">
        <f t="shared" si="95"/>
        <v>0.30441400304414001</v>
      </c>
      <c r="Y248" s="500">
        <f>SUM(Y233:Y247)</f>
        <v>0</v>
      </c>
      <c r="Z248" s="482">
        <f t="shared" si="92"/>
        <v>0</v>
      </c>
      <c r="AA248" s="324">
        <f>SUM(AA233:AA247)</f>
        <v>0</v>
      </c>
      <c r="AB248" s="447">
        <f t="shared" si="93"/>
        <v>0</v>
      </c>
      <c r="AC248" s="324">
        <f>SUM(AC233:AC247)</f>
        <v>0</v>
      </c>
      <c r="AD248" s="447">
        <f t="shared" si="94"/>
        <v>0</v>
      </c>
    </row>
    <row r="249" spans="1:32" ht="27" thickTop="1">
      <c r="A249" s="859" t="s">
        <v>2405</v>
      </c>
      <c r="B249" s="859"/>
      <c r="C249" s="859"/>
      <c r="D249" s="859"/>
      <c r="E249" s="859"/>
      <c r="F249" s="859"/>
      <c r="G249" s="859"/>
      <c r="H249" s="859"/>
      <c r="I249" s="859"/>
      <c r="J249" s="859"/>
      <c r="K249" s="859"/>
      <c r="L249" s="860"/>
      <c r="M249" s="859"/>
      <c r="N249" s="860"/>
      <c r="O249" s="859"/>
      <c r="P249" s="860"/>
      <c r="Q249" s="859"/>
      <c r="R249" s="860"/>
      <c r="S249" s="859"/>
      <c r="T249" s="860"/>
      <c r="U249" s="859"/>
      <c r="V249" s="860"/>
      <c r="W249" s="859"/>
      <c r="X249" s="860"/>
      <c r="Y249" s="860"/>
      <c r="Z249" s="860"/>
      <c r="AA249" s="859"/>
      <c r="AB249" s="859"/>
      <c r="AC249" s="859"/>
      <c r="AD249" s="859"/>
    </row>
    <row r="250" spans="1:32" ht="21.75" customHeight="1">
      <c r="A250" s="810" t="s">
        <v>133</v>
      </c>
      <c r="B250" s="810"/>
      <c r="C250" s="810"/>
      <c r="D250" s="810"/>
      <c r="E250" s="810"/>
      <c r="F250" s="810"/>
      <c r="G250" s="810"/>
      <c r="H250" s="810"/>
      <c r="I250" s="810"/>
      <c r="J250" s="810"/>
      <c r="K250" s="810"/>
      <c r="L250" s="857"/>
      <c r="M250" s="810"/>
      <c r="N250" s="857"/>
      <c r="O250" s="810"/>
      <c r="P250" s="857"/>
      <c r="Q250" s="810"/>
      <c r="R250" s="857"/>
      <c r="S250" s="810"/>
      <c r="T250" s="857"/>
      <c r="U250" s="810"/>
      <c r="V250" s="857"/>
      <c r="W250" s="810"/>
      <c r="X250" s="857"/>
      <c r="Y250" s="857"/>
      <c r="Z250" s="857"/>
      <c r="AA250" s="810"/>
      <c r="AB250" s="810"/>
      <c r="AC250" s="810"/>
      <c r="AD250" s="810"/>
    </row>
    <row r="251" spans="1:32" ht="21.75" customHeight="1">
      <c r="A251" s="293"/>
      <c r="B251" s="293"/>
      <c r="C251" s="293"/>
      <c r="D251" s="293"/>
      <c r="E251" s="293"/>
      <c r="F251" s="293"/>
      <c r="G251" s="293"/>
      <c r="H251" s="295"/>
      <c r="I251" s="295"/>
      <c r="J251" s="470"/>
      <c r="K251" s="295"/>
      <c r="L251" s="470"/>
      <c r="M251" s="295"/>
      <c r="N251" s="470"/>
      <c r="O251" s="295"/>
      <c r="P251" s="470"/>
      <c r="Q251" s="295"/>
      <c r="R251" s="470"/>
      <c r="S251" s="295"/>
      <c r="T251" s="470"/>
      <c r="U251" s="295"/>
      <c r="V251" s="470"/>
      <c r="W251" s="295"/>
      <c r="X251" s="470"/>
      <c r="Y251" s="496"/>
      <c r="Z251" s="470"/>
      <c r="AA251" s="295"/>
      <c r="AB251" s="378"/>
      <c r="AC251" s="295"/>
      <c r="AD251" s="378"/>
    </row>
    <row r="252" spans="1:32" ht="23.25">
      <c r="A252" s="290"/>
      <c r="B252" s="863" t="s">
        <v>971</v>
      </c>
      <c r="C252" s="863"/>
      <c r="D252" s="863"/>
      <c r="E252" s="863"/>
      <c r="F252" s="863"/>
      <c r="G252" s="863"/>
      <c r="H252" s="863"/>
      <c r="I252" s="863"/>
      <c r="J252" s="863"/>
      <c r="K252" s="863"/>
      <c r="L252" s="864"/>
      <c r="M252" s="863"/>
      <c r="N252" s="864"/>
      <c r="O252" s="863"/>
      <c r="P252" s="864"/>
      <c r="Q252" s="863"/>
      <c r="R252" s="864"/>
      <c r="S252" s="863"/>
      <c r="T252" s="864"/>
      <c r="U252" s="863"/>
      <c r="V252" s="864"/>
      <c r="W252" s="863"/>
      <c r="X252" s="864"/>
      <c r="Y252" s="864"/>
      <c r="Z252" s="864"/>
      <c r="AA252" s="863"/>
      <c r="AB252" s="863"/>
      <c r="AC252" s="863"/>
      <c r="AD252" s="863"/>
    </row>
    <row r="253" spans="1:32" ht="23.25">
      <c r="A253" s="290"/>
      <c r="B253" s="379" t="s">
        <v>191</v>
      </c>
      <c r="C253" s="379"/>
      <c r="D253" s="293"/>
      <c r="E253" s="293"/>
      <c r="F253" s="293"/>
      <c r="G253" s="293"/>
      <c r="H253" s="295"/>
      <c r="I253" s="295"/>
      <c r="J253" s="470"/>
      <c r="K253" s="295"/>
      <c r="L253" s="470"/>
      <c r="M253" s="295"/>
      <c r="N253" s="470"/>
      <c r="O253" s="295"/>
      <c r="P253" s="470"/>
      <c r="Q253" s="295"/>
      <c r="R253" s="470"/>
      <c r="S253" s="295"/>
      <c r="T253" s="470"/>
      <c r="U253" s="295"/>
      <c r="V253" s="470"/>
      <c r="W253" s="295"/>
      <c r="X253" s="470"/>
      <c r="Y253" s="496"/>
      <c r="Z253" s="470"/>
      <c r="AA253" s="295"/>
      <c r="AB253" s="378"/>
      <c r="AC253" s="295"/>
      <c r="AD253" s="378"/>
    </row>
    <row r="254" spans="1:32" ht="23.25">
      <c r="A254" s="290"/>
      <c r="B254" s="379"/>
      <c r="C254" s="863" t="s">
        <v>2174</v>
      </c>
      <c r="D254" s="863"/>
      <c r="E254" s="863"/>
      <c r="F254" s="863"/>
      <c r="G254" s="863"/>
      <c r="H254" s="863"/>
      <c r="I254" s="863"/>
      <c r="J254" s="863"/>
      <c r="K254" s="863"/>
      <c r="L254" s="864"/>
      <c r="M254" s="863"/>
      <c r="N254" s="864"/>
      <c r="O254" s="295"/>
      <c r="P254" s="470"/>
      <c r="Q254" s="295"/>
      <c r="R254" s="470"/>
      <c r="S254" s="295"/>
      <c r="T254" s="470"/>
      <c r="U254" s="295"/>
      <c r="V254" s="470"/>
      <c r="W254" s="295"/>
      <c r="X254" s="470"/>
      <c r="Y254" s="496"/>
      <c r="Z254" s="470"/>
      <c r="AA254" s="295"/>
      <c r="AB254" s="378"/>
      <c r="AC254" s="295"/>
      <c r="AD254" s="378"/>
    </row>
    <row r="255" spans="1:32" ht="15.75" customHeight="1">
      <c r="A255" s="290"/>
      <c r="B255" s="379"/>
      <c r="C255" s="379"/>
      <c r="D255" s="293"/>
      <c r="E255" s="293"/>
      <c r="F255" s="293"/>
      <c r="G255" s="293"/>
      <c r="H255" s="295"/>
      <c r="I255" s="295"/>
      <c r="J255" s="470"/>
      <c r="K255" s="295"/>
      <c r="L255" s="470"/>
      <c r="M255" s="295"/>
      <c r="N255" s="470"/>
      <c r="O255" s="295"/>
      <c r="P255" s="470"/>
      <c r="Q255" s="295"/>
      <c r="R255" s="470"/>
      <c r="S255" s="295"/>
      <c r="T255" s="470"/>
      <c r="U255" s="295"/>
      <c r="V255" s="470"/>
      <c r="W255" s="295"/>
      <c r="X255" s="470"/>
      <c r="Y255" s="496"/>
      <c r="Z255" s="470"/>
      <c r="AA255" s="295"/>
      <c r="AB255" s="378"/>
      <c r="AC255" s="295"/>
      <c r="AD255" s="378"/>
    </row>
    <row r="256" spans="1:32" ht="18">
      <c r="A256" s="740" t="s">
        <v>940</v>
      </c>
      <c r="B256" s="740" t="s">
        <v>122</v>
      </c>
      <c r="C256" s="740" t="s">
        <v>942</v>
      </c>
      <c r="D256" s="740" t="s">
        <v>943</v>
      </c>
      <c r="E256" s="740" t="s">
        <v>944</v>
      </c>
      <c r="F256" s="740" t="s">
        <v>945</v>
      </c>
      <c r="G256" s="740" t="s">
        <v>1139</v>
      </c>
      <c r="H256" s="743" t="s">
        <v>946</v>
      </c>
      <c r="I256" s="840" t="s">
        <v>947</v>
      </c>
      <c r="J256" s="865" t="s">
        <v>948</v>
      </c>
      <c r="K256" s="765" t="s">
        <v>928</v>
      </c>
      <c r="L256" s="867"/>
      <c r="M256" s="830" t="s">
        <v>929</v>
      </c>
      <c r="N256" s="858"/>
      <c r="O256" s="830"/>
      <c r="P256" s="858"/>
      <c r="Q256" s="830"/>
      <c r="R256" s="858"/>
      <c r="S256" s="830"/>
      <c r="T256" s="858"/>
      <c r="U256" s="830"/>
      <c r="V256" s="858"/>
      <c r="W256" s="830"/>
      <c r="X256" s="858"/>
      <c r="Y256" s="858"/>
      <c r="Z256" s="858"/>
      <c r="AA256" s="830"/>
      <c r="AB256" s="830"/>
      <c r="AC256" s="830"/>
      <c r="AD256" s="830"/>
    </row>
    <row r="257" spans="1:32" ht="18">
      <c r="A257" s="741"/>
      <c r="B257" s="741"/>
      <c r="C257" s="741"/>
      <c r="D257" s="741"/>
      <c r="E257" s="741"/>
      <c r="F257" s="741"/>
      <c r="G257" s="816"/>
      <c r="H257" s="744"/>
      <c r="I257" s="841"/>
      <c r="J257" s="866"/>
      <c r="K257" s="767"/>
      <c r="L257" s="868"/>
      <c r="M257" s="808" t="s">
        <v>930</v>
      </c>
      <c r="N257" s="861"/>
      <c r="O257" s="808" t="s">
        <v>931</v>
      </c>
      <c r="P257" s="861"/>
      <c r="Q257" s="808" t="s">
        <v>932</v>
      </c>
      <c r="R257" s="861"/>
      <c r="S257" s="808" t="s">
        <v>933</v>
      </c>
      <c r="T257" s="861"/>
      <c r="U257" s="808" t="s">
        <v>934</v>
      </c>
      <c r="V257" s="861"/>
      <c r="W257" s="808" t="s">
        <v>935</v>
      </c>
      <c r="X257" s="861"/>
      <c r="Y257" s="862" t="s">
        <v>936</v>
      </c>
      <c r="Z257" s="861"/>
      <c r="AA257" s="808" t="s">
        <v>950</v>
      </c>
      <c r="AB257" s="809"/>
      <c r="AC257" s="808" t="s">
        <v>951</v>
      </c>
      <c r="AD257" s="809"/>
    </row>
    <row r="258" spans="1:32" ht="36">
      <c r="A258" s="742"/>
      <c r="B258" s="742"/>
      <c r="C258" s="742"/>
      <c r="D258" s="742"/>
      <c r="E258" s="742"/>
      <c r="F258" s="742"/>
      <c r="G258" s="817"/>
      <c r="H258" s="745"/>
      <c r="I258" s="439" t="s">
        <v>126</v>
      </c>
      <c r="J258" s="472" t="s">
        <v>938</v>
      </c>
      <c r="K258" s="416" t="s">
        <v>937</v>
      </c>
      <c r="L258" s="489" t="s">
        <v>949</v>
      </c>
      <c r="M258" s="416" t="s">
        <v>937</v>
      </c>
      <c r="N258" s="489" t="s">
        <v>949</v>
      </c>
      <c r="O258" s="416" t="s">
        <v>937</v>
      </c>
      <c r="P258" s="489" t="s">
        <v>949</v>
      </c>
      <c r="Q258" s="416" t="s">
        <v>937</v>
      </c>
      <c r="R258" s="489" t="s">
        <v>949</v>
      </c>
      <c r="S258" s="416" t="s">
        <v>937</v>
      </c>
      <c r="T258" s="489" t="s">
        <v>949</v>
      </c>
      <c r="U258" s="416" t="s">
        <v>937</v>
      </c>
      <c r="V258" s="489" t="s">
        <v>949</v>
      </c>
      <c r="W258" s="416" t="s">
        <v>937</v>
      </c>
      <c r="X258" s="489" t="s">
        <v>949</v>
      </c>
      <c r="Y258" s="497" t="s">
        <v>937</v>
      </c>
      <c r="Z258" s="489" t="s">
        <v>949</v>
      </c>
      <c r="AA258" s="416" t="s">
        <v>937</v>
      </c>
      <c r="AB258" s="381" t="s">
        <v>949</v>
      </c>
      <c r="AC258" s="416" t="s">
        <v>937</v>
      </c>
      <c r="AD258" s="381" t="s">
        <v>949</v>
      </c>
    </row>
    <row r="259" spans="1:32" s="19" customFormat="1" ht="18.75">
      <c r="A259" s="32">
        <v>1</v>
      </c>
      <c r="B259" s="51" t="s">
        <v>339</v>
      </c>
      <c r="C259" s="51" t="s">
        <v>340</v>
      </c>
      <c r="D259" s="200">
        <v>2</v>
      </c>
      <c r="E259" s="200" t="s">
        <v>1381</v>
      </c>
      <c r="F259" s="200" t="s">
        <v>1386</v>
      </c>
      <c r="G259" s="200" t="s">
        <v>1405</v>
      </c>
      <c r="H259" s="390">
        <v>109</v>
      </c>
      <c r="I259" s="390">
        <v>96</v>
      </c>
      <c r="J259" s="143">
        <f t="shared" ref="J259:J266" si="96">I259*100/H259</f>
        <v>88.073394495412842</v>
      </c>
      <c r="K259" s="390">
        <v>17</v>
      </c>
      <c r="L259" s="143">
        <f t="shared" ref="L259:L266" si="97">K259*100/I259</f>
        <v>17.708333333333332</v>
      </c>
      <c r="M259" s="422">
        <v>0</v>
      </c>
      <c r="N259" s="143">
        <f t="shared" ref="N259:N266" si="98">M259*100/I259</f>
        <v>0</v>
      </c>
      <c r="O259" s="422">
        <v>15</v>
      </c>
      <c r="P259" s="143">
        <f t="shared" ref="P259:P266" si="99">O259*100/I259</f>
        <v>15.625</v>
      </c>
      <c r="Q259" s="422">
        <v>2</v>
      </c>
      <c r="R259" s="143">
        <f t="shared" ref="R259:R266" si="100">Q259*100/I259</f>
        <v>2.0833333333333335</v>
      </c>
      <c r="S259" s="422">
        <v>0</v>
      </c>
      <c r="T259" s="143">
        <f t="shared" ref="T259:T266" si="101">S259*100/I259</f>
        <v>0</v>
      </c>
      <c r="U259" s="422">
        <v>0</v>
      </c>
      <c r="V259" s="143">
        <f t="shared" ref="V259:V266" si="102">U259*100/I259</f>
        <v>0</v>
      </c>
      <c r="W259" s="422">
        <v>0</v>
      </c>
      <c r="X259" s="143">
        <f t="shared" ref="X259:X266" si="103">W259*100/I259</f>
        <v>0</v>
      </c>
      <c r="Y259" s="505">
        <v>0</v>
      </c>
      <c r="Z259" s="143">
        <f t="shared" ref="Z259:Z266" si="104">Y259*100/I259</f>
        <v>0</v>
      </c>
      <c r="AA259" s="422">
        <v>0</v>
      </c>
      <c r="AB259" s="146">
        <f t="shared" ref="AB259:AB266" si="105">AA259*100/I259</f>
        <v>0</v>
      </c>
      <c r="AC259" s="422">
        <v>0</v>
      </c>
      <c r="AD259" s="146">
        <f>AC259*100/I259</f>
        <v>0</v>
      </c>
      <c r="AE259" s="15">
        <v>1</v>
      </c>
      <c r="AF259" s="15">
        <v>1</v>
      </c>
    </row>
    <row r="260" spans="1:32" s="19" customFormat="1" ht="18.75">
      <c r="A260" s="32">
        <v>2</v>
      </c>
      <c r="B260" s="51" t="s">
        <v>341</v>
      </c>
      <c r="C260" s="51" t="s">
        <v>342</v>
      </c>
      <c r="D260" s="32">
        <v>2</v>
      </c>
      <c r="E260" s="200" t="s">
        <v>1381</v>
      </c>
      <c r="F260" s="200" t="s">
        <v>1386</v>
      </c>
      <c r="G260" s="200" t="s">
        <v>1405</v>
      </c>
      <c r="H260" s="390">
        <v>115</v>
      </c>
      <c r="I260" s="390">
        <v>99</v>
      </c>
      <c r="J260" s="143">
        <f t="shared" si="96"/>
        <v>86.086956521739125</v>
      </c>
      <c r="K260" s="390">
        <v>17</v>
      </c>
      <c r="L260" s="143">
        <f t="shared" si="97"/>
        <v>17.171717171717173</v>
      </c>
      <c r="M260" s="422">
        <v>0</v>
      </c>
      <c r="N260" s="143">
        <f t="shared" si="98"/>
        <v>0</v>
      </c>
      <c r="O260" s="422">
        <v>15</v>
      </c>
      <c r="P260" s="143">
        <f t="shared" si="99"/>
        <v>15.151515151515152</v>
      </c>
      <c r="Q260" s="422">
        <v>2</v>
      </c>
      <c r="R260" s="143">
        <f t="shared" si="100"/>
        <v>2.0202020202020203</v>
      </c>
      <c r="S260" s="422">
        <v>0</v>
      </c>
      <c r="T260" s="143">
        <f t="shared" si="101"/>
        <v>0</v>
      </c>
      <c r="U260" s="422">
        <v>0</v>
      </c>
      <c r="V260" s="143">
        <f t="shared" si="102"/>
        <v>0</v>
      </c>
      <c r="W260" s="422">
        <v>0</v>
      </c>
      <c r="X260" s="143">
        <f t="shared" si="103"/>
        <v>0</v>
      </c>
      <c r="Y260" s="505">
        <v>0</v>
      </c>
      <c r="Z260" s="143">
        <f t="shared" si="104"/>
        <v>0</v>
      </c>
      <c r="AA260" s="422">
        <v>0</v>
      </c>
      <c r="AB260" s="146">
        <f t="shared" si="105"/>
        <v>0</v>
      </c>
      <c r="AC260" s="422">
        <v>0</v>
      </c>
      <c r="AD260" s="146">
        <f>AC260*100/I260</f>
        <v>0</v>
      </c>
      <c r="AE260" s="15">
        <v>1</v>
      </c>
      <c r="AF260" s="15">
        <v>1</v>
      </c>
    </row>
    <row r="261" spans="1:32" s="120" customFormat="1" ht="18.75">
      <c r="A261" s="32">
        <v>3</v>
      </c>
      <c r="B261" s="51" t="s">
        <v>2045</v>
      </c>
      <c r="C261" s="51" t="s">
        <v>343</v>
      </c>
      <c r="D261" s="32">
        <v>9</v>
      </c>
      <c r="E261" s="200" t="s">
        <v>1381</v>
      </c>
      <c r="F261" s="200" t="s">
        <v>1386</v>
      </c>
      <c r="G261" s="200" t="s">
        <v>1405</v>
      </c>
      <c r="H261" s="390"/>
      <c r="I261" s="390"/>
      <c r="J261" s="143" t="e">
        <f t="shared" si="96"/>
        <v>#DIV/0!</v>
      </c>
      <c r="K261" s="390"/>
      <c r="L261" s="143" t="e">
        <f t="shared" si="97"/>
        <v>#DIV/0!</v>
      </c>
      <c r="M261" s="422"/>
      <c r="N261" s="143" t="e">
        <f t="shared" si="98"/>
        <v>#DIV/0!</v>
      </c>
      <c r="O261" s="422"/>
      <c r="P261" s="143" t="e">
        <f t="shared" si="99"/>
        <v>#DIV/0!</v>
      </c>
      <c r="Q261" s="422"/>
      <c r="R261" s="143" t="e">
        <f t="shared" si="100"/>
        <v>#DIV/0!</v>
      </c>
      <c r="S261" s="422"/>
      <c r="T261" s="143" t="e">
        <f t="shared" si="101"/>
        <v>#DIV/0!</v>
      </c>
      <c r="U261" s="422"/>
      <c r="V261" s="143" t="e">
        <f t="shared" si="102"/>
        <v>#DIV/0!</v>
      </c>
      <c r="W261" s="422"/>
      <c r="X261" s="143" t="e">
        <f t="shared" si="103"/>
        <v>#DIV/0!</v>
      </c>
      <c r="Y261" s="505"/>
      <c r="Z261" s="143" t="e">
        <f t="shared" si="104"/>
        <v>#DIV/0!</v>
      </c>
      <c r="AA261" s="422"/>
      <c r="AB261" s="146" t="e">
        <f t="shared" si="105"/>
        <v>#DIV/0!</v>
      </c>
      <c r="AC261" s="422"/>
      <c r="AD261" s="146" t="e">
        <f>AC261*100/I261</f>
        <v>#DIV/0!</v>
      </c>
      <c r="AE261" s="126">
        <v>1</v>
      </c>
      <c r="AF261" s="121">
        <v>0</v>
      </c>
    </row>
    <row r="262" spans="1:32" s="120" customFormat="1" ht="18.75">
      <c r="A262" s="32">
        <v>4</v>
      </c>
      <c r="B262" s="51" t="s">
        <v>2175</v>
      </c>
      <c r="C262" s="51"/>
      <c r="D262" s="32">
        <v>10</v>
      </c>
      <c r="E262" s="200" t="s">
        <v>1381</v>
      </c>
      <c r="F262" s="200" t="s">
        <v>1386</v>
      </c>
      <c r="G262" s="200" t="s">
        <v>1405</v>
      </c>
      <c r="H262" s="390"/>
      <c r="I262" s="390"/>
      <c r="J262" s="143" t="e">
        <f t="shared" si="96"/>
        <v>#DIV/0!</v>
      </c>
      <c r="K262" s="390"/>
      <c r="L262" s="143" t="e">
        <f t="shared" si="97"/>
        <v>#DIV/0!</v>
      </c>
      <c r="M262" s="422"/>
      <c r="N262" s="143" t="e">
        <f t="shared" si="98"/>
        <v>#DIV/0!</v>
      </c>
      <c r="O262" s="422"/>
      <c r="P262" s="143" t="e">
        <f t="shared" si="99"/>
        <v>#DIV/0!</v>
      </c>
      <c r="Q262" s="422"/>
      <c r="R262" s="143" t="e">
        <f t="shared" si="100"/>
        <v>#DIV/0!</v>
      </c>
      <c r="S262" s="422"/>
      <c r="T262" s="143" t="e">
        <f t="shared" si="101"/>
        <v>#DIV/0!</v>
      </c>
      <c r="U262" s="422"/>
      <c r="V262" s="143" t="e">
        <f t="shared" si="102"/>
        <v>#DIV/0!</v>
      </c>
      <c r="W262" s="422"/>
      <c r="X262" s="143" t="e">
        <f t="shared" si="103"/>
        <v>#DIV/0!</v>
      </c>
      <c r="Y262" s="505"/>
      <c r="Z262" s="143" t="e">
        <f t="shared" si="104"/>
        <v>#DIV/0!</v>
      </c>
      <c r="AA262" s="422"/>
      <c r="AB262" s="146" t="e">
        <f t="shared" si="105"/>
        <v>#DIV/0!</v>
      </c>
      <c r="AC262" s="422"/>
      <c r="AD262" s="146" t="e">
        <f>AC262*100/I262</f>
        <v>#DIV/0!</v>
      </c>
      <c r="AE262" s="126">
        <v>1</v>
      </c>
      <c r="AF262" s="121">
        <v>0</v>
      </c>
    </row>
    <row r="263" spans="1:32" s="19" customFormat="1" ht="18.75">
      <c r="A263" s="32">
        <v>5</v>
      </c>
      <c r="B263" s="51" t="s">
        <v>344</v>
      </c>
      <c r="C263" s="51" t="s">
        <v>345</v>
      </c>
      <c r="D263" s="32">
        <v>4</v>
      </c>
      <c r="E263" s="200" t="s">
        <v>346</v>
      </c>
      <c r="F263" s="200" t="s">
        <v>1386</v>
      </c>
      <c r="G263" s="200" t="s">
        <v>1405</v>
      </c>
      <c r="H263" s="390">
        <v>37</v>
      </c>
      <c r="I263" s="390">
        <v>12</v>
      </c>
      <c r="J263" s="143">
        <f t="shared" si="96"/>
        <v>32.432432432432435</v>
      </c>
      <c r="K263" s="390">
        <v>0</v>
      </c>
      <c r="L263" s="143">
        <f t="shared" si="97"/>
        <v>0</v>
      </c>
      <c r="M263" s="422">
        <v>0</v>
      </c>
      <c r="N263" s="143">
        <f t="shared" si="98"/>
        <v>0</v>
      </c>
      <c r="O263" s="422">
        <v>0</v>
      </c>
      <c r="P263" s="143">
        <f t="shared" si="99"/>
        <v>0</v>
      </c>
      <c r="Q263" s="422">
        <v>0</v>
      </c>
      <c r="R263" s="143">
        <f t="shared" si="100"/>
        <v>0</v>
      </c>
      <c r="S263" s="422">
        <v>0</v>
      </c>
      <c r="T263" s="143">
        <f t="shared" si="101"/>
        <v>0</v>
      </c>
      <c r="U263" s="422">
        <v>0</v>
      </c>
      <c r="V263" s="143">
        <f t="shared" si="102"/>
        <v>0</v>
      </c>
      <c r="W263" s="422">
        <v>0</v>
      </c>
      <c r="X263" s="143">
        <f t="shared" si="103"/>
        <v>0</v>
      </c>
      <c r="Y263" s="505">
        <v>0</v>
      </c>
      <c r="Z263" s="143">
        <f t="shared" si="104"/>
        <v>0</v>
      </c>
      <c r="AA263" s="422">
        <v>0</v>
      </c>
      <c r="AB263" s="146">
        <f t="shared" si="105"/>
        <v>0</v>
      </c>
      <c r="AC263" s="422">
        <v>0</v>
      </c>
      <c r="AD263" s="146">
        <v>0</v>
      </c>
      <c r="AE263" s="15">
        <v>1</v>
      </c>
      <c r="AF263" s="15">
        <v>1</v>
      </c>
    </row>
    <row r="264" spans="1:32" s="19" customFormat="1" ht="18.75">
      <c r="A264" s="32">
        <v>6</v>
      </c>
      <c r="B264" s="51" t="s">
        <v>347</v>
      </c>
      <c r="C264" s="51" t="s">
        <v>348</v>
      </c>
      <c r="D264" s="32">
        <v>4</v>
      </c>
      <c r="E264" s="200" t="s">
        <v>346</v>
      </c>
      <c r="F264" s="200" t="s">
        <v>1386</v>
      </c>
      <c r="G264" s="200" t="s">
        <v>1405</v>
      </c>
      <c r="H264" s="390">
        <v>44</v>
      </c>
      <c r="I264" s="390">
        <v>6</v>
      </c>
      <c r="J264" s="143">
        <f t="shared" si="96"/>
        <v>13.636363636363637</v>
      </c>
      <c r="K264" s="390">
        <v>0</v>
      </c>
      <c r="L264" s="143">
        <f t="shared" si="97"/>
        <v>0</v>
      </c>
      <c r="M264" s="422">
        <v>0</v>
      </c>
      <c r="N264" s="143">
        <f t="shared" si="98"/>
        <v>0</v>
      </c>
      <c r="O264" s="422">
        <v>0</v>
      </c>
      <c r="P264" s="143">
        <f t="shared" si="99"/>
        <v>0</v>
      </c>
      <c r="Q264" s="422">
        <v>0</v>
      </c>
      <c r="R264" s="143">
        <f t="shared" si="100"/>
        <v>0</v>
      </c>
      <c r="S264" s="422">
        <v>0</v>
      </c>
      <c r="T264" s="143">
        <f t="shared" si="101"/>
        <v>0</v>
      </c>
      <c r="U264" s="422">
        <v>0</v>
      </c>
      <c r="V264" s="143">
        <f t="shared" si="102"/>
        <v>0</v>
      </c>
      <c r="W264" s="422">
        <v>0</v>
      </c>
      <c r="X264" s="143">
        <f t="shared" si="103"/>
        <v>0</v>
      </c>
      <c r="Y264" s="505">
        <v>0</v>
      </c>
      <c r="Z264" s="143">
        <f t="shared" si="104"/>
        <v>0</v>
      </c>
      <c r="AA264" s="422">
        <v>0</v>
      </c>
      <c r="AB264" s="146">
        <f t="shared" si="105"/>
        <v>0</v>
      </c>
      <c r="AC264" s="422">
        <v>0</v>
      </c>
      <c r="AD264" s="146">
        <f>AC264*100/I264</f>
        <v>0</v>
      </c>
      <c r="AE264" s="15">
        <v>1</v>
      </c>
      <c r="AF264" s="15">
        <v>1</v>
      </c>
    </row>
    <row r="265" spans="1:32" s="19" customFormat="1" ht="19.5" thickBot="1">
      <c r="A265" s="32">
        <v>7</v>
      </c>
      <c r="B265" s="51" t="s">
        <v>2339</v>
      </c>
      <c r="C265" s="51" t="s">
        <v>2339</v>
      </c>
      <c r="D265" s="32">
        <v>3</v>
      </c>
      <c r="E265" s="200" t="s">
        <v>346</v>
      </c>
      <c r="F265" s="200" t="s">
        <v>1386</v>
      </c>
      <c r="G265" s="200" t="s">
        <v>1405</v>
      </c>
      <c r="H265" s="390">
        <v>14</v>
      </c>
      <c r="I265" s="390">
        <v>5</v>
      </c>
      <c r="J265" s="483">
        <f t="shared" si="96"/>
        <v>35.714285714285715</v>
      </c>
      <c r="K265" s="464">
        <v>0</v>
      </c>
      <c r="L265" s="494">
        <f t="shared" si="97"/>
        <v>0</v>
      </c>
      <c r="M265" s="468">
        <v>0</v>
      </c>
      <c r="N265" s="494">
        <f t="shared" si="98"/>
        <v>0</v>
      </c>
      <c r="O265" s="468">
        <v>0</v>
      </c>
      <c r="P265" s="494">
        <f t="shared" si="99"/>
        <v>0</v>
      </c>
      <c r="Q265" s="468">
        <v>0</v>
      </c>
      <c r="R265" s="494">
        <f t="shared" si="100"/>
        <v>0</v>
      </c>
      <c r="S265" s="468">
        <v>0</v>
      </c>
      <c r="T265" s="494">
        <f t="shared" si="101"/>
        <v>0</v>
      </c>
      <c r="U265" s="468">
        <v>0</v>
      </c>
      <c r="V265" s="494">
        <f t="shared" si="102"/>
        <v>0</v>
      </c>
      <c r="W265" s="468">
        <v>0</v>
      </c>
      <c r="X265" s="494">
        <f t="shared" si="103"/>
        <v>0</v>
      </c>
      <c r="Y265" s="508">
        <v>0</v>
      </c>
      <c r="Z265" s="494">
        <f t="shared" si="104"/>
        <v>0</v>
      </c>
      <c r="AA265" s="468">
        <v>0</v>
      </c>
      <c r="AB265" s="461">
        <f t="shared" si="105"/>
        <v>0</v>
      </c>
      <c r="AC265" s="468">
        <v>0</v>
      </c>
      <c r="AD265" s="461">
        <f>AC265*100/I265</f>
        <v>0</v>
      </c>
      <c r="AE265" s="15">
        <v>1</v>
      </c>
      <c r="AF265" s="15">
        <v>1</v>
      </c>
    </row>
    <row r="266" spans="1:32" ht="20.25" thickTop="1" thickBot="1">
      <c r="A266" s="769" t="s">
        <v>123</v>
      </c>
      <c r="B266" s="771"/>
      <c r="C266" s="771"/>
      <c r="D266" s="771"/>
      <c r="E266" s="771"/>
      <c r="F266" s="771"/>
      <c r="G266" s="772"/>
      <c r="H266" s="298">
        <f>SUM(H259:H265)</f>
        <v>319</v>
      </c>
      <c r="I266" s="298">
        <f>SUM(I259:I265)</f>
        <v>218</v>
      </c>
      <c r="J266" s="484">
        <f t="shared" si="96"/>
        <v>68.338557993730404</v>
      </c>
      <c r="K266" s="392">
        <f>SUM(K259:K265)</f>
        <v>34</v>
      </c>
      <c r="L266" s="495">
        <f t="shared" si="97"/>
        <v>15.596330275229358</v>
      </c>
      <c r="M266" s="392">
        <f>SUM(M259:M265)</f>
        <v>0</v>
      </c>
      <c r="N266" s="495">
        <f t="shared" si="98"/>
        <v>0</v>
      </c>
      <c r="O266" s="392">
        <f>SUM(O259:O265)</f>
        <v>30</v>
      </c>
      <c r="P266" s="495">
        <f t="shared" si="99"/>
        <v>13.761467889908257</v>
      </c>
      <c r="Q266" s="392">
        <f>SUM(Q259:Q265)</f>
        <v>4</v>
      </c>
      <c r="R266" s="495">
        <f t="shared" si="100"/>
        <v>1.834862385321101</v>
      </c>
      <c r="S266" s="392">
        <f>SUM(S259:S265)</f>
        <v>0</v>
      </c>
      <c r="T266" s="495">
        <f t="shared" si="101"/>
        <v>0</v>
      </c>
      <c r="U266" s="392">
        <f>SUM(U259:U265)</f>
        <v>0</v>
      </c>
      <c r="V266" s="495">
        <f t="shared" si="102"/>
        <v>0</v>
      </c>
      <c r="W266" s="392">
        <f>SUM(W259:W265)</f>
        <v>0</v>
      </c>
      <c r="X266" s="495">
        <f t="shared" si="103"/>
        <v>0</v>
      </c>
      <c r="Y266" s="306">
        <f>SUM(Y259:Y265)</f>
        <v>0</v>
      </c>
      <c r="Z266" s="495">
        <f t="shared" si="104"/>
        <v>0</v>
      </c>
      <c r="AA266" s="392">
        <f>SUM(AA259:AA265)</f>
        <v>0</v>
      </c>
      <c r="AB266" s="460">
        <f t="shared" si="105"/>
        <v>0</v>
      </c>
      <c r="AC266" s="392">
        <f>SUM(AC259:AC265)</f>
        <v>0</v>
      </c>
      <c r="AD266" s="460">
        <f>AC266*100/I266</f>
        <v>0</v>
      </c>
    </row>
    <row r="267" spans="1:32" ht="15" thickTop="1">
      <c r="A267" s="851" t="s">
        <v>2128</v>
      </c>
      <c r="B267" s="851"/>
      <c r="C267" s="851"/>
      <c r="D267" s="851"/>
    </row>
    <row r="268" spans="1:32" ht="14.25">
      <c r="A268" s="391"/>
      <c r="B268" s="391"/>
      <c r="C268" s="391"/>
      <c r="D268" s="391"/>
      <c r="AE268" s="204"/>
    </row>
    <row r="269" spans="1:32" ht="14.25">
      <c r="A269" s="391"/>
      <c r="B269" s="391"/>
      <c r="C269" s="391"/>
      <c r="D269" s="391"/>
    </row>
    <row r="270" spans="1:32" ht="14.25">
      <c r="A270" s="391"/>
      <c r="B270" s="391"/>
      <c r="C270" s="391"/>
      <c r="D270" s="391"/>
    </row>
    <row r="271" spans="1:32" ht="14.25">
      <c r="A271" s="391"/>
      <c r="B271" s="391"/>
      <c r="C271" s="391"/>
      <c r="D271" s="391"/>
    </row>
    <row r="272" spans="1:32" ht="14.25">
      <c r="A272" s="391"/>
      <c r="B272" s="391"/>
      <c r="C272" s="391"/>
      <c r="D272" s="391"/>
    </row>
    <row r="273" spans="1:32" ht="14.25">
      <c r="A273" s="391"/>
      <c r="B273" s="391"/>
      <c r="C273" s="391"/>
      <c r="D273" s="391"/>
    </row>
    <row r="274" spans="1:32" ht="26.25">
      <c r="A274" s="859" t="s">
        <v>2405</v>
      </c>
      <c r="B274" s="859"/>
      <c r="C274" s="859"/>
      <c r="D274" s="859"/>
      <c r="E274" s="859"/>
      <c r="F274" s="859"/>
      <c r="G274" s="859"/>
      <c r="H274" s="859"/>
      <c r="I274" s="859"/>
      <c r="J274" s="859"/>
      <c r="K274" s="859"/>
      <c r="L274" s="860"/>
      <c r="M274" s="859"/>
      <c r="N274" s="860"/>
      <c r="O274" s="859"/>
      <c r="P274" s="860"/>
      <c r="Q274" s="859"/>
      <c r="R274" s="860"/>
      <c r="S274" s="859"/>
      <c r="T274" s="860"/>
      <c r="U274" s="859"/>
      <c r="V274" s="860"/>
      <c r="W274" s="859"/>
      <c r="X274" s="860"/>
      <c r="Y274" s="860"/>
      <c r="Z274" s="860"/>
      <c r="AA274" s="859"/>
      <c r="AB274" s="859"/>
      <c r="AC274" s="859"/>
      <c r="AD274" s="859"/>
    </row>
    <row r="275" spans="1:32" ht="21" customHeight="1">
      <c r="A275" s="810" t="s">
        <v>133</v>
      </c>
      <c r="B275" s="810"/>
      <c r="C275" s="810"/>
      <c r="D275" s="810"/>
      <c r="E275" s="810"/>
      <c r="F275" s="810"/>
      <c r="G275" s="810"/>
      <c r="H275" s="810"/>
      <c r="I275" s="810"/>
      <c r="J275" s="810"/>
      <c r="K275" s="810"/>
      <c r="L275" s="857"/>
      <c r="M275" s="810"/>
      <c r="N275" s="857"/>
      <c r="O275" s="810"/>
      <c r="P275" s="857"/>
      <c r="Q275" s="810"/>
      <c r="R275" s="857"/>
      <c r="S275" s="810"/>
      <c r="T275" s="857"/>
      <c r="U275" s="810"/>
      <c r="V275" s="857"/>
      <c r="W275" s="810"/>
      <c r="X275" s="857"/>
      <c r="Y275" s="857"/>
      <c r="Z275" s="857"/>
      <c r="AA275" s="810"/>
      <c r="AB275" s="810"/>
      <c r="AC275" s="810"/>
      <c r="AD275" s="810"/>
    </row>
    <row r="276" spans="1:32" ht="21" customHeight="1">
      <c r="A276" s="293"/>
      <c r="B276" s="293"/>
      <c r="C276" s="293"/>
      <c r="D276" s="293"/>
      <c r="E276" s="293"/>
      <c r="F276" s="293"/>
      <c r="G276" s="293"/>
      <c r="H276" s="295"/>
      <c r="I276" s="295"/>
      <c r="J276" s="470"/>
      <c r="K276" s="295"/>
      <c r="L276" s="470"/>
      <c r="M276" s="295"/>
      <c r="N276" s="470"/>
      <c r="O276" s="295"/>
      <c r="P276" s="470"/>
      <c r="Q276" s="295"/>
      <c r="R276" s="470"/>
      <c r="S276" s="295"/>
      <c r="T276" s="470"/>
      <c r="U276" s="295"/>
      <c r="V276" s="470"/>
      <c r="W276" s="295"/>
      <c r="X276" s="470"/>
      <c r="Y276" s="496"/>
      <c r="Z276" s="470"/>
      <c r="AA276" s="295"/>
      <c r="AB276" s="378"/>
      <c r="AC276" s="295"/>
      <c r="AD276" s="378"/>
    </row>
    <row r="277" spans="1:32" ht="21" customHeight="1">
      <c r="A277" s="290"/>
      <c r="B277" s="863" t="s">
        <v>971</v>
      </c>
      <c r="C277" s="863"/>
      <c r="D277" s="863"/>
      <c r="E277" s="863"/>
      <c r="F277" s="863"/>
      <c r="G277" s="863"/>
      <c r="H277" s="863"/>
      <c r="I277" s="863"/>
      <c r="J277" s="863"/>
      <c r="K277" s="863"/>
      <c r="L277" s="864"/>
      <c r="M277" s="863"/>
      <c r="N277" s="864"/>
      <c r="O277" s="863"/>
      <c r="P277" s="864"/>
      <c r="Q277" s="863"/>
      <c r="R277" s="864"/>
      <c r="S277" s="863"/>
      <c r="T277" s="864"/>
      <c r="U277" s="863"/>
      <c r="V277" s="864"/>
      <c r="W277" s="863"/>
      <c r="X277" s="864"/>
      <c r="Y277" s="864"/>
      <c r="Z277" s="864"/>
      <c r="AA277" s="863"/>
      <c r="AB277" s="863"/>
      <c r="AC277" s="863"/>
      <c r="AD277" s="863"/>
    </row>
    <row r="278" spans="1:32" ht="21" customHeight="1">
      <c r="A278" s="290"/>
      <c r="B278" s="863" t="s">
        <v>349</v>
      </c>
      <c r="C278" s="863"/>
      <c r="D278" s="863"/>
      <c r="E278" s="863"/>
      <c r="F278" s="863"/>
      <c r="G278" s="863"/>
      <c r="H278" s="863"/>
      <c r="I278" s="863"/>
      <c r="J278" s="863"/>
      <c r="K278" s="295"/>
      <c r="L278" s="470"/>
      <c r="M278" s="295"/>
      <c r="N278" s="470"/>
      <c r="O278" s="295"/>
      <c r="P278" s="470"/>
      <c r="Q278" s="295"/>
      <c r="R278" s="470"/>
      <c r="S278" s="295"/>
      <c r="T278" s="470"/>
      <c r="U278" s="295"/>
      <c r="V278" s="470"/>
      <c r="W278" s="295"/>
      <c r="X278" s="470"/>
      <c r="Y278" s="496"/>
      <c r="Z278" s="470"/>
      <c r="AA278" s="295"/>
      <c r="AB278" s="378"/>
      <c r="AC278" s="295"/>
      <c r="AD278" s="378"/>
    </row>
    <row r="279" spans="1:32" ht="21" customHeight="1">
      <c r="A279" s="290"/>
      <c r="B279" s="379"/>
      <c r="C279" s="863" t="s">
        <v>2007</v>
      </c>
      <c r="D279" s="863"/>
      <c r="E279" s="863"/>
      <c r="F279" s="863"/>
      <c r="G279" s="863"/>
      <c r="H279" s="863"/>
      <c r="I279" s="863"/>
      <c r="J279" s="863"/>
      <c r="K279" s="863"/>
      <c r="L279" s="864"/>
      <c r="M279" s="863"/>
      <c r="N279" s="864"/>
      <c r="O279" s="295"/>
      <c r="P279" s="470"/>
      <c r="Q279" s="295"/>
      <c r="R279" s="470"/>
      <c r="S279" s="295"/>
      <c r="T279" s="470"/>
      <c r="U279" s="295"/>
      <c r="V279" s="470"/>
      <c r="W279" s="295"/>
      <c r="X279" s="470"/>
      <c r="Y279" s="496"/>
      <c r="Z279" s="470"/>
      <c r="AA279" s="295"/>
      <c r="AB279" s="378"/>
      <c r="AC279" s="295"/>
      <c r="AD279" s="378"/>
    </row>
    <row r="280" spans="1:32" ht="15.75" customHeight="1">
      <c r="A280" s="290"/>
      <c r="B280" s="379"/>
      <c r="C280" s="379"/>
      <c r="D280" s="293"/>
      <c r="E280" s="293"/>
      <c r="F280" s="293"/>
      <c r="G280" s="293"/>
      <c r="H280" s="295"/>
      <c r="I280" s="295"/>
      <c r="J280" s="470"/>
      <c r="K280" s="295"/>
      <c r="L280" s="470"/>
      <c r="M280" s="295"/>
      <c r="N280" s="470"/>
      <c r="O280" s="295"/>
      <c r="P280" s="470"/>
      <c r="Q280" s="295"/>
      <c r="R280" s="470"/>
      <c r="S280" s="295"/>
      <c r="T280" s="470"/>
      <c r="U280" s="295"/>
      <c r="V280" s="470"/>
      <c r="W280" s="295"/>
      <c r="X280" s="470"/>
      <c r="Y280" s="496"/>
      <c r="Z280" s="470"/>
      <c r="AA280" s="295"/>
      <c r="AB280" s="378"/>
      <c r="AC280" s="295"/>
      <c r="AD280" s="378"/>
    </row>
    <row r="281" spans="1:32" ht="18">
      <c r="A281" s="740" t="s">
        <v>940</v>
      </c>
      <c r="B281" s="740" t="s">
        <v>122</v>
      </c>
      <c r="C281" s="740" t="s">
        <v>942</v>
      </c>
      <c r="D281" s="740" t="s">
        <v>943</v>
      </c>
      <c r="E281" s="740" t="s">
        <v>944</v>
      </c>
      <c r="F281" s="740" t="s">
        <v>945</v>
      </c>
      <c r="G281" s="740" t="s">
        <v>1139</v>
      </c>
      <c r="H281" s="743" t="s">
        <v>946</v>
      </c>
      <c r="I281" s="840" t="s">
        <v>947</v>
      </c>
      <c r="J281" s="865" t="s">
        <v>948</v>
      </c>
      <c r="K281" s="765" t="s">
        <v>928</v>
      </c>
      <c r="L281" s="867"/>
      <c r="M281" s="830" t="s">
        <v>929</v>
      </c>
      <c r="N281" s="858"/>
      <c r="O281" s="830"/>
      <c r="P281" s="858"/>
      <c r="Q281" s="830"/>
      <c r="R281" s="858"/>
      <c r="S281" s="830"/>
      <c r="T281" s="858"/>
      <c r="U281" s="830"/>
      <c r="V281" s="858"/>
      <c r="W281" s="830"/>
      <c r="X281" s="858"/>
      <c r="Y281" s="858"/>
      <c r="Z281" s="858"/>
      <c r="AA281" s="830"/>
      <c r="AB281" s="830"/>
      <c r="AC281" s="830"/>
      <c r="AD281" s="830"/>
    </row>
    <row r="282" spans="1:32" ht="18">
      <c r="A282" s="741"/>
      <c r="B282" s="741"/>
      <c r="C282" s="741"/>
      <c r="D282" s="741"/>
      <c r="E282" s="741"/>
      <c r="F282" s="741"/>
      <c r="G282" s="816"/>
      <c r="H282" s="744"/>
      <c r="I282" s="841"/>
      <c r="J282" s="866"/>
      <c r="K282" s="767"/>
      <c r="L282" s="868"/>
      <c r="M282" s="808" t="s">
        <v>930</v>
      </c>
      <c r="N282" s="861"/>
      <c r="O282" s="808" t="s">
        <v>931</v>
      </c>
      <c r="P282" s="861"/>
      <c r="Q282" s="808" t="s">
        <v>932</v>
      </c>
      <c r="R282" s="861"/>
      <c r="S282" s="808" t="s">
        <v>933</v>
      </c>
      <c r="T282" s="861"/>
      <c r="U282" s="808" t="s">
        <v>934</v>
      </c>
      <c r="V282" s="861"/>
      <c r="W282" s="808" t="s">
        <v>935</v>
      </c>
      <c r="X282" s="861"/>
      <c r="Y282" s="862" t="s">
        <v>936</v>
      </c>
      <c r="Z282" s="861"/>
      <c r="AA282" s="808" t="s">
        <v>950</v>
      </c>
      <c r="AB282" s="809"/>
      <c r="AC282" s="808" t="s">
        <v>951</v>
      </c>
      <c r="AD282" s="809"/>
    </row>
    <row r="283" spans="1:32" ht="49.5" customHeight="1">
      <c r="A283" s="742"/>
      <c r="B283" s="742"/>
      <c r="C283" s="742"/>
      <c r="D283" s="742"/>
      <c r="E283" s="742"/>
      <c r="F283" s="742"/>
      <c r="G283" s="817"/>
      <c r="H283" s="745"/>
      <c r="I283" s="439" t="s">
        <v>126</v>
      </c>
      <c r="J283" s="472" t="s">
        <v>938</v>
      </c>
      <c r="K283" s="416" t="s">
        <v>937</v>
      </c>
      <c r="L283" s="489" t="s">
        <v>949</v>
      </c>
      <c r="M283" s="416" t="s">
        <v>937</v>
      </c>
      <c r="N283" s="489" t="s">
        <v>949</v>
      </c>
      <c r="O283" s="416" t="s">
        <v>937</v>
      </c>
      <c r="P283" s="489" t="s">
        <v>949</v>
      </c>
      <c r="Q283" s="416" t="s">
        <v>937</v>
      </c>
      <c r="R283" s="489" t="s">
        <v>949</v>
      </c>
      <c r="S283" s="416" t="s">
        <v>937</v>
      </c>
      <c r="T283" s="489" t="s">
        <v>949</v>
      </c>
      <c r="U283" s="416" t="s">
        <v>937</v>
      </c>
      <c r="V283" s="489" t="s">
        <v>949</v>
      </c>
      <c r="W283" s="416" t="s">
        <v>937</v>
      </c>
      <c r="X283" s="489" t="s">
        <v>949</v>
      </c>
      <c r="Y283" s="497" t="s">
        <v>937</v>
      </c>
      <c r="Z283" s="489" t="s">
        <v>949</v>
      </c>
      <c r="AA283" s="416" t="s">
        <v>937</v>
      </c>
      <c r="AB283" s="381" t="s">
        <v>949</v>
      </c>
      <c r="AC283" s="416" t="s">
        <v>937</v>
      </c>
      <c r="AD283" s="381" t="s">
        <v>949</v>
      </c>
    </row>
    <row r="284" spans="1:32" s="197" customFormat="1" ht="18">
      <c r="A284" s="32">
        <v>1</v>
      </c>
      <c r="B284" s="51" t="s">
        <v>2176</v>
      </c>
      <c r="C284" s="51" t="s">
        <v>352</v>
      </c>
      <c r="D284" s="32">
        <v>1</v>
      </c>
      <c r="E284" s="200" t="s">
        <v>353</v>
      </c>
      <c r="F284" s="200" t="s">
        <v>1354</v>
      </c>
      <c r="G284" s="200" t="s">
        <v>1334</v>
      </c>
      <c r="H284" s="158"/>
      <c r="I284" s="158"/>
      <c r="J284" s="33" t="e">
        <f t="shared" ref="J284:J295" si="106">I284/H284*100</f>
        <v>#DIV/0!</v>
      </c>
      <c r="K284" s="158"/>
      <c r="L284" s="33" t="e">
        <f t="shared" ref="L284:L295" si="107">K284/I284*100</f>
        <v>#DIV/0!</v>
      </c>
      <c r="M284" s="296"/>
      <c r="N284" s="33" t="e">
        <f>M284/I284*100</f>
        <v>#DIV/0!</v>
      </c>
      <c r="O284" s="296"/>
      <c r="P284" s="33" t="e">
        <f t="shared" ref="P284:P295" si="108">O284/I284*100</f>
        <v>#DIV/0!</v>
      </c>
      <c r="Q284" s="296"/>
      <c r="R284" s="33" t="e">
        <f>Q284/I284*100</f>
        <v>#DIV/0!</v>
      </c>
      <c r="S284" s="296"/>
      <c r="T284" s="33" t="e">
        <f>S284/I284*100</f>
        <v>#DIV/0!</v>
      </c>
      <c r="U284" s="296"/>
      <c r="V284" s="33" t="e">
        <f>U284/I284*100</f>
        <v>#DIV/0!</v>
      </c>
      <c r="W284" s="296"/>
      <c r="X284" s="33" t="e">
        <f>W284/I284*100</f>
        <v>#DIV/0!</v>
      </c>
      <c r="Y284" s="509"/>
      <c r="Z284" s="33" t="e">
        <f>Y284/I284*100</f>
        <v>#DIV/0!</v>
      </c>
      <c r="AA284" s="296"/>
      <c r="AB284" s="396" t="e">
        <f>AA284/I284*100</f>
        <v>#DIV/0!</v>
      </c>
      <c r="AC284" s="296"/>
      <c r="AD284" s="396" t="e">
        <f>AC284/I284*100</f>
        <v>#DIV/0!</v>
      </c>
      <c r="AE284" s="202">
        <v>1</v>
      </c>
      <c r="AF284" s="202">
        <v>0</v>
      </c>
    </row>
    <row r="285" spans="1:32" s="197" customFormat="1" ht="18">
      <c r="A285" s="32">
        <v>2</v>
      </c>
      <c r="B285" s="51" t="s">
        <v>2177</v>
      </c>
      <c r="C285" s="51" t="s">
        <v>354</v>
      </c>
      <c r="D285" s="32">
        <v>1</v>
      </c>
      <c r="E285" s="200" t="s">
        <v>353</v>
      </c>
      <c r="F285" s="200" t="s">
        <v>1354</v>
      </c>
      <c r="G285" s="200" t="s">
        <v>1334</v>
      </c>
      <c r="H285" s="158"/>
      <c r="I285" s="158"/>
      <c r="J285" s="33" t="e">
        <f t="shared" si="106"/>
        <v>#DIV/0!</v>
      </c>
      <c r="K285" s="158"/>
      <c r="L285" s="33" t="e">
        <f t="shared" si="107"/>
        <v>#DIV/0!</v>
      </c>
      <c r="M285" s="296"/>
      <c r="N285" s="33" t="e">
        <f t="shared" ref="N285:N295" si="109">M285/I285*100</f>
        <v>#DIV/0!</v>
      </c>
      <c r="O285" s="296"/>
      <c r="P285" s="33" t="e">
        <f t="shared" si="108"/>
        <v>#DIV/0!</v>
      </c>
      <c r="Q285" s="296"/>
      <c r="R285" s="33" t="e">
        <f t="shared" ref="R285:R295" si="110">Q285/I285*100</f>
        <v>#DIV/0!</v>
      </c>
      <c r="S285" s="296"/>
      <c r="T285" s="33" t="e">
        <f t="shared" ref="T285:T295" si="111">S285/I285*100</f>
        <v>#DIV/0!</v>
      </c>
      <c r="U285" s="296"/>
      <c r="V285" s="33" t="e">
        <f t="shared" ref="V285:V295" si="112">U285/I285*100</f>
        <v>#DIV/0!</v>
      </c>
      <c r="W285" s="296"/>
      <c r="X285" s="33" t="e">
        <f t="shared" ref="X285:X295" si="113">W285/I285*100</f>
        <v>#DIV/0!</v>
      </c>
      <c r="Y285" s="509"/>
      <c r="Z285" s="33" t="e">
        <f t="shared" ref="Z285:Z295" si="114">Y285/I285*100</f>
        <v>#DIV/0!</v>
      </c>
      <c r="AA285" s="296"/>
      <c r="AB285" s="396" t="e">
        <f t="shared" ref="AB285:AB295" si="115">AA285/I285*100</f>
        <v>#DIV/0!</v>
      </c>
      <c r="AC285" s="296"/>
      <c r="AD285" s="396" t="e">
        <f t="shared" ref="AD285:AD295" si="116">AC285/I285*100</f>
        <v>#DIV/0!</v>
      </c>
      <c r="AE285" s="202">
        <v>1</v>
      </c>
      <c r="AF285" s="202">
        <v>0</v>
      </c>
    </row>
    <row r="286" spans="1:32" s="15" customFormat="1" ht="18">
      <c r="A286" s="32">
        <v>3</v>
      </c>
      <c r="B286" s="51" t="s">
        <v>2178</v>
      </c>
      <c r="C286" s="51" t="s">
        <v>356</v>
      </c>
      <c r="D286" s="32">
        <v>9</v>
      </c>
      <c r="E286" s="200" t="s">
        <v>1350</v>
      </c>
      <c r="F286" s="200" t="s">
        <v>1354</v>
      </c>
      <c r="G286" s="200" t="s">
        <v>1334</v>
      </c>
      <c r="H286" s="158">
        <v>11</v>
      </c>
      <c r="I286" s="158">
        <v>11</v>
      </c>
      <c r="J286" s="33">
        <f t="shared" si="106"/>
        <v>100</v>
      </c>
      <c r="K286" s="158">
        <v>0</v>
      </c>
      <c r="L286" s="33">
        <f t="shared" si="107"/>
        <v>0</v>
      </c>
      <c r="M286" s="296">
        <v>0</v>
      </c>
      <c r="N286" s="33">
        <f t="shared" si="109"/>
        <v>0</v>
      </c>
      <c r="O286" s="296">
        <v>0</v>
      </c>
      <c r="P286" s="33">
        <f t="shared" si="108"/>
        <v>0</v>
      </c>
      <c r="Q286" s="296">
        <v>0</v>
      </c>
      <c r="R286" s="33">
        <f t="shared" si="110"/>
        <v>0</v>
      </c>
      <c r="S286" s="296">
        <v>0</v>
      </c>
      <c r="T286" s="33">
        <f t="shared" si="111"/>
        <v>0</v>
      </c>
      <c r="U286" s="296">
        <v>0</v>
      </c>
      <c r="V286" s="33">
        <f t="shared" si="112"/>
        <v>0</v>
      </c>
      <c r="W286" s="296">
        <v>0</v>
      </c>
      <c r="X286" s="33">
        <f t="shared" si="113"/>
        <v>0</v>
      </c>
      <c r="Y286" s="509">
        <v>0</v>
      </c>
      <c r="Z286" s="33">
        <f t="shared" si="114"/>
        <v>0</v>
      </c>
      <c r="AA286" s="296">
        <v>0</v>
      </c>
      <c r="AB286" s="396">
        <f t="shared" si="115"/>
        <v>0</v>
      </c>
      <c r="AC286" s="296">
        <v>0</v>
      </c>
      <c r="AD286" s="396">
        <f t="shared" si="116"/>
        <v>0</v>
      </c>
      <c r="AE286" s="15">
        <v>1</v>
      </c>
      <c r="AF286" s="15">
        <v>1</v>
      </c>
    </row>
    <row r="287" spans="1:32" s="15" customFormat="1" ht="18">
      <c r="A287" s="32">
        <v>4</v>
      </c>
      <c r="B287" s="51" t="s">
        <v>357</v>
      </c>
      <c r="C287" s="51" t="s">
        <v>358</v>
      </c>
      <c r="D287" s="32">
        <v>11</v>
      </c>
      <c r="E287" s="200" t="s">
        <v>1350</v>
      </c>
      <c r="F287" s="200" t="s">
        <v>1354</v>
      </c>
      <c r="G287" s="200" t="s">
        <v>1334</v>
      </c>
      <c r="H287" s="158">
        <v>16</v>
      </c>
      <c r="I287" s="158">
        <v>16</v>
      </c>
      <c r="J287" s="33">
        <f t="shared" si="106"/>
        <v>100</v>
      </c>
      <c r="K287" s="158">
        <v>0</v>
      </c>
      <c r="L287" s="33">
        <f t="shared" si="107"/>
        <v>0</v>
      </c>
      <c r="M287" s="296">
        <v>0</v>
      </c>
      <c r="N287" s="33">
        <f t="shared" si="109"/>
        <v>0</v>
      </c>
      <c r="O287" s="296">
        <v>0</v>
      </c>
      <c r="P287" s="33">
        <f t="shared" si="108"/>
        <v>0</v>
      </c>
      <c r="Q287" s="296">
        <v>0</v>
      </c>
      <c r="R287" s="33">
        <f t="shared" si="110"/>
        <v>0</v>
      </c>
      <c r="S287" s="296">
        <v>0</v>
      </c>
      <c r="T287" s="33">
        <f t="shared" si="111"/>
        <v>0</v>
      </c>
      <c r="U287" s="296">
        <v>0</v>
      </c>
      <c r="V287" s="33">
        <f t="shared" si="112"/>
        <v>0</v>
      </c>
      <c r="W287" s="296">
        <v>0</v>
      </c>
      <c r="X287" s="33">
        <f t="shared" si="113"/>
        <v>0</v>
      </c>
      <c r="Y287" s="509">
        <v>0</v>
      </c>
      <c r="Z287" s="33">
        <f t="shared" si="114"/>
        <v>0</v>
      </c>
      <c r="AA287" s="296">
        <v>0</v>
      </c>
      <c r="AB287" s="396">
        <f t="shared" si="115"/>
        <v>0</v>
      </c>
      <c r="AC287" s="296">
        <v>0</v>
      </c>
      <c r="AD287" s="396">
        <f t="shared" si="116"/>
        <v>0</v>
      </c>
      <c r="AE287" s="15">
        <v>1</v>
      </c>
      <c r="AF287" s="15">
        <v>1</v>
      </c>
    </row>
    <row r="288" spans="1:32" s="15" customFormat="1" ht="18">
      <c r="A288" s="32">
        <v>5</v>
      </c>
      <c r="B288" s="51" t="s">
        <v>359</v>
      </c>
      <c r="C288" s="51" t="s">
        <v>360</v>
      </c>
      <c r="D288" s="32">
        <v>9</v>
      </c>
      <c r="E288" s="200" t="s">
        <v>1350</v>
      </c>
      <c r="F288" s="200" t="s">
        <v>1354</v>
      </c>
      <c r="G288" s="200" t="s">
        <v>1334</v>
      </c>
      <c r="H288" s="158">
        <v>14</v>
      </c>
      <c r="I288" s="158">
        <v>14</v>
      </c>
      <c r="J288" s="33">
        <f t="shared" si="106"/>
        <v>100</v>
      </c>
      <c r="K288" s="158">
        <v>0</v>
      </c>
      <c r="L288" s="33">
        <f t="shared" si="107"/>
        <v>0</v>
      </c>
      <c r="M288" s="296">
        <v>0</v>
      </c>
      <c r="N288" s="33">
        <f t="shared" si="109"/>
        <v>0</v>
      </c>
      <c r="O288" s="296">
        <v>0</v>
      </c>
      <c r="P288" s="33">
        <f t="shared" si="108"/>
        <v>0</v>
      </c>
      <c r="Q288" s="296">
        <v>0</v>
      </c>
      <c r="R288" s="33">
        <f t="shared" si="110"/>
        <v>0</v>
      </c>
      <c r="S288" s="296">
        <v>0</v>
      </c>
      <c r="T288" s="33">
        <f t="shared" si="111"/>
        <v>0</v>
      </c>
      <c r="U288" s="296">
        <v>0</v>
      </c>
      <c r="V288" s="33">
        <f t="shared" si="112"/>
        <v>0</v>
      </c>
      <c r="W288" s="296">
        <v>0</v>
      </c>
      <c r="X288" s="33">
        <f t="shared" si="113"/>
        <v>0</v>
      </c>
      <c r="Y288" s="509">
        <v>0</v>
      </c>
      <c r="Z288" s="33">
        <f t="shared" si="114"/>
        <v>0</v>
      </c>
      <c r="AA288" s="296">
        <v>0</v>
      </c>
      <c r="AB288" s="396">
        <f t="shared" si="115"/>
        <v>0</v>
      </c>
      <c r="AC288" s="296">
        <v>0</v>
      </c>
      <c r="AD288" s="396">
        <f t="shared" si="116"/>
        <v>0</v>
      </c>
      <c r="AE288" s="15">
        <v>1</v>
      </c>
      <c r="AF288" s="15">
        <v>1</v>
      </c>
    </row>
    <row r="289" spans="1:32" s="15" customFormat="1" ht="18">
      <c r="A289" s="32">
        <v>6</v>
      </c>
      <c r="B289" s="51" t="s">
        <v>361</v>
      </c>
      <c r="C289" s="51" t="s">
        <v>362</v>
      </c>
      <c r="D289" s="32">
        <v>7</v>
      </c>
      <c r="E289" s="200" t="s">
        <v>1350</v>
      </c>
      <c r="F289" s="200" t="s">
        <v>1354</v>
      </c>
      <c r="G289" s="200" t="s">
        <v>1334</v>
      </c>
      <c r="H289" s="158">
        <v>27</v>
      </c>
      <c r="I289" s="158">
        <v>27</v>
      </c>
      <c r="J289" s="33">
        <f t="shared" si="106"/>
        <v>100</v>
      </c>
      <c r="K289" s="158">
        <v>1</v>
      </c>
      <c r="L289" s="33">
        <f t="shared" si="107"/>
        <v>3.7037037037037033</v>
      </c>
      <c r="M289" s="296">
        <v>0</v>
      </c>
      <c r="N289" s="33">
        <f t="shared" si="109"/>
        <v>0</v>
      </c>
      <c r="O289" s="296">
        <v>1</v>
      </c>
      <c r="P289" s="33">
        <f t="shared" si="108"/>
        <v>3.7037037037037033</v>
      </c>
      <c r="Q289" s="296">
        <v>0</v>
      </c>
      <c r="R289" s="33">
        <f t="shared" si="110"/>
        <v>0</v>
      </c>
      <c r="S289" s="296">
        <v>0</v>
      </c>
      <c r="T289" s="33">
        <f t="shared" si="111"/>
        <v>0</v>
      </c>
      <c r="U289" s="296">
        <v>0</v>
      </c>
      <c r="V289" s="33">
        <f t="shared" si="112"/>
        <v>0</v>
      </c>
      <c r="W289" s="296">
        <v>0</v>
      </c>
      <c r="X289" s="33">
        <f t="shared" si="113"/>
        <v>0</v>
      </c>
      <c r="Y289" s="509">
        <v>0</v>
      </c>
      <c r="Z289" s="33">
        <f t="shared" si="114"/>
        <v>0</v>
      </c>
      <c r="AA289" s="296">
        <v>0</v>
      </c>
      <c r="AB289" s="396">
        <f t="shared" si="115"/>
        <v>0</v>
      </c>
      <c r="AC289" s="296">
        <v>0</v>
      </c>
      <c r="AD289" s="396">
        <f t="shared" si="116"/>
        <v>0</v>
      </c>
      <c r="AE289" s="15">
        <v>1</v>
      </c>
      <c r="AF289" s="15">
        <v>1</v>
      </c>
    </row>
    <row r="290" spans="1:32" s="15" customFormat="1" ht="18">
      <c r="A290" s="32">
        <v>7</v>
      </c>
      <c r="B290" s="51" t="s">
        <v>363</v>
      </c>
      <c r="C290" s="51" t="s">
        <v>364</v>
      </c>
      <c r="D290" s="32">
        <v>10</v>
      </c>
      <c r="E290" s="200" t="s">
        <v>1350</v>
      </c>
      <c r="F290" s="200" t="s">
        <v>1354</v>
      </c>
      <c r="G290" s="200" t="s">
        <v>1334</v>
      </c>
      <c r="H290" s="158">
        <v>12</v>
      </c>
      <c r="I290" s="158">
        <v>12</v>
      </c>
      <c r="J290" s="33">
        <f t="shared" si="106"/>
        <v>100</v>
      </c>
      <c r="K290" s="158">
        <v>0</v>
      </c>
      <c r="L290" s="33">
        <f t="shared" si="107"/>
        <v>0</v>
      </c>
      <c r="M290" s="296">
        <v>0</v>
      </c>
      <c r="N290" s="33">
        <f t="shared" si="109"/>
        <v>0</v>
      </c>
      <c r="O290" s="296">
        <v>0</v>
      </c>
      <c r="P290" s="33">
        <f t="shared" si="108"/>
        <v>0</v>
      </c>
      <c r="Q290" s="296">
        <v>0</v>
      </c>
      <c r="R290" s="33">
        <f t="shared" si="110"/>
        <v>0</v>
      </c>
      <c r="S290" s="296">
        <v>0</v>
      </c>
      <c r="T290" s="33">
        <f t="shared" si="111"/>
        <v>0</v>
      </c>
      <c r="U290" s="296">
        <v>0</v>
      </c>
      <c r="V290" s="33">
        <f t="shared" si="112"/>
        <v>0</v>
      </c>
      <c r="W290" s="296">
        <v>0</v>
      </c>
      <c r="X290" s="33">
        <f t="shared" si="113"/>
        <v>0</v>
      </c>
      <c r="Y290" s="509">
        <v>0</v>
      </c>
      <c r="Z290" s="33">
        <f t="shared" si="114"/>
        <v>0</v>
      </c>
      <c r="AA290" s="296">
        <v>0</v>
      </c>
      <c r="AB290" s="396">
        <f t="shared" si="115"/>
        <v>0</v>
      </c>
      <c r="AC290" s="296">
        <v>0</v>
      </c>
      <c r="AD290" s="396">
        <f t="shared" si="116"/>
        <v>0</v>
      </c>
      <c r="AE290" s="15">
        <v>1</v>
      </c>
      <c r="AF290" s="15">
        <v>1</v>
      </c>
    </row>
    <row r="291" spans="1:32" s="15" customFormat="1" ht="18">
      <c r="A291" s="32">
        <v>8</v>
      </c>
      <c r="B291" s="51" t="s">
        <v>365</v>
      </c>
      <c r="C291" s="51" t="s">
        <v>366</v>
      </c>
      <c r="D291" s="32">
        <v>4</v>
      </c>
      <c r="E291" s="200" t="s">
        <v>1350</v>
      </c>
      <c r="F291" s="200" t="s">
        <v>1354</v>
      </c>
      <c r="G291" s="200" t="s">
        <v>1334</v>
      </c>
      <c r="H291" s="158">
        <v>4</v>
      </c>
      <c r="I291" s="158">
        <v>4</v>
      </c>
      <c r="J291" s="33">
        <f t="shared" si="106"/>
        <v>100</v>
      </c>
      <c r="K291" s="158">
        <v>3</v>
      </c>
      <c r="L291" s="33">
        <f t="shared" si="107"/>
        <v>75</v>
      </c>
      <c r="M291" s="296">
        <v>0</v>
      </c>
      <c r="N291" s="33">
        <f t="shared" si="109"/>
        <v>0</v>
      </c>
      <c r="O291" s="296">
        <v>0</v>
      </c>
      <c r="P291" s="33">
        <f t="shared" si="108"/>
        <v>0</v>
      </c>
      <c r="Q291" s="296">
        <v>3</v>
      </c>
      <c r="R291" s="33">
        <f t="shared" si="110"/>
        <v>75</v>
      </c>
      <c r="S291" s="296">
        <v>0</v>
      </c>
      <c r="T291" s="33">
        <f t="shared" si="111"/>
        <v>0</v>
      </c>
      <c r="U291" s="296">
        <v>0</v>
      </c>
      <c r="V291" s="33">
        <f t="shared" si="112"/>
        <v>0</v>
      </c>
      <c r="W291" s="296">
        <v>0</v>
      </c>
      <c r="X291" s="33">
        <f t="shared" si="113"/>
        <v>0</v>
      </c>
      <c r="Y291" s="509">
        <v>0</v>
      </c>
      <c r="Z291" s="33">
        <f t="shared" si="114"/>
        <v>0</v>
      </c>
      <c r="AA291" s="296">
        <v>0</v>
      </c>
      <c r="AB291" s="396">
        <f t="shared" si="115"/>
        <v>0</v>
      </c>
      <c r="AC291" s="296">
        <v>0</v>
      </c>
      <c r="AD291" s="396">
        <f t="shared" si="116"/>
        <v>0</v>
      </c>
      <c r="AE291" s="15">
        <v>1</v>
      </c>
      <c r="AF291" s="15">
        <v>1</v>
      </c>
    </row>
    <row r="292" spans="1:32" s="202" customFormat="1" ht="18">
      <c r="A292" s="32">
        <v>9</v>
      </c>
      <c r="B292" s="51" t="s">
        <v>367</v>
      </c>
      <c r="C292" s="51" t="s">
        <v>368</v>
      </c>
      <c r="D292" s="32">
        <v>7</v>
      </c>
      <c r="E292" s="200" t="s">
        <v>1350</v>
      </c>
      <c r="F292" s="200" t="s">
        <v>1354</v>
      </c>
      <c r="G292" s="200" t="s">
        <v>1334</v>
      </c>
      <c r="H292" s="158"/>
      <c r="I292" s="158"/>
      <c r="J292" s="33" t="e">
        <f t="shared" si="106"/>
        <v>#DIV/0!</v>
      </c>
      <c r="K292" s="158"/>
      <c r="L292" s="33" t="e">
        <f t="shared" si="107"/>
        <v>#DIV/0!</v>
      </c>
      <c r="M292" s="296"/>
      <c r="N292" s="33" t="e">
        <f t="shared" si="109"/>
        <v>#DIV/0!</v>
      </c>
      <c r="O292" s="296"/>
      <c r="P292" s="33" t="e">
        <f t="shared" si="108"/>
        <v>#DIV/0!</v>
      </c>
      <c r="Q292" s="296"/>
      <c r="R292" s="33" t="e">
        <f t="shared" si="110"/>
        <v>#DIV/0!</v>
      </c>
      <c r="S292" s="296"/>
      <c r="T292" s="33" t="e">
        <f t="shared" si="111"/>
        <v>#DIV/0!</v>
      </c>
      <c r="U292" s="296"/>
      <c r="V292" s="33" t="e">
        <f t="shared" si="112"/>
        <v>#DIV/0!</v>
      </c>
      <c r="W292" s="296"/>
      <c r="X292" s="33" t="e">
        <f t="shared" si="113"/>
        <v>#DIV/0!</v>
      </c>
      <c r="Y292" s="509"/>
      <c r="Z292" s="33" t="e">
        <f t="shared" si="114"/>
        <v>#DIV/0!</v>
      </c>
      <c r="AA292" s="296"/>
      <c r="AB292" s="396" t="e">
        <f t="shared" si="115"/>
        <v>#DIV/0!</v>
      </c>
      <c r="AC292" s="296"/>
      <c r="AD292" s="396" t="e">
        <f t="shared" si="116"/>
        <v>#DIV/0!</v>
      </c>
      <c r="AE292" s="202">
        <v>1</v>
      </c>
      <c r="AF292" s="202">
        <v>0</v>
      </c>
    </row>
    <row r="293" spans="1:32" s="15" customFormat="1" ht="18">
      <c r="A293" s="32">
        <v>10</v>
      </c>
      <c r="B293" s="51" t="s">
        <v>369</v>
      </c>
      <c r="C293" s="51" t="s">
        <v>370</v>
      </c>
      <c r="D293" s="32">
        <v>7</v>
      </c>
      <c r="E293" s="200" t="s">
        <v>1350</v>
      </c>
      <c r="F293" s="200" t="s">
        <v>1354</v>
      </c>
      <c r="G293" s="200" t="s">
        <v>1334</v>
      </c>
      <c r="H293" s="158">
        <v>17</v>
      </c>
      <c r="I293" s="158">
        <v>17</v>
      </c>
      <c r="J293" s="33">
        <f t="shared" si="106"/>
        <v>100</v>
      </c>
      <c r="K293" s="158">
        <v>6</v>
      </c>
      <c r="L293" s="33">
        <f t="shared" si="107"/>
        <v>35.294117647058826</v>
      </c>
      <c r="M293" s="296">
        <v>0</v>
      </c>
      <c r="N293" s="33">
        <f t="shared" si="109"/>
        <v>0</v>
      </c>
      <c r="O293" s="296">
        <v>6</v>
      </c>
      <c r="P293" s="33">
        <f t="shared" si="108"/>
        <v>35.294117647058826</v>
      </c>
      <c r="Q293" s="296">
        <v>0</v>
      </c>
      <c r="R293" s="33">
        <f t="shared" si="110"/>
        <v>0</v>
      </c>
      <c r="S293" s="296">
        <v>0</v>
      </c>
      <c r="T293" s="33">
        <f t="shared" si="111"/>
        <v>0</v>
      </c>
      <c r="U293" s="296">
        <v>0</v>
      </c>
      <c r="V293" s="33">
        <f t="shared" si="112"/>
        <v>0</v>
      </c>
      <c r="W293" s="296">
        <v>0</v>
      </c>
      <c r="X293" s="33">
        <f t="shared" si="113"/>
        <v>0</v>
      </c>
      <c r="Y293" s="509">
        <v>0</v>
      </c>
      <c r="Z293" s="33">
        <f t="shared" si="114"/>
        <v>0</v>
      </c>
      <c r="AA293" s="296">
        <v>0</v>
      </c>
      <c r="AB293" s="396">
        <f t="shared" si="115"/>
        <v>0</v>
      </c>
      <c r="AC293" s="296">
        <v>0</v>
      </c>
      <c r="AD293" s="396">
        <f t="shared" si="116"/>
        <v>0</v>
      </c>
      <c r="AE293" s="15">
        <v>1</v>
      </c>
      <c r="AF293" s="15">
        <v>1</v>
      </c>
    </row>
    <row r="294" spans="1:32" s="15" customFormat="1" ht="18">
      <c r="A294" s="32">
        <v>11</v>
      </c>
      <c r="B294" s="51" t="s">
        <v>371</v>
      </c>
      <c r="C294" s="51" t="s">
        <v>372</v>
      </c>
      <c r="D294" s="32">
        <v>3</v>
      </c>
      <c r="E294" s="200" t="s">
        <v>1350</v>
      </c>
      <c r="F294" s="200" t="s">
        <v>1354</v>
      </c>
      <c r="G294" s="200" t="s">
        <v>1334</v>
      </c>
      <c r="H294" s="158">
        <v>8</v>
      </c>
      <c r="I294" s="158">
        <v>8</v>
      </c>
      <c r="J294" s="33">
        <f t="shared" si="106"/>
        <v>100</v>
      </c>
      <c r="K294" s="158">
        <v>0</v>
      </c>
      <c r="L294" s="33">
        <f t="shared" si="107"/>
        <v>0</v>
      </c>
      <c r="M294" s="296">
        <v>0</v>
      </c>
      <c r="N294" s="33">
        <f t="shared" si="109"/>
        <v>0</v>
      </c>
      <c r="O294" s="296">
        <v>0</v>
      </c>
      <c r="P294" s="33">
        <f t="shared" si="108"/>
        <v>0</v>
      </c>
      <c r="Q294" s="296">
        <v>0</v>
      </c>
      <c r="R294" s="33">
        <f t="shared" si="110"/>
        <v>0</v>
      </c>
      <c r="S294" s="296">
        <v>0</v>
      </c>
      <c r="T294" s="33">
        <f t="shared" si="111"/>
        <v>0</v>
      </c>
      <c r="U294" s="296">
        <v>0</v>
      </c>
      <c r="V294" s="33">
        <f t="shared" si="112"/>
        <v>0</v>
      </c>
      <c r="W294" s="296">
        <v>0</v>
      </c>
      <c r="X294" s="33">
        <f t="shared" si="113"/>
        <v>0</v>
      </c>
      <c r="Y294" s="509">
        <v>0</v>
      </c>
      <c r="Z294" s="33">
        <f t="shared" si="114"/>
        <v>0</v>
      </c>
      <c r="AA294" s="296">
        <v>0</v>
      </c>
      <c r="AB294" s="396">
        <f t="shared" si="115"/>
        <v>0</v>
      </c>
      <c r="AC294" s="296">
        <v>0</v>
      </c>
      <c r="AD294" s="396">
        <f t="shared" si="116"/>
        <v>0</v>
      </c>
      <c r="AE294" s="15">
        <v>1</v>
      </c>
      <c r="AF294" s="15">
        <v>1</v>
      </c>
    </row>
    <row r="295" spans="1:32" s="15" customFormat="1" ht="18">
      <c r="A295" s="32">
        <v>12</v>
      </c>
      <c r="B295" s="51" t="s">
        <v>377</v>
      </c>
      <c r="C295" s="51" t="s">
        <v>378</v>
      </c>
      <c r="D295" s="32">
        <v>4</v>
      </c>
      <c r="E295" s="200" t="s">
        <v>1350</v>
      </c>
      <c r="F295" s="200" t="s">
        <v>1354</v>
      </c>
      <c r="G295" s="200" t="s">
        <v>1334</v>
      </c>
      <c r="H295" s="158">
        <v>3</v>
      </c>
      <c r="I295" s="158">
        <v>3</v>
      </c>
      <c r="J295" s="33">
        <f t="shared" si="106"/>
        <v>100</v>
      </c>
      <c r="K295" s="158">
        <v>0</v>
      </c>
      <c r="L295" s="33">
        <f t="shared" si="107"/>
        <v>0</v>
      </c>
      <c r="M295" s="296">
        <v>0</v>
      </c>
      <c r="N295" s="33">
        <f t="shared" si="109"/>
        <v>0</v>
      </c>
      <c r="O295" s="296">
        <v>0</v>
      </c>
      <c r="P295" s="33">
        <f t="shared" si="108"/>
        <v>0</v>
      </c>
      <c r="Q295" s="296">
        <v>0</v>
      </c>
      <c r="R295" s="33">
        <f t="shared" si="110"/>
        <v>0</v>
      </c>
      <c r="S295" s="296">
        <v>0</v>
      </c>
      <c r="T295" s="33">
        <f t="shared" si="111"/>
        <v>0</v>
      </c>
      <c r="U295" s="296">
        <v>0</v>
      </c>
      <c r="V295" s="33">
        <f t="shared" si="112"/>
        <v>0</v>
      </c>
      <c r="W295" s="296">
        <v>0</v>
      </c>
      <c r="X295" s="33">
        <f t="shared" si="113"/>
        <v>0</v>
      </c>
      <c r="Y295" s="509">
        <v>0</v>
      </c>
      <c r="Z295" s="33">
        <f t="shared" si="114"/>
        <v>0</v>
      </c>
      <c r="AA295" s="296">
        <v>0</v>
      </c>
      <c r="AB295" s="396">
        <f t="shared" si="115"/>
        <v>0</v>
      </c>
      <c r="AC295" s="296">
        <v>0</v>
      </c>
      <c r="AD295" s="396">
        <f t="shared" si="116"/>
        <v>0</v>
      </c>
      <c r="AE295" s="15">
        <v>1</v>
      </c>
      <c r="AF295" s="15">
        <v>1</v>
      </c>
    </row>
    <row r="296" spans="1:32" ht="26.25">
      <c r="A296" s="859" t="s">
        <v>2405</v>
      </c>
      <c r="B296" s="859"/>
      <c r="C296" s="859"/>
      <c r="D296" s="859"/>
      <c r="E296" s="859"/>
      <c r="F296" s="859"/>
      <c r="G296" s="859"/>
      <c r="H296" s="859"/>
      <c r="I296" s="859"/>
      <c r="J296" s="859"/>
      <c r="K296" s="859"/>
      <c r="L296" s="860"/>
      <c r="M296" s="859"/>
      <c r="N296" s="860"/>
      <c r="O296" s="859"/>
      <c r="P296" s="860"/>
      <c r="Q296" s="859"/>
      <c r="R296" s="860"/>
      <c r="S296" s="859"/>
      <c r="T296" s="860"/>
      <c r="U296" s="859"/>
      <c r="V296" s="860"/>
      <c r="W296" s="859"/>
      <c r="X296" s="860"/>
      <c r="Y296" s="860"/>
      <c r="Z296" s="860"/>
      <c r="AA296" s="859"/>
      <c r="AB296" s="859"/>
      <c r="AC296" s="859"/>
      <c r="AD296" s="859"/>
    </row>
    <row r="297" spans="1:32" ht="23.25">
      <c r="A297" s="810" t="s">
        <v>133</v>
      </c>
      <c r="B297" s="810"/>
      <c r="C297" s="810"/>
      <c r="D297" s="810"/>
      <c r="E297" s="810"/>
      <c r="F297" s="810"/>
      <c r="G297" s="810"/>
      <c r="H297" s="810"/>
      <c r="I297" s="810"/>
      <c r="J297" s="810"/>
      <c r="K297" s="810"/>
      <c r="L297" s="857"/>
      <c r="M297" s="810"/>
      <c r="N297" s="857"/>
      <c r="O297" s="810"/>
      <c r="P297" s="857"/>
      <c r="Q297" s="810"/>
      <c r="R297" s="857"/>
      <c r="S297" s="810"/>
      <c r="T297" s="857"/>
      <c r="U297" s="810"/>
      <c r="V297" s="857"/>
      <c r="W297" s="810"/>
      <c r="X297" s="857"/>
      <c r="Y297" s="857"/>
      <c r="Z297" s="857"/>
      <c r="AA297" s="810"/>
      <c r="AB297" s="810"/>
      <c r="AC297" s="810"/>
      <c r="AD297" s="810"/>
    </row>
    <row r="298" spans="1:32" ht="23.25">
      <c r="A298" s="293"/>
      <c r="B298" s="293"/>
      <c r="C298" s="293"/>
      <c r="D298" s="293"/>
      <c r="E298" s="293"/>
      <c r="F298" s="293"/>
      <c r="G298" s="293"/>
      <c r="H298" s="295"/>
      <c r="I298" s="295"/>
      <c r="J298" s="470"/>
      <c r="K298" s="295"/>
      <c r="L298" s="470"/>
      <c r="M298" s="295"/>
      <c r="N298" s="470"/>
      <c r="O298" s="295"/>
      <c r="P298" s="470"/>
      <c r="Q298" s="295"/>
      <c r="R298" s="470"/>
      <c r="S298" s="295"/>
      <c r="T298" s="470"/>
      <c r="U298" s="295"/>
      <c r="V298" s="470"/>
      <c r="W298" s="295"/>
      <c r="X298" s="470"/>
      <c r="Y298" s="496"/>
      <c r="Z298" s="470"/>
      <c r="AA298" s="295"/>
      <c r="AB298" s="378"/>
      <c r="AC298" s="295"/>
      <c r="AD298" s="378"/>
    </row>
    <row r="299" spans="1:32" ht="21" customHeight="1">
      <c r="A299" s="290"/>
      <c r="B299" s="863" t="s">
        <v>971</v>
      </c>
      <c r="C299" s="863"/>
      <c r="D299" s="863"/>
      <c r="E299" s="863"/>
      <c r="F299" s="863"/>
      <c r="G299" s="863"/>
      <c r="H299" s="863"/>
      <c r="I299" s="863"/>
      <c r="J299" s="863"/>
      <c r="K299" s="863"/>
      <c r="L299" s="864"/>
      <c r="M299" s="863"/>
      <c r="N299" s="864"/>
      <c r="O299" s="863"/>
      <c r="P299" s="864"/>
      <c r="Q299" s="863"/>
      <c r="R299" s="864"/>
      <c r="S299" s="863"/>
      <c r="T299" s="864"/>
      <c r="U299" s="863"/>
      <c r="V299" s="864"/>
      <c r="W299" s="863"/>
      <c r="X299" s="864"/>
      <c r="Y299" s="864"/>
      <c r="Z299" s="864"/>
      <c r="AA299" s="863"/>
      <c r="AB299" s="863"/>
      <c r="AC299" s="863"/>
      <c r="AD299" s="863"/>
    </row>
    <row r="300" spans="1:32" ht="21" customHeight="1">
      <c r="A300" s="290"/>
      <c r="B300" s="379" t="s">
        <v>349</v>
      </c>
      <c r="C300" s="379"/>
      <c r="D300" s="293"/>
      <c r="E300" s="293"/>
      <c r="F300" s="293"/>
      <c r="G300" s="293"/>
      <c r="H300" s="295"/>
      <c r="I300" s="295"/>
      <c r="J300" s="470"/>
      <c r="K300" s="295"/>
      <c r="L300" s="470"/>
      <c r="M300" s="295"/>
      <c r="N300" s="470"/>
      <c r="O300" s="295"/>
      <c r="P300" s="470"/>
      <c r="Q300" s="295"/>
      <c r="R300" s="470"/>
      <c r="S300" s="295"/>
      <c r="T300" s="470"/>
      <c r="U300" s="295"/>
      <c r="V300" s="470"/>
      <c r="W300" s="295"/>
      <c r="X300" s="470"/>
      <c r="Y300" s="496"/>
      <c r="Z300" s="470"/>
      <c r="AA300" s="295"/>
      <c r="AB300" s="378"/>
      <c r="AC300" s="295"/>
      <c r="AD300" s="378"/>
    </row>
    <row r="301" spans="1:32" ht="21" customHeight="1">
      <c r="A301" s="290"/>
      <c r="B301" s="379"/>
      <c r="C301" s="855" t="s">
        <v>2007</v>
      </c>
      <c r="D301" s="855"/>
      <c r="E301" s="855"/>
      <c r="F301" s="855"/>
      <c r="G301" s="855"/>
      <c r="H301" s="855"/>
      <c r="I301" s="855"/>
      <c r="J301" s="855"/>
      <c r="K301" s="855"/>
      <c r="L301" s="856"/>
      <c r="M301" s="855"/>
      <c r="N301" s="856"/>
      <c r="O301" s="295"/>
      <c r="P301" s="470"/>
      <c r="Q301" s="295"/>
      <c r="R301" s="470"/>
      <c r="S301" s="295"/>
      <c r="T301" s="470"/>
      <c r="U301" s="295"/>
      <c r="V301" s="470"/>
      <c r="W301" s="295"/>
      <c r="X301" s="470"/>
      <c r="Y301" s="496"/>
      <c r="Z301" s="470"/>
      <c r="AA301" s="295"/>
      <c r="AB301" s="378"/>
      <c r="AC301" s="295"/>
      <c r="AD301" s="378"/>
    </row>
    <row r="302" spans="1:32" ht="15.75" customHeight="1">
      <c r="A302" s="290"/>
      <c r="B302" s="379"/>
      <c r="C302" s="379"/>
      <c r="D302" s="293"/>
      <c r="E302" s="293"/>
      <c r="F302" s="293"/>
      <c r="G302" s="293"/>
      <c r="H302" s="295"/>
      <c r="I302" s="295"/>
      <c r="J302" s="470"/>
      <c r="K302" s="295"/>
      <c r="L302" s="470"/>
      <c r="M302" s="295"/>
      <c r="N302" s="470"/>
      <c r="O302" s="295"/>
      <c r="P302" s="470"/>
      <c r="Q302" s="295"/>
      <c r="R302" s="470"/>
      <c r="S302" s="295"/>
      <c r="T302" s="470"/>
      <c r="U302" s="295"/>
      <c r="V302" s="470"/>
      <c r="W302" s="295"/>
      <c r="X302" s="470"/>
      <c r="Y302" s="496"/>
      <c r="Z302" s="470"/>
      <c r="AA302" s="295"/>
      <c r="AB302" s="378"/>
      <c r="AC302" s="295"/>
      <c r="AD302" s="378"/>
    </row>
    <row r="303" spans="1:32" ht="18">
      <c r="A303" s="740" t="s">
        <v>940</v>
      </c>
      <c r="B303" s="740" t="s">
        <v>122</v>
      </c>
      <c r="C303" s="740" t="s">
        <v>942</v>
      </c>
      <c r="D303" s="740" t="s">
        <v>943</v>
      </c>
      <c r="E303" s="740" t="s">
        <v>944</v>
      </c>
      <c r="F303" s="740" t="s">
        <v>945</v>
      </c>
      <c r="G303" s="740" t="s">
        <v>1139</v>
      </c>
      <c r="H303" s="743" t="s">
        <v>946</v>
      </c>
      <c r="I303" s="840" t="s">
        <v>947</v>
      </c>
      <c r="J303" s="865" t="s">
        <v>948</v>
      </c>
      <c r="K303" s="765" t="s">
        <v>928</v>
      </c>
      <c r="L303" s="867"/>
      <c r="M303" s="830" t="s">
        <v>929</v>
      </c>
      <c r="N303" s="858"/>
      <c r="O303" s="830"/>
      <c r="P303" s="858"/>
      <c r="Q303" s="830"/>
      <c r="R303" s="858"/>
      <c r="S303" s="830"/>
      <c r="T303" s="858"/>
      <c r="U303" s="830"/>
      <c r="V303" s="858"/>
      <c r="W303" s="830"/>
      <c r="X303" s="858"/>
      <c r="Y303" s="858"/>
      <c r="Z303" s="858"/>
      <c r="AA303" s="830"/>
      <c r="AB303" s="830"/>
      <c r="AC303" s="830"/>
      <c r="AD303" s="830"/>
    </row>
    <row r="304" spans="1:32" ht="18">
      <c r="A304" s="741"/>
      <c r="B304" s="741"/>
      <c r="C304" s="741"/>
      <c r="D304" s="741"/>
      <c r="E304" s="741"/>
      <c r="F304" s="741"/>
      <c r="G304" s="816"/>
      <c r="H304" s="744"/>
      <c r="I304" s="841"/>
      <c r="J304" s="866"/>
      <c r="K304" s="767"/>
      <c r="L304" s="868"/>
      <c r="M304" s="808" t="s">
        <v>930</v>
      </c>
      <c r="N304" s="861"/>
      <c r="O304" s="808" t="s">
        <v>931</v>
      </c>
      <c r="P304" s="861"/>
      <c r="Q304" s="808" t="s">
        <v>932</v>
      </c>
      <c r="R304" s="861"/>
      <c r="S304" s="808" t="s">
        <v>933</v>
      </c>
      <c r="T304" s="861"/>
      <c r="U304" s="808" t="s">
        <v>934</v>
      </c>
      <c r="V304" s="861"/>
      <c r="W304" s="808" t="s">
        <v>935</v>
      </c>
      <c r="X304" s="861"/>
      <c r="Y304" s="862" t="s">
        <v>936</v>
      </c>
      <c r="Z304" s="861"/>
      <c r="AA304" s="808" t="s">
        <v>950</v>
      </c>
      <c r="AB304" s="809"/>
      <c r="AC304" s="808" t="s">
        <v>951</v>
      </c>
      <c r="AD304" s="809"/>
    </row>
    <row r="305" spans="1:32" ht="47.25" customHeight="1">
      <c r="A305" s="742"/>
      <c r="B305" s="742"/>
      <c r="C305" s="742"/>
      <c r="D305" s="742"/>
      <c r="E305" s="742"/>
      <c r="F305" s="742"/>
      <c r="G305" s="817"/>
      <c r="H305" s="745"/>
      <c r="I305" s="439" t="s">
        <v>126</v>
      </c>
      <c r="J305" s="472" t="s">
        <v>938</v>
      </c>
      <c r="K305" s="416" t="s">
        <v>937</v>
      </c>
      <c r="L305" s="489" t="s">
        <v>949</v>
      </c>
      <c r="M305" s="416" t="s">
        <v>937</v>
      </c>
      <c r="N305" s="489" t="s">
        <v>949</v>
      </c>
      <c r="O305" s="416" t="s">
        <v>937</v>
      </c>
      <c r="P305" s="489" t="s">
        <v>949</v>
      </c>
      <c r="Q305" s="416" t="s">
        <v>937</v>
      </c>
      <c r="R305" s="489" t="s">
        <v>949</v>
      </c>
      <c r="S305" s="416" t="s">
        <v>937</v>
      </c>
      <c r="T305" s="489" t="s">
        <v>949</v>
      </c>
      <c r="U305" s="416" t="s">
        <v>937</v>
      </c>
      <c r="V305" s="489" t="s">
        <v>949</v>
      </c>
      <c r="W305" s="416" t="s">
        <v>937</v>
      </c>
      <c r="X305" s="489" t="s">
        <v>949</v>
      </c>
      <c r="Y305" s="497" t="s">
        <v>937</v>
      </c>
      <c r="Z305" s="489" t="s">
        <v>949</v>
      </c>
      <c r="AA305" s="416" t="s">
        <v>937</v>
      </c>
      <c r="AB305" s="381" t="s">
        <v>949</v>
      </c>
      <c r="AC305" s="416" t="s">
        <v>937</v>
      </c>
      <c r="AD305" s="381" t="s">
        <v>949</v>
      </c>
    </row>
    <row r="306" spans="1:32" s="19" customFormat="1" ht="18">
      <c r="A306" s="32">
        <v>13</v>
      </c>
      <c r="B306" s="51" t="s">
        <v>379</v>
      </c>
      <c r="C306" s="51" t="s">
        <v>380</v>
      </c>
      <c r="D306" s="200">
        <v>8</v>
      </c>
      <c r="E306" s="200" t="s">
        <v>1350</v>
      </c>
      <c r="F306" s="200" t="s">
        <v>1354</v>
      </c>
      <c r="G306" s="200" t="s">
        <v>1334</v>
      </c>
      <c r="H306" s="158">
        <v>22</v>
      </c>
      <c r="I306" s="158">
        <v>22</v>
      </c>
      <c r="J306" s="33">
        <f t="shared" ref="J306:J317" si="117">I306/H306*100</f>
        <v>100</v>
      </c>
      <c r="K306" s="158">
        <v>0</v>
      </c>
      <c r="L306" s="33">
        <f t="shared" ref="L306:L317" si="118">K306/I306*100</f>
        <v>0</v>
      </c>
      <c r="M306" s="296">
        <v>0</v>
      </c>
      <c r="N306" s="33">
        <f>M306/I306*100</f>
        <v>0</v>
      </c>
      <c r="O306" s="296">
        <v>0</v>
      </c>
      <c r="P306" s="33">
        <f t="shared" ref="P306:P317" si="119">O306/I306*100</f>
        <v>0</v>
      </c>
      <c r="Q306" s="296">
        <v>0</v>
      </c>
      <c r="R306" s="33">
        <f>Q306/I306*100</f>
        <v>0</v>
      </c>
      <c r="S306" s="296">
        <v>0</v>
      </c>
      <c r="T306" s="33">
        <f>S306/I306*100</f>
        <v>0</v>
      </c>
      <c r="U306" s="296">
        <v>0</v>
      </c>
      <c r="V306" s="33">
        <f>U306/I306*100</f>
        <v>0</v>
      </c>
      <c r="W306" s="296">
        <v>0</v>
      </c>
      <c r="X306" s="33">
        <f>W306/I306*100</f>
        <v>0</v>
      </c>
      <c r="Y306" s="509">
        <v>0</v>
      </c>
      <c r="Z306" s="33">
        <f>Y306/I306*100</f>
        <v>0</v>
      </c>
      <c r="AA306" s="296">
        <v>0</v>
      </c>
      <c r="AB306" s="396">
        <f>AA306/I306*100</f>
        <v>0</v>
      </c>
      <c r="AC306" s="296">
        <v>0</v>
      </c>
      <c r="AD306" s="396">
        <f>AC306/I306*100</f>
        <v>0</v>
      </c>
      <c r="AE306" s="15">
        <v>1</v>
      </c>
      <c r="AF306" s="15">
        <v>1</v>
      </c>
    </row>
    <row r="307" spans="1:32" s="19" customFormat="1" ht="18">
      <c r="A307" s="32">
        <v>14</v>
      </c>
      <c r="B307" s="51" t="s">
        <v>381</v>
      </c>
      <c r="C307" s="51" t="s">
        <v>382</v>
      </c>
      <c r="D307" s="32">
        <v>11</v>
      </c>
      <c r="E307" s="200" t="s">
        <v>1350</v>
      </c>
      <c r="F307" s="200" t="s">
        <v>1354</v>
      </c>
      <c r="G307" s="200" t="s">
        <v>1334</v>
      </c>
      <c r="H307" s="158">
        <v>8</v>
      </c>
      <c r="I307" s="158">
        <v>8</v>
      </c>
      <c r="J307" s="33">
        <f t="shared" si="117"/>
        <v>100</v>
      </c>
      <c r="K307" s="158">
        <v>0</v>
      </c>
      <c r="L307" s="33">
        <f t="shared" si="118"/>
        <v>0</v>
      </c>
      <c r="M307" s="296">
        <v>0</v>
      </c>
      <c r="N307" s="33">
        <f t="shared" ref="N307:N317" si="120">M307/I307*100</f>
        <v>0</v>
      </c>
      <c r="O307" s="296">
        <v>0</v>
      </c>
      <c r="P307" s="33">
        <f t="shared" si="119"/>
        <v>0</v>
      </c>
      <c r="Q307" s="296">
        <v>0</v>
      </c>
      <c r="R307" s="33">
        <f t="shared" ref="R307:R317" si="121">Q307/I307*100</f>
        <v>0</v>
      </c>
      <c r="S307" s="296">
        <v>0</v>
      </c>
      <c r="T307" s="33">
        <f t="shared" ref="T307:T317" si="122">S307/I307*100</f>
        <v>0</v>
      </c>
      <c r="U307" s="296">
        <v>0</v>
      </c>
      <c r="V307" s="33">
        <f t="shared" ref="V307:V317" si="123">U307/I307*100</f>
        <v>0</v>
      </c>
      <c r="W307" s="296">
        <v>0</v>
      </c>
      <c r="X307" s="33">
        <f t="shared" ref="X307:X317" si="124">W307/I307*100</f>
        <v>0</v>
      </c>
      <c r="Y307" s="509">
        <v>0</v>
      </c>
      <c r="Z307" s="33">
        <f t="shared" ref="Z307:Z317" si="125">Y307/I307*100</f>
        <v>0</v>
      </c>
      <c r="AA307" s="296">
        <v>0</v>
      </c>
      <c r="AB307" s="396">
        <f t="shared" ref="AB307:AB317" si="126">AA307/I307*100</f>
        <v>0</v>
      </c>
      <c r="AC307" s="296">
        <v>0</v>
      </c>
      <c r="AD307" s="396">
        <f t="shared" ref="AD307:AD317" si="127">AC307/I307*100</f>
        <v>0</v>
      </c>
      <c r="AE307" s="15">
        <v>1</v>
      </c>
      <c r="AF307" s="15">
        <v>1</v>
      </c>
    </row>
    <row r="308" spans="1:32" s="197" customFormat="1" ht="18">
      <c r="A308" s="32">
        <v>15</v>
      </c>
      <c r="B308" s="51" t="s">
        <v>383</v>
      </c>
      <c r="C308" s="51" t="s">
        <v>384</v>
      </c>
      <c r="D308" s="32">
        <v>1</v>
      </c>
      <c r="E308" s="200" t="s">
        <v>1350</v>
      </c>
      <c r="F308" s="200" t="s">
        <v>1354</v>
      </c>
      <c r="G308" s="200" t="s">
        <v>1334</v>
      </c>
      <c r="H308" s="158"/>
      <c r="I308" s="158"/>
      <c r="J308" s="33" t="e">
        <f t="shared" si="117"/>
        <v>#DIV/0!</v>
      </c>
      <c r="K308" s="158"/>
      <c r="L308" s="33" t="e">
        <f t="shared" si="118"/>
        <v>#DIV/0!</v>
      </c>
      <c r="M308" s="296"/>
      <c r="N308" s="33" t="e">
        <f t="shared" si="120"/>
        <v>#DIV/0!</v>
      </c>
      <c r="O308" s="296"/>
      <c r="P308" s="33" t="e">
        <f t="shared" si="119"/>
        <v>#DIV/0!</v>
      </c>
      <c r="Q308" s="296"/>
      <c r="R308" s="33" t="e">
        <f t="shared" si="121"/>
        <v>#DIV/0!</v>
      </c>
      <c r="S308" s="296"/>
      <c r="T308" s="33" t="e">
        <f t="shared" si="122"/>
        <v>#DIV/0!</v>
      </c>
      <c r="U308" s="296"/>
      <c r="V308" s="33" t="e">
        <f t="shared" si="123"/>
        <v>#DIV/0!</v>
      </c>
      <c r="W308" s="296"/>
      <c r="X308" s="33" t="e">
        <f t="shared" si="124"/>
        <v>#DIV/0!</v>
      </c>
      <c r="Y308" s="509"/>
      <c r="Z308" s="33" t="e">
        <f t="shared" si="125"/>
        <v>#DIV/0!</v>
      </c>
      <c r="AA308" s="296"/>
      <c r="AB308" s="396" t="e">
        <f t="shared" si="126"/>
        <v>#DIV/0!</v>
      </c>
      <c r="AC308" s="296"/>
      <c r="AD308" s="396" t="e">
        <f t="shared" si="127"/>
        <v>#DIV/0!</v>
      </c>
      <c r="AE308" s="202">
        <v>1</v>
      </c>
      <c r="AF308" s="202">
        <v>0</v>
      </c>
    </row>
    <row r="309" spans="1:32" s="19" customFormat="1" ht="18">
      <c r="A309" s="32">
        <v>16</v>
      </c>
      <c r="B309" s="51" t="s">
        <v>385</v>
      </c>
      <c r="C309" s="51" t="s">
        <v>386</v>
      </c>
      <c r="D309" s="32">
        <v>2</v>
      </c>
      <c r="E309" s="200" t="s">
        <v>1350</v>
      </c>
      <c r="F309" s="200" t="s">
        <v>1354</v>
      </c>
      <c r="G309" s="200" t="s">
        <v>1334</v>
      </c>
      <c r="H309" s="158">
        <v>1</v>
      </c>
      <c r="I309" s="158">
        <v>1</v>
      </c>
      <c r="J309" s="33">
        <f t="shared" si="117"/>
        <v>100</v>
      </c>
      <c r="K309" s="158">
        <v>0</v>
      </c>
      <c r="L309" s="33">
        <f t="shared" si="118"/>
        <v>0</v>
      </c>
      <c r="M309" s="296">
        <v>0</v>
      </c>
      <c r="N309" s="33">
        <f t="shared" si="120"/>
        <v>0</v>
      </c>
      <c r="O309" s="296">
        <v>0</v>
      </c>
      <c r="P309" s="33">
        <f t="shared" si="119"/>
        <v>0</v>
      </c>
      <c r="Q309" s="296">
        <v>0</v>
      </c>
      <c r="R309" s="33">
        <f t="shared" si="121"/>
        <v>0</v>
      </c>
      <c r="S309" s="296">
        <v>0</v>
      </c>
      <c r="T309" s="33">
        <f t="shared" si="122"/>
        <v>0</v>
      </c>
      <c r="U309" s="296">
        <v>0</v>
      </c>
      <c r="V309" s="33">
        <f t="shared" si="123"/>
        <v>0</v>
      </c>
      <c r="W309" s="296">
        <v>0</v>
      </c>
      <c r="X309" s="33">
        <f t="shared" si="124"/>
        <v>0</v>
      </c>
      <c r="Y309" s="509">
        <v>0</v>
      </c>
      <c r="Z309" s="33">
        <f t="shared" si="125"/>
        <v>0</v>
      </c>
      <c r="AA309" s="296">
        <v>0</v>
      </c>
      <c r="AB309" s="396">
        <f t="shared" si="126"/>
        <v>0</v>
      </c>
      <c r="AC309" s="296">
        <v>0</v>
      </c>
      <c r="AD309" s="396">
        <f t="shared" si="127"/>
        <v>0</v>
      </c>
      <c r="AE309" s="15">
        <v>1</v>
      </c>
      <c r="AF309" s="15">
        <v>1</v>
      </c>
    </row>
    <row r="310" spans="1:32" s="19" customFormat="1" ht="18">
      <c r="A310" s="32">
        <v>17</v>
      </c>
      <c r="B310" s="51" t="s">
        <v>2028</v>
      </c>
      <c r="C310" s="51" t="s">
        <v>387</v>
      </c>
      <c r="D310" s="32">
        <v>11</v>
      </c>
      <c r="E310" s="200" t="s">
        <v>388</v>
      </c>
      <c r="F310" s="200" t="s">
        <v>1354</v>
      </c>
      <c r="G310" s="200" t="s">
        <v>1334</v>
      </c>
      <c r="H310" s="158">
        <v>16</v>
      </c>
      <c r="I310" s="158">
        <v>16</v>
      </c>
      <c r="J310" s="33">
        <f t="shared" si="117"/>
        <v>100</v>
      </c>
      <c r="K310" s="158">
        <v>0</v>
      </c>
      <c r="L310" s="33">
        <f t="shared" si="118"/>
        <v>0</v>
      </c>
      <c r="M310" s="296">
        <v>0</v>
      </c>
      <c r="N310" s="33">
        <f t="shared" si="120"/>
        <v>0</v>
      </c>
      <c r="O310" s="296">
        <v>0</v>
      </c>
      <c r="P310" s="33">
        <f t="shared" si="119"/>
        <v>0</v>
      </c>
      <c r="Q310" s="296">
        <v>0</v>
      </c>
      <c r="R310" s="33">
        <f t="shared" si="121"/>
        <v>0</v>
      </c>
      <c r="S310" s="296">
        <v>0</v>
      </c>
      <c r="T310" s="33">
        <f t="shared" si="122"/>
        <v>0</v>
      </c>
      <c r="U310" s="296">
        <v>0</v>
      </c>
      <c r="V310" s="33">
        <f t="shared" si="123"/>
        <v>0</v>
      </c>
      <c r="W310" s="296">
        <v>0</v>
      </c>
      <c r="X310" s="33">
        <f t="shared" si="124"/>
        <v>0</v>
      </c>
      <c r="Y310" s="509">
        <v>0</v>
      </c>
      <c r="Z310" s="33">
        <f t="shared" si="125"/>
        <v>0</v>
      </c>
      <c r="AA310" s="296">
        <v>0</v>
      </c>
      <c r="AB310" s="396">
        <f t="shared" si="126"/>
        <v>0</v>
      </c>
      <c r="AC310" s="296">
        <v>0</v>
      </c>
      <c r="AD310" s="396">
        <f t="shared" si="127"/>
        <v>0</v>
      </c>
      <c r="AE310" s="15">
        <v>1</v>
      </c>
      <c r="AF310" s="15">
        <v>1</v>
      </c>
    </row>
    <row r="311" spans="1:32" s="19" customFormat="1" ht="18">
      <c r="A311" s="32">
        <v>18</v>
      </c>
      <c r="B311" s="51" t="s">
        <v>389</v>
      </c>
      <c r="C311" s="51" t="s">
        <v>390</v>
      </c>
      <c r="D311" s="32">
        <v>11</v>
      </c>
      <c r="E311" s="200" t="s">
        <v>388</v>
      </c>
      <c r="F311" s="200" t="s">
        <v>1354</v>
      </c>
      <c r="G311" s="200" t="s">
        <v>1334</v>
      </c>
      <c r="H311" s="158">
        <v>4</v>
      </c>
      <c r="I311" s="158">
        <v>4</v>
      </c>
      <c r="J311" s="33">
        <f t="shared" si="117"/>
        <v>100</v>
      </c>
      <c r="K311" s="158">
        <v>0</v>
      </c>
      <c r="L311" s="33">
        <f t="shared" si="118"/>
        <v>0</v>
      </c>
      <c r="M311" s="296">
        <v>0</v>
      </c>
      <c r="N311" s="33">
        <f t="shared" si="120"/>
        <v>0</v>
      </c>
      <c r="O311" s="296">
        <v>0</v>
      </c>
      <c r="P311" s="33">
        <f t="shared" si="119"/>
        <v>0</v>
      </c>
      <c r="Q311" s="296">
        <v>0</v>
      </c>
      <c r="R311" s="33">
        <f t="shared" si="121"/>
        <v>0</v>
      </c>
      <c r="S311" s="296">
        <v>0</v>
      </c>
      <c r="T311" s="33">
        <f t="shared" si="122"/>
        <v>0</v>
      </c>
      <c r="U311" s="296">
        <v>0</v>
      </c>
      <c r="V311" s="33">
        <f t="shared" si="123"/>
        <v>0</v>
      </c>
      <c r="W311" s="296">
        <v>0</v>
      </c>
      <c r="X311" s="33">
        <f t="shared" si="124"/>
        <v>0</v>
      </c>
      <c r="Y311" s="509">
        <v>0</v>
      </c>
      <c r="Z311" s="33">
        <f t="shared" si="125"/>
        <v>0</v>
      </c>
      <c r="AA311" s="296">
        <v>0</v>
      </c>
      <c r="AB311" s="396">
        <f t="shared" si="126"/>
        <v>0</v>
      </c>
      <c r="AC311" s="296">
        <v>0</v>
      </c>
      <c r="AD311" s="396">
        <f t="shared" si="127"/>
        <v>0</v>
      </c>
      <c r="AE311" s="15">
        <v>1</v>
      </c>
      <c r="AF311" s="15">
        <v>1</v>
      </c>
    </row>
    <row r="312" spans="1:32" s="19" customFormat="1" ht="18">
      <c r="A312" s="32">
        <v>19</v>
      </c>
      <c r="B312" s="51" t="s">
        <v>391</v>
      </c>
      <c r="C312" s="51" t="s">
        <v>392</v>
      </c>
      <c r="D312" s="32">
        <v>9</v>
      </c>
      <c r="E312" s="200" t="s">
        <v>388</v>
      </c>
      <c r="F312" s="200" t="s">
        <v>1354</v>
      </c>
      <c r="G312" s="200" t="s">
        <v>1334</v>
      </c>
      <c r="H312" s="158">
        <v>3</v>
      </c>
      <c r="I312" s="158">
        <v>3</v>
      </c>
      <c r="J312" s="33">
        <f t="shared" si="117"/>
        <v>100</v>
      </c>
      <c r="K312" s="158">
        <v>0</v>
      </c>
      <c r="L312" s="33">
        <f t="shared" si="118"/>
        <v>0</v>
      </c>
      <c r="M312" s="296">
        <v>0</v>
      </c>
      <c r="N312" s="33">
        <f t="shared" si="120"/>
        <v>0</v>
      </c>
      <c r="O312" s="296">
        <v>0</v>
      </c>
      <c r="P312" s="33">
        <f t="shared" si="119"/>
        <v>0</v>
      </c>
      <c r="Q312" s="296">
        <v>0</v>
      </c>
      <c r="R312" s="33">
        <f t="shared" si="121"/>
        <v>0</v>
      </c>
      <c r="S312" s="296">
        <v>0</v>
      </c>
      <c r="T312" s="33">
        <f t="shared" si="122"/>
        <v>0</v>
      </c>
      <c r="U312" s="296">
        <v>0</v>
      </c>
      <c r="V312" s="33">
        <f t="shared" si="123"/>
        <v>0</v>
      </c>
      <c r="W312" s="296">
        <v>0</v>
      </c>
      <c r="X312" s="33">
        <f t="shared" si="124"/>
        <v>0</v>
      </c>
      <c r="Y312" s="509">
        <v>0</v>
      </c>
      <c r="Z312" s="33">
        <f t="shared" si="125"/>
        <v>0</v>
      </c>
      <c r="AA312" s="296">
        <v>0</v>
      </c>
      <c r="AB312" s="396">
        <f t="shared" si="126"/>
        <v>0</v>
      </c>
      <c r="AC312" s="296">
        <v>0</v>
      </c>
      <c r="AD312" s="396">
        <f t="shared" si="127"/>
        <v>0</v>
      </c>
      <c r="AE312" s="15">
        <v>1</v>
      </c>
      <c r="AF312" s="15">
        <v>1</v>
      </c>
    </row>
    <row r="313" spans="1:32" s="19" customFormat="1" ht="18">
      <c r="A313" s="32">
        <v>20</v>
      </c>
      <c r="B313" s="51" t="s">
        <v>393</v>
      </c>
      <c r="C313" s="51" t="s">
        <v>394</v>
      </c>
      <c r="D313" s="32">
        <v>1</v>
      </c>
      <c r="E313" s="200" t="s">
        <v>388</v>
      </c>
      <c r="F313" s="200" t="s">
        <v>1354</v>
      </c>
      <c r="G313" s="200" t="s">
        <v>1334</v>
      </c>
      <c r="H313" s="158">
        <v>4</v>
      </c>
      <c r="I313" s="158">
        <v>4</v>
      </c>
      <c r="J313" s="33">
        <f t="shared" si="117"/>
        <v>100</v>
      </c>
      <c r="K313" s="158">
        <v>0</v>
      </c>
      <c r="L313" s="33">
        <f t="shared" si="118"/>
        <v>0</v>
      </c>
      <c r="M313" s="296">
        <v>0</v>
      </c>
      <c r="N313" s="33">
        <f t="shared" si="120"/>
        <v>0</v>
      </c>
      <c r="O313" s="296">
        <v>0</v>
      </c>
      <c r="P313" s="33">
        <f t="shared" si="119"/>
        <v>0</v>
      </c>
      <c r="Q313" s="296">
        <v>0</v>
      </c>
      <c r="R313" s="33">
        <f t="shared" si="121"/>
        <v>0</v>
      </c>
      <c r="S313" s="296">
        <v>0</v>
      </c>
      <c r="T313" s="33">
        <f t="shared" si="122"/>
        <v>0</v>
      </c>
      <c r="U313" s="296">
        <v>0</v>
      </c>
      <c r="V313" s="33">
        <f t="shared" si="123"/>
        <v>0</v>
      </c>
      <c r="W313" s="296">
        <v>0</v>
      </c>
      <c r="X313" s="33">
        <f t="shared" si="124"/>
        <v>0</v>
      </c>
      <c r="Y313" s="509">
        <v>0</v>
      </c>
      <c r="Z313" s="33">
        <f t="shared" si="125"/>
        <v>0</v>
      </c>
      <c r="AA313" s="296">
        <v>0</v>
      </c>
      <c r="AB313" s="396">
        <f t="shared" si="126"/>
        <v>0</v>
      </c>
      <c r="AC313" s="296">
        <v>0</v>
      </c>
      <c r="AD313" s="396">
        <f t="shared" si="127"/>
        <v>0</v>
      </c>
      <c r="AE313" s="15">
        <v>1</v>
      </c>
      <c r="AF313" s="15">
        <v>1</v>
      </c>
    </row>
    <row r="314" spans="1:32" s="19" customFormat="1" ht="18">
      <c r="A314" s="32">
        <v>21</v>
      </c>
      <c r="B314" s="51" t="s">
        <v>395</v>
      </c>
      <c r="C314" s="51" t="s">
        <v>396</v>
      </c>
      <c r="D314" s="32">
        <v>3</v>
      </c>
      <c r="E314" s="200" t="s">
        <v>388</v>
      </c>
      <c r="F314" s="200" t="s">
        <v>1354</v>
      </c>
      <c r="G314" s="200" t="s">
        <v>1334</v>
      </c>
      <c r="H314" s="158">
        <v>13</v>
      </c>
      <c r="I314" s="158">
        <v>13</v>
      </c>
      <c r="J314" s="33">
        <f t="shared" si="117"/>
        <v>100</v>
      </c>
      <c r="K314" s="158">
        <v>3</v>
      </c>
      <c r="L314" s="33">
        <f t="shared" si="118"/>
        <v>23.076923076923077</v>
      </c>
      <c r="M314" s="296">
        <v>0</v>
      </c>
      <c r="N314" s="33">
        <f t="shared" si="120"/>
        <v>0</v>
      </c>
      <c r="O314" s="296">
        <v>3</v>
      </c>
      <c r="P314" s="33">
        <f t="shared" si="119"/>
        <v>23.076923076923077</v>
      </c>
      <c r="Q314" s="296">
        <v>0</v>
      </c>
      <c r="R314" s="33">
        <f t="shared" si="121"/>
        <v>0</v>
      </c>
      <c r="S314" s="296">
        <v>0</v>
      </c>
      <c r="T314" s="33">
        <f t="shared" si="122"/>
        <v>0</v>
      </c>
      <c r="U314" s="296">
        <v>0</v>
      </c>
      <c r="V314" s="33">
        <f t="shared" si="123"/>
        <v>0</v>
      </c>
      <c r="W314" s="296">
        <v>0</v>
      </c>
      <c r="X314" s="33">
        <f t="shared" si="124"/>
        <v>0</v>
      </c>
      <c r="Y314" s="509">
        <v>0</v>
      </c>
      <c r="Z314" s="33">
        <f t="shared" si="125"/>
        <v>0</v>
      </c>
      <c r="AA314" s="296">
        <v>0</v>
      </c>
      <c r="AB314" s="396">
        <f t="shared" si="126"/>
        <v>0</v>
      </c>
      <c r="AC314" s="296">
        <v>0</v>
      </c>
      <c r="AD314" s="396">
        <f t="shared" si="127"/>
        <v>0</v>
      </c>
      <c r="AE314" s="15">
        <v>1</v>
      </c>
      <c r="AF314" s="15">
        <v>1</v>
      </c>
    </row>
    <row r="315" spans="1:32" s="19" customFormat="1" ht="18">
      <c r="A315" s="32">
        <v>22</v>
      </c>
      <c r="B315" s="51" t="s">
        <v>397</v>
      </c>
      <c r="C315" s="51" t="s">
        <v>398</v>
      </c>
      <c r="D315" s="32">
        <v>3</v>
      </c>
      <c r="E315" s="200" t="s">
        <v>388</v>
      </c>
      <c r="F315" s="200" t="s">
        <v>1354</v>
      </c>
      <c r="G315" s="200" t="s">
        <v>1334</v>
      </c>
      <c r="H315" s="158">
        <v>11</v>
      </c>
      <c r="I315" s="158">
        <v>11</v>
      </c>
      <c r="J315" s="33">
        <f t="shared" si="117"/>
        <v>100</v>
      </c>
      <c r="K315" s="158">
        <v>0</v>
      </c>
      <c r="L315" s="33">
        <f t="shared" si="118"/>
        <v>0</v>
      </c>
      <c r="M315" s="296">
        <v>0</v>
      </c>
      <c r="N315" s="33">
        <f t="shared" si="120"/>
        <v>0</v>
      </c>
      <c r="O315" s="296">
        <v>0</v>
      </c>
      <c r="P315" s="33">
        <f t="shared" si="119"/>
        <v>0</v>
      </c>
      <c r="Q315" s="296">
        <v>0</v>
      </c>
      <c r="R315" s="33">
        <f t="shared" si="121"/>
        <v>0</v>
      </c>
      <c r="S315" s="296">
        <v>0</v>
      </c>
      <c r="T315" s="33">
        <f t="shared" si="122"/>
        <v>0</v>
      </c>
      <c r="U315" s="296">
        <v>0</v>
      </c>
      <c r="V315" s="33">
        <f t="shared" si="123"/>
        <v>0</v>
      </c>
      <c r="W315" s="296">
        <v>0</v>
      </c>
      <c r="X315" s="33">
        <f t="shared" si="124"/>
        <v>0</v>
      </c>
      <c r="Y315" s="509">
        <v>0</v>
      </c>
      <c r="Z315" s="33">
        <f t="shared" si="125"/>
        <v>0</v>
      </c>
      <c r="AA315" s="296">
        <v>0</v>
      </c>
      <c r="AB315" s="396">
        <f t="shared" si="126"/>
        <v>0</v>
      </c>
      <c r="AC315" s="296">
        <v>0</v>
      </c>
      <c r="AD315" s="396">
        <f t="shared" si="127"/>
        <v>0</v>
      </c>
      <c r="AE315" s="15">
        <v>1</v>
      </c>
      <c r="AF315" s="15">
        <v>1</v>
      </c>
    </row>
    <row r="316" spans="1:32" s="19" customFormat="1" ht="18">
      <c r="A316" s="32">
        <v>23</v>
      </c>
      <c r="B316" s="51" t="s">
        <v>399</v>
      </c>
      <c r="C316" s="51" t="s">
        <v>400</v>
      </c>
      <c r="D316" s="32">
        <v>11</v>
      </c>
      <c r="E316" s="200" t="s">
        <v>388</v>
      </c>
      <c r="F316" s="200" t="s">
        <v>1354</v>
      </c>
      <c r="G316" s="200" t="s">
        <v>1334</v>
      </c>
      <c r="H316" s="158">
        <v>23</v>
      </c>
      <c r="I316" s="158">
        <v>23</v>
      </c>
      <c r="J316" s="33">
        <f t="shared" si="117"/>
        <v>100</v>
      </c>
      <c r="K316" s="158">
        <v>3</v>
      </c>
      <c r="L316" s="33">
        <f t="shared" si="118"/>
        <v>13.043478260869565</v>
      </c>
      <c r="M316" s="296">
        <v>0</v>
      </c>
      <c r="N316" s="33">
        <f t="shared" si="120"/>
        <v>0</v>
      </c>
      <c r="O316" s="296">
        <v>2</v>
      </c>
      <c r="P316" s="33">
        <f t="shared" si="119"/>
        <v>8.695652173913043</v>
      </c>
      <c r="Q316" s="296">
        <v>0</v>
      </c>
      <c r="R316" s="33">
        <f t="shared" si="121"/>
        <v>0</v>
      </c>
      <c r="S316" s="296">
        <v>0</v>
      </c>
      <c r="T316" s="33">
        <f t="shared" si="122"/>
        <v>0</v>
      </c>
      <c r="U316" s="296">
        <v>0</v>
      </c>
      <c r="V316" s="33">
        <f t="shared" si="123"/>
        <v>0</v>
      </c>
      <c r="W316" s="296">
        <v>1</v>
      </c>
      <c r="X316" s="33">
        <f t="shared" si="124"/>
        <v>4.3478260869565215</v>
      </c>
      <c r="Y316" s="509">
        <v>0</v>
      </c>
      <c r="Z316" s="33">
        <f t="shared" si="125"/>
        <v>0</v>
      </c>
      <c r="AA316" s="296">
        <v>0</v>
      </c>
      <c r="AB316" s="396">
        <f t="shared" si="126"/>
        <v>0</v>
      </c>
      <c r="AC316" s="296">
        <v>0</v>
      </c>
      <c r="AD316" s="396">
        <f t="shared" si="127"/>
        <v>0</v>
      </c>
      <c r="AE316" s="15">
        <v>1</v>
      </c>
      <c r="AF316" s="15">
        <v>1</v>
      </c>
    </row>
    <row r="317" spans="1:32" s="19" customFormat="1" ht="18">
      <c r="A317" s="32">
        <v>24</v>
      </c>
      <c r="B317" s="51" t="s">
        <v>1857</v>
      </c>
      <c r="C317" s="51" t="s">
        <v>1858</v>
      </c>
      <c r="D317" s="32">
        <v>1</v>
      </c>
      <c r="E317" s="200" t="s">
        <v>1349</v>
      </c>
      <c r="F317" s="200" t="s">
        <v>1354</v>
      </c>
      <c r="G317" s="200" t="s">
        <v>1334</v>
      </c>
      <c r="H317" s="158">
        <v>8</v>
      </c>
      <c r="I317" s="158">
        <v>8</v>
      </c>
      <c r="J317" s="33">
        <f t="shared" si="117"/>
        <v>100</v>
      </c>
      <c r="K317" s="158">
        <v>1</v>
      </c>
      <c r="L317" s="33">
        <f t="shared" si="118"/>
        <v>12.5</v>
      </c>
      <c r="M317" s="296">
        <v>0</v>
      </c>
      <c r="N317" s="33">
        <f t="shared" si="120"/>
        <v>0</v>
      </c>
      <c r="O317" s="296">
        <v>1</v>
      </c>
      <c r="P317" s="33">
        <f t="shared" si="119"/>
        <v>12.5</v>
      </c>
      <c r="Q317" s="296">
        <v>0</v>
      </c>
      <c r="R317" s="33">
        <f t="shared" si="121"/>
        <v>0</v>
      </c>
      <c r="S317" s="296">
        <v>0</v>
      </c>
      <c r="T317" s="33">
        <f t="shared" si="122"/>
        <v>0</v>
      </c>
      <c r="U317" s="296">
        <v>0</v>
      </c>
      <c r="V317" s="33">
        <f t="shared" si="123"/>
        <v>0</v>
      </c>
      <c r="W317" s="296">
        <v>0</v>
      </c>
      <c r="X317" s="33">
        <f t="shared" si="124"/>
        <v>0</v>
      </c>
      <c r="Y317" s="509">
        <v>0</v>
      </c>
      <c r="Z317" s="33">
        <f t="shared" si="125"/>
        <v>0</v>
      </c>
      <c r="AA317" s="296">
        <v>0</v>
      </c>
      <c r="AB317" s="396">
        <f t="shared" si="126"/>
        <v>0</v>
      </c>
      <c r="AC317" s="296">
        <v>0</v>
      </c>
      <c r="AD317" s="396">
        <f t="shared" si="127"/>
        <v>0</v>
      </c>
      <c r="AE317" s="15">
        <v>1</v>
      </c>
      <c r="AF317" s="15">
        <v>1</v>
      </c>
    </row>
    <row r="318" spans="1:32" ht="26.25">
      <c r="A318" s="859" t="s">
        <v>2405</v>
      </c>
      <c r="B318" s="859"/>
      <c r="C318" s="859"/>
      <c r="D318" s="859"/>
      <c r="E318" s="859"/>
      <c r="F318" s="859"/>
      <c r="G318" s="859"/>
      <c r="H318" s="859"/>
      <c r="I318" s="859"/>
      <c r="J318" s="859"/>
      <c r="K318" s="859"/>
      <c r="L318" s="860"/>
      <c r="M318" s="859"/>
      <c r="N318" s="860"/>
      <c r="O318" s="859"/>
      <c r="P318" s="860"/>
      <c r="Q318" s="859"/>
      <c r="R318" s="860"/>
      <c r="S318" s="859"/>
      <c r="T318" s="860"/>
      <c r="U318" s="859"/>
      <c r="V318" s="860"/>
      <c r="W318" s="859"/>
      <c r="X318" s="860"/>
      <c r="Y318" s="860"/>
      <c r="Z318" s="860"/>
      <c r="AA318" s="859"/>
      <c r="AB318" s="859"/>
      <c r="AC318" s="859"/>
      <c r="AD318" s="859"/>
    </row>
    <row r="319" spans="1:32" ht="24" customHeight="1">
      <c r="A319" s="810" t="s">
        <v>133</v>
      </c>
      <c r="B319" s="810"/>
      <c r="C319" s="810"/>
      <c r="D319" s="810"/>
      <c r="E319" s="810"/>
      <c r="F319" s="810"/>
      <c r="G319" s="810"/>
      <c r="H319" s="810"/>
      <c r="I319" s="810"/>
      <c r="J319" s="810"/>
      <c r="K319" s="810"/>
      <c r="L319" s="857"/>
      <c r="M319" s="810"/>
      <c r="N319" s="857"/>
      <c r="O319" s="810"/>
      <c r="P319" s="857"/>
      <c r="Q319" s="810"/>
      <c r="R319" s="857"/>
      <c r="S319" s="810"/>
      <c r="T319" s="857"/>
      <c r="U319" s="810"/>
      <c r="V319" s="857"/>
      <c r="W319" s="810"/>
      <c r="X319" s="857"/>
      <c r="Y319" s="857"/>
      <c r="Z319" s="857"/>
      <c r="AA319" s="810"/>
      <c r="AB319" s="810"/>
      <c r="AC319" s="810"/>
      <c r="AD319" s="810"/>
    </row>
    <row r="320" spans="1:32" ht="18" customHeight="1">
      <c r="A320" s="293"/>
      <c r="B320" s="293"/>
      <c r="C320" s="293"/>
      <c r="D320" s="293"/>
      <c r="E320" s="293"/>
      <c r="F320" s="293"/>
      <c r="G320" s="293"/>
      <c r="H320" s="295"/>
      <c r="I320" s="295"/>
      <c r="J320" s="470"/>
      <c r="K320" s="295"/>
      <c r="L320" s="470"/>
      <c r="M320" s="295"/>
      <c r="N320" s="470"/>
      <c r="O320" s="295"/>
      <c r="P320" s="470"/>
      <c r="Q320" s="295"/>
      <c r="R320" s="470"/>
      <c r="S320" s="295"/>
      <c r="T320" s="470"/>
      <c r="U320" s="295"/>
      <c r="V320" s="470"/>
      <c r="W320" s="295"/>
      <c r="X320" s="470"/>
      <c r="Y320" s="496"/>
      <c r="Z320" s="470"/>
      <c r="AA320" s="295"/>
      <c r="AB320" s="378"/>
      <c r="AC320" s="295"/>
      <c r="AD320" s="378"/>
    </row>
    <row r="321" spans="1:32" ht="21.75" customHeight="1">
      <c r="A321" s="290"/>
      <c r="B321" s="863" t="s">
        <v>971</v>
      </c>
      <c r="C321" s="863"/>
      <c r="D321" s="863"/>
      <c r="E321" s="863"/>
      <c r="F321" s="863"/>
      <c r="G321" s="863"/>
      <c r="H321" s="863"/>
      <c r="I321" s="863"/>
      <c r="J321" s="863"/>
      <c r="K321" s="863"/>
      <c r="L321" s="864"/>
      <c r="M321" s="863"/>
      <c r="N321" s="864"/>
      <c r="O321" s="863"/>
      <c r="P321" s="864"/>
      <c r="Q321" s="863"/>
      <c r="R321" s="864"/>
      <c r="S321" s="863"/>
      <c r="T321" s="864"/>
      <c r="U321" s="863"/>
      <c r="V321" s="864"/>
      <c r="W321" s="863"/>
      <c r="X321" s="864"/>
      <c r="Y321" s="864"/>
      <c r="Z321" s="864"/>
      <c r="AA321" s="863"/>
      <c r="AB321" s="863"/>
      <c r="AC321" s="863"/>
      <c r="AD321" s="863"/>
    </row>
    <row r="322" spans="1:32" ht="21.75" customHeight="1">
      <c r="A322" s="290"/>
      <c r="B322" s="379" t="s">
        <v>349</v>
      </c>
      <c r="C322" s="379"/>
      <c r="D322" s="293"/>
      <c r="E322" s="293"/>
      <c r="F322" s="293"/>
      <c r="G322" s="293"/>
      <c r="H322" s="295"/>
      <c r="I322" s="295"/>
      <c r="J322" s="470"/>
      <c r="K322" s="295"/>
      <c r="L322" s="470"/>
      <c r="M322" s="295"/>
      <c r="N322" s="470"/>
      <c r="O322" s="295"/>
      <c r="P322" s="470"/>
      <c r="Q322" s="295"/>
      <c r="R322" s="470"/>
      <c r="S322" s="295"/>
      <c r="T322" s="470"/>
      <c r="U322" s="295"/>
      <c r="V322" s="470"/>
      <c r="W322" s="295"/>
      <c r="X322" s="470"/>
      <c r="Y322" s="496"/>
      <c r="Z322" s="470"/>
      <c r="AA322" s="295"/>
      <c r="AB322" s="378"/>
      <c r="AC322" s="295"/>
      <c r="AD322" s="378"/>
    </row>
    <row r="323" spans="1:32" ht="21.75" customHeight="1">
      <c r="A323" s="290"/>
      <c r="B323" s="379"/>
      <c r="C323" s="855" t="s">
        <v>2007</v>
      </c>
      <c r="D323" s="855"/>
      <c r="E323" s="855"/>
      <c r="F323" s="855"/>
      <c r="G323" s="855"/>
      <c r="H323" s="855"/>
      <c r="I323" s="855"/>
      <c r="J323" s="855"/>
      <c r="K323" s="855"/>
      <c r="L323" s="856"/>
      <c r="M323" s="855"/>
      <c r="N323" s="470"/>
      <c r="O323" s="295"/>
      <c r="P323" s="470"/>
      <c r="Q323" s="295"/>
      <c r="R323" s="470"/>
      <c r="S323" s="295"/>
      <c r="T323" s="470"/>
      <c r="U323" s="295"/>
      <c r="V323" s="470"/>
      <c r="W323" s="295"/>
      <c r="X323" s="470"/>
      <c r="Y323" s="496"/>
      <c r="Z323" s="470"/>
      <c r="AA323" s="295"/>
      <c r="AB323" s="378"/>
      <c r="AC323" s="295"/>
      <c r="AD323" s="378"/>
    </row>
    <row r="324" spans="1:32" ht="15.75" customHeight="1">
      <c r="A324" s="290"/>
      <c r="B324" s="379"/>
      <c r="C324" s="379"/>
      <c r="D324" s="293"/>
      <c r="E324" s="293"/>
      <c r="F324" s="293"/>
      <c r="G324" s="293"/>
      <c r="H324" s="295"/>
      <c r="I324" s="295"/>
      <c r="J324" s="470"/>
      <c r="K324" s="295"/>
      <c r="L324" s="470"/>
      <c r="M324" s="295"/>
      <c r="N324" s="470"/>
      <c r="O324" s="295"/>
      <c r="P324" s="470"/>
      <c r="Q324" s="295"/>
      <c r="R324" s="470"/>
      <c r="S324" s="295"/>
      <c r="T324" s="470"/>
      <c r="U324" s="295"/>
      <c r="V324" s="470"/>
      <c r="W324" s="295"/>
      <c r="X324" s="470"/>
      <c r="Y324" s="496"/>
      <c r="Z324" s="470"/>
      <c r="AA324" s="295"/>
      <c r="AB324" s="378"/>
      <c r="AC324" s="295"/>
      <c r="AD324" s="378"/>
    </row>
    <row r="325" spans="1:32" ht="18">
      <c r="A325" s="740" t="s">
        <v>940</v>
      </c>
      <c r="B325" s="740" t="s">
        <v>122</v>
      </c>
      <c r="C325" s="740" t="s">
        <v>942</v>
      </c>
      <c r="D325" s="740" t="s">
        <v>943</v>
      </c>
      <c r="E325" s="740" t="s">
        <v>944</v>
      </c>
      <c r="F325" s="740" t="s">
        <v>945</v>
      </c>
      <c r="G325" s="740" t="s">
        <v>1139</v>
      </c>
      <c r="H325" s="743" t="s">
        <v>946</v>
      </c>
      <c r="I325" s="840" t="s">
        <v>947</v>
      </c>
      <c r="J325" s="865" t="s">
        <v>948</v>
      </c>
      <c r="K325" s="765" t="s">
        <v>928</v>
      </c>
      <c r="L325" s="867"/>
      <c r="M325" s="830" t="s">
        <v>929</v>
      </c>
      <c r="N325" s="858"/>
      <c r="O325" s="830"/>
      <c r="P325" s="858"/>
      <c r="Q325" s="830"/>
      <c r="R325" s="858"/>
      <c r="S325" s="830"/>
      <c r="T325" s="858"/>
      <c r="U325" s="830"/>
      <c r="V325" s="858"/>
      <c r="W325" s="830"/>
      <c r="X325" s="858"/>
      <c r="Y325" s="858"/>
      <c r="Z325" s="858"/>
      <c r="AA325" s="830"/>
      <c r="AB325" s="830"/>
      <c r="AC325" s="830"/>
      <c r="AD325" s="830"/>
    </row>
    <row r="326" spans="1:32" ht="18">
      <c r="A326" s="741"/>
      <c r="B326" s="741"/>
      <c r="C326" s="741"/>
      <c r="D326" s="741"/>
      <c r="E326" s="741"/>
      <c r="F326" s="741"/>
      <c r="G326" s="816"/>
      <c r="H326" s="744"/>
      <c r="I326" s="841"/>
      <c r="J326" s="866"/>
      <c r="K326" s="767"/>
      <c r="L326" s="868"/>
      <c r="M326" s="808" t="s">
        <v>930</v>
      </c>
      <c r="N326" s="861"/>
      <c r="O326" s="808" t="s">
        <v>931</v>
      </c>
      <c r="P326" s="861"/>
      <c r="Q326" s="808" t="s">
        <v>932</v>
      </c>
      <c r="R326" s="861"/>
      <c r="S326" s="808" t="s">
        <v>933</v>
      </c>
      <c r="T326" s="861"/>
      <c r="U326" s="808" t="s">
        <v>934</v>
      </c>
      <c r="V326" s="861"/>
      <c r="W326" s="808" t="s">
        <v>935</v>
      </c>
      <c r="X326" s="861"/>
      <c r="Y326" s="862" t="s">
        <v>936</v>
      </c>
      <c r="Z326" s="861"/>
      <c r="AA326" s="808" t="s">
        <v>950</v>
      </c>
      <c r="AB326" s="809"/>
      <c r="AC326" s="808" t="s">
        <v>951</v>
      </c>
      <c r="AD326" s="809"/>
    </row>
    <row r="327" spans="1:32" ht="49.5" customHeight="1">
      <c r="A327" s="742"/>
      <c r="B327" s="742"/>
      <c r="C327" s="742"/>
      <c r="D327" s="742"/>
      <c r="E327" s="742"/>
      <c r="F327" s="742"/>
      <c r="G327" s="817"/>
      <c r="H327" s="745"/>
      <c r="I327" s="439" t="s">
        <v>126</v>
      </c>
      <c r="J327" s="472" t="s">
        <v>938</v>
      </c>
      <c r="K327" s="416" t="s">
        <v>937</v>
      </c>
      <c r="L327" s="489" t="s">
        <v>949</v>
      </c>
      <c r="M327" s="416" t="s">
        <v>937</v>
      </c>
      <c r="N327" s="489" t="s">
        <v>949</v>
      </c>
      <c r="O327" s="416" t="s">
        <v>937</v>
      </c>
      <c r="P327" s="489" t="s">
        <v>949</v>
      </c>
      <c r="Q327" s="416" t="s">
        <v>937</v>
      </c>
      <c r="R327" s="489" t="s">
        <v>949</v>
      </c>
      <c r="S327" s="416" t="s">
        <v>937</v>
      </c>
      <c r="T327" s="489" t="s">
        <v>949</v>
      </c>
      <c r="U327" s="416" t="s">
        <v>937</v>
      </c>
      <c r="V327" s="489" t="s">
        <v>949</v>
      </c>
      <c r="W327" s="416" t="s">
        <v>937</v>
      </c>
      <c r="X327" s="489" t="s">
        <v>949</v>
      </c>
      <c r="Y327" s="497" t="s">
        <v>937</v>
      </c>
      <c r="Z327" s="489" t="s">
        <v>949</v>
      </c>
      <c r="AA327" s="416" t="s">
        <v>937</v>
      </c>
      <c r="AB327" s="381" t="s">
        <v>949</v>
      </c>
      <c r="AC327" s="416" t="s">
        <v>937</v>
      </c>
      <c r="AD327" s="381" t="s">
        <v>949</v>
      </c>
    </row>
    <row r="328" spans="1:32" s="19" customFormat="1" ht="18">
      <c r="A328" s="32">
        <v>25</v>
      </c>
      <c r="B328" s="51" t="s">
        <v>403</v>
      </c>
      <c r="C328" s="51" t="s">
        <v>404</v>
      </c>
      <c r="D328" s="200">
        <v>13</v>
      </c>
      <c r="E328" s="200" t="s">
        <v>1349</v>
      </c>
      <c r="F328" s="200" t="s">
        <v>1354</v>
      </c>
      <c r="G328" s="200" t="s">
        <v>1334</v>
      </c>
      <c r="H328" s="158">
        <v>27</v>
      </c>
      <c r="I328" s="158">
        <v>27</v>
      </c>
      <c r="J328" s="33">
        <f t="shared" ref="J328:J339" si="128">I328/H328*100</f>
        <v>100</v>
      </c>
      <c r="K328" s="158">
        <v>0</v>
      </c>
      <c r="L328" s="33">
        <f t="shared" ref="L328:L339" si="129">K328/I328*100</f>
        <v>0</v>
      </c>
      <c r="M328" s="296">
        <v>0</v>
      </c>
      <c r="N328" s="33">
        <f>M328/I328*100</f>
        <v>0</v>
      </c>
      <c r="O328" s="296">
        <v>0</v>
      </c>
      <c r="P328" s="33">
        <f t="shared" ref="P328:P339" si="130">O328/I328*100</f>
        <v>0</v>
      </c>
      <c r="Q328" s="296">
        <v>0</v>
      </c>
      <c r="R328" s="33">
        <f>Q328/I328*100</f>
        <v>0</v>
      </c>
      <c r="S328" s="296">
        <v>0</v>
      </c>
      <c r="T328" s="33">
        <f>S328/I328*100</f>
        <v>0</v>
      </c>
      <c r="U328" s="296">
        <v>0</v>
      </c>
      <c r="V328" s="33">
        <f>U328/I328*100</f>
        <v>0</v>
      </c>
      <c r="W328" s="296">
        <v>0</v>
      </c>
      <c r="X328" s="33">
        <f>W328/I328*100</f>
        <v>0</v>
      </c>
      <c r="Y328" s="509">
        <v>0</v>
      </c>
      <c r="Z328" s="33">
        <f>Y328/I328*100</f>
        <v>0</v>
      </c>
      <c r="AA328" s="296">
        <v>0</v>
      </c>
      <c r="AB328" s="396">
        <f>AA328/I328*100</f>
        <v>0</v>
      </c>
      <c r="AC328" s="296">
        <v>0</v>
      </c>
      <c r="AD328" s="396">
        <f>AC328/I328*100</f>
        <v>0</v>
      </c>
      <c r="AE328" s="15">
        <v>1</v>
      </c>
      <c r="AF328" s="15">
        <v>1</v>
      </c>
    </row>
    <row r="329" spans="1:32" s="19" customFormat="1" ht="18">
      <c r="A329" s="32">
        <v>26</v>
      </c>
      <c r="B329" s="51" t="s">
        <v>405</v>
      </c>
      <c r="C329" s="51" t="s">
        <v>406</v>
      </c>
      <c r="D329" s="32">
        <v>14</v>
      </c>
      <c r="E329" s="200" t="s">
        <v>407</v>
      </c>
      <c r="F329" s="200" t="s">
        <v>1354</v>
      </c>
      <c r="G329" s="200" t="s">
        <v>1334</v>
      </c>
      <c r="H329" s="158">
        <v>7</v>
      </c>
      <c r="I329" s="158">
        <v>7</v>
      </c>
      <c r="J329" s="33">
        <f t="shared" si="128"/>
        <v>100</v>
      </c>
      <c r="K329" s="158">
        <v>0</v>
      </c>
      <c r="L329" s="33">
        <f t="shared" si="129"/>
        <v>0</v>
      </c>
      <c r="M329" s="296">
        <v>0</v>
      </c>
      <c r="N329" s="33">
        <f t="shared" ref="N329:N340" si="131">M329/I329*100</f>
        <v>0</v>
      </c>
      <c r="O329" s="296">
        <v>0</v>
      </c>
      <c r="P329" s="33">
        <f t="shared" si="130"/>
        <v>0</v>
      </c>
      <c r="Q329" s="296">
        <v>0</v>
      </c>
      <c r="R329" s="33">
        <f t="shared" ref="R329:R340" si="132">Q329/I329*100</f>
        <v>0</v>
      </c>
      <c r="S329" s="296">
        <v>0</v>
      </c>
      <c r="T329" s="33">
        <f t="shared" ref="T329:T340" si="133">S329/I329*100</f>
        <v>0</v>
      </c>
      <c r="U329" s="296">
        <v>0</v>
      </c>
      <c r="V329" s="33">
        <f t="shared" ref="V329:V340" si="134">U329/I329*100</f>
        <v>0</v>
      </c>
      <c r="W329" s="296">
        <v>0</v>
      </c>
      <c r="X329" s="33">
        <f t="shared" ref="X329:X340" si="135">W329/I329*100</f>
        <v>0</v>
      </c>
      <c r="Y329" s="509">
        <v>0</v>
      </c>
      <c r="Z329" s="33">
        <f t="shared" ref="Z329:Z340" si="136">Y329/I329*100</f>
        <v>0</v>
      </c>
      <c r="AA329" s="296">
        <v>0</v>
      </c>
      <c r="AB329" s="396">
        <f t="shared" ref="AB329:AB340" si="137">AA329/I329*100</f>
        <v>0</v>
      </c>
      <c r="AC329" s="296">
        <v>0</v>
      </c>
      <c r="AD329" s="396">
        <f t="shared" ref="AD329:AD340" si="138">AC329/I329*100</f>
        <v>0</v>
      </c>
      <c r="AE329" s="15">
        <v>1</v>
      </c>
      <c r="AF329" s="15">
        <v>1</v>
      </c>
    </row>
    <row r="330" spans="1:32" s="197" customFormat="1" ht="18">
      <c r="A330" s="32">
        <v>27</v>
      </c>
      <c r="B330" s="51" t="s">
        <v>408</v>
      </c>
      <c r="C330" s="51" t="s">
        <v>409</v>
      </c>
      <c r="D330" s="32">
        <v>10</v>
      </c>
      <c r="E330" s="200" t="s">
        <v>407</v>
      </c>
      <c r="F330" s="200" t="s">
        <v>1354</v>
      </c>
      <c r="G330" s="200" t="s">
        <v>1334</v>
      </c>
      <c r="H330" s="158"/>
      <c r="I330" s="158"/>
      <c r="J330" s="33" t="e">
        <f t="shared" si="128"/>
        <v>#DIV/0!</v>
      </c>
      <c r="K330" s="158"/>
      <c r="L330" s="33" t="e">
        <f t="shared" si="129"/>
        <v>#DIV/0!</v>
      </c>
      <c r="M330" s="296"/>
      <c r="N330" s="33" t="e">
        <f t="shared" si="131"/>
        <v>#DIV/0!</v>
      </c>
      <c r="O330" s="296"/>
      <c r="P330" s="33" t="e">
        <f t="shared" si="130"/>
        <v>#DIV/0!</v>
      </c>
      <c r="Q330" s="296"/>
      <c r="R330" s="33" t="e">
        <f t="shared" si="132"/>
        <v>#DIV/0!</v>
      </c>
      <c r="S330" s="296"/>
      <c r="T330" s="33" t="e">
        <f t="shared" si="133"/>
        <v>#DIV/0!</v>
      </c>
      <c r="U330" s="296"/>
      <c r="V330" s="33" t="e">
        <f t="shared" si="134"/>
        <v>#DIV/0!</v>
      </c>
      <c r="W330" s="296"/>
      <c r="X330" s="33" t="e">
        <f t="shared" si="135"/>
        <v>#DIV/0!</v>
      </c>
      <c r="Y330" s="509"/>
      <c r="Z330" s="33" t="e">
        <f t="shared" si="136"/>
        <v>#DIV/0!</v>
      </c>
      <c r="AA330" s="296"/>
      <c r="AB330" s="396" t="e">
        <f t="shared" si="137"/>
        <v>#DIV/0!</v>
      </c>
      <c r="AC330" s="296"/>
      <c r="AD330" s="396" t="e">
        <f t="shared" si="138"/>
        <v>#DIV/0!</v>
      </c>
      <c r="AE330" s="202">
        <v>1</v>
      </c>
      <c r="AF330" s="202">
        <v>0</v>
      </c>
    </row>
    <row r="331" spans="1:32" s="19" customFormat="1" ht="18">
      <c r="A331" s="32">
        <v>28</v>
      </c>
      <c r="B331" s="51" t="s">
        <v>410</v>
      </c>
      <c r="C331" s="51" t="s">
        <v>411</v>
      </c>
      <c r="D331" s="32">
        <v>15</v>
      </c>
      <c r="E331" s="200" t="s">
        <v>407</v>
      </c>
      <c r="F331" s="200" t="s">
        <v>1354</v>
      </c>
      <c r="G331" s="200" t="s">
        <v>1334</v>
      </c>
      <c r="H331" s="158">
        <v>2</v>
      </c>
      <c r="I331" s="158">
        <v>2</v>
      </c>
      <c r="J331" s="33">
        <f t="shared" si="128"/>
        <v>100</v>
      </c>
      <c r="K331" s="158">
        <v>0</v>
      </c>
      <c r="L331" s="33">
        <f t="shared" si="129"/>
        <v>0</v>
      </c>
      <c r="M331" s="296">
        <v>0</v>
      </c>
      <c r="N331" s="33">
        <f t="shared" si="131"/>
        <v>0</v>
      </c>
      <c r="O331" s="296">
        <v>0</v>
      </c>
      <c r="P331" s="33">
        <f t="shared" si="130"/>
        <v>0</v>
      </c>
      <c r="Q331" s="296">
        <v>0</v>
      </c>
      <c r="R331" s="33">
        <f t="shared" si="132"/>
        <v>0</v>
      </c>
      <c r="S331" s="296">
        <v>0</v>
      </c>
      <c r="T331" s="33">
        <f t="shared" si="133"/>
        <v>0</v>
      </c>
      <c r="U331" s="296">
        <v>0</v>
      </c>
      <c r="V331" s="33">
        <f t="shared" si="134"/>
        <v>0</v>
      </c>
      <c r="W331" s="296">
        <v>0</v>
      </c>
      <c r="X331" s="33">
        <f t="shared" si="135"/>
        <v>0</v>
      </c>
      <c r="Y331" s="509">
        <v>0</v>
      </c>
      <c r="Z331" s="33">
        <f t="shared" si="136"/>
        <v>0</v>
      </c>
      <c r="AA331" s="296">
        <v>0</v>
      </c>
      <c r="AB331" s="396">
        <f t="shared" si="137"/>
        <v>0</v>
      </c>
      <c r="AC331" s="296">
        <v>0</v>
      </c>
      <c r="AD331" s="396">
        <f t="shared" si="138"/>
        <v>0</v>
      </c>
      <c r="AE331" s="15">
        <v>1</v>
      </c>
      <c r="AF331" s="15">
        <v>1</v>
      </c>
    </row>
    <row r="332" spans="1:32" s="19" customFormat="1" ht="18">
      <c r="A332" s="32">
        <v>29</v>
      </c>
      <c r="B332" s="51" t="s">
        <v>412</v>
      </c>
      <c r="C332" s="51" t="s">
        <v>413</v>
      </c>
      <c r="D332" s="32">
        <v>14</v>
      </c>
      <c r="E332" s="200" t="s">
        <v>407</v>
      </c>
      <c r="F332" s="200" t="s">
        <v>1354</v>
      </c>
      <c r="G332" s="200" t="s">
        <v>1334</v>
      </c>
      <c r="H332" s="158">
        <v>7</v>
      </c>
      <c r="I332" s="158">
        <v>7</v>
      </c>
      <c r="J332" s="33">
        <f t="shared" si="128"/>
        <v>100</v>
      </c>
      <c r="K332" s="158">
        <v>2</v>
      </c>
      <c r="L332" s="33">
        <f t="shared" si="129"/>
        <v>28.571428571428569</v>
      </c>
      <c r="M332" s="296">
        <v>0</v>
      </c>
      <c r="N332" s="33">
        <f t="shared" si="131"/>
        <v>0</v>
      </c>
      <c r="O332" s="296">
        <v>1</v>
      </c>
      <c r="P332" s="33">
        <f t="shared" si="130"/>
        <v>14.285714285714285</v>
      </c>
      <c r="Q332" s="296">
        <v>1</v>
      </c>
      <c r="R332" s="33">
        <f t="shared" si="132"/>
        <v>14.285714285714285</v>
      </c>
      <c r="S332" s="296">
        <v>0</v>
      </c>
      <c r="T332" s="33">
        <f t="shared" si="133"/>
        <v>0</v>
      </c>
      <c r="U332" s="296">
        <v>0</v>
      </c>
      <c r="V332" s="33">
        <f t="shared" si="134"/>
        <v>0</v>
      </c>
      <c r="W332" s="296">
        <v>0</v>
      </c>
      <c r="X332" s="33">
        <f t="shared" si="135"/>
        <v>0</v>
      </c>
      <c r="Y332" s="509">
        <v>0</v>
      </c>
      <c r="Z332" s="33">
        <f t="shared" si="136"/>
        <v>0</v>
      </c>
      <c r="AA332" s="296">
        <v>0</v>
      </c>
      <c r="AB332" s="396">
        <f t="shared" si="137"/>
        <v>0</v>
      </c>
      <c r="AC332" s="296">
        <v>0</v>
      </c>
      <c r="AD332" s="396">
        <f t="shared" si="138"/>
        <v>0</v>
      </c>
      <c r="AE332" s="15">
        <v>1</v>
      </c>
      <c r="AF332" s="15">
        <v>1</v>
      </c>
    </row>
    <row r="333" spans="1:32" s="19" customFormat="1" ht="18">
      <c r="A333" s="32">
        <v>30</v>
      </c>
      <c r="B333" s="51" t="s">
        <v>414</v>
      </c>
      <c r="C333" s="51" t="s">
        <v>415</v>
      </c>
      <c r="D333" s="32">
        <v>15</v>
      </c>
      <c r="E333" s="200" t="s">
        <v>407</v>
      </c>
      <c r="F333" s="200" t="s">
        <v>1354</v>
      </c>
      <c r="G333" s="200" t="s">
        <v>1334</v>
      </c>
      <c r="H333" s="158">
        <v>3</v>
      </c>
      <c r="I333" s="158">
        <v>3</v>
      </c>
      <c r="J333" s="33">
        <f t="shared" si="128"/>
        <v>100</v>
      </c>
      <c r="K333" s="158">
        <v>0</v>
      </c>
      <c r="L333" s="33">
        <f t="shared" si="129"/>
        <v>0</v>
      </c>
      <c r="M333" s="296">
        <v>0</v>
      </c>
      <c r="N333" s="33">
        <f t="shared" si="131"/>
        <v>0</v>
      </c>
      <c r="O333" s="296">
        <v>0</v>
      </c>
      <c r="P333" s="33">
        <f t="shared" si="130"/>
        <v>0</v>
      </c>
      <c r="Q333" s="296">
        <v>0</v>
      </c>
      <c r="R333" s="33">
        <f t="shared" si="132"/>
        <v>0</v>
      </c>
      <c r="S333" s="296">
        <v>0</v>
      </c>
      <c r="T333" s="33">
        <f t="shared" si="133"/>
        <v>0</v>
      </c>
      <c r="U333" s="296">
        <v>0</v>
      </c>
      <c r="V333" s="33">
        <f t="shared" si="134"/>
        <v>0</v>
      </c>
      <c r="W333" s="296">
        <v>0</v>
      </c>
      <c r="X333" s="33">
        <f t="shared" si="135"/>
        <v>0</v>
      </c>
      <c r="Y333" s="509">
        <v>0</v>
      </c>
      <c r="Z333" s="33">
        <f t="shared" si="136"/>
        <v>0</v>
      </c>
      <c r="AA333" s="296">
        <v>0</v>
      </c>
      <c r="AB333" s="396">
        <f t="shared" si="137"/>
        <v>0</v>
      </c>
      <c r="AC333" s="296">
        <v>0</v>
      </c>
      <c r="AD333" s="396">
        <f t="shared" si="138"/>
        <v>0</v>
      </c>
      <c r="AE333" s="15">
        <v>1</v>
      </c>
      <c r="AF333" s="15">
        <v>1</v>
      </c>
    </row>
    <row r="334" spans="1:32" s="19" customFormat="1" ht="18">
      <c r="A334" s="32">
        <v>31</v>
      </c>
      <c r="B334" s="51" t="s">
        <v>416</v>
      </c>
      <c r="C334" s="51" t="s">
        <v>417</v>
      </c>
      <c r="D334" s="32">
        <v>15</v>
      </c>
      <c r="E334" s="200" t="s">
        <v>407</v>
      </c>
      <c r="F334" s="200" t="s">
        <v>1354</v>
      </c>
      <c r="G334" s="200" t="s">
        <v>1334</v>
      </c>
      <c r="H334" s="158">
        <v>8</v>
      </c>
      <c r="I334" s="158">
        <v>8</v>
      </c>
      <c r="J334" s="33">
        <f t="shared" si="128"/>
        <v>100</v>
      </c>
      <c r="K334" s="158">
        <v>2</v>
      </c>
      <c r="L334" s="33">
        <f t="shared" si="129"/>
        <v>25</v>
      </c>
      <c r="M334" s="296">
        <v>0</v>
      </c>
      <c r="N334" s="33">
        <f t="shared" si="131"/>
        <v>0</v>
      </c>
      <c r="O334" s="296">
        <v>1</v>
      </c>
      <c r="P334" s="33">
        <f t="shared" si="130"/>
        <v>12.5</v>
      </c>
      <c r="Q334" s="296">
        <v>1</v>
      </c>
      <c r="R334" s="33">
        <f t="shared" si="132"/>
        <v>12.5</v>
      </c>
      <c r="S334" s="296">
        <v>0</v>
      </c>
      <c r="T334" s="33">
        <f t="shared" si="133"/>
        <v>0</v>
      </c>
      <c r="U334" s="296">
        <v>0</v>
      </c>
      <c r="V334" s="33">
        <f t="shared" si="134"/>
        <v>0</v>
      </c>
      <c r="W334" s="296">
        <v>0</v>
      </c>
      <c r="X334" s="33">
        <f t="shared" si="135"/>
        <v>0</v>
      </c>
      <c r="Y334" s="509">
        <v>0</v>
      </c>
      <c r="Z334" s="33">
        <f t="shared" si="136"/>
        <v>0</v>
      </c>
      <c r="AA334" s="296">
        <v>0</v>
      </c>
      <c r="AB334" s="396">
        <f t="shared" si="137"/>
        <v>0</v>
      </c>
      <c r="AC334" s="296">
        <v>0</v>
      </c>
      <c r="AD334" s="396">
        <f t="shared" si="138"/>
        <v>0</v>
      </c>
      <c r="AE334" s="15">
        <v>1</v>
      </c>
      <c r="AF334" s="15">
        <v>1</v>
      </c>
    </row>
    <row r="335" spans="1:32" s="19" customFormat="1" ht="18">
      <c r="A335" s="32">
        <v>32</v>
      </c>
      <c r="B335" s="51" t="s">
        <v>418</v>
      </c>
      <c r="C335" s="51" t="s">
        <v>419</v>
      </c>
      <c r="D335" s="32">
        <v>10</v>
      </c>
      <c r="E335" s="200" t="s">
        <v>407</v>
      </c>
      <c r="F335" s="200" t="s">
        <v>1354</v>
      </c>
      <c r="G335" s="200" t="s">
        <v>1334</v>
      </c>
      <c r="H335" s="158">
        <v>5</v>
      </c>
      <c r="I335" s="158">
        <v>5</v>
      </c>
      <c r="J335" s="33">
        <f t="shared" si="128"/>
        <v>100</v>
      </c>
      <c r="K335" s="158">
        <v>0</v>
      </c>
      <c r="L335" s="33">
        <f t="shared" si="129"/>
        <v>0</v>
      </c>
      <c r="M335" s="296">
        <v>0</v>
      </c>
      <c r="N335" s="33">
        <f t="shared" si="131"/>
        <v>0</v>
      </c>
      <c r="O335" s="296">
        <v>0</v>
      </c>
      <c r="P335" s="33">
        <f t="shared" si="130"/>
        <v>0</v>
      </c>
      <c r="Q335" s="296">
        <v>0</v>
      </c>
      <c r="R335" s="33">
        <f t="shared" si="132"/>
        <v>0</v>
      </c>
      <c r="S335" s="296">
        <v>0</v>
      </c>
      <c r="T335" s="33">
        <f t="shared" si="133"/>
        <v>0</v>
      </c>
      <c r="U335" s="296">
        <v>0</v>
      </c>
      <c r="V335" s="33">
        <f t="shared" si="134"/>
        <v>0</v>
      </c>
      <c r="W335" s="296">
        <v>0</v>
      </c>
      <c r="X335" s="33">
        <f t="shared" si="135"/>
        <v>0</v>
      </c>
      <c r="Y335" s="509">
        <v>0</v>
      </c>
      <c r="Z335" s="33">
        <f t="shared" si="136"/>
        <v>0</v>
      </c>
      <c r="AA335" s="296">
        <v>0</v>
      </c>
      <c r="AB335" s="396">
        <f t="shared" si="137"/>
        <v>0</v>
      </c>
      <c r="AC335" s="296">
        <v>0</v>
      </c>
      <c r="AD335" s="396">
        <f t="shared" si="138"/>
        <v>0</v>
      </c>
      <c r="AE335" s="15">
        <v>1</v>
      </c>
      <c r="AF335" s="15">
        <v>1</v>
      </c>
    </row>
    <row r="336" spans="1:32" s="19" customFormat="1" ht="18">
      <c r="A336" s="32">
        <v>33</v>
      </c>
      <c r="B336" s="51" t="s">
        <v>420</v>
      </c>
      <c r="C336" s="51" t="s">
        <v>421</v>
      </c>
      <c r="D336" s="32">
        <v>13</v>
      </c>
      <c r="E336" s="200" t="s">
        <v>407</v>
      </c>
      <c r="F336" s="200" t="s">
        <v>1354</v>
      </c>
      <c r="G336" s="200" t="s">
        <v>1334</v>
      </c>
      <c r="H336" s="158">
        <v>7</v>
      </c>
      <c r="I336" s="158">
        <v>7</v>
      </c>
      <c r="J336" s="33">
        <f t="shared" si="128"/>
        <v>100</v>
      </c>
      <c r="K336" s="158">
        <v>0</v>
      </c>
      <c r="L336" s="33">
        <f t="shared" si="129"/>
        <v>0</v>
      </c>
      <c r="M336" s="296">
        <v>0</v>
      </c>
      <c r="N336" s="33">
        <f t="shared" si="131"/>
        <v>0</v>
      </c>
      <c r="O336" s="296">
        <v>0</v>
      </c>
      <c r="P336" s="33">
        <f t="shared" si="130"/>
        <v>0</v>
      </c>
      <c r="Q336" s="296">
        <v>0</v>
      </c>
      <c r="R336" s="33">
        <f t="shared" si="132"/>
        <v>0</v>
      </c>
      <c r="S336" s="296">
        <v>0</v>
      </c>
      <c r="T336" s="33">
        <f t="shared" si="133"/>
        <v>0</v>
      </c>
      <c r="U336" s="296">
        <v>0</v>
      </c>
      <c r="V336" s="33">
        <f t="shared" si="134"/>
        <v>0</v>
      </c>
      <c r="W336" s="296">
        <v>0</v>
      </c>
      <c r="X336" s="33">
        <f t="shared" si="135"/>
        <v>0</v>
      </c>
      <c r="Y336" s="509">
        <v>0</v>
      </c>
      <c r="Z336" s="33">
        <f t="shared" si="136"/>
        <v>0</v>
      </c>
      <c r="AA336" s="296">
        <v>0</v>
      </c>
      <c r="AB336" s="396">
        <f t="shared" si="137"/>
        <v>0</v>
      </c>
      <c r="AC336" s="296">
        <v>0</v>
      </c>
      <c r="AD336" s="396">
        <f t="shared" si="138"/>
        <v>0</v>
      </c>
      <c r="AE336" s="15">
        <v>1</v>
      </c>
      <c r="AF336" s="15">
        <v>1</v>
      </c>
    </row>
    <row r="337" spans="1:32" s="19" customFormat="1" ht="18">
      <c r="A337" s="32">
        <v>34</v>
      </c>
      <c r="B337" s="51" t="s">
        <v>422</v>
      </c>
      <c r="C337" s="51" t="s">
        <v>423</v>
      </c>
      <c r="D337" s="32">
        <v>4</v>
      </c>
      <c r="E337" s="200" t="s">
        <v>407</v>
      </c>
      <c r="F337" s="200" t="s">
        <v>1354</v>
      </c>
      <c r="G337" s="200" t="s">
        <v>1334</v>
      </c>
      <c r="H337" s="158">
        <v>1</v>
      </c>
      <c r="I337" s="158">
        <v>1</v>
      </c>
      <c r="J337" s="33">
        <f t="shared" si="128"/>
        <v>100</v>
      </c>
      <c r="K337" s="158">
        <v>0</v>
      </c>
      <c r="L337" s="33">
        <f t="shared" si="129"/>
        <v>0</v>
      </c>
      <c r="M337" s="296">
        <v>0</v>
      </c>
      <c r="N337" s="33">
        <f t="shared" si="131"/>
        <v>0</v>
      </c>
      <c r="O337" s="296">
        <v>0</v>
      </c>
      <c r="P337" s="33">
        <f t="shared" si="130"/>
        <v>0</v>
      </c>
      <c r="Q337" s="296">
        <v>0</v>
      </c>
      <c r="R337" s="33">
        <f t="shared" si="132"/>
        <v>0</v>
      </c>
      <c r="S337" s="296">
        <v>0</v>
      </c>
      <c r="T337" s="33">
        <f t="shared" si="133"/>
        <v>0</v>
      </c>
      <c r="U337" s="296">
        <v>0</v>
      </c>
      <c r="V337" s="33">
        <f t="shared" si="134"/>
        <v>0</v>
      </c>
      <c r="W337" s="296">
        <v>0</v>
      </c>
      <c r="X337" s="33">
        <f t="shared" si="135"/>
        <v>0</v>
      </c>
      <c r="Y337" s="509">
        <v>0</v>
      </c>
      <c r="Z337" s="33">
        <f t="shared" si="136"/>
        <v>0</v>
      </c>
      <c r="AA337" s="296">
        <v>0</v>
      </c>
      <c r="AB337" s="396">
        <f t="shared" si="137"/>
        <v>0</v>
      </c>
      <c r="AC337" s="296">
        <v>0</v>
      </c>
      <c r="AD337" s="396">
        <f t="shared" si="138"/>
        <v>0</v>
      </c>
      <c r="AE337" s="15">
        <v>1</v>
      </c>
      <c r="AF337" s="15">
        <v>1</v>
      </c>
    </row>
    <row r="338" spans="1:32" s="19" customFormat="1" ht="18">
      <c r="A338" s="32">
        <v>35</v>
      </c>
      <c r="B338" s="51" t="s">
        <v>424</v>
      </c>
      <c r="C338" s="51" t="s">
        <v>425</v>
      </c>
      <c r="D338" s="32">
        <v>4</v>
      </c>
      <c r="E338" s="200" t="s">
        <v>407</v>
      </c>
      <c r="F338" s="200" t="s">
        <v>1354</v>
      </c>
      <c r="G338" s="200" t="s">
        <v>1334</v>
      </c>
      <c r="H338" s="158">
        <v>10</v>
      </c>
      <c r="I338" s="158">
        <v>10</v>
      </c>
      <c r="J338" s="33">
        <f t="shared" si="128"/>
        <v>100</v>
      </c>
      <c r="K338" s="158">
        <v>8</v>
      </c>
      <c r="L338" s="33">
        <f t="shared" si="129"/>
        <v>80</v>
      </c>
      <c r="M338" s="296">
        <v>0</v>
      </c>
      <c r="N338" s="33">
        <f t="shared" si="131"/>
        <v>0</v>
      </c>
      <c r="O338" s="296">
        <v>5</v>
      </c>
      <c r="P338" s="33">
        <f t="shared" si="130"/>
        <v>50</v>
      </c>
      <c r="Q338" s="296">
        <v>3</v>
      </c>
      <c r="R338" s="33">
        <f t="shared" si="132"/>
        <v>30</v>
      </c>
      <c r="S338" s="296">
        <v>0</v>
      </c>
      <c r="T338" s="33">
        <f t="shared" si="133"/>
        <v>0</v>
      </c>
      <c r="U338" s="296">
        <v>0</v>
      </c>
      <c r="V338" s="33">
        <f t="shared" si="134"/>
        <v>0</v>
      </c>
      <c r="W338" s="296">
        <v>0</v>
      </c>
      <c r="X338" s="33">
        <f t="shared" si="135"/>
        <v>0</v>
      </c>
      <c r="Y338" s="509">
        <v>0</v>
      </c>
      <c r="Z338" s="33">
        <f t="shared" si="136"/>
        <v>0</v>
      </c>
      <c r="AA338" s="296">
        <v>0</v>
      </c>
      <c r="AB338" s="396">
        <f t="shared" si="137"/>
        <v>0</v>
      </c>
      <c r="AC338" s="296">
        <v>0</v>
      </c>
      <c r="AD338" s="396">
        <f t="shared" si="138"/>
        <v>0</v>
      </c>
      <c r="AE338" s="15">
        <v>1</v>
      </c>
      <c r="AF338" s="15">
        <v>1</v>
      </c>
    </row>
    <row r="339" spans="1:32" s="19" customFormat="1" ht="18.75" thickBot="1">
      <c r="A339" s="32">
        <v>36</v>
      </c>
      <c r="B339" s="51" t="s">
        <v>426</v>
      </c>
      <c r="C339" s="51" t="s">
        <v>427</v>
      </c>
      <c r="D339" s="32">
        <v>3</v>
      </c>
      <c r="E339" s="200" t="s">
        <v>407</v>
      </c>
      <c r="F339" s="200" t="s">
        <v>1354</v>
      </c>
      <c r="G339" s="200" t="s">
        <v>1334</v>
      </c>
      <c r="H339" s="176">
        <v>7</v>
      </c>
      <c r="I339" s="176">
        <v>7</v>
      </c>
      <c r="J339" s="327">
        <f t="shared" si="128"/>
        <v>100</v>
      </c>
      <c r="K339" s="176">
        <v>0</v>
      </c>
      <c r="L339" s="327">
        <f t="shared" si="129"/>
        <v>0</v>
      </c>
      <c r="M339" s="324">
        <v>0</v>
      </c>
      <c r="N339" s="327">
        <f t="shared" si="131"/>
        <v>0</v>
      </c>
      <c r="O339" s="324">
        <v>0</v>
      </c>
      <c r="P339" s="327">
        <f t="shared" si="130"/>
        <v>0</v>
      </c>
      <c r="Q339" s="324">
        <v>0</v>
      </c>
      <c r="R339" s="327">
        <f t="shared" si="132"/>
        <v>0</v>
      </c>
      <c r="S339" s="324">
        <v>0</v>
      </c>
      <c r="T339" s="327">
        <f t="shared" si="133"/>
        <v>0</v>
      </c>
      <c r="U339" s="324">
        <v>0</v>
      </c>
      <c r="V339" s="327">
        <f t="shared" si="134"/>
        <v>0</v>
      </c>
      <c r="W339" s="324">
        <v>0</v>
      </c>
      <c r="X339" s="327">
        <f t="shared" si="135"/>
        <v>0</v>
      </c>
      <c r="Y339" s="500">
        <v>0</v>
      </c>
      <c r="Z339" s="327">
        <f t="shared" si="136"/>
        <v>0</v>
      </c>
      <c r="AA339" s="324">
        <v>0</v>
      </c>
      <c r="AB339" s="441">
        <f t="shared" si="137"/>
        <v>0</v>
      </c>
      <c r="AC339" s="324">
        <v>0</v>
      </c>
      <c r="AD339" s="441">
        <f t="shared" si="138"/>
        <v>0</v>
      </c>
      <c r="AE339" s="15">
        <v>1</v>
      </c>
      <c r="AF339" s="15">
        <v>1</v>
      </c>
    </row>
    <row r="340" spans="1:32" ht="19.5" thickTop="1" thickBot="1">
      <c r="A340" s="824" t="s">
        <v>123</v>
      </c>
      <c r="B340" s="825"/>
      <c r="C340" s="825"/>
      <c r="D340" s="825"/>
      <c r="E340" s="825"/>
      <c r="F340" s="825"/>
      <c r="G340" s="826"/>
      <c r="H340" s="100">
        <f>SUM(H284:H339)</f>
        <v>309</v>
      </c>
      <c r="I340" s="100">
        <f>SUM(I284:I339)</f>
        <v>309</v>
      </c>
      <c r="J340" s="178">
        <f>I340/H340*100</f>
        <v>100</v>
      </c>
      <c r="K340" s="100">
        <f>SUM(K284:K339)</f>
        <v>29</v>
      </c>
      <c r="L340" s="178">
        <f>K340/I340*100</f>
        <v>9.3851132686084142</v>
      </c>
      <c r="M340" s="100">
        <f>SUM(M284:M339)</f>
        <v>0</v>
      </c>
      <c r="N340" s="299">
        <f t="shared" si="131"/>
        <v>0</v>
      </c>
      <c r="O340" s="100">
        <f>SUM(O284:O339)</f>
        <v>20</v>
      </c>
      <c r="P340" s="178">
        <f>O340/I340*100</f>
        <v>6.4724919093851128</v>
      </c>
      <c r="Q340" s="100">
        <f>SUM(Q284:Q339)</f>
        <v>8</v>
      </c>
      <c r="R340" s="299">
        <f t="shared" si="132"/>
        <v>2.5889967637540456</v>
      </c>
      <c r="S340" s="100">
        <f>SUM(S284:S339)</f>
        <v>0</v>
      </c>
      <c r="T340" s="299">
        <f t="shared" si="133"/>
        <v>0</v>
      </c>
      <c r="U340" s="100">
        <f>SUM(U284:U339)</f>
        <v>0</v>
      </c>
      <c r="V340" s="299">
        <f t="shared" si="134"/>
        <v>0</v>
      </c>
      <c r="W340" s="100">
        <f>SUM(W284:W339)</f>
        <v>1</v>
      </c>
      <c r="X340" s="299">
        <f t="shared" si="135"/>
        <v>0.3236245954692557</v>
      </c>
      <c r="Y340" s="510">
        <f>SUM(Y284:Y339)</f>
        <v>0</v>
      </c>
      <c r="Z340" s="299">
        <f t="shared" si="136"/>
        <v>0</v>
      </c>
      <c r="AA340" s="100">
        <f>SUM(AA284:AA339)</f>
        <v>0</v>
      </c>
      <c r="AB340" s="435">
        <f t="shared" si="137"/>
        <v>0</v>
      </c>
      <c r="AC340" s="100">
        <f>SUM(AC284:AC339)</f>
        <v>0</v>
      </c>
      <c r="AD340" s="435">
        <f t="shared" si="138"/>
        <v>0</v>
      </c>
    </row>
    <row r="341" spans="1:32" ht="27" thickTop="1">
      <c r="A341" s="859" t="s">
        <v>2405</v>
      </c>
      <c r="B341" s="859"/>
      <c r="C341" s="859"/>
      <c r="D341" s="859"/>
      <c r="E341" s="859"/>
      <c r="F341" s="859"/>
      <c r="G341" s="859"/>
      <c r="H341" s="859"/>
      <c r="I341" s="859"/>
      <c r="J341" s="859"/>
      <c r="K341" s="859"/>
      <c r="L341" s="860"/>
      <c r="M341" s="859"/>
      <c r="N341" s="860"/>
      <c r="O341" s="859"/>
      <c r="P341" s="860"/>
      <c r="Q341" s="859"/>
      <c r="R341" s="860"/>
      <c r="S341" s="859"/>
      <c r="T341" s="860"/>
      <c r="U341" s="859"/>
      <c r="V341" s="860"/>
      <c r="W341" s="859"/>
      <c r="X341" s="860"/>
      <c r="Y341" s="860"/>
      <c r="Z341" s="860"/>
      <c r="AA341" s="859"/>
      <c r="AB341" s="859"/>
      <c r="AC341" s="859"/>
      <c r="AD341" s="859"/>
    </row>
    <row r="342" spans="1:32" ht="23.25">
      <c r="A342" s="810" t="s">
        <v>133</v>
      </c>
      <c r="B342" s="810"/>
      <c r="C342" s="810"/>
      <c r="D342" s="810"/>
      <c r="E342" s="810"/>
      <c r="F342" s="810"/>
      <c r="G342" s="810"/>
      <c r="H342" s="810"/>
      <c r="I342" s="810"/>
      <c r="J342" s="810"/>
      <c r="K342" s="810"/>
      <c r="L342" s="857"/>
      <c r="M342" s="810"/>
      <c r="N342" s="857"/>
      <c r="O342" s="810"/>
      <c r="P342" s="857"/>
      <c r="Q342" s="810"/>
      <c r="R342" s="857"/>
      <c r="S342" s="810"/>
      <c r="T342" s="857"/>
      <c r="U342" s="810"/>
      <c r="V342" s="857"/>
      <c r="W342" s="810"/>
      <c r="X342" s="857"/>
      <c r="Y342" s="857"/>
      <c r="Z342" s="857"/>
      <c r="AA342" s="810"/>
      <c r="AB342" s="810"/>
      <c r="AC342" s="810"/>
      <c r="AD342" s="810"/>
    </row>
    <row r="343" spans="1:32" ht="19.5" customHeight="1">
      <c r="A343" s="293"/>
      <c r="B343" s="293"/>
      <c r="C343" s="293"/>
      <c r="D343" s="293"/>
      <c r="E343" s="293"/>
      <c r="F343" s="293"/>
      <c r="G343" s="293"/>
      <c r="H343" s="295"/>
      <c r="I343" s="295"/>
      <c r="J343" s="470"/>
      <c r="K343" s="295"/>
      <c r="L343" s="470"/>
      <c r="M343" s="295"/>
      <c r="N343" s="470"/>
      <c r="O343" s="295"/>
      <c r="P343" s="470"/>
      <c r="Q343" s="295"/>
      <c r="R343" s="470"/>
      <c r="S343" s="295"/>
      <c r="T343" s="470"/>
      <c r="U343" s="295"/>
      <c r="V343" s="470"/>
      <c r="W343" s="295"/>
      <c r="X343" s="470"/>
      <c r="Y343" s="496"/>
      <c r="Z343" s="470"/>
      <c r="AA343" s="295"/>
      <c r="AB343" s="378"/>
      <c r="AC343" s="295"/>
      <c r="AD343" s="378"/>
    </row>
    <row r="344" spans="1:32" ht="21" customHeight="1">
      <c r="A344" s="290"/>
      <c r="B344" s="863" t="s">
        <v>971</v>
      </c>
      <c r="C344" s="863"/>
      <c r="D344" s="863"/>
      <c r="E344" s="863"/>
      <c r="F344" s="863"/>
      <c r="G344" s="863"/>
      <c r="H344" s="863"/>
      <c r="I344" s="863"/>
      <c r="J344" s="863"/>
      <c r="K344" s="863"/>
      <c r="L344" s="864"/>
      <c r="M344" s="863"/>
      <c r="N344" s="864"/>
      <c r="O344" s="863"/>
      <c r="P344" s="864"/>
      <c r="Q344" s="863"/>
      <c r="R344" s="864"/>
      <c r="S344" s="863"/>
      <c r="T344" s="864"/>
      <c r="U344" s="863"/>
      <c r="V344" s="864"/>
      <c r="W344" s="863"/>
      <c r="X344" s="864"/>
      <c r="Y344" s="864"/>
      <c r="Z344" s="864"/>
      <c r="AA344" s="863"/>
      <c r="AB344" s="863"/>
      <c r="AC344" s="863"/>
      <c r="AD344" s="863"/>
    </row>
    <row r="345" spans="1:32" ht="21" customHeight="1">
      <c r="A345" s="290"/>
      <c r="B345" s="379" t="s">
        <v>349</v>
      </c>
      <c r="C345" s="379"/>
      <c r="D345" s="293"/>
      <c r="E345" s="293"/>
      <c r="F345" s="293"/>
      <c r="G345" s="293"/>
      <c r="H345" s="295"/>
      <c r="I345" s="295"/>
      <c r="J345" s="470"/>
      <c r="K345" s="295"/>
      <c r="L345" s="470"/>
      <c r="M345" s="295"/>
      <c r="N345" s="470"/>
      <c r="O345" s="295"/>
      <c r="P345" s="470"/>
      <c r="Q345" s="295"/>
      <c r="R345" s="470"/>
      <c r="S345" s="295"/>
      <c r="T345" s="470"/>
      <c r="U345" s="295"/>
      <c r="V345" s="470"/>
      <c r="W345" s="295"/>
      <c r="X345" s="470"/>
      <c r="Y345" s="496"/>
      <c r="Z345" s="470"/>
      <c r="AA345" s="295"/>
      <c r="AB345" s="378"/>
      <c r="AC345" s="295"/>
      <c r="AD345" s="378"/>
    </row>
    <row r="346" spans="1:32" ht="21" customHeight="1">
      <c r="A346" s="290"/>
      <c r="B346" s="379"/>
      <c r="C346" s="380" t="s">
        <v>2084</v>
      </c>
      <c r="D346" s="380"/>
      <c r="E346" s="380"/>
      <c r="F346" s="380"/>
      <c r="G346" s="380"/>
      <c r="H346" s="462"/>
      <c r="I346" s="462"/>
      <c r="J346" s="471"/>
      <c r="K346" s="462"/>
      <c r="L346" s="471"/>
      <c r="M346" s="462"/>
      <c r="N346" s="470"/>
      <c r="O346" s="295"/>
      <c r="P346" s="470"/>
      <c r="Q346" s="295"/>
      <c r="R346" s="470"/>
      <c r="S346" s="295"/>
      <c r="T346" s="470"/>
      <c r="U346" s="295"/>
      <c r="V346" s="470"/>
      <c r="W346" s="295"/>
      <c r="X346" s="470"/>
      <c r="Y346" s="496"/>
      <c r="Z346" s="470"/>
      <c r="AA346" s="295"/>
      <c r="AB346" s="378"/>
      <c r="AC346" s="295"/>
      <c r="AD346" s="378"/>
    </row>
    <row r="347" spans="1:32" ht="15.75" customHeight="1">
      <c r="A347" s="290"/>
      <c r="B347" s="379"/>
      <c r="C347" s="379"/>
      <c r="D347" s="293"/>
      <c r="E347" s="293"/>
      <c r="F347" s="293"/>
      <c r="G347" s="293"/>
      <c r="H347" s="295"/>
      <c r="I347" s="295"/>
      <c r="J347" s="470"/>
      <c r="K347" s="295"/>
      <c r="L347" s="470"/>
      <c r="M347" s="295"/>
      <c r="N347" s="470"/>
      <c r="O347" s="295"/>
      <c r="P347" s="470"/>
      <c r="Q347" s="295"/>
      <c r="R347" s="470"/>
      <c r="S347" s="295"/>
      <c r="T347" s="470"/>
      <c r="U347" s="295"/>
      <c r="V347" s="470"/>
      <c r="W347" s="295"/>
      <c r="X347" s="470"/>
      <c r="Y347" s="496"/>
      <c r="Z347" s="470"/>
      <c r="AA347" s="295"/>
      <c r="AB347" s="378"/>
      <c r="AC347" s="295"/>
      <c r="AD347" s="378"/>
    </row>
    <row r="348" spans="1:32" ht="18">
      <c r="A348" s="740" t="s">
        <v>940</v>
      </c>
      <c r="B348" s="740" t="s">
        <v>122</v>
      </c>
      <c r="C348" s="740" t="s">
        <v>942</v>
      </c>
      <c r="D348" s="740" t="s">
        <v>943</v>
      </c>
      <c r="E348" s="740" t="s">
        <v>944</v>
      </c>
      <c r="F348" s="740" t="s">
        <v>945</v>
      </c>
      <c r="G348" s="740" t="s">
        <v>1139</v>
      </c>
      <c r="H348" s="743" t="s">
        <v>946</v>
      </c>
      <c r="I348" s="840" t="s">
        <v>947</v>
      </c>
      <c r="J348" s="865" t="s">
        <v>948</v>
      </c>
      <c r="K348" s="765" t="s">
        <v>928</v>
      </c>
      <c r="L348" s="867"/>
      <c r="M348" s="830" t="s">
        <v>929</v>
      </c>
      <c r="N348" s="858"/>
      <c r="O348" s="830"/>
      <c r="P348" s="858"/>
      <c r="Q348" s="830"/>
      <c r="R348" s="858"/>
      <c r="S348" s="830"/>
      <c r="T348" s="858"/>
      <c r="U348" s="830"/>
      <c r="V348" s="858"/>
      <c r="W348" s="830"/>
      <c r="X348" s="858"/>
      <c r="Y348" s="858"/>
      <c r="Z348" s="858"/>
      <c r="AA348" s="830"/>
      <c r="AB348" s="830"/>
      <c r="AC348" s="830"/>
      <c r="AD348" s="830"/>
    </row>
    <row r="349" spans="1:32" ht="18">
      <c r="A349" s="741"/>
      <c r="B349" s="741"/>
      <c r="C349" s="741"/>
      <c r="D349" s="741"/>
      <c r="E349" s="741"/>
      <c r="F349" s="741"/>
      <c r="G349" s="816"/>
      <c r="H349" s="744"/>
      <c r="I349" s="841"/>
      <c r="J349" s="866"/>
      <c r="K349" s="767"/>
      <c r="L349" s="868"/>
      <c r="M349" s="808" t="s">
        <v>930</v>
      </c>
      <c r="N349" s="861"/>
      <c r="O349" s="808" t="s">
        <v>931</v>
      </c>
      <c r="P349" s="861"/>
      <c r="Q349" s="808" t="s">
        <v>932</v>
      </c>
      <c r="R349" s="861"/>
      <c r="S349" s="808" t="s">
        <v>933</v>
      </c>
      <c r="T349" s="861"/>
      <c r="U349" s="808" t="s">
        <v>934</v>
      </c>
      <c r="V349" s="861"/>
      <c r="W349" s="808" t="s">
        <v>935</v>
      </c>
      <c r="X349" s="861"/>
      <c r="Y349" s="862" t="s">
        <v>936</v>
      </c>
      <c r="Z349" s="861"/>
      <c r="AA349" s="808" t="s">
        <v>950</v>
      </c>
      <c r="AB349" s="809"/>
      <c r="AC349" s="808" t="s">
        <v>951</v>
      </c>
      <c r="AD349" s="809"/>
    </row>
    <row r="350" spans="1:32" ht="48.75" customHeight="1">
      <c r="A350" s="742"/>
      <c r="B350" s="742"/>
      <c r="C350" s="742"/>
      <c r="D350" s="742"/>
      <c r="E350" s="742"/>
      <c r="F350" s="742"/>
      <c r="G350" s="817"/>
      <c r="H350" s="745"/>
      <c r="I350" s="439" t="s">
        <v>126</v>
      </c>
      <c r="J350" s="472" t="s">
        <v>938</v>
      </c>
      <c r="K350" s="416" t="s">
        <v>937</v>
      </c>
      <c r="L350" s="489" t="s">
        <v>949</v>
      </c>
      <c r="M350" s="416" t="s">
        <v>937</v>
      </c>
      <c r="N350" s="489" t="s">
        <v>949</v>
      </c>
      <c r="O350" s="416" t="s">
        <v>937</v>
      </c>
      <c r="P350" s="489" t="s">
        <v>949</v>
      </c>
      <c r="Q350" s="416" t="s">
        <v>937</v>
      </c>
      <c r="R350" s="489" t="s">
        <v>949</v>
      </c>
      <c r="S350" s="416" t="s">
        <v>937</v>
      </c>
      <c r="T350" s="489" t="s">
        <v>949</v>
      </c>
      <c r="U350" s="416" t="s">
        <v>937</v>
      </c>
      <c r="V350" s="489" t="s">
        <v>949</v>
      </c>
      <c r="W350" s="416" t="s">
        <v>937</v>
      </c>
      <c r="X350" s="489" t="s">
        <v>949</v>
      </c>
      <c r="Y350" s="497" t="s">
        <v>937</v>
      </c>
      <c r="Z350" s="489" t="s">
        <v>949</v>
      </c>
      <c r="AA350" s="416" t="s">
        <v>937</v>
      </c>
      <c r="AB350" s="381" t="s">
        <v>949</v>
      </c>
      <c r="AC350" s="416" t="s">
        <v>937</v>
      </c>
      <c r="AD350" s="381" t="s">
        <v>949</v>
      </c>
    </row>
    <row r="351" spans="1:32" s="9" customFormat="1" ht="18">
      <c r="A351" s="32">
        <v>1</v>
      </c>
      <c r="B351" s="51" t="s">
        <v>428</v>
      </c>
      <c r="C351" s="51" t="s">
        <v>429</v>
      </c>
      <c r="D351" s="200">
        <v>14</v>
      </c>
      <c r="E351" s="200" t="s">
        <v>32</v>
      </c>
      <c r="F351" s="200" t="s">
        <v>1330</v>
      </c>
      <c r="G351" s="200" t="s">
        <v>1334</v>
      </c>
      <c r="H351" s="158">
        <v>44</v>
      </c>
      <c r="I351" s="158">
        <v>34</v>
      </c>
      <c r="J351" s="33">
        <f t="shared" ref="J351:J364" si="139">I351/H351*100</f>
        <v>77.272727272727266</v>
      </c>
      <c r="K351" s="158">
        <v>14</v>
      </c>
      <c r="L351" s="33">
        <f t="shared" ref="L351:L364" si="140">K351/I351*100</f>
        <v>41.17647058823529</v>
      </c>
      <c r="M351" s="296">
        <v>0</v>
      </c>
      <c r="N351" s="33">
        <f t="shared" ref="N351:N364" si="141">M351/K351*100</f>
        <v>0</v>
      </c>
      <c r="O351" s="296">
        <v>4</v>
      </c>
      <c r="P351" s="33">
        <f t="shared" ref="P351:P364" si="142">O351/I351*100</f>
        <v>11.76470588235294</v>
      </c>
      <c r="Q351" s="296">
        <v>13</v>
      </c>
      <c r="R351" s="33">
        <f>Q351/I351*100</f>
        <v>38.235294117647058</v>
      </c>
      <c r="S351" s="296">
        <v>0</v>
      </c>
      <c r="T351" s="33">
        <f>S351/I351*100</f>
        <v>0</v>
      </c>
      <c r="U351" s="296">
        <v>0</v>
      </c>
      <c r="V351" s="33">
        <f>U351/I351*100</f>
        <v>0</v>
      </c>
      <c r="W351" s="296">
        <v>0</v>
      </c>
      <c r="X351" s="33">
        <f>W351/I351*100</f>
        <v>0</v>
      </c>
      <c r="Y351" s="509">
        <v>0</v>
      </c>
      <c r="Z351" s="33">
        <f>Y351/I351*100</f>
        <v>0</v>
      </c>
      <c r="AA351" s="296">
        <v>0</v>
      </c>
      <c r="AB351" s="396">
        <f>AA351/I351*100</f>
        <v>0</v>
      </c>
      <c r="AC351" s="296">
        <v>3</v>
      </c>
      <c r="AD351" s="396">
        <f>AC351/I351*100</f>
        <v>8.8235294117647065</v>
      </c>
      <c r="AE351" s="15">
        <v>1</v>
      </c>
      <c r="AF351" s="15">
        <v>1</v>
      </c>
    </row>
    <row r="352" spans="1:32" s="9" customFormat="1" ht="18">
      <c r="A352" s="32">
        <v>2</v>
      </c>
      <c r="B352" s="51" t="s">
        <v>2179</v>
      </c>
      <c r="C352" s="51" t="s">
        <v>430</v>
      </c>
      <c r="D352" s="32">
        <v>9</v>
      </c>
      <c r="E352" s="200" t="s">
        <v>32</v>
      </c>
      <c r="F352" s="200" t="s">
        <v>1330</v>
      </c>
      <c r="G352" s="200" t="s">
        <v>1334</v>
      </c>
      <c r="H352" s="158">
        <v>49</v>
      </c>
      <c r="I352" s="158">
        <v>37</v>
      </c>
      <c r="J352" s="33">
        <f t="shared" si="139"/>
        <v>75.510204081632651</v>
      </c>
      <c r="K352" s="158">
        <v>7</v>
      </c>
      <c r="L352" s="33">
        <f t="shared" si="140"/>
        <v>18.918918918918919</v>
      </c>
      <c r="M352" s="296">
        <v>0</v>
      </c>
      <c r="N352" s="33">
        <f t="shared" si="141"/>
        <v>0</v>
      </c>
      <c r="O352" s="296">
        <v>4</v>
      </c>
      <c r="P352" s="33">
        <f t="shared" si="142"/>
        <v>10.810810810810811</v>
      </c>
      <c r="Q352" s="296">
        <v>3</v>
      </c>
      <c r="R352" s="33">
        <f t="shared" ref="R352:R364" si="143">Q352/I352*100</f>
        <v>8.1081081081081088</v>
      </c>
      <c r="S352" s="296">
        <v>0</v>
      </c>
      <c r="T352" s="33">
        <f t="shared" ref="T352:T364" si="144">S352/I352*100</f>
        <v>0</v>
      </c>
      <c r="U352" s="296">
        <v>0</v>
      </c>
      <c r="V352" s="33">
        <f t="shared" ref="V352:V364" si="145">U352/I352*100</f>
        <v>0</v>
      </c>
      <c r="W352" s="296">
        <v>0</v>
      </c>
      <c r="X352" s="33">
        <f t="shared" ref="X352:X364" si="146">W352/I352*100</f>
        <v>0</v>
      </c>
      <c r="Y352" s="509">
        <v>0</v>
      </c>
      <c r="Z352" s="33">
        <f t="shared" ref="Z352:Z364" si="147">Y352/I352*100</f>
        <v>0</v>
      </c>
      <c r="AA352" s="296">
        <v>0</v>
      </c>
      <c r="AB352" s="396">
        <f t="shared" ref="AB352:AB364" si="148">AA352/I352*100</f>
        <v>0</v>
      </c>
      <c r="AC352" s="296">
        <v>0</v>
      </c>
      <c r="AD352" s="396">
        <f t="shared" ref="AD352:AD364" si="149">AC352/I352*100</f>
        <v>0</v>
      </c>
      <c r="AE352" s="15">
        <v>1</v>
      </c>
      <c r="AF352" s="15">
        <v>1</v>
      </c>
    </row>
    <row r="353" spans="1:32" s="9" customFormat="1" ht="18">
      <c r="A353" s="32">
        <v>3</v>
      </c>
      <c r="B353" s="51" t="s">
        <v>431</v>
      </c>
      <c r="C353" s="51" t="s">
        <v>432</v>
      </c>
      <c r="D353" s="32">
        <v>8</v>
      </c>
      <c r="E353" s="200" t="s">
        <v>32</v>
      </c>
      <c r="F353" s="200" t="s">
        <v>1330</v>
      </c>
      <c r="G353" s="200" t="s">
        <v>1334</v>
      </c>
      <c r="H353" s="158">
        <v>34</v>
      </c>
      <c r="I353" s="158">
        <v>22</v>
      </c>
      <c r="J353" s="33">
        <f t="shared" si="139"/>
        <v>64.705882352941174</v>
      </c>
      <c r="K353" s="158">
        <v>2</v>
      </c>
      <c r="L353" s="33">
        <f t="shared" si="140"/>
        <v>9.0909090909090917</v>
      </c>
      <c r="M353" s="296">
        <v>0</v>
      </c>
      <c r="N353" s="33">
        <f t="shared" si="141"/>
        <v>0</v>
      </c>
      <c r="O353" s="296">
        <v>2</v>
      </c>
      <c r="P353" s="33">
        <f t="shared" si="142"/>
        <v>9.0909090909090917</v>
      </c>
      <c r="Q353" s="296">
        <v>0</v>
      </c>
      <c r="R353" s="33">
        <f t="shared" si="143"/>
        <v>0</v>
      </c>
      <c r="S353" s="296">
        <v>0</v>
      </c>
      <c r="T353" s="33">
        <f t="shared" si="144"/>
        <v>0</v>
      </c>
      <c r="U353" s="296">
        <v>0</v>
      </c>
      <c r="V353" s="33">
        <f t="shared" si="145"/>
        <v>0</v>
      </c>
      <c r="W353" s="296">
        <v>0</v>
      </c>
      <c r="X353" s="33">
        <f t="shared" si="146"/>
        <v>0</v>
      </c>
      <c r="Y353" s="509">
        <v>0</v>
      </c>
      <c r="Z353" s="33">
        <f t="shared" si="147"/>
        <v>0</v>
      </c>
      <c r="AA353" s="296">
        <v>0</v>
      </c>
      <c r="AB353" s="396">
        <f t="shared" si="148"/>
        <v>0</v>
      </c>
      <c r="AC353" s="296">
        <v>0</v>
      </c>
      <c r="AD353" s="396">
        <f t="shared" si="149"/>
        <v>0</v>
      </c>
      <c r="AE353" s="15">
        <v>1</v>
      </c>
      <c r="AF353" s="15">
        <v>1</v>
      </c>
    </row>
    <row r="354" spans="1:32" s="9" customFormat="1" ht="18">
      <c r="A354" s="32">
        <v>4</v>
      </c>
      <c r="B354" s="51" t="s">
        <v>433</v>
      </c>
      <c r="C354" s="51" t="s">
        <v>434</v>
      </c>
      <c r="D354" s="32">
        <v>20</v>
      </c>
      <c r="E354" s="200" t="s">
        <v>32</v>
      </c>
      <c r="F354" s="200" t="s">
        <v>1330</v>
      </c>
      <c r="G354" s="200" t="s">
        <v>1334</v>
      </c>
      <c r="H354" s="158">
        <v>18</v>
      </c>
      <c r="I354" s="158">
        <v>18</v>
      </c>
      <c r="J354" s="33">
        <f t="shared" si="139"/>
        <v>100</v>
      </c>
      <c r="K354" s="158">
        <v>0</v>
      </c>
      <c r="L354" s="33">
        <f t="shared" si="140"/>
        <v>0</v>
      </c>
      <c r="M354" s="296">
        <v>0</v>
      </c>
      <c r="N354" s="33" t="e">
        <f t="shared" si="141"/>
        <v>#DIV/0!</v>
      </c>
      <c r="O354" s="296">
        <v>0</v>
      </c>
      <c r="P354" s="33">
        <f t="shared" si="142"/>
        <v>0</v>
      </c>
      <c r="Q354" s="296">
        <v>0</v>
      </c>
      <c r="R354" s="33">
        <f t="shared" si="143"/>
        <v>0</v>
      </c>
      <c r="S354" s="296">
        <v>0</v>
      </c>
      <c r="T354" s="33">
        <f t="shared" si="144"/>
        <v>0</v>
      </c>
      <c r="U354" s="296">
        <v>0</v>
      </c>
      <c r="V354" s="33">
        <f t="shared" si="145"/>
        <v>0</v>
      </c>
      <c r="W354" s="296">
        <v>0</v>
      </c>
      <c r="X354" s="33">
        <f t="shared" si="146"/>
        <v>0</v>
      </c>
      <c r="Y354" s="509">
        <v>0</v>
      </c>
      <c r="Z354" s="33">
        <f t="shared" si="147"/>
        <v>0</v>
      </c>
      <c r="AA354" s="296">
        <v>0</v>
      </c>
      <c r="AB354" s="396">
        <f t="shared" si="148"/>
        <v>0</v>
      </c>
      <c r="AC354" s="296">
        <v>0</v>
      </c>
      <c r="AD354" s="396">
        <f t="shared" si="149"/>
        <v>0</v>
      </c>
      <c r="AE354" s="15">
        <v>1</v>
      </c>
      <c r="AF354" s="15">
        <v>1</v>
      </c>
    </row>
    <row r="355" spans="1:32" s="9" customFormat="1" ht="18">
      <c r="A355" s="32">
        <v>5</v>
      </c>
      <c r="B355" s="51" t="s">
        <v>2180</v>
      </c>
      <c r="C355" s="51" t="s">
        <v>435</v>
      </c>
      <c r="D355" s="32">
        <v>20</v>
      </c>
      <c r="E355" s="200" t="s">
        <v>32</v>
      </c>
      <c r="F355" s="200" t="s">
        <v>1330</v>
      </c>
      <c r="G355" s="200" t="s">
        <v>1334</v>
      </c>
      <c r="H355" s="158">
        <v>8</v>
      </c>
      <c r="I355" s="158">
        <v>8</v>
      </c>
      <c r="J355" s="33">
        <f t="shared" si="139"/>
        <v>100</v>
      </c>
      <c r="K355" s="158">
        <v>1</v>
      </c>
      <c r="L355" s="33">
        <f t="shared" si="140"/>
        <v>12.5</v>
      </c>
      <c r="M355" s="296">
        <v>0</v>
      </c>
      <c r="N355" s="33">
        <f t="shared" si="141"/>
        <v>0</v>
      </c>
      <c r="O355" s="296">
        <v>1</v>
      </c>
      <c r="P355" s="33">
        <f t="shared" si="142"/>
        <v>12.5</v>
      </c>
      <c r="Q355" s="296">
        <v>1</v>
      </c>
      <c r="R355" s="33">
        <f t="shared" si="143"/>
        <v>12.5</v>
      </c>
      <c r="S355" s="296">
        <v>0</v>
      </c>
      <c r="T355" s="33">
        <f t="shared" si="144"/>
        <v>0</v>
      </c>
      <c r="U355" s="296">
        <v>0</v>
      </c>
      <c r="V355" s="33">
        <f t="shared" si="145"/>
        <v>0</v>
      </c>
      <c r="W355" s="296">
        <v>0</v>
      </c>
      <c r="X355" s="33">
        <f t="shared" si="146"/>
        <v>0</v>
      </c>
      <c r="Y355" s="509">
        <v>0</v>
      </c>
      <c r="Z355" s="33">
        <f t="shared" si="147"/>
        <v>0</v>
      </c>
      <c r="AA355" s="296">
        <v>0</v>
      </c>
      <c r="AB355" s="396">
        <f t="shared" si="148"/>
        <v>0</v>
      </c>
      <c r="AC355" s="296">
        <v>1</v>
      </c>
      <c r="AD355" s="396">
        <f t="shared" si="149"/>
        <v>12.5</v>
      </c>
      <c r="AE355" s="15">
        <v>1</v>
      </c>
      <c r="AF355" s="15">
        <v>1</v>
      </c>
    </row>
    <row r="356" spans="1:32" s="9" customFormat="1" ht="18">
      <c r="A356" s="32">
        <v>6</v>
      </c>
      <c r="B356" s="51" t="s">
        <v>436</v>
      </c>
      <c r="C356" s="51" t="s">
        <v>437</v>
      </c>
      <c r="D356" s="32">
        <v>10</v>
      </c>
      <c r="E356" s="200" t="s">
        <v>32</v>
      </c>
      <c r="F356" s="200" t="s">
        <v>1330</v>
      </c>
      <c r="G356" s="200" t="s">
        <v>1334</v>
      </c>
      <c r="H356" s="158">
        <v>35</v>
      </c>
      <c r="I356" s="158">
        <v>20</v>
      </c>
      <c r="J356" s="33">
        <f t="shared" si="139"/>
        <v>57.142857142857139</v>
      </c>
      <c r="K356" s="158">
        <v>10</v>
      </c>
      <c r="L356" s="33">
        <f t="shared" si="140"/>
        <v>50</v>
      </c>
      <c r="M356" s="296">
        <v>0</v>
      </c>
      <c r="N356" s="33">
        <f t="shared" si="141"/>
        <v>0</v>
      </c>
      <c r="O356" s="296">
        <v>5</v>
      </c>
      <c r="P356" s="33">
        <f t="shared" si="142"/>
        <v>25</v>
      </c>
      <c r="Q356" s="296">
        <v>6</v>
      </c>
      <c r="R356" s="33">
        <f t="shared" si="143"/>
        <v>30</v>
      </c>
      <c r="S356" s="296">
        <v>0</v>
      </c>
      <c r="T356" s="33">
        <f t="shared" si="144"/>
        <v>0</v>
      </c>
      <c r="U356" s="296">
        <v>0</v>
      </c>
      <c r="V356" s="33">
        <f t="shared" si="145"/>
        <v>0</v>
      </c>
      <c r="W356" s="296">
        <v>0</v>
      </c>
      <c r="X356" s="33">
        <f t="shared" si="146"/>
        <v>0</v>
      </c>
      <c r="Y356" s="509">
        <v>0</v>
      </c>
      <c r="Z356" s="33">
        <f t="shared" si="147"/>
        <v>0</v>
      </c>
      <c r="AA356" s="296">
        <v>0</v>
      </c>
      <c r="AB356" s="396">
        <f t="shared" si="148"/>
        <v>0</v>
      </c>
      <c r="AC356" s="296">
        <v>1</v>
      </c>
      <c r="AD356" s="396">
        <f t="shared" si="149"/>
        <v>5</v>
      </c>
      <c r="AE356" s="15">
        <v>1</v>
      </c>
      <c r="AF356" s="15">
        <v>1</v>
      </c>
    </row>
    <row r="357" spans="1:32" s="198" customFormat="1" ht="18">
      <c r="A357" s="32">
        <v>7</v>
      </c>
      <c r="B357" s="51" t="s">
        <v>438</v>
      </c>
      <c r="C357" s="51" t="s">
        <v>439</v>
      </c>
      <c r="D357" s="32">
        <v>21</v>
      </c>
      <c r="E357" s="200" t="s">
        <v>32</v>
      </c>
      <c r="F357" s="200" t="s">
        <v>1330</v>
      </c>
      <c r="G357" s="200" t="s">
        <v>1334</v>
      </c>
      <c r="H357" s="158"/>
      <c r="I357" s="158"/>
      <c r="J357" s="33" t="e">
        <f t="shared" si="139"/>
        <v>#DIV/0!</v>
      </c>
      <c r="K357" s="158"/>
      <c r="L357" s="33" t="e">
        <f t="shared" si="140"/>
        <v>#DIV/0!</v>
      </c>
      <c r="M357" s="296"/>
      <c r="N357" s="33" t="e">
        <f t="shared" si="141"/>
        <v>#DIV/0!</v>
      </c>
      <c r="O357" s="296"/>
      <c r="P357" s="33" t="e">
        <f t="shared" si="142"/>
        <v>#DIV/0!</v>
      </c>
      <c r="Q357" s="296"/>
      <c r="R357" s="33" t="e">
        <f t="shared" si="143"/>
        <v>#DIV/0!</v>
      </c>
      <c r="S357" s="296"/>
      <c r="T357" s="33" t="e">
        <f t="shared" si="144"/>
        <v>#DIV/0!</v>
      </c>
      <c r="U357" s="296"/>
      <c r="V357" s="33" t="e">
        <f t="shared" si="145"/>
        <v>#DIV/0!</v>
      </c>
      <c r="W357" s="296"/>
      <c r="X357" s="33" t="e">
        <f t="shared" si="146"/>
        <v>#DIV/0!</v>
      </c>
      <c r="Y357" s="509"/>
      <c r="Z357" s="33" t="e">
        <f t="shared" si="147"/>
        <v>#DIV/0!</v>
      </c>
      <c r="AA357" s="296"/>
      <c r="AB357" s="396" t="e">
        <f t="shared" si="148"/>
        <v>#DIV/0!</v>
      </c>
      <c r="AC357" s="296"/>
      <c r="AD357" s="396" t="e">
        <f t="shared" si="149"/>
        <v>#DIV/0!</v>
      </c>
      <c r="AE357" s="202">
        <v>1</v>
      </c>
      <c r="AF357" s="202">
        <v>0</v>
      </c>
    </row>
    <row r="358" spans="1:32" s="9" customFormat="1" ht="18">
      <c r="A358" s="32">
        <v>8</v>
      </c>
      <c r="B358" s="51" t="s">
        <v>440</v>
      </c>
      <c r="C358" s="51" t="s">
        <v>441</v>
      </c>
      <c r="D358" s="32">
        <v>16</v>
      </c>
      <c r="E358" s="200" t="s">
        <v>32</v>
      </c>
      <c r="F358" s="200" t="s">
        <v>1330</v>
      </c>
      <c r="G358" s="200" t="s">
        <v>1334</v>
      </c>
      <c r="H358" s="158">
        <v>44</v>
      </c>
      <c r="I358" s="158">
        <v>30</v>
      </c>
      <c r="J358" s="33">
        <f t="shared" si="139"/>
        <v>68.181818181818173</v>
      </c>
      <c r="K358" s="158">
        <v>27</v>
      </c>
      <c r="L358" s="33">
        <f t="shared" si="140"/>
        <v>90</v>
      </c>
      <c r="M358" s="296">
        <v>0</v>
      </c>
      <c r="N358" s="33">
        <f t="shared" si="141"/>
        <v>0</v>
      </c>
      <c r="O358" s="296">
        <v>22</v>
      </c>
      <c r="P358" s="33">
        <f t="shared" si="142"/>
        <v>73.333333333333329</v>
      </c>
      <c r="Q358" s="296">
        <v>22</v>
      </c>
      <c r="R358" s="33">
        <f t="shared" si="143"/>
        <v>73.333333333333329</v>
      </c>
      <c r="S358" s="296">
        <v>0</v>
      </c>
      <c r="T358" s="33">
        <f t="shared" si="144"/>
        <v>0</v>
      </c>
      <c r="U358" s="296">
        <v>0</v>
      </c>
      <c r="V358" s="33">
        <f t="shared" si="145"/>
        <v>0</v>
      </c>
      <c r="W358" s="296">
        <v>1</v>
      </c>
      <c r="X358" s="33">
        <f t="shared" si="146"/>
        <v>3.3333333333333335</v>
      </c>
      <c r="Y358" s="509">
        <v>0</v>
      </c>
      <c r="Z358" s="33">
        <f t="shared" si="147"/>
        <v>0</v>
      </c>
      <c r="AA358" s="296">
        <v>0</v>
      </c>
      <c r="AB358" s="396">
        <f t="shared" si="148"/>
        <v>0</v>
      </c>
      <c r="AC358" s="296">
        <v>18</v>
      </c>
      <c r="AD358" s="396">
        <f t="shared" si="149"/>
        <v>60</v>
      </c>
      <c r="AE358" s="15">
        <v>1</v>
      </c>
      <c r="AF358" s="15">
        <v>1</v>
      </c>
    </row>
    <row r="359" spans="1:32" s="9" customFormat="1" ht="18">
      <c r="A359" s="32">
        <v>9</v>
      </c>
      <c r="B359" s="51" t="s">
        <v>2181</v>
      </c>
      <c r="C359" s="51" t="s">
        <v>442</v>
      </c>
      <c r="D359" s="32">
        <v>8</v>
      </c>
      <c r="E359" s="200" t="s">
        <v>32</v>
      </c>
      <c r="F359" s="200" t="s">
        <v>1330</v>
      </c>
      <c r="G359" s="200" t="s">
        <v>1334</v>
      </c>
      <c r="H359" s="158">
        <v>13</v>
      </c>
      <c r="I359" s="158">
        <v>12</v>
      </c>
      <c r="J359" s="33">
        <f t="shared" si="139"/>
        <v>92.307692307692307</v>
      </c>
      <c r="K359" s="158">
        <v>6</v>
      </c>
      <c r="L359" s="33">
        <f t="shared" si="140"/>
        <v>50</v>
      </c>
      <c r="M359" s="296">
        <v>0</v>
      </c>
      <c r="N359" s="33">
        <f t="shared" si="141"/>
        <v>0</v>
      </c>
      <c r="O359" s="296">
        <v>3</v>
      </c>
      <c r="P359" s="33">
        <f t="shared" si="142"/>
        <v>25</v>
      </c>
      <c r="Q359" s="296">
        <v>5</v>
      </c>
      <c r="R359" s="33">
        <f t="shared" si="143"/>
        <v>41.666666666666671</v>
      </c>
      <c r="S359" s="296">
        <v>0</v>
      </c>
      <c r="T359" s="33">
        <f t="shared" si="144"/>
        <v>0</v>
      </c>
      <c r="U359" s="296">
        <v>0</v>
      </c>
      <c r="V359" s="33">
        <f t="shared" si="145"/>
        <v>0</v>
      </c>
      <c r="W359" s="296">
        <v>0</v>
      </c>
      <c r="X359" s="33">
        <f t="shared" si="146"/>
        <v>0</v>
      </c>
      <c r="Y359" s="509">
        <v>0</v>
      </c>
      <c r="Z359" s="33">
        <f t="shared" si="147"/>
        <v>0</v>
      </c>
      <c r="AA359" s="296">
        <v>0</v>
      </c>
      <c r="AB359" s="396">
        <f t="shared" si="148"/>
        <v>0</v>
      </c>
      <c r="AC359" s="296">
        <v>2</v>
      </c>
      <c r="AD359" s="396">
        <f t="shared" si="149"/>
        <v>16.666666666666664</v>
      </c>
      <c r="AE359" s="15">
        <v>1</v>
      </c>
      <c r="AF359" s="15">
        <v>1</v>
      </c>
    </row>
    <row r="360" spans="1:32" s="9" customFormat="1" ht="18">
      <c r="A360" s="32">
        <v>10</v>
      </c>
      <c r="B360" s="51" t="s">
        <v>443</v>
      </c>
      <c r="C360" s="51" t="s">
        <v>444</v>
      </c>
      <c r="D360" s="32">
        <v>10</v>
      </c>
      <c r="E360" s="200" t="s">
        <v>32</v>
      </c>
      <c r="F360" s="200" t="s">
        <v>1330</v>
      </c>
      <c r="G360" s="200" t="s">
        <v>1334</v>
      </c>
      <c r="H360" s="158">
        <v>32</v>
      </c>
      <c r="I360" s="158">
        <v>25</v>
      </c>
      <c r="J360" s="33">
        <f t="shared" si="139"/>
        <v>78.125</v>
      </c>
      <c r="K360" s="158">
        <v>13</v>
      </c>
      <c r="L360" s="33">
        <f t="shared" si="140"/>
        <v>52</v>
      </c>
      <c r="M360" s="296">
        <v>0</v>
      </c>
      <c r="N360" s="33">
        <f t="shared" si="141"/>
        <v>0</v>
      </c>
      <c r="O360" s="296">
        <v>3</v>
      </c>
      <c r="P360" s="33">
        <f t="shared" si="142"/>
        <v>12</v>
      </c>
      <c r="Q360" s="296">
        <v>11</v>
      </c>
      <c r="R360" s="33">
        <f t="shared" si="143"/>
        <v>44</v>
      </c>
      <c r="S360" s="296">
        <v>0</v>
      </c>
      <c r="T360" s="33">
        <f t="shared" si="144"/>
        <v>0</v>
      </c>
      <c r="U360" s="296">
        <v>0</v>
      </c>
      <c r="V360" s="33">
        <f t="shared" si="145"/>
        <v>0</v>
      </c>
      <c r="W360" s="296">
        <v>0</v>
      </c>
      <c r="X360" s="33">
        <f t="shared" si="146"/>
        <v>0</v>
      </c>
      <c r="Y360" s="509">
        <v>0</v>
      </c>
      <c r="Z360" s="33">
        <f t="shared" si="147"/>
        <v>0</v>
      </c>
      <c r="AA360" s="296">
        <v>0</v>
      </c>
      <c r="AB360" s="396">
        <f t="shared" si="148"/>
        <v>0</v>
      </c>
      <c r="AC360" s="296">
        <v>1</v>
      </c>
      <c r="AD360" s="396">
        <f t="shared" si="149"/>
        <v>4</v>
      </c>
      <c r="AE360" s="15">
        <v>1</v>
      </c>
      <c r="AF360" s="15">
        <v>1</v>
      </c>
    </row>
    <row r="361" spans="1:32" s="9" customFormat="1" ht="18">
      <c r="A361" s="32">
        <v>11</v>
      </c>
      <c r="B361" s="51" t="s">
        <v>2182</v>
      </c>
      <c r="C361" s="51" t="s">
        <v>445</v>
      </c>
      <c r="D361" s="32">
        <v>12</v>
      </c>
      <c r="E361" s="200" t="s">
        <v>32</v>
      </c>
      <c r="F361" s="200" t="s">
        <v>1330</v>
      </c>
      <c r="G361" s="200" t="s">
        <v>1334</v>
      </c>
      <c r="H361" s="158">
        <v>37</v>
      </c>
      <c r="I361" s="158">
        <v>37</v>
      </c>
      <c r="J361" s="33">
        <f t="shared" si="139"/>
        <v>100</v>
      </c>
      <c r="K361" s="158">
        <v>7</v>
      </c>
      <c r="L361" s="33">
        <f t="shared" si="140"/>
        <v>18.918918918918919</v>
      </c>
      <c r="M361" s="296">
        <v>0</v>
      </c>
      <c r="N361" s="33">
        <f t="shared" si="141"/>
        <v>0</v>
      </c>
      <c r="O361" s="296">
        <v>2</v>
      </c>
      <c r="P361" s="33">
        <f t="shared" si="142"/>
        <v>5.4054054054054053</v>
      </c>
      <c r="Q361" s="296">
        <v>5</v>
      </c>
      <c r="R361" s="33">
        <f t="shared" si="143"/>
        <v>13.513513513513514</v>
      </c>
      <c r="S361" s="296">
        <v>0</v>
      </c>
      <c r="T361" s="33">
        <f t="shared" si="144"/>
        <v>0</v>
      </c>
      <c r="U361" s="296">
        <v>0</v>
      </c>
      <c r="V361" s="33">
        <f t="shared" si="145"/>
        <v>0</v>
      </c>
      <c r="W361" s="296">
        <v>0</v>
      </c>
      <c r="X361" s="33">
        <f t="shared" si="146"/>
        <v>0</v>
      </c>
      <c r="Y361" s="509">
        <v>0</v>
      </c>
      <c r="Z361" s="33">
        <f t="shared" si="147"/>
        <v>0</v>
      </c>
      <c r="AA361" s="296">
        <v>0</v>
      </c>
      <c r="AB361" s="396">
        <f t="shared" si="148"/>
        <v>0</v>
      </c>
      <c r="AC361" s="296">
        <v>0</v>
      </c>
      <c r="AD361" s="396">
        <f t="shared" si="149"/>
        <v>0</v>
      </c>
      <c r="AE361" s="15">
        <v>1</v>
      </c>
      <c r="AF361" s="15">
        <v>1</v>
      </c>
    </row>
    <row r="362" spans="1:32" s="9" customFormat="1" ht="18">
      <c r="A362" s="32">
        <v>12</v>
      </c>
      <c r="B362" s="51" t="s">
        <v>446</v>
      </c>
      <c r="C362" s="51" t="s">
        <v>447</v>
      </c>
      <c r="D362" s="32">
        <v>21</v>
      </c>
      <c r="E362" s="200" t="s">
        <v>32</v>
      </c>
      <c r="F362" s="200" t="s">
        <v>1330</v>
      </c>
      <c r="G362" s="200" t="s">
        <v>1334</v>
      </c>
      <c r="H362" s="158">
        <v>30</v>
      </c>
      <c r="I362" s="158">
        <v>30</v>
      </c>
      <c r="J362" s="33">
        <f t="shared" si="139"/>
        <v>100</v>
      </c>
      <c r="K362" s="158">
        <v>14</v>
      </c>
      <c r="L362" s="33">
        <f t="shared" si="140"/>
        <v>46.666666666666664</v>
      </c>
      <c r="M362" s="296">
        <v>0</v>
      </c>
      <c r="N362" s="33">
        <f t="shared" si="141"/>
        <v>0</v>
      </c>
      <c r="O362" s="296">
        <v>4</v>
      </c>
      <c r="P362" s="33">
        <f t="shared" si="142"/>
        <v>13.333333333333334</v>
      </c>
      <c r="Q362" s="296">
        <v>9</v>
      </c>
      <c r="R362" s="33">
        <f t="shared" si="143"/>
        <v>30</v>
      </c>
      <c r="S362" s="296">
        <v>0</v>
      </c>
      <c r="T362" s="33">
        <f t="shared" si="144"/>
        <v>0</v>
      </c>
      <c r="U362" s="296">
        <v>0</v>
      </c>
      <c r="V362" s="33">
        <f t="shared" si="145"/>
        <v>0</v>
      </c>
      <c r="W362" s="296">
        <v>1</v>
      </c>
      <c r="X362" s="33">
        <f t="shared" si="146"/>
        <v>3.3333333333333335</v>
      </c>
      <c r="Y362" s="509">
        <v>0</v>
      </c>
      <c r="Z362" s="33">
        <f t="shared" si="147"/>
        <v>0</v>
      </c>
      <c r="AA362" s="296">
        <v>0</v>
      </c>
      <c r="AB362" s="396">
        <f t="shared" si="148"/>
        <v>0</v>
      </c>
      <c r="AC362" s="296">
        <v>0</v>
      </c>
      <c r="AD362" s="396">
        <f t="shared" si="149"/>
        <v>0</v>
      </c>
      <c r="AE362" s="15">
        <v>1</v>
      </c>
      <c r="AF362" s="15">
        <v>1</v>
      </c>
    </row>
    <row r="363" spans="1:32" s="9" customFormat="1" ht="18">
      <c r="A363" s="32">
        <v>13</v>
      </c>
      <c r="B363" s="51" t="s">
        <v>448</v>
      </c>
      <c r="C363" s="51" t="s">
        <v>449</v>
      </c>
      <c r="D363" s="32">
        <v>15</v>
      </c>
      <c r="E363" s="200" t="s">
        <v>32</v>
      </c>
      <c r="F363" s="200" t="s">
        <v>1330</v>
      </c>
      <c r="G363" s="200" t="s">
        <v>1334</v>
      </c>
      <c r="H363" s="158">
        <v>19</v>
      </c>
      <c r="I363" s="158">
        <v>19</v>
      </c>
      <c r="J363" s="33">
        <f t="shared" si="139"/>
        <v>100</v>
      </c>
      <c r="K363" s="158">
        <v>16</v>
      </c>
      <c r="L363" s="33">
        <f t="shared" si="140"/>
        <v>84.210526315789465</v>
      </c>
      <c r="M363" s="296">
        <v>0</v>
      </c>
      <c r="N363" s="33">
        <f t="shared" si="141"/>
        <v>0</v>
      </c>
      <c r="O363" s="296">
        <v>16</v>
      </c>
      <c r="P363" s="33">
        <f t="shared" si="142"/>
        <v>84.210526315789465</v>
      </c>
      <c r="Q363" s="296">
        <v>14</v>
      </c>
      <c r="R363" s="33">
        <f t="shared" si="143"/>
        <v>73.68421052631578</v>
      </c>
      <c r="S363" s="296">
        <v>0</v>
      </c>
      <c r="T363" s="33">
        <f t="shared" si="144"/>
        <v>0</v>
      </c>
      <c r="U363" s="296">
        <v>0</v>
      </c>
      <c r="V363" s="33">
        <f t="shared" si="145"/>
        <v>0</v>
      </c>
      <c r="W363" s="296">
        <v>0</v>
      </c>
      <c r="X363" s="33">
        <f t="shared" si="146"/>
        <v>0</v>
      </c>
      <c r="Y363" s="509">
        <v>0</v>
      </c>
      <c r="Z363" s="33">
        <f t="shared" si="147"/>
        <v>0</v>
      </c>
      <c r="AA363" s="296">
        <v>0</v>
      </c>
      <c r="AB363" s="396">
        <f t="shared" si="148"/>
        <v>0</v>
      </c>
      <c r="AC363" s="296">
        <v>14</v>
      </c>
      <c r="AD363" s="396">
        <f t="shared" si="149"/>
        <v>73.68421052631578</v>
      </c>
      <c r="AE363" s="15">
        <v>1</v>
      </c>
      <c r="AF363" s="15">
        <v>1</v>
      </c>
    </row>
    <row r="364" spans="1:32" s="9" customFormat="1" ht="18">
      <c r="A364" s="32">
        <v>14</v>
      </c>
      <c r="B364" s="51" t="s">
        <v>2183</v>
      </c>
      <c r="C364" s="51" t="s">
        <v>450</v>
      </c>
      <c r="D364" s="32">
        <v>9</v>
      </c>
      <c r="E364" s="200" t="s">
        <v>32</v>
      </c>
      <c r="F364" s="200" t="s">
        <v>1330</v>
      </c>
      <c r="G364" s="200" t="s">
        <v>1334</v>
      </c>
      <c r="H364" s="158">
        <v>33</v>
      </c>
      <c r="I364" s="158">
        <v>27</v>
      </c>
      <c r="J364" s="33">
        <f t="shared" si="139"/>
        <v>81.818181818181827</v>
      </c>
      <c r="K364" s="158">
        <v>7</v>
      </c>
      <c r="L364" s="33">
        <f t="shared" si="140"/>
        <v>25.925925925925924</v>
      </c>
      <c r="M364" s="296">
        <v>0</v>
      </c>
      <c r="N364" s="33">
        <f t="shared" si="141"/>
        <v>0</v>
      </c>
      <c r="O364" s="296">
        <v>4</v>
      </c>
      <c r="P364" s="33">
        <f t="shared" si="142"/>
        <v>14.814814814814813</v>
      </c>
      <c r="Q364" s="296">
        <v>3</v>
      </c>
      <c r="R364" s="33">
        <f t="shared" si="143"/>
        <v>11.111111111111111</v>
      </c>
      <c r="S364" s="296">
        <v>0</v>
      </c>
      <c r="T364" s="33">
        <f t="shared" si="144"/>
        <v>0</v>
      </c>
      <c r="U364" s="296">
        <v>0</v>
      </c>
      <c r="V364" s="33">
        <f t="shared" si="145"/>
        <v>0</v>
      </c>
      <c r="W364" s="296">
        <v>0</v>
      </c>
      <c r="X364" s="33">
        <f t="shared" si="146"/>
        <v>0</v>
      </c>
      <c r="Y364" s="509">
        <v>0</v>
      </c>
      <c r="Z364" s="33">
        <f t="shared" si="147"/>
        <v>0</v>
      </c>
      <c r="AA364" s="296">
        <v>0</v>
      </c>
      <c r="AB364" s="396">
        <f t="shared" si="148"/>
        <v>0</v>
      </c>
      <c r="AC364" s="296">
        <v>0</v>
      </c>
      <c r="AD364" s="396">
        <f t="shared" si="149"/>
        <v>0</v>
      </c>
      <c r="AE364" s="15">
        <v>1</v>
      </c>
      <c r="AF364" s="15">
        <v>1</v>
      </c>
    </row>
    <row r="365" spans="1:32" ht="26.25">
      <c r="A365" s="859" t="s">
        <v>2405</v>
      </c>
      <c r="B365" s="859"/>
      <c r="C365" s="859"/>
      <c r="D365" s="859"/>
      <c r="E365" s="859"/>
      <c r="F365" s="859"/>
      <c r="G365" s="859"/>
      <c r="H365" s="859"/>
      <c r="I365" s="859"/>
      <c r="J365" s="859"/>
      <c r="K365" s="859"/>
      <c r="L365" s="860"/>
      <c r="M365" s="859"/>
      <c r="N365" s="860"/>
      <c r="O365" s="859"/>
      <c r="P365" s="860"/>
      <c r="Q365" s="859"/>
      <c r="R365" s="860"/>
      <c r="S365" s="859"/>
      <c r="T365" s="860"/>
      <c r="U365" s="859"/>
      <c r="V365" s="860"/>
      <c r="W365" s="859"/>
      <c r="X365" s="860"/>
      <c r="Y365" s="860"/>
      <c r="Z365" s="860"/>
      <c r="AA365" s="859"/>
      <c r="AB365" s="859"/>
      <c r="AC365" s="859"/>
      <c r="AD365" s="859"/>
    </row>
    <row r="366" spans="1:32" ht="23.25" customHeight="1">
      <c r="A366" s="810" t="s">
        <v>133</v>
      </c>
      <c r="B366" s="810"/>
      <c r="C366" s="810"/>
      <c r="D366" s="810"/>
      <c r="E366" s="810"/>
      <c r="F366" s="810"/>
      <c r="G366" s="810"/>
      <c r="H366" s="810"/>
      <c r="I366" s="810"/>
      <c r="J366" s="810"/>
      <c r="K366" s="810"/>
      <c r="L366" s="857"/>
      <c r="M366" s="810"/>
      <c r="N366" s="857"/>
      <c r="O366" s="810"/>
      <c r="P366" s="857"/>
      <c r="Q366" s="810"/>
      <c r="R366" s="857"/>
      <c r="S366" s="810"/>
      <c r="T366" s="857"/>
      <c r="U366" s="810"/>
      <c r="V366" s="857"/>
      <c r="W366" s="810"/>
      <c r="X366" s="857"/>
      <c r="Y366" s="857"/>
      <c r="Z366" s="857"/>
      <c r="AA366" s="810"/>
      <c r="AB366" s="810"/>
      <c r="AC366" s="810"/>
      <c r="AD366" s="810"/>
    </row>
    <row r="367" spans="1:32" ht="17.25" customHeight="1">
      <c r="A367" s="293"/>
      <c r="B367" s="293"/>
      <c r="C367" s="293"/>
      <c r="D367" s="293"/>
      <c r="E367" s="293"/>
      <c r="F367" s="293"/>
      <c r="G367" s="293"/>
      <c r="H367" s="295"/>
      <c r="I367" s="295"/>
      <c r="J367" s="470"/>
      <c r="K367" s="295"/>
      <c r="L367" s="470"/>
      <c r="M367" s="295"/>
      <c r="N367" s="470"/>
      <c r="O367" s="295"/>
      <c r="P367" s="470"/>
      <c r="Q367" s="295"/>
      <c r="R367" s="470"/>
      <c r="S367" s="295"/>
      <c r="T367" s="470"/>
      <c r="U367" s="295"/>
      <c r="V367" s="470"/>
      <c r="W367" s="295"/>
      <c r="X367" s="470"/>
      <c r="Y367" s="496"/>
      <c r="Z367" s="470"/>
      <c r="AA367" s="295"/>
      <c r="AB367" s="378"/>
      <c r="AC367" s="295"/>
      <c r="AD367" s="378"/>
    </row>
    <row r="368" spans="1:32" ht="21.75" customHeight="1">
      <c r="A368" s="290"/>
      <c r="B368" s="863" t="s">
        <v>971</v>
      </c>
      <c r="C368" s="863"/>
      <c r="D368" s="863"/>
      <c r="E368" s="863"/>
      <c r="F368" s="863"/>
      <c r="G368" s="863"/>
      <c r="H368" s="863"/>
      <c r="I368" s="863"/>
      <c r="J368" s="863"/>
      <c r="K368" s="863"/>
      <c r="L368" s="864"/>
      <c r="M368" s="863"/>
      <c r="N368" s="864"/>
      <c r="O368" s="863"/>
      <c r="P368" s="864"/>
      <c r="Q368" s="863"/>
      <c r="R368" s="864"/>
      <c r="S368" s="863"/>
      <c r="T368" s="864"/>
      <c r="U368" s="863"/>
      <c r="V368" s="864"/>
      <c r="W368" s="863"/>
      <c r="X368" s="864"/>
      <c r="Y368" s="864"/>
      <c r="Z368" s="864"/>
      <c r="AA368" s="863"/>
      <c r="AB368" s="863"/>
      <c r="AC368" s="863"/>
      <c r="AD368" s="863"/>
    </row>
    <row r="369" spans="1:32" ht="21.75" customHeight="1">
      <c r="A369" s="290"/>
      <c r="B369" s="379" t="s">
        <v>349</v>
      </c>
      <c r="C369" s="379"/>
      <c r="D369" s="293"/>
      <c r="E369" s="293"/>
      <c r="F369" s="293"/>
      <c r="G369" s="293"/>
      <c r="H369" s="295"/>
      <c r="I369" s="295"/>
      <c r="J369" s="470"/>
      <c r="K369" s="295"/>
      <c r="L369" s="470"/>
      <c r="M369" s="295"/>
      <c r="N369" s="470"/>
      <c r="O369" s="295"/>
      <c r="P369" s="470"/>
      <c r="Q369" s="295"/>
      <c r="R369" s="470"/>
      <c r="S369" s="295"/>
      <c r="T369" s="470"/>
      <c r="U369" s="295"/>
      <c r="V369" s="470"/>
      <c r="W369" s="295"/>
      <c r="X369" s="470"/>
      <c r="Y369" s="496"/>
      <c r="Z369" s="470"/>
      <c r="AA369" s="295"/>
      <c r="AB369" s="378"/>
      <c r="AC369" s="295"/>
      <c r="AD369" s="378"/>
    </row>
    <row r="370" spans="1:32" ht="21" customHeight="1">
      <c r="A370" s="290"/>
      <c r="B370" s="379"/>
      <c r="C370" s="863" t="s">
        <v>2084</v>
      </c>
      <c r="D370" s="863"/>
      <c r="E370" s="863"/>
      <c r="F370" s="863"/>
      <c r="G370" s="863"/>
      <c r="H370" s="863"/>
      <c r="I370" s="863"/>
      <c r="J370" s="863"/>
      <c r="K370" s="863"/>
      <c r="L370" s="864"/>
      <c r="M370" s="863"/>
      <c r="N370" s="864"/>
      <c r="O370" s="863"/>
      <c r="P370" s="470"/>
      <c r="Q370" s="295"/>
      <c r="R370" s="470"/>
      <c r="S370" s="295"/>
      <c r="T370" s="470"/>
      <c r="U370" s="295"/>
      <c r="V370" s="470"/>
      <c r="W370" s="295"/>
      <c r="X370" s="470"/>
      <c r="Y370" s="496"/>
      <c r="Z370" s="470"/>
      <c r="AA370" s="295"/>
      <c r="AB370" s="378"/>
      <c r="AC370" s="295"/>
      <c r="AD370" s="378"/>
    </row>
    <row r="371" spans="1:32" ht="15.75" customHeight="1">
      <c r="A371" s="290"/>
      <c r="B371" s="379"/>
      <c r="C371" s="379"/>
      <c r="D371" s="293"/>
      <c r="E371" s="293"/>
      <c r="F371" s="293"/>
      <c r="G371" s="293"/>
      <c r="H371" s="295"/>
      <c r="I371" s="295"/>
      <c r="J371" s="470"/>
      <c r="K371" s="295"/>
      <c r="L371" s="470"/>
      <c r="M371" s="295"/>
      <c r="N371" s="470"/>
      <c r="O371" s="295"/>
      <c r="P371" s="470"/>
      <c r="Q371" s="295"/>
      <c r="R371" s="470"/>
      <c r="S371" s="295"/>
      <c r="T371" s="470"/>
      <c r="U371" s="295"/>
      <c r="V371" s="470"/>
      <c r="W371" s="295"/>
      <c r="X371" s="470"/>
      <c r="Y371" s="496"/>
      <c r="Z371" s="470"/>
      <c r="AA371" s="295"/>
      <c r="AB371" s="378"/>
      <c r="AC371" s="295"/>
      <c r="AD371" s="378"/>
    </row>
    <row r="372" spans="1:32" ht="18">
      <c r="A372" s="740" t="s">
        <v>940</v>
      </c>
      <c r="B372" s="740" t="s">
        <v>122</v>
      </c>
      <c r="C372" s="740" t="s">
        <v>942</v>
      </c>
      <c r="D372" s="740" t="s">
        <v>943</v>
      </c>
      <c r="E372" s="740" t="s">
        <v>944</v>
      </c>
      <c r="F372" s="740" t="s">
        <v>945</v>
      </c>
      <c r="G372" s="740" t="s">
        <v>1139</v>
      </c>
      <c r="H372" s="743" t="s">
        <v>946</v>
      </c>
      <c r="I372" s="840" t="s">
        <v>947</v>
      </c>
      <c r="J372" s="865" t="s">
        <v>948</v>
      </c>
      <c r="K372" s="765" t="s">
        <v>928</v>
      </c>
      <c r="L372" s="867"/>
      <c r="M372" s="830" t="s">
        <v>929</v>
      </c>
      <c r="N372" s="858"/>
      <c r="O372" s="830"/>
      <c r="P372" s="858"/>
      <c r="Q372" s="830"/>
      <c r="R372" s="858"/>
      <c r="S372" s="830"/>
      <c r="T372" s="858"/>
      <c r="U372" s="830"/>
      <c r="V372" s="858"/>
      <c r="W372" s="830"/>
      <c r="X372" s="858"/>
      <c r="Y372" s="858"/>
      <c r="Z372" s="858"/>
      <c r="AA372" s="830"/>
      <c r="AB372" s="830"/>
      <c r="AC372" s="830"/>
      <c r="AD372" s="830"/>
    </row>
    <row r="373" spans="1:32" ht="18">
      <c r="A373" s="741"/>
      <c r="B373" s="741"/>
      <c r="C373" s="741"/>
      <c r="D373" s="741"/>
      <c r="E373" s="741"/>
      <c r="F373" s="741"/>
      <c r="G373" s="816"/>
      <c r="H373" s="744"/>
      <c r="I373" s="841"/>
      <c r="J373" s="866"/>
      <c r="K373" s="767"/>
      <c r="L373" s="868"/>
      <c r="M373" s="808" t="s">
        <v>930</v>
      </c>
      <c r="N373" s="861"/>
      <c r="O373" s="808" t="s">
        <v>931</v>
      </c>
      <c r="P373" s="861"/>
      <c r="Q373" s="808" t="s">
        <v>932</v>
      </c>
      <c r="R373" s="861"/>
      <c r="S373" s="808" t="s">
        <v>933</v>
      </c>
      <c r="T373" s="861"/>
      <c r="U373" s="808" t="s">
        <v>934</v>
      </c>
      <c r="V373" s="861"/>
      <c r="W373" s="808" t="s">
        <v>935</v>
      </c>
      <c r="X373" s="861"/>
      <c r="Y373" s="862" t="s">
        <v>936</v>
      </c>
      <c r="Z373" s="861"/>
      <c r="AA373" s="808" t="s">
        <v>950</v>
      </c>
      <c r="AB373" s="809"/>
      <c r="AC373" s="808" t="s">
        <v>951</v>
      </c>
      <c r="AD373" s="809"/>
    </row>
    <row r="374" spans="1:32" ht="49.5" customHeight="1">
      <c r="A374" s="742"/>
      <c r="B374" s="742"/>
      <c r="C374" s="742"/>
      <c r="D374" s="742"/>
      <c r="E374" s="742"/>
      <c r="F374" s="742"/>
      <c r="G374" s="817"/>
      <c r="H374" s="745"/>
      <c r="I374" s="439" t="s">
        <v>126</v>
      </c>
      <c r="J374" s="472" t="s">
        <v>938</v>
      </c>
      <c r="K374" s="416" t="s">
        <v>937</v>
      </c>
      <c r="L374" s="489" t="s">
        <v>949</v>
      </c>
      <c r="M374" s="416" t="s">
        <v>937</v>
      </c>
      <c r="N374" s="489" t="s">
        <v>949</v>
      </c>
      <c r="O374" s="416" t="s">
        <v>937</v>
      </c>
      <c r="P374" s="489" t="s">
        <v>949</v>
      </c>
      <c r="Q374" s="416" t="s">
        <v>937</v>
      </c>
      <c r="R374" s="489" t="s">
        <v>949</v>
      </c>
      <c r="S374" s="416" t="s">
        <v>937</v>
      </c>
      <c r="T374" s="489" t="s">
        <v>949</v>
      </c>
      <c r="U374" s="416" t="s">
        <v>937</v>
      </c>
      <c r="V374" s="489" t="s">
        <v>949</v>
      </c>
      <c r="W374" s="416" t="s">
        <v>937</v>
      </c>
      <c r="X374" s="489" t="s">
        <v>949</v>
      </c>
      <c r="Y374" s="497" t="s">
        <v>937</v>
      </c>
      <c r="Z374" s="489" t="s">
        <v>949</v>
      </c>
      <c r="AA374" s="416" t="s">
        <v>937</v>
      </c>
      <c r="AB374" s="381" t="s">
        <v>949</v>
      </c>
      <c r="AC374" s="416" t="s">
        <v>937</v>
      </c>
      <c r="AD374" s="381" t="s">
        <v>949</v>
      </c>
    </row>
    <row r="375" spans="1:32" s="9" customFormat="1" ht="18">
      <c r="A375" s="32">
        <v>15</v>
      </c>
      <c r="B375" s="51" t="s">
        <v>2075</v>
      </c>
      <c r="C375" s="51" t="s">
        <v>451</v>
      </c>
      <c r="D375" s="200">
        <v>8</v>
      </c>
      <c r="E375" s="200" t="s">
        <v>32</v>
      </c>
      <c r="F375" s="200" t="s">
        <v>1330</v>
      </c>
      <c r="G375" s="200" t="s">
        <v>1334</v>
      </c>
      <c r="H375" s="158">
        <v>30</v>
      </c>
      <c r="I375" s="158">
        <v>27</v>
      </c>
      <c r="J375" s="33">
        <f t="shared" ref="J375:J388" si="150">I375/H375*100</f>
        <v>90</v>
      </c>
      <c r="K375" s="158">
        <v>8</v>
      </c>
      <c r="L375" s="33">
        <f t="shared" ref="L375:L388" si="151">K375/I375*100</f>
        <v>29.629629629629626</v>
      </c>
      <c r="M375" s="296">
        <v>0</v>
      </c>
      <c r="N375" s="33">
        <f>M375/I375*100</f>
        <v>0</v>
      </c>
      <c r="O375" s="296">
        <v>7</v>
      </c>
      <c r="P375" s="33">
        <f t="shared" ref="P375:P388" si="152">O375/I375*100</f>
        <v>25.925925925925924</v>
      </c>
      <c r="Q375" s="296">
        <v>2</v>
      </c>
      <c r="R375" s="33">
        <f>Q375/I375*100</f>
        <v>7.4074074074074066</v>
      </c>
      <c r="S375" s="296">
        <v>0</v>
      </c>
      <c r="T375" s="33">
        <f>S375/I375*100</f>
        <v>0</v>
      </c>
      <c r="U375" s="296">
        <v>0</v>
      </c>
      <c r="V375" s="33">
        <f>U375/I375*100</f>
        <v>0</v>
      </c>
      <c r="W375" s="296">
        <v>0</v>
      </c>
      <c r="X375" s="33">
        <f>W375/I375*100</f>
        <v>0</v>
      </c>
      <c r="Y375" s="509">
        <v>0</v>
      </c>
      <c r="Z375" s="33">
        <f>Y375/I375*100</f>
        <v>0</v>
      </c>
      <c r="AA375" s="296">
        <v>0</v>
      </c>
      <c r="AB375" s="396">
        <f>AA375/I375*100</f>
        <v>0</v>
      </c>
      <c r="AC375" s="296">
        <v>1</v>
      </c>
      <c r="AD375" s="396">
        <f>AC375/I375*100</f>
        <v>3.7037037037037033</v>
      </c>
      <c r="AE375" s="15">
        <v>1</v>
      </c>
      <c r="AF375" s="15">
        <v>1</v>
      </c>
    </row>
    <row r="376" spans="1:32" s="9" customFormat="1" ht="18">
      <c r="A376" s="32">
        <v>16</v>
      </c>
      <c r="B376" s="51" t="s">
        <v>452</v>
      </c>
      <c r="C376" s="51" t="s">
        <v>453</v>
      </c>
      <c r="D376" s="32">
        <v>17</v>
      </c>
      <c r="E376" s="200" t="s">
        <v>32</v>
      </c>
      <c r="F376" s="200" t="s">
        <v>1330</v>
      </c>
      <c r="G376" s="200" t="s">
        <v>1334</v>
      </c>
      <c r="H376" s="158">
        <v>15</v>
      </c>
      <c r="I376" s="158">
        <v>15</v>
      </c>
      <c r="J376" s="33">
        <f t="shared" si="150"/>
        <v>100</v>
      </c>
      <c r="K376" s="158">
        <v>15</v>
      </c>
      <c r="L376" s="33">
        <f t="shared" si="151"/>
        <v>100</v>
      </c>
      <c r="M376" s="296">
        <v>0</v>
      </c>
      <c r="N376" s="33">
        <f t="shared" ref="N376:N388" si="153">M376/I376*100</f>
        <v>0</v>
      </c>
      <c r="O376" s="296">
        <v>12</v>
      </c>
      <c r="P376" s="33">
        <f t="shared" si="152"/>
        <v>80</v>
      </c>
      <c r="Q376" s="296">
        <v>12</v>
      </c>
      <c r="R376" s="33">
        <f t="shared" ref="R376:R388" si="154">Q376/I376*100</f>
        <v>80</v>
      </c>
      <c r="S376" s="296">
        <v>0</v>
      </c>
      <c r="T376" s="33">
        <f t="shared" ref="T376:T388" si="155">S376/I376*100</f>
        <v>0</v>
      </c>
      <c r="U376" s="296">
        <v>0</v>
      </c>
      <c r="V376" s="33">
        <f t="shared" ref="V376:V388" si="156">U376/I376*100</f>
        <v>0</v>
      </c>
      <c r="W376" s="296">
        <v>2</v>
      </c>
      <c r="X376" s="33">
        <f t="shared" ref="X376:X388" si="157">W376/I376*100</f>
        <v>13.333333333333334</v>
      </c>
      <c r="Y376" s="509">
        <v>0</v>
      </c>
      <c r="Z376" s="33">
        <f t="shared" ref="Z376:Z388" si="158">Y376/I376*100</f>
        <v>0</v>
      </c>
      <c r="AA376" s="296">
        <v>0</v>
      </c>
      <c r="AB376" s="396">
        <f t="shared" ref="AB376:AB388" si="159">AA376/I376*100</f>
        <v>0</v>
      </c>
      <c r="AC376" s="296">
        <v>11</v>
      </c>
      <c r="AD376" s="396">
        <f t="shared" ref="AD376:AD388" si="160">AC376/I376*100</f>
        <v>73.333333333333329</v>
      </c>
      <c r="AE376" s="15">
        <v>1</v>
      </c>
      <c r="AF376" s="15">
        <v>1</v>
      </c>
    </row>
    <row r="377" spans="1:32" s="9" customFormat="1" ht="18">
      <c r="A377" s="32">
        <v>17</v>
      </c>
      <c r="B377" s="51" t="s">
        <v>2076</v>
      </c>
      <c r="C377" s="51" t="s">
        <v>454</v>
      </c>
      <c r="D377" s="32">
        <v>17</v>
      </c>
      <c r="E377" s="200" t="s">
        <v>32</v>
      </c>
      <c r="F377" s="200" t="s">
        <v>1330</v>
      </c>
      <c r="G377" s="200" t="s">
        <v>1334</v>
      </c>
      <c r="H377" s="158">
        <v>41</v>
      </c>
      <c r="I377" s="158">
        <v>41</v>
      </c>
      <c r="J377" s="33">
        <f t="shared" si="150"/>
        <v>100</v>
      </c>
      <c r="K377" s="158">
        <v>41</v>
      </c>
      <c r="L377" s="33">
        <f t="shared" si="151"/>
        <v>100</v>
      </c>
      <c r="M377" s="296">
        <v>0</v>
      </c>
      <c r="N377" s="33">
        <f t="shared" si="153"/>
        <v>0</v>
      </c>
      <c r="O377" s="296">
        <v>39</v>
      </c>
      <c r="P377" s="33">
        <f t="shared" si="152"/>
        <v>95.121951219512198</v>
      </c>
      <c r="Q377" s="296">
        <v>41</v>
      </c>
      <c r="R377" s="33">
        <f t="shared" si="154"/>
        <v>100</v>
      </c>
      <c r="S377" s="296">
        <v>0</v>
      </c>
      <c r="T377" s="33">
        <f t="shared" si="155"/>
        <v>0</v>
      </c>
      <c r="U377" s="296">
        <v>0</v>
      </c>
      <c r="V377" s="33">
        <f t="shared" si="156"/>
        <v>0</v>
      </c>
      <c r="W377" s="296">
        <v>0</v>
      </c>
      <c r="X377" s="33">
        <f t="shared" si="157"/>
        <v>0</v>
      </c>
      <c r="Y377" s="509">
        <v>0</v>
      </c>
      <c r="Z377" s="33">
        <f t="shared" si="158"/>
        <v>0</v>
      </c>
      <c r="AA377" s="296">
        <v>0</v>
      </c>
      <c r="AB377" s="396">
        <f t="shared" si="159"/>
        <v>0</v>
      </c>
      <c r="AC377" s="296">
        <v>39</v>
      </c>
      <c r="AD377" s="396">
        <f t="shared" si="160"/>
        <v>95.121951219512198</v>
      </c>
      <c r="AE377" s="15">
        <v>1</v>
      </c>
      <c r="AF377" s="15">
        <v>1</v>
      </c>
    </row>
    <row r="378" spans="1:32" s="9" customFormat="1" ht="18">
      <c r="A378" s="32">
        <v>18</v>
      </c>
      <c r="B378" s="51" t="s">
        <v>455</v>
      </c>
      <c r="C378" s="51" t="s">
        <v>456</v>
      </c>
      <c r="D378" s="32">
        <v>1</v>
      </c>
      <c r="E378" s="200" t="s">
        <v>32</v>
      </c>
      <c r="F378" s="200" t="s">
        <v>1330</v>
      </c>
      <c r="G378" s="200" t="s">
        <v>1334</v>
      </c>
      <c r="H378" s="158">
        <v>49</v>
      </c>
      <c r="I378" s="158">
        <v>42</v>
      </c>
      <c r="J378" s="33">
        <f t="shared" si="150"/>
        <v>85.714285714285708</v>
      </c>
      <c r="K378" s="158">
        <v>32</v>
      </c>
      <c r="L378" s="33">
        <f t="shared" si="151"/>
        <v>76.19047619047619</v>
      </c>
      <c r="M378" s="296">
        <v>0</v>
      </c>
      <c r="N378" s="33">
        <f t="shared" si="153"/>
        <v>0</v>
      </c>
      <c r="O378" s="296">
        <v>22</v>
      </c>
      <c r="P378" s="33">
        <f t="shared" si="152"/>
        <v>52.380952380952387</v>
      </c>
      <c r="Q378" s="296">
        <v>25</v>
      </c>
      <c r="R378" s="33">
        <f t="shared" si="154"/>
        <v>59.523809523809526</v>
      </c>
      <c r="S378" s="296">
        <v>0</v>
      </c>
      <c r="T378" s="33">
        <f t="shared" si="155"/>
        <v>0</v>
      </c>
      <c r="U378" s="296">
        <v>0</v>
      </c>
      <c r="V378" s="33">
        <f t="shared" si="156"/>
        <v>0</v>
      </c>
      <c r="W378" s="296">
        <v>0</v>
      </c>
      <c r="X378" s="33">
        <f t="shared" si="157"/>
        <v>0</v>
      </c>
      <c r="Y378" s="509">
        <v>0</v>
      </c>
      <c r="Z378" s="33">
        <f t="shared" si="158"/>
        <v>0</v>
      </c>
      <c r="AA378" s="296">
        <v>0</v>
      </c>
      <c r="AB378" s="396">
        <f t="shared" si="159"/>
        <v>0</v>
      </c>
      <c r="AC378" s="296">
        <v>15</v>
      </c>
      <c r="AD378" s="396">
        <f t="shared" si="160"/>
        <v>35.714285714285715</v>
      </c>
      <c r="AE378" s="15">
        <v>1</v>
      </c>
      <c r="AF378" s="15">
        <v>1</v>
      </c>
    </row>
    <row r="379" spans="1:32" s="9" customFormat="1" ht="18">
      <c r="A379" s="32">
        <v>19</v>
      </c>
      <c r="B379" s="51" t="s">
        <v>2077</v>
      </c>
      <c r="C379" s="51" t="s">
        <v>457</v>
      </c>
      <c r="D379" s="32">
        <v>1</v>
      </c>
      <c r="E379" s="200" t="s">
        <v>32</v>
      </c>
      <c r="F379" s="200" t="s">
        <v>1330</v>
      </c>
      <c r="G379" s="200" t="s">
        <v>1334</v>
      </c>
      <c r="H379" s="158">
        <v>15</v>
      </c>
      <c r="I379" s="158">
        <v>15</v>
      </c>
      <c r="J379" s="33">
        <f t="shared" si="150"/>
        <v>100</v>
      </c>
      <c r="K379" s="158">
        <v>7</v>
      </c>
      <c r="L379" s="33">
        <f t="shared" si="151"/>
        <v>46.666666666666664</v>
      </c>
      <c r="M379" s="296">
        <v>0</v>
      </c>
      <c r="N379" s="33">
        <f t="shared" si="153"/>
        <v>0</v>
      </c>
      <c r="O379" s="296">
        <v>3</v>
      </c>
      <c r="P379" s="33">
        <f t="shared" si="152"/>
        <v>20</v>
      </c>
      <c r="Q379" s="296">
        <v>7</v>
      </c>
      <c r="R379" s="33">
        <f t="shared" si="154"/>
        <v>46.666666666666664</v>
      </c>
      <c r="S379" s="296">
        <v>0</v>
      </c>
      <c r="T379" s="33">
        <f t="shared" si="155"/>
        <v>0</v>
      </c>
      <c r="U379" s="296">
        <v>0</v>
      </c>
      <c r="V379" s="33">
        <f t="shared" si="156"/>
        <v>0</v>
      </c>
      <c r="W379" s="296">
        <v>0</v>
      </c>
      <c r="X379" s="33">
        <f t="shared" si="157"/>
        <v>0</v>
      </c>
      <c r="Y379" s="509">
        <v>0</v>
      </c>
      <c r="Z379" s="33">
        <f t="shared" si="158"/>
        <v>0</v>
      </c>
      <c r="AA379" s="296">
        <v>0</v>
      </c>
      <c r="AB379" s="396">
        <f t="shared" si="159"/>
        <v>0</v>
      </c>
      <c r="AC379" s="296">
        <v>3</v>
      </c>
      <c r="AD379" s="396">
        <f t="shared" si="160"/>
        <v>20</v>
      </c>
      <c r="AE379" s="15">
        <v>1</v>
      </c>
      <c r="AF379" s="15">
        <v>1</v>
      </c>
    </row>
    <row r="380" spans="1:32" s="9" customFormat="1" ht="18">
      <c r="A380" s="32">
        <v>20</v>
      </c>
      <c r="B380" s="51" t="s">
        <v>2078</v>
      </c>
      <c r="C380" s="51" t="s">
        <v>458</v>
      </c>
      <c r="D380" s="32">
        <v>15</v>
      </c>
      <c r="E380" s="200" t="s">
        <v>32</v>
      </c>
      <c r="F380" s="200" t="s">
        <v>1330</v>
      </c>
      <c r="G380" s="200" t="s">
        <v>1334</v>
      </c>
      <c r="H380" s="158">
        <v>42</v>
      </c>
      <c r="I380" s="158">
        <v>35</v>
      </c>
      <c r="J380" s="33">
        <f t="shared" si="150"/>
        <v>83.333333333333343</v>
      </c>
      <c r="K380" s="158">
        <v>25</v>
      </c>
      <c r="L380" s="33">
        <f t="shared" si="151"/>
        <v>71.428571428571431</v>
      </c>
      <c r="M380" s="296">
        <v>0</v>
      </c>
      <c r="N380" s="33">
        <f t="shared" si="153"/>
        <v>0</v>
      </c>
      <c r="O380" s="296">
        <v>16</v>
      </c>
      <c r="P380" s="33">
        <f t="shared" si="152"/>
        <v>45.714285714285715</v>
      </c>
      <c r="Q380" s="296">
        <v>19</v>
      </c>
      <c r="R380" s="33">
        <f t="shared" si="154"/>
        <v>54.285714285714285</v>
      </c>
      <c r="S380" s="296">
        <v>0</v>
      </c>
      <c r="T380" s="33">
        <f t="shared" si="155"/>
        <v>0</v>
      </c>
      <c r="U380" s="296">
        <v>0</v>
      </c>
      <c r="V380" s="33">
        <f t="shared" si="156"/>
        <v>0</v>
      </c>
      <c r="W380" s="296">
        <v>0</v>
      </c>
      <c r="X380" s="33">
        <f t="shared" si="157"/>
        <v>0</v>
      </c>
      <c r="Y380" s="509">
        <v>0</v>
      </c>
      <c r="Z380" s="33">
        <f t="shared" si="158"/>
        <v>0</v>
      </c>
      <c r="AA380" s="296">
        <v>0</v>
      </c>
      <c r="AB380" s="396">
        <f t="shared" si="159"/>
        <v>0</v>
      </c>
      <c r="AC380" s="296">
        <v>10</v>
      </c>
      <c r="AD380" s="396">
        <f t="shared" si="160"/>
        <v>28.571428571428569</v>
      </c>
      <c r="AE380" s="15">
        <v>1</v>
      </c>
      <c r="AF380" s="15">
        <v>1</v>
      </c>
    </row>
    <row r="381" spans="1:32" s="9" customFormat="1" ht="18">
      <c r="A381" s="32">
        <v>21</v>
      </c>
      <c r="B381" s="51" t="s">
        <v>2079</v>
      </c>
      <c r="C381" s="51" t="s">
        <v>459</v>
      </c>
      <c r="D381" s="32">
        <v>13</v>
      </c>
      <c r="E381" s="200" t="s">
        <v>32</v>
      </c>
      <c r="F381" s="200" t="s">
        <v>1330</v>
      </c>
      <c r="G381" s="200" t="s">
        <v>1334</v>
      </c>
      <c r="H381" s="158">
        <v>51</v>
      </c>
      <c r="I381" s="158">
        <v>46</v>
      </c>
      <c r="J381" s="33">
        <f t="shared" si="150"/>
        <v>90.196078431372555</v>
      </c>
      <c r="K381" s="158">
        <v>7</v>
      </c>
      <c r="L381" s="33">
        <f t="shared" si="151"/>
        <v>15.217391304347828</v>
      </c>
      <c r="M381" s="296">
        <v>0</v>
      </c>
      <c r="N381" s="33">
        <f t="shared" si="153"/>
        <v>0</v>
      </c>
      <c r="O381" s="296">
        <v>5</v>
      </c>
      <c r="P381" s="33">
        <f t="shared" si="152"/>
        <v>10.869565217391305</v>
      </c>
      <c r="Q381" s="296">
        <v>2</v>
      </c>
      <c r="R381" s="33">
        <f t="shared" si="154"/>
        <v>4.3478260869565215</v>
      </c>
      <c r="S381" s="296">
        <v>0</v>
      </c>
      <c r="T381" s="33">
        <f t="shared" si="155"/>
        <v>0</v>
      </c>
      <c r="U381" s="296">
        <v>0</v>
      </c>
      <c r="V381" s="33">
        <f t="shared" si="156"/>
        <v>0</v>
      </c>
      <c r="W381" s="296">
        <v>0</v>
      </c>
      <c r="X381" s="33">
        <f t="shared" si="157"/>
        <v>0</v>
      </c>
      <c r="Y381" s="509">
        <v>0</v>
      </c>
      <c r="Z381" s="33">
        <f t="shared" si="158"/>
        <v>0</v>
      </c>
      <c r="AA381" s="296">
        <v>0</v>
      </c>
      <c r="AB381" s="396">
        <f t="shared" si="159"/>
        <v>0</v>
      </c>
      <c r="AC381" s="296">
        <v>0</v>
      </c>
      <c r="AD381" s="396">
        <f t="shared" si="160"/>
        <v>0</v>
      </c>
      <c r="AE381" s="15">
        <v>1</v>
      </c>
      <c r="AF381" s="15">
        <v>1</v>
      </c>
    </row>
    <row r="382" spans="1:32" s="9" customFormat="1" ht="18">
      <c r="A382" s="32">
        <v>22</v>
      </c>
      <c r="B382" s="51" t="s">
        <v>2080</v>
      </c>
      <c r="C382" s="51" t="s">
        <v>460</v>
      </c>
      <c r="D382" s="32">
        <v>13</v>
      </c>
      <c r="E382" s="200" t="s">
        <v>32</v>
      </c>
      <c r="F382" s="200" t="s">
        <v>1330</v>
      </c>
      <c r="G382" s="200" t="s">
        <v>1334</v>
      </c>
      <c r="H382" s="158">
        <v>29</v>
      </c>
      <c r="I382" s="158">
        <v>13</v>
      </c>
      <c r="J382" s="33">
        <f t="shared" si="150"/>
        <v>44.827586206896555</v>
      </c>
      <c r="K382" s="158">
        <v>11</v>
      </c>
      <c r="L382" s="33">
        <f t="shared" si="151"/>
        <v>84.615384615384613</v>
      </c>
      <c r="M382" s="296">
        <v>0</v>
      </c>
      <c r="N382" s="33">
        <f t="shared" si="153"/>
        <v>0</v>
      </c>
      <c r="O382" s="296">
        <v>11</v>
      </c>
      <c r="P382" s="33">
        <f t="shared" si="152"/>
        <v>84.615384615384613</v>
      </c>
      <c r="Q382" s="296">
        <v>2</v>
      </c>
      <c r="R382" s="33">
        <f t="shared" si="154"/>
        <v>15.384615384615385</v>
      </c>
      <c r="S382" s="296">
        <v>0</v>
      </c>
      <c r="T382" s="33">
        <f t="shared" si="155"/>
        <v>0</v>
      </c>
      <c r="U382" s="296">
        <v>1</v>
      </c>
      <c r="V382" s="33">
        <f t="shared" si="156"/>
        <v>7.6923076923076925</v>
      </c>
      <c r="W382" s="296">
        <v>0</v>
      </c>
      <c r="X382" s="33">
        <f t="shared" si="157"/>
        <v>0</v>
      </c>
      <c r="Y382" s="509">
        <v>0</v>
      </c>
      <c r="Z382" s="33">
        <f t="shared" si="158"/>
        <v>0</v>
      </c>
      <c r="AA382" s="296">
        <v>0</v>
      </c>
      <c r="AB382" s="396">
        <f t="shared" si="159"/>
        <v>0</v>
      </c>
      <c r="AC382" s="296">
        <v>3</v>
      </c>
      <c r="AD382" s="396">
        <f t="shared" si="160"/>
        <v>23.076923076923077</v>
      </c>
      <c r="AE382" s="15">
        <v>1</v>
      </c>
      <c r="AF382" s="15">
        <v>1</v>
      </c>
    </row>
    <row r="383" spans="1:32" s="9" customFormat="1" ht="18">
      <c r="A383" s="32">
        <v>23</v>
      </c>
      <c r="B383" s="51" t="s">
        <v>461</v>
      </c>
      <c r="C383" s="51" t="s">
        <v>462</v>
      </c>
      <c r="D383" s="32">
        <v>13</v>
      </c>
      <c r="E383" s="200" t="s">
        <v>32</v>
      </c>
      <c r="F383" s="200" t="s">
        <v>1330</v>
      </c>
      <c r="G383" s="200" t="s">
        <v>1334</v>
      </c>
      <c r="H383" s="158">
        <v>57</v>
      </c>
      <c r="I383" s="158">
        <v>27</v>
      </c>
      <c r="J383" s="33">
        <f t="shared" si="150"/>
        <v>47.368421052631575</v>
      </c>
      <c r="K383" s="158">
        <v>21</v>
      </c>
      <c r="L383" s="33">
        <f t="shared" si="151"/>
        <v>77.777777777777786</v>
      </c>
      <c r="M383" s="296">
        <v>0</v>
      </c>
      <c r="N383" s="33">
        <f t="shared" si="153"/>
        <v>0</v>
      </c>
      <c r="O383" s="296">
        <v>19</v>
      </c>
      <c r="P383" s="33">
        <f t="shared" si="152"/>
        <v>70.370370370370367</v>
      </c>
      <c r="Q383" s="296">
        <v>5</v>
      </c>
      <c r="R383" s="33">
        <f t="shared" si="154"/>
        <v>18.518518518518519</v>
      </c>
      <c r="S383" s="296">
        <v>0</v>
      </c>
      <c r="T383" s="33">
        <f t="shared" si="155"/>
        <v>0</v>
      </c>
      <c r="U383" s="296">
        <v>0</v>
      </c>
      <c r="V383" s="33">
        <f t="shared" si="156"/>
        <v>0</v>
      </c>
      <c r="W383" s="296">
        <v>1</v>
      </c>
      <c r="X383" s="33">
        <f t="shared" si="157"/>
        <v>3.7037037037037033</v>
      </c>
      <c r="Y383" s="509">
        <v>0</v>
      </c>
      <c r="Z383" s="33">
        <f t="shared" si="158"/>
        <v>0</v>
      </c>
      <c r="AA383" s="296">
        <v>0</v>
      </c>
      <c r="AB383" s="396">
        <f t="shared" si="159"/>
        <v>0</v>
      </c>
      <c r="AC383" s="296">
        <v>4</v>
      </c>
      <c r="AD383" s="396">
        <f t="shared" si="160"/>
        <v>14.814814814814813</v>
      </c>
      <c r="AE383" s="15">
        <v>1</v>
      </c>
      <c r="AF383" s="15">
        <v>1</v>
      </c>
    </row>
    <row r="384" spans="1:32" s="9" customFormat="1" ht="18">
      <c r="A384" s="32">
        <v>24</v>
      </c>
      <c r="B384" s="51" t="s">
        <v>463</v>
      </c>
      <c r="C384" s="51" t="s">
        <v>464</v>
      </c>
      <c r="D384" s="32">
        <v>13</v>
      </c>
      <c r="E384" s="200" t="s">
        <v>32</v>
      </c>
      <c r="F384" s="200" t="s">
        <v>1330</v>
      </c>
      <c r="G384" s="200" t="s">
        <v>1334</v>
      </c>
      <c r="H384" s="158">
        <v>31</v>
      </c>
      <c r="I384" s="158">
        <v>26</v>
      </c>
      <c r="J384" s="33">
        <f t="shared" si="150"/>
        <v>83.870967741935488</v>
      </c>
      <c r="K384" s="158">
        <v>5</v>
      </c>
      <c r="L384" s="33">
        <f t="shared" si="151"/>
        <v>19.230769230769234</v>
      </c>
      <c r="M384" s="296">
        <v>0</v>
      </c>
      <c r="N384" s="33">
        <f t="shared" si="153"/>
        <v>0</v>
      </c>
      <c r="O384" s="296">
        <v>5</v>
      </c>
      <c r="P384" s="33">
        <f t="shared" si="152"/>
        <v>19.230769230769234</v>
      </c>
      <c r="Q384" s="296">
        <v>0</v>
      </c>
      <c r="R384" s="33">
        <f t="shared" si="154"/>
        <v>0</v>
      </c>
      <c r="S384" s="296">
        <v>0</v>
      </c>
      <c r="T384" s="33">
        <f t="shared" si="155"/>
        <v>0</v>
      </c>
      <c r="U384" s="296">
        <v>0</v>
      </c>
      <c r="V384" s="33">
        <f t="shared" si="156"/>
        <v>0</v>
      </c>
      <c r="W384" s="296">
        <v>0</v>
      </c>
      <c r="X384" s="33">
        <f t="shared" si="157"/>
        <v>0</v>
      </c>
      <c r="Y384" s="509">
        <v>0</v>
      </c>
      <c r="Z384" s="33">
        <f t="shared" si="158"/>
        <v>0</v>
      </c>
      <c r="AA384" s="296">
        <v>0</v>
      </c>
      <c r="AB384" s="396">
        <f t="shared" si="159"/>
        <v>0</v>
      </c>
      <c r="AC384" s="296">
        <v>0</v>
      </c>
      <c r="AD384" s="396">
        <f t="shared" si="160"/>
        <v>0</v>
      </c>
      <c r="AE384" s="15">
        <v>1</v>
      </c>
      <c r="AF384" s="15">
        <v>1</v>
      </c>
    </row>
    <row r="385" spans="1:32" s="9" customFormat="1" ht="18">
      <c r="A385" s="32">
        <v>25</v>
      </c>
      <c r="B385" s="51" t="s">
        <v>2081</v>
      </c>
      <c r="C385" s="51" t="s">
        <v>465</v>
      </c>
      <c r="D385" s="32">
        <v>7</v>
      </c>
      <c r="E385" s="200" t="s">
        <v>32</v>
      </c>
      <c r="F385" s="200" t="s">
        <v>1330</v>
      </c>
      <c r="G385" s="200" t="s">
        <v>1334</v>
      </c>
      <c r="H385" s="158">
        <v>49</v>
      </c>
      <c r="I385" s="158">
        <v>29</v>
      </c>
      <c r="J385" s="33">
        <f t="shared" si="150"/>
        <v>59.183673469387756</v>
      </c>
      <c r="K385" s="158">
        <v>1</v>
      </c>
      <c r="L385" s="33">
        <f t="shared" si="151"/>
        <v>3.4482758620689653</v>
      </c>
      <c r="M385" s="296">
        <v>0</v>
      </c>
      <c r="N385" s="33">
        <f t="shared" si="153"/>
        <v>0</v>
      </c>
      <c r="O385" s="296">
        <v>1</v>
      </c>
      <c r="P385" s="33">
        <f t="shared" si="152"/>
        <v>3.4482758620689653</v>
      </c>
      <c r="Q385" s="296">
        <v>0</v>
      </c>
      <c r="R385" s="33">
        <f t="shared" si="154"/>
        <v>0</v>
      </c>
      <c r="S385" s="296">
        <v>0</v>
      </c>
      <c r="T385" s="33">
        <f t="shared" si="155"/>
        <v>0</v>
      </c>
      <c r="U385" s="296">
        <v>0</v>
      </c>
      <c r="V385" s="33">
        <f t="shared" si="156"/>
        <v>0</v>
      </c>
      <c r="W385" s="296">
        <v>0</v>
      </c>
      <c r="X385" s="33">
        <f t="shared" si="157"/>
        <v>0</v>
      </c>
      <c r="Y385" s="509">
        <v>0</v>
      </c>
      <c r="Z385" s="33">
        <f t="shared" si="158"/>
        <v>0</v>
      </c>
      <c r="AA385" s="296">
        <v>0</v>
      </c>
      <c r="AB385" s="396">
        <f t="shared" si="159"/>
        <v>0</v>
      </c>
      <c r="AC385" s="296">
        <v>0</v>
      </c>
      <c r="AD385" s="396">
        <f t="shared" si="160"/>
        <v>0</v>
      </c>
      <c r="AE385" s="15">
        <v>1</v>
      </c>
      <c r="AF385" s="15">
        <v>1</v>
      </c>
    </row>
    <row r="386" spans="1:32" s="9" customFormat="1" ht="18">
      <c r="A386" s="32">
        <v>26</v>
      </c>
      <c r="B386" s="51" t="s">
        <v>466</v>
      </c>
      <c r="C386" s="51" t="s">
        <v>467</v>
      </c>
      <c r="D386" s="32">
        <v>19</v>
      </c>
      <c r="E386" s="200" t="s">
        <v>32</v>
      </c>
      <c r="F386" s="200" t="s">
        <v>1330</v>
      </c>
      <c r="G386" s="200" t="s">
        <v>1334</v>
      </c>
      <c r="H386" s="158">
        <v>16</v>
      </c>
      <c r="I386" s="158">
        <v>11</v>
      </c>
      <c r="J386" s="33">
        <f t="shared" si="150"/>
        <v>68.75</v>
      </c>
      <c r="K386" s="158">
        <v>0</v>
      </c>
      <c r="L386" s="33">
        <f t="shared" si="151"/>
        <v>0</v>
      </c>
      <c r="M386" s="296">
        <v>0</v>
      </c>
      <c r="N386" s="33">
        <f t="shared" si="153"/>
        <v>0</v>
      </c>
      <c r="O386" s="296">
        <v>0</v>
      </c>
      <c r="P386" s="33">
        <f t="shared" si="152"/>
        <v>0</v>
      </c>
      <c r="Q386" s="296">
        <v>0</v>
      </c>
      <c r="R386" s="33">
        <f t="shared" si="154"/>
        <v>0</v>
      </c>
      <c r="S386" s="296">
        <v>0</v>
      </c>
      <c r="T386" s="33">
        <f t="shared" si="155"/>
        <v>0</v>
      </c>
      <c r="U386" s="296">
        <v>0</v>
      </c>
      <c r="V386" s="33">
        <f t="shared" si="156"/>
        <v>0</v>
      </c>
      <c r="W386" s="296">
        <v>0</v>
      </c>
      <c r="X386" s="33">
        <f t="shared" si="157"/>
        <v>0</v>
      </c>
      <c r="Y386" s="509">
        <v>0</v>
      </c>
      <c r="Z386" s="33">
        <f t="shared" si="158"/>
        <v>0</v>
      </c>
      <c r="AA386" s="296">
        <v>0</v>
      </c>
      <c r="AB386" s="396">
        <f t="shared" si="159"/>
        <v>0</v>
      </c>
      <c r="AC386" s="296">
        <v>0</v>
      </c>
      <c r="AD386" s="396">
        <f t="shared" si="160"/>
        <v>0</v>
      </c>
      <c r="AE386" s="15">
        <v>1</v>
      </c>
      <c r="AF386" s="15">
        <v>1</v>
      </c>
    </row>
    <row r="387" spans="1:32" s="9" customFormat="1" ht="18">
      <c r="A387" s="32">
        <v>27</v>
      </c>
      <c r="B387" s="51" t="s">
        <v>468</v>
      </c>
      <c r="C387" s="51" t="s">
        <v>469</v>
      </c>
      <c r="D387" s="32">
        <v>7</v>
      </c>
      <c r="E387" s="200" t="s">
        <v>32</v>
      </c>
      <c r="F387" s="200" t="s">
        <v>1330</v>
      </c>
      <c r="G387" s="200" t="s">
        <v>1334</v>
      </c>
      <c r="H387" s="158">
        <v>39</v>
      </c>
      <c r="I387" s="158">
        <v>23</v>
      </c>
      <c r="J387" s="33">
        <f t="shared" si="150"/>
        <v>58.974358974358978</v>
      </c>
      <c r="K387" s="158">
        <v>0</v>
      </c>
      <c r="L387" s="33">
        <f t="shared" si="151"/>
        <v>0</v>
      </c>
      <c r="M387" s="296">
        <v>0</v>
      </c>
      <c r="N387" s="33">
        <f t="shared" si="153"/>
        <v>0</v>
      </c>
      <c r="O387" s="296">
        <v>0</v>
      </c>
      <c r="P387" s="33">
        <f t="shared" si="152"/>
        <v>0</v>
      </c>
      <c r="Q387" s="296">
        <v>0</v>
      </c>
      <c r="R387" s="33">
        <f t="shared" si="154"/>
        <v>0</v>
      </c>
      <c r="S387" s="296">
        <v>0</v>
      </c>
      <c r="T387" s="33">
        <f t="shared" si="155"/>
        <v>0</v>
      </c>
      <c r="U387" s="296">
        <v>0</v>
      </c>
      <c r="V387" s="33">
        <f t="shared" si="156"/>
        <v>0</v>
      </c>
      <c r="W387" s="296">
        <v>0</v>
      </c>
      <c r="X387" s="33">
        <f t="shared" si="157"/>
        <v>0</v>
      </c>
      <c r="Y387" s="509">
        <v>0</v>
      </c>
      <c r="Z387" s="33">
        <f t="shared" si="158"/>
        <v>0</v>
      </c>
      <c r="AA387" s="296">
        <v>0</v>
      </c>
      <c r="AB387" s="396">
        <f t="shared" si="159"/>
        <v>0</v>
      </c>
      <c r="AC387" s="296">
        <v>0</v>
      </c>
      <c r="AD387" s="396">
        <f t="shared" si="160"/>
        <v>0</v>
      </c>
      <c r="AE387" s="15">
        <v>1</v>
      </c>
      <c r="AF387" s="15">
        <v>1</v>
      </c>
    </row>
    <row r="388" spans="1:32" s="9" customFormat="1" ht="18">
      <c r="A388" s="32">
        <v>28</v>
      </c>
      <c r="B388" s="51" t="s">
        <v>470</v>
      </c>
      <c r="C388" s="51" t="s">
        <v>471</v>
      </c>
      <c r="D388" s="32">
        <v>5</v>
      </c>
      <c r="E388" s="200" t="s">
        <v>32</v>
      </c>
      <c r="F388" s="200" t="s">
        <v>1330</v>
      </c>
      <c r="G388" s="200" t="s">
        <v>1334</v>
      </c>
      <c r="H388" s="158">
        <v>33</v>
      </c>
      <c r="I388" s="158">
        <v>21</v>
      </c>
      <c r="J388" s="33">
        <f t="shared" si="150"/>
        <v>63.636363636363633</v>
      </c>
      <c r="K388" s="158">
        <v>5</v>
      </c>
      <c r="L388" s="33">
        <f t="shared" si="151"/>
        <v>23.809523809523807</v>
      </c>
      <c r="M388" s="296">
        <v>0</v>
      </c>
      <c r="N388" s="33">
        <f t="shared" si="153"/>
        <v>0</v>
      </c>
      <c r="O388" s="296">
        <v>1</v>
      </c>
      <c r="P388" s="33">
        <f t="shared" si="152"/>
        <v>4.7619047619047619</v>
      </c>
      <c r="Q388" s="296">
        <v>4</v>
      </c>
      <c r="R388" s="33">
        <f t="shared" si="154"/>
        <v>19.047619047619047</v>
      </c>
      <c r="S388" s="296">
        <v>0</v>
      </c>
      <c r="T388" s="33">
        <f t="shared" si="155"/>
        <v>0</v>
      </c>
      <c r="U388" s="296">
        <v>0</v>
      </c>
      <c r="V388" s="33">
        <f t="shared" si="156"/>
        <v>0</v>
      </c>
      <c r="W388" s="296">
        <v>0</v>
      </c>
      <c r="X388" s="33">
        <f t="shared" si="157"/>
        <v>0</v>
      </c>
      <c r="Y388" s="509">
        <v>0</v>
      </c>
      <c r="Z388" s="33">
        <f t="shared" si="158"/>
        <v>0</v>
      </c>
      <c r="AA388" s="296">
        <v>0</v>
      </c>
      <c r="AB388" s="396">
        <f t="shared" si="159"/>
        <v>0</v>
      </c>
      <c r="AC388" s="296">
        <v>0</v>
      </c>
      <c r="AD388" s="396">
        <f t="shared" si="160"/>
        <v>0</v>
      </c>
      <c r="AE388" s="15">
        <v>1</v>
      </c>
      <c r="AF388" s="15">
        <v>1</v>
      </c>
    </row>
    <row r="389" spans="1:32" ht="26.25">
      <c r="A389" s="859" t="s">
        <v>2405</v>
      </c>
      <c r="B389" s="859"/>
      <c r="C389" s="859"/>
      <c r="D389" s="859"/>
      <c r="E389" s="859"/>
      <c r="F389" s="859"/>
      <c r="G389" s="859"/>
      <c r="H389" s="859"/>
      <c r="I389" s="859"/>
      <c r="J389" s="859"/>
      <c r="K389" s="859"/>
      <c r="L389" s="860"/>
      <c r="M389" s="859"/>
      <c r="N389" s="860"/>
      <c r="O389" s="859"/>
      <c r="P389" s="860"/>
      <c r="Q389" s="859"/>
      <c r="R389" s="860"/>
      <c r="S389" s="859"/>
      <c r="T389" s="860"/>
      <c r="U389" s="859"/>
      <c r="V389" s="860"/>
      <c r="W389" s="859"/>
      <c r="X389" s="860"/>
      <c r="Y389" s="860"/>
      <c r="Z389" s="860"/>
      <c r="AA389" s="859"/>
      <c r="AB389" s="859"/>
      <c r="AC389" s="859"/>
      <c r="AD389" s="859"/>
    </row>
    <row r="390" spans="1:32" ht="23.25">
      <c r="A390" s="810" t="s">
        <v>133</v>
      </c>
      <c r="B390" s="810"/>
      <c r="C390" s="810"/>
      <c r="D390" s="810"/>
      <c r="E390" s="810"/>
      <c r="F390" s="810"/>
      <c r="G390" s="810"/>
      <c r="H390" s="810"/>
      <c r="I390" s="810"/>
      <c r="J390" s="810"/>
      <c r="K390" s="810"/>
      <c r="L390" s="857"/>
      <c r="M390" s="810"/>
      <c r="N390" s="857"/>
      <c r="O390" s="810"/>
      <c r="P390" s="857"/>
      <c r="Q390" s="810"/>
      <c r="R390" s="857"/>
      <c r="S390" s="810"/>
      <c r="T390" s="857"/>
      <c r="U390" s="810"/>
      <c r="V390" s="857"/>
      <c r="W390" s="810"/>
      <c r="X390" s="857"/>
      <c r="Y390" s="857"/>
      <c r="Z390" s="857"/>
      <c r="AA390" s="810"/>
      <c r="AB390" s="810"/>
      <c r="AC390" s="810"/>
      <c r="AD390" s="810"/>
    </row>
    <row r="391" spans="1:32" ht="23.25">
      <c r="A391" s="293"/>
      <c r="B391" s="293"/>
      <c r="C391" s="293"/>
      <c r="D391" s="293"/>
      <c r="E391" s="293"/>
      <c r="F391" s="293"/>
      <c r="G391" s="293"/>
      <c r="H391" s="295"/>
      <c r="I391" s="295"/>
      <c r="J391" s="470"/>
      <c r="K391" s="295"/>
      <c r="L391" s="470"/>
      <c r="M391" s="295"/>
      <c r="N391" s="470"/>
      <c r="O391" s="295"/>
      <c r="P391" s="470"/>
      <c r="Q391" s="295"/>
      <c r="R391" s="470"/>
      <c r="S391" s="295"/>
      <c r="T391" s="470"/>
      <c r="U391" s="295"/>
      <c r="V391" s="470"/>
      <c r="W391" s="295"/>
      <c r="X391" s="470"/>
      <c r="Y391" s="496"/>
      <c r="Z391" s="470"/>
      <c r="AA391" s="295"/>
      <c r="AB391" s="378"/>
      <c r="AC391" s="295"/>
      <c r="AD391" s="378"/>
    </row>
    <row r="392" spans="1:32" ht="21" customHeight="1">
      <c r="A392" s="290"/>
      <c r="B392" s="863" t="s">
        <v>971</v>
      </c>
      <c r="C392" s="863"/>
      <c r="D392" s="863"/>
      <c r="E392" s="863"/>
      <c r="F392" s="863"/>
      <c r="G392" s="863"/>
      <c r="H392" s="863"/>
      <c r="I392" s="863"/>
      <c r="J392" s="863"/>
      <c r="K392" s="863"/>
      <c r="L392" s="864"/>
      <c r="M392" s="863"/>
      <c r="N392" s="864"/>
      <c r="O392" s="863"/>
      <c r="P392" s="864"/>
      <c r="Q392" s="863"/>
      <c r="R392" s="864"/>
      <c r="S392" s="863"/>
      <c r="T392" s="864"/>
      <c r="U392" s="863"/>
      <c r="V392" s="864"/>
      <c r="W392" s="863"/>
      <c r="X392" s="864"/>
      <c r="Y392" s="864"/>
      <c r="Z392" s="864"/>
      <c r="AA392" s="863"/>
      <c r="AB392" s="863"/>
      <c r="AC392" s="863"/>
      <c r="AD392" s="863"/>
    </row>
    <row r="393" spans="1:32" ht="21" customHeight="1">
      <c r="A393" s="290"/>
      <c r="B393" s="379" t="s">
        <v>349</v>
      </c>
      <c r="C393" s="379"/>
      <c r="D393" s="293"/>
      <c r="E393" s="293"/>
      <c r="F393" s="293"/>
      <c r="G393" s="293"/>
      <c r="H393" s="295"/>
      <c r="I393" s="295"/>
      <c r="J393" s="470"/>
      <c r="K393" s="295"/>
      <c r="L393" s="470"/>
      <c r="M393" s="295"/>
      <c r="N393" s="470"/>
      <c r="O393" s="295"/>
      <c r="P393" s="470"/>
      <c r="Q393" s="295"/>
      <c r="R393" s="470"/>
      <c r="S393" s="295"/>
      <c r="T393" s="470"/>
      <c r="U393" s="295"/>
      <c r="V393" s="470"/>
      <c r="W393" s="295"/>
      <c r="X393" s="470"/>
      <c r="Y393" s="496"/>
      <c r="Z393" s="470"/>
      <c r="AA393" s="295"/>
      <c r="AB393" s="378"/>
      <c r="AC393" s="295"/>
      <c r="AD393" s="378"/>
    </row>
    <row r="394" spans="1:32" ht="21" customHeight="1">
      <c r="A394" s="290"/>
      <c r="B394" s="379"/>
      <c r="C394" s="855" t="s">
        <v>2084</v>
      </c>
      <c r="D394" s="855"/>
      <c r="E394" s="855"/>
      <c r="F394" s="855"/>
      <c r="G394" s="855"/>
      <c r="H394" s="855"/>
      <c r="I394" s="855"/>
      <c r="J394" s="855"/>
      <c r="K394" s="855"/>
      <c r="L394" s="856"/>
      <c r="M394" s="855"/>
      <c r="N394" s="856"/>
      <c r="O394" s="295"/>
      <c r="P394" s="470"/>
      <c r="Q394" s="295"/>
      <c r="R394" s="470"/>
      <c r="S394" s="295"/>
      <c r="T394" s="470"/>
      <c r="U394" s="295"/>
      <c r="V394" s="470"/>
      <c r="W394" s="295"/>
      <c r="X394" s="470"/>
      <c r="Y394" s="496"/>
      <c r="Z394" s="470"/>
      <c r="AA394" s="295"/>
      <c r="AB394" s="378"/>
      <c r="AC394" s="295"/>
      <c r="AD394" s="378"/>
    </row>
    <row r="395" spans="1:32" ht="15.75" customHeight="1">
      <c r="A395" s="290"/>
      <c r="B395" s="379"/>
      <c r="C395" s="379"/>
      <c r="D395" s="293"/>
      <c r="E395" s="293"/>
      <c r="F395" s="293"/>
      <c r="G395" s="293"/>
      <c r="H395" s="295"/>
      <c r="I395" s="295"/>
      <c r="J395" s="470"/>
      <c r="K395" s="295"/>
      <c r="L395" s="470"/>
      <c r="M395" s="295"/>
      <c r="N395" s="470"/>
      <c r="O395" s="295"/>
      <c r="P395" s="470"/>
      <c r="Q395" s="295"/>
      <c r="R395" s="470"/>
      <c r="S395" s="295"/>
      <c r="T395" s="470"/>
      <c r="U395" s="295"/>
      <c r="V395" s="470"/>
      <c r="W395" s="295"/>
      <c r="X395" s="470"/>
      <c r="Y395" s="496"/>
      <c r="Z395" s="470"/>
      <c r="AA395" s="295"/>
      <c r="AB395" s="378"/>
      <c r="AC395" s="295"/>
      <c r="AD395" s="378"/>
    </row>
    <row r="396" spans="1:32" ht="18">
      <c r="A396" s="740" t="s">
        <v>940</v>
      </c>
      <c r="B396" s="740" t="s">
        <v>122</v>
      </c>
      <c r="C396" s="740" t="s">
        <v>942</v>
      </c>
      <c r="D396" s="740" t="s">
        <v>943</v>
      </c>
      <c r="E396" s="740" t="s">
        <v>944</v>
      </c>
      <c r="F396" s="740" t="s">
        <v>945</v>
      </c>
      <c r="G396" s="740" t="s">
        <v>1139</v>
      </c>
      <c r="H396" s="743" t="s">
        <v>946</v>
      </c>
      <c r="I396" s="840" t="s">
        <v>947</v>
      </c>
      <c r="J396" s="865" t="s">
        <v>948</v>
      </c>
      <c r="K396" s="765" t="s">
        <v>928</v>
      </c>
      <c r="L396" s="867"/>
      <c r="M396" s="830" t="s">
        <v>929</v>
      </c>
      <c r="N396" s="858"/>
      <c r="O396" s="830"/>
      <c r="P396" s="858"/>
      <c r="Q396" s="830"/>
      <c r="R396" s="858"/>
      <c r="S396" s="830"/>
      <c r="T396" s="858"/>
      <c r="U396" s="830"/>
      <c r="V396" s="858"/>
      <c r="W396" s="830"/>
      <c r="X396" s="858"/>
      <c r="Y396" s="858"/>
      <c r="Z396" s="858"/>
      <c r="AA396" s="830"/>
      <c r="AB396" s="830"/>
      <c r="AC396" s="830"/>
      <c r="AD396" s="830"/>
    </row>
    <row r="397" spans="1:32" ht="18">
      <c r="A397" s="741"/>
      <c r="B397" s="741"/>
      <c r="C397" s="741"/>
      <c r="D397" s="741"/>
      <c r="E397" s="741"/>
      <c r="F397" s="741"/>
      <c r="G397" s="816"/>
      <c r="H397" s="744"/>
      <c r="I397" s="841"/>
      <c r="J397" s="866"/>
      <c r="K397" s="767"/>
      <c r="L397" s="868"/>
      <c r="M397" s="808" t="s">
        <v>930</v>
      </c>
      <c r="N397" s="861"/>
      <c r="O397" s="808" t="s">
        <v>931</v>
      </c>
      <c r="P397" s="861"/>
      <c r="Q397" s="808" t="s">
        <v>932</v>
      </c>
      <c r="R397" s="861"/>
      <c r="S397" s="808" t="s">
        <v>933</v>
      </c>
      <c r="T397" s="861"/>
      <c r="U397" s="808" t="s">
        <v>934</v>
      </c>
      <c r="V397" s="861"/>
      <c r="W397" s="808" t="s">
        <v>935</v>
      </c>
      <c r="X397" s="861"/>
      <c r="Y397" s="862" t="s">
        <v>936</v>
      </c>
      <c r="Z397" s="861"/>
      <c r="AA397" s="808" t="s">
        <v>950</v>
      </c>
      <c r="AB397" s="809"/>
      <c r="AC397" s="808" t="s">
        <v>951</v>
      </c>
      <c r="AD397" s="809"/>
    </row>
    <row r="398" spans="1:32" ht="46.5" customHeight="1">
      <c r="A398" s="742"/>
      <c r="B398" s="742"/>
      <c r="C398" s="742"/>
      <c r="D398" s="742"/>
      <c r="E398" s="742"/>
      <c r="F398" s="742"/>
      <c r="G398" s="817"/>
      <c r="H398" s="745"/>
      <c r="I398" s="439" t="s">
        <v>126</v>
      </c>
      <c r="J398" s="472" t="s">
        <v>938</v>
      </c>
      <c r="K398" s="416" t="s">
        <v>937</v>
      </c>
      <c r="L398" s="489" t="s">
        <v>949</v>
      </c>
      <c r="M398" s="416" t="s">
        <v>937</v>
      </c>
      <c r="N398" s="489" t="s">
        <v>949</v>
      </c>
      <c r="O398" s="416" t="s">
        <v>937</v>
      </c>
      <c r="P398" s="489" t="s">
        <v>949</v>
      </c>
      <c r="Q398" s="416" t="s">
        <v>937</v>
      </c>
      <c r="R398" s="489" t="s">
        <v>949</v>
      </c>
      <c r="S398" s="416" t="s">
        <v>937</v>
      </c>
      <c r="T398" s="489" t="s">
        <v>949</v>
      </c>
      <c r="U398" s="416" t="s">
        <v>937</v>
      </c>
      <c r="V398" s="489" t="s">
        <v>949</v>
      </c>
      <c r="W398" s="416" t="s">
        <v>937</v>
      </c>
      <c r="X398" s="489" t="s">
        <v>949</v>
      </c>
      <c r="Y398" s="497" t="s">
        <v>937</v>
      </c>
      <c r="Z398" s="489" t="s">
        <v>949</v>
      </c>
      <c r="AA398" s="416" t="s">
        <v>937</v>
      </c>
      <c r="AB398" s="381" t="s">
        <v>949</v>
      </c>
      <c r="AC398" s="416" t="s">
        <v>937</v>
      </c>
      <c r="AD398" s="381" t="s">
        <v>949</v>
      </c>
    </row>
    <row r="399" spans="1:32" s="9" customFormat="1" ht="18">
      <c r="A399" s="32">
        <v>29</v>
      </c>
      <c r="B399" s="51" t="s">
        <v>472</v>
      </c>
      <c r="C399" s="51" t="s">
        <v>473</v>
      </c>
      <c r="D399" s="200">
        <v>19</v>
      </c>
      <c r="E399" s="200" t="s">
        <v>32</v>
      </c>
      <c r="F399" s="200" t="s">
        <v>1330</v>
      </c>
      <c r="G399" s="200" t="s">
        <v>1334</v>
      </c>
      <c r="H399" s="158">
        <v>46</v>
      </c>
      <c r="I399" s="158">
        <v>46</v>
      </c>
      <c r="J399" s="33">
        <f t="shared" ref="J399:J414" si="161">I399/H399*100</f>
        <v>100</v>
      </c>
      <c r="K399" s="158">
        <v>42</v>
      </c>
      <c r="L399" s="33">
        <f t="shared" ref="L399:L414" si="162">K399/I399*100</f>
        <v>91.304347826086953</v>
      </c>
      <c r="M399" s="296">
        <v>0</v>
      </c>
      <c r="N399" s="33">
        <f>M399/I399*100</f>
        <v>0</v>
      </c>
      <c r="O399" s="296">
        <v>35</v>
      </c>
      <c r="P399" s="33">
        <f t="shared" ref="P399:P414" si="163">O399/I399*100</f>
        <v>76.08695652173914</v>
      </c>
      <c r="Q399" s="296">
        <v>41</v>
      </c>
      <c r="R399" s="33">
        <f>Q399/I399*100</f>
        <v>89.130434782608688</v>
      </c>
      <c r="S399" s="296">
        <v>0</v>
      </c>
      <c r="T399" s="33">
        <f>S399/I399*100</f>
        <v>0</v>
      </c>
      <c r="U399" s="296">
        <v>0</v>
      </c>
      <c r="V399" s="33">
        <f>U399/I399*100</f>
        <v>0</v>
      </c>
      <c r="W399" s="296">
        <v>0</v>
      </c>
      <c r="X399" s="33">
        <f>W399/I399*100</f>
        <v>0</v>
      </c>
      <c r="Y399" s="509">
        <v>0</v>
      </c>
      <c r="Z399" s="33">
        <f>Y399/I399*100</f>
        <v>0</v>
      </c>
      <c r="AA399" s="296">
        <v>0</v>
      </c>
      <c r="AB399" s="396">
        <f>AA399/I399*100</f>
        <v>0</v>
      </c>
      <c r="AC399" s="296">
        <v>34</v>
      </c>
      <c r="AD399" s="396">
        <f>AC399/I399*100</f>
        <v>73.91304347826086</v>
      </c>
      <c r="AE399" s="15">
        <v>1</v>
      </c>
      <c r="AF399" s="15">
        <v>1</v>
      </c>
    </row>
    <row r="400" spans="1:32" s="9" customFormat="1" ht="18">
      <c r="A400" s="32">
        <v>30</v>
      </c>
      <c r="B400" s="51" t="s">
        <v>1839</v>
      </c>
      <c r="C400" s="51" t="s">
        <v>474</v>
      </c>
      <c r="D400" s="32">
        <v>14</v>
      </c>
      <c r="E400" s="200" t="s">
        <v>32</v>
      </c>
      <c r="F400" s="200" t="s">
        <v>1330</v>
      </c>
      <c r="G400" s="200" t="s">
        <v>1334</v>
      </c>
      <c r="H400" s="158">
        <v>9</v>
      </c>
      <c r="I400" s="158">
        <v>9</v>
      </c>
      <c r="J400" s="33">
        <f t="shared" si="161"/>
        <v>100</v>
      </c>
      <c r="K400" s="158">
        <v>0</v>
      </c>
      <c r="L400" s="33">
        <f t="shared" si="162"/>
        <v>0</v>
      </c>
      <c r="M400" s="296">
        <v>0</v>
      </c>
      <c r="N400" s="33">
        <f t="shared" ref="N400:N414" si="164">M400/I400*100</f>
        <v>0</v>
      </c>
      <c r="O400" s="296">
        <v>0</v>
      </c>
      <c r="P400" s="33">
        <f t="shared" si="163"/>
        <v>0</v>
      </c>
      <c r="Q400" s="296">
        <v>0</v>
      </c>
      <c r="R400" s="33">
        <f t="shared" ref="R400:R414" si="165">Q400/I400*100</f>
        <v>0</v>
      </c>
      <c r="S400" s="296">
        <v>0</v>
      </c>
      <c r="T400" s="33">
        <f t="shared" ref="T400:T414" si="166">S400/I400*100</f>
        <v>0</v>
      </c>
      <c r="U400" s="296">
        <v>0</v>
      </c>
      <c r="V400" s="33">
        <f t="shared" ref="V400:V414" si="167">U400/I400*100</f>
        <v>0</v>
      </c>
      <c r="W400" s="296">
        <v>0</v>
      </c>
      <c r="X400" s="33">
        <f t="shared" ref="X400:X414" si="168">W400/I400*100</f>
        <v>0</v>
      </c>
      <c r="Y400" s="509">
        <v>0</v>
      </c>
      <c r="Z400" s="33">
        <f t="shared" ref="Z400:Z414" si="169">Y400/I400*100</f>
        <v>0</v>
      </c>
      <c r="AA400" s="296">
        <v>0</v>
      </c>
      <c r="AB400" s="396">
        <f t="shared" ref="AB400:AB414" si="170">AA400/I400*100</f>
        <v>0</v>
      </c>
      <c r="AC400" s="296">
        <v>0</v>
      </c>
      <c r="AD400" s="396">
        <f t="shared" ref="AD400:AD414" si="171">AC400/I400*100</f>
        <v>0</v>
      </c>
      <c r="AE400" s="15">
        <v>1</v>
      </c>
      <c r="AF400" s="15">
        <v>1</v>
      </c>
    </row>
    <row r="401" spans="1:32" s="9" customFormat="1" ht="18">
      <c r="A401" s="32">
        <v>31</v>
      </c>
      <c r="B401" s="51" t="s">
        <v>475</v>
      </c>
      <c r="C401" s="51" t="s">
        <v>476</v>
      </c>
      <c r="D401" s="32">
        <v>18</v>
      </c>
      <c r="E401" s="200" t="s">
        <v>32</v>
      </c>
      <c r="F401" s="200" t="s">
        <v>1330</v>
      </c>
      <c r="G401" s="200" t="s">
        <v>1334</v>
      </c>
      <c r="H401" s="158">
        <v>36</v>
      </c>
      <c r="I401" s="158">
        <v>36</v>
      </c>
      <c r="J401" s="33">
        <f t="shared" si="161"/>
        <v>100</v>
      </c>
      <c r="K401" s="158">
        <v>2</v>
      </c>
      <c r="L401" s="33">
        <f t="shared" si="162"/>
        <v>5.5555555555555554</v>
      </c>
      <c r="M401" s="296">
        <v>2</v>
      </c>
      <c r="N401" s="33">
        <f t="shared" si="164"/>
        <v>5.5555555555555554</v>
      </c>
      <c r="O401" s="296">
        <v>0</v>
      </c>
      <c r="P401" s="33">
        <f t="shared" si="163"/>
        <v>0</v>
      </c>
      <c r="Q401" s="296">
        <v>0</v>
      </c>
      <c r="R401" s="33">
        <f t="shared" si="165"/>
        <v>0</v>
      </c>
      <c r="S401" s="296">
        <v>0</v>
      </c>
      <c r="T401" s="33">
        <f t="shared" si="166"/>
        <v>0</v>
      </c>
      <c r="U401" s="296">
        <v>0</v>
      </c>
      <c r="V401" s="33">
        <f t="shared" si="167"/>
        <v>0</v>
      </c>
      <c r="W401" s="296">
        <v>0</v>
      </c>
      <c r="X401" s="33">
        <f t="shared" si="168"/>
        <v>0</v>
      </c>
      <c r="Y401" s="509">
        <v>0</v>
      </c>
      <c r="Z401" s="33">
        <f t="shared" si="169"/>
        <v>0</v>
      </c>
      <c r="AA401" s="296">
        <v>0</v>
      </c>
      <c r="AB401" s="396">
        <f t="shared" si="170"/>
        <v>0</v>
      </c>
      <c r="AC401" s="296">
        <v>0</v>
      </c>
      <c r="AD401" s="396">
        <f t="shared" si="171"/>
        <v>0</v>
      </c>
      <c r="AE401" s="15">
        <v>1</v>
      </c>
      <c r="AF401" s="15">
        <v>1</v>
      </c>
    </row>
    <row r="402" spans="1:32" s="9" customFormat="1" ht="18">
      <c r="A402" s="32">
        <v>32</v>
      </c>
      <c r="B402" s="51" t="s">
        <v>477</v>
      </c>
      <c r="C402" s="51" t="s">
        <v>478</v>
      </c>
      <c r="D402" s="32">
        <v>9</v>
      </c>
      <c r="E402" s="200" t="s">
        <v>32</v>
      </c>
      <c r="F402" s="200" t="s">
        <v>1330</v>
      </c>
      <c r="G402" s="200" t="s">
        <v>1334</v>
      </c>
      <c r="H402" s="158">
        <v>26</v>
      </c>
      <c r="I402" s="158">
        <v>15</v>
      </c>
      <c r="J402" s="33">
        <f t="shared" si="161"/>
        <v>57.692307692307686</v>
      </c>
      <c r="K402" s="158">
        <v>8</v>
      </c>
      <c r="L402" s="33">
        <f t="shared" si="162"/>
        <v>53.333333333333336</v>
      </c>
      <c r="M402" s="296">
        <v>0</v>
      </c>
      <c r="N402" s="33">
        <f t="shared" si="164"/>
        <v>0</v>
      </c>
      <c r="O402" s="296">
        <v>6</v>
      </c>
      <c r="P402" s="33">
        <f t="shared" si="163"/>
        <v>40</v>
      </c>
      <c r="Q402" s="296">
        <v>6</v>
      </c>
      <c r="R402" s="33">
        <f t="shared" si="165"/>
        <v>40</v>
      </c>
      <c r="S402" s="296">
        <v>0</v>
      </c>
      <c r="T402" s="33">
        <f t="shared" si="166"/>
        <v>0</v>
      </c>
      <c r="U402" s="296">
        <v>0</v>
      </c>
      <c r="V402" s="33">
        <f t="shared" si="167"/>
        <v>0</v>
      </c>
      <c r="W402" s="296">
        <v>0</v>
      </c>
      <c r="X402" s="33">
        <f t="shared" si="168"/>
        <v>0</v>
      </c>
      <c r="Y402" s="509">
        <v>0</v>
      </c>
      <c r="Z402" s="33">
        <f t="shared" si="169"/>
        <v>0</v>
      </c>
      <c r="AA402" s="296">
        <v>0</v>
      </c>
      <c r="AB402" s="396">
        <f t="shared" si="170"/>
        <v>0</v>
      </c>
      <c r="AC402" s="296">
        <v>4</v>
      </c>
      <c r="AD402" s="396">
        <f t="shared" si="171"/>
        <v>26.666666666666668</v>
      </c>
      <c r="AE402" s="15">
        <v>1</v>
      </c>
      <c r="AF402" s="15">
        <v>1</v>
      </c>
    </row>
    <row r="403" spans="1:32" s="198" customFormat="1" ht="18">
      <c r="A403" s="32">
        <v>33</v>
      </c>
      <c r="B403" s="51" t="s">
        <v>377</v>
      </c>
      <c r="C403" s="51" t="s">
        <v>378</v>
      </c>
      <c r="D403" s="32">
        <v>1</v>
      </c>
      <c r="E403" s="200" t="s">
        <v>32</v>
      </c>
      <c r="F403" s="200" t="s">
        <v>1330</v>
      </c>
      <c r="G403" s="200" t="s">
        <v>1334</v>
      </c>
      <c r="H403" s="158"/>
      <c r="I403" s="158"/>
      <c r="J403" s="33" t="e">
        <f t="shared" si="161"/>
        <v>#DIV/0!</v>
      </c>
      <c r="K403" s="158"/>
      <c r="L403" s="33" t="e">
        <f t="shared" si="162"/>
        <v>#DIV/0!</v>
      </c>
      <c r="M403" s="296"/>
      <c r="N403" s="33" t="e">
        <f t="shared" si="164"/>
        <v>#DIV/0!</v>
      </c>
      <c r="O403" s="296"/>
      <c r="P403" s="33" t="e">
        <f t="shared" si="163"/>
        <v>#DIV/0!</v>
      </c>
      <c r="Q403" s="296"/>
      <c r="R403" s="33" t="e">
        <f t="shared" si="165"/>
        <v>#DIV/0!</v>
      </c>
      <c r="S403" s="296"/>
      <c r="T403" s="33" t="e">
        <f t="shared" si="166"/>
        <v>#DIV/0!</v>
      </c>
      <c r="U403" s="296"/>
      <c r="V403" s="33" t="e">
        <f t="shared" si="167"/>
        <v>#DIV/0!</v>
      </c>
      <c r="W403" s="296"/>
      <c r="X403" s="33" t="e">
        <f t="shared" si="168"/>
        <v>#DIV/0!</v>
      </c>
      <c r="Y403" s="509"/>
      <c r="Z403" s="33" t="e">
        <f t="shared" si="169"/>
        <v>#DIV/0!</v>
      </c>
      <c r="AA403" s="296"/>
      <c r="AB403" s="396" t="e">
        <f t="shared" si="170"/>
        <v>#DIV/0!</v>
      </c>
      <c r="AC403" s="296"/>
      <c r="AD403" s="396" t="e">
        <f t="shared" si="171"/>
        <v>#DIV/0!</v>
      </c>
      <c r="AE403" s="202">
        <v>1</v>
      </c>
      <c r="AF403" s="202">
        <v>0</v>
      </c>
    </row>
    <row r="404" spans="1:32" s="9" customFormat="1" ht="18">
      <c r="A404" s="32">
        <v>34</v>
      </c>
      <c r="B404" s="51" t="s">
        <v>479</v>
      </c>
      <c r="C404" s="51" t="s">
        <v>480</v>
      </c>
      <c r="D404" s="32">
        <v>6</v>
      </c>
      <c r="E404" s="200" t="s">
        <v>32</v>
      </c>
      <c r="F404" s="200" t="s">
        <v>1330</v>
      </c>
      <c r="G404" s="200" t="s">
        <v>1334</v>
      </c>
      <c r="H404" s="158">
        <v>34</v>
      </c>
      <c r="I404" s="158">
        <v>23</v>
      </c>
      <c r="J404" s="33">
        <f t="shared" si="161"/>
        <v>67.64705882352942</v>
      </c>
      <c r="K404" s="158">
        <v>3</v>
      </c>
      <c r="L404" s="33">
        <f t="shared" si="162"/>
        <v>13.043478260869565</v>
      </c>
      <c r="M404" s="296">
        <v>0</v>
      </c>
      <c r="N404" s="33">
        <f t="shared" si="164"/>
        <v>0</v>
      </c>
      <c r="O404" s="296">
        <v>3</v>
      </c>
      <c r="P404" s="33">
        <f t="shared" si="163"/>
        <v>13.043478260869565</v>
      </c>
      <c r="Q404" s="296">
        <v>0</v>
      </c>
      <c r="R404" s="33">
        <f t="shared" si="165"/>
        <v>0</v>
      </c>
      <c r="S404" s="296">
        <v>0</v>
      </c>
      <c r="T404" s="33">
        <f t="shared" si="166"/>
        <v>0</v>
      </c>
      <c r="U404" s="296">
        <v>0</v>
      </c>
      <c r="V404" s="33">
        <f t="shared" si="167"/>
        <v>0</v>
      </c>
      <c r="W404" s="296">
        <v>0</v>
      </c>
      <c r="X404" s="33">
        <f t="shared" si="168"/>
        <v>0</v>
      </c>
      <c r="Y404" s="509">
        <v>0</v>
      </c>
      <c r="Z404" s="33">
        <f t="shared" si="169"/>
        <v>0</v>
      </c>
      <c r="AA404" s="296">
        <v>0</v>
      </c>
      <c r="AB404" s="396">
        <f t="shared" si="170"/>
        <v>0</v>
      </c>
      <c r="AC404" s="296">
        <v>0</v>
      </c>
      <c r="AD404" s="396">
        <f t="shared" si="171"/>
        <v>0</v>
      </c>
      <c r="AE404" s="15">
        <v>1</v>
      </c>
      <c r="AF404" s="15">
        <v>1</v>
      </c>
    </row>
    <row r="405" spans="1:32" s="9" customFormat="1" ht="18">
      <c r="A405" s="32">
        <v>35</v>
      </c>
      <c r="B405" s="51" t="s">
        <v>1842</v>
      </c>
      <c r="C405" s="51" t="s">
        <v>1843</v>
      </c>
      <c r="D405" s="32">
        <v>15</v>
      </c>
      <c r="E405" s="200" t="s">
        <v>32</v>
      </c>
      <c r="F405" s="200" t="s">
        <v>1330</v>
      </c>
      <c r="G405" s="200" t="s">
        <v>1334</v>
      </c>
      <c r="H405" s="158">
        <v>13</v>
      </c>
      <c r="I405" s="158">
        <v>12</v>
      </c>
      <c r="J405" s="33">
        <f t="shared" si="161"/>
        <v>92.307692307692307</v>
      </c>
      <c r="K405" s="158">
        <v>11</v>
      </c>
      <c r="L405" s="33">
        <f t="shared" si="162"/>
        <v>91.666666666666657</v>
      </c>
      <c r="M405" s="296">
        <v>0</v>
      </c>
      <c r="N405" s="33">
        <f t="shared" si="164"/>
        <v>0</v>
      </c>
      <c r="O405" s="296">
        <v>11</v>
      </c>
      <c r="P405" s="33">
        <f t="shared" si="163"/>
        <v>91.666666666666657</v>
      </c>
      <c r="Q405" s="296">
        <v>6</v>
      </c>
      <c r="R405" s="33">
        <f t="shared" si="165"/>
        <v>50</v>
      </c>
      <c r="S405" s="296">
        <v>0</v>
      </c>
      <c r="T405" s="33">
        <f t="shared" si="166"/>
        <v>0</v>
      </c>
      <c r="U405" s="296">
        <v>0</v>
      </c>
      <c r="V405" s="33">
        <f t="shared" si="167"/>
        <v>0</v>
      </c>
      <c r="W405" s="296">
        <v>0</v>
      </c>
      <c r="X405" s="33">
        <f t="shared" si="168"/>
        <v>0</v>
      </c>
      <c r="Y405" s="509">
        <v>0</v>
      </c>
      <c r="Z405" s="33">
        <f t="shared" si="169"/>
        <v>0</v>
      </c>
      <c r="AA405" s="296">
        <v>0</v>
      </c>
      <c r="AB405" s="396">
        <f t="shared" si="170"/>
        <v>0</v>
      </c>
      <c r="AC405" s="296">
        <v>6</v>
      </c>
      <c r="AD405" s="396">
        <f t="shared" si="171"/>
        <v>50</v>
      </c>
      <c r="AE405" s="15">
        <v>1</v>
      </c>
      <c r="AF405" s="15">
        <v>1</v>
      </c>
    </row>
    <row r="406" spans="1:32" s="9" customFormat="1" ht="18">
      <c r="A406" s="32">
        <v>36</v>
      </c>
      <c r="B406" s="51" t="s">
        <v>1844</v>
      </c>
      <c r="C406" s="51" t="s">
        <v>1845</v>
      </c>
      <c r="D406" s="32">
        <v>7</v>
      </c>
      <c r="E406" s="200" t="s">
        <v>32</v>
      </c>
      <c r="F406" s="200" t="s">
        <v>1330</v>
      </c>
      <c r="G406" s="200" t="s">
        <v>1334</v>
      </c>
      <c r="H406" s="158">
        <v>16</v>
      </c>
      <c r="I406" s="158">
        <v>13</v>
      </c>
      <c r="J406" s="33">
        <f t="shared" si="161"/>
        <v>81.25</v>
      </c>
      <c r="K406" s="158">
        <v>1</v>
      </c>
      <c r="L406" s="33">
        <f t="shared" si="162"/>
        <v>7.6923076923076925</v>
      </c>
      <c r="M406" s="296">
        <v>0</v>
      </c>
      <c r="N406" s="33">
        <f t="shared" si="164"/>
        <v>0</v>
      </c>
      <c r="O406" s="296">
        <v>1</v>
      </c>
      <c r="P406" s="33">
        <f t="shared" si="163"/>
        <v>7.6923076923076925</v>
      </c>
      <c r="Q406" s="296">
        <v>0</v>
      </c>
      <c r="R406" s="33">
        <f t="shared" si="165"/>
        <v>0</v>
      </c>
      <c r="S406" s="296">
        <v>0</v>
      </c>
      <c r="T406" s="33">
        <f t="shared" si="166"/>
        <v>0</v>
      </c>
      <c r="U406" s="296">
        <v>0</v>
      </c>
      <c r="V406" s="33">
        <f t="shared" si="167"/>
        <v>0</v>
      </c>
      <c r="W406" s="296">
        <v>0</v>
      </c>
      <c r="X406" s="33">
        <f t="shared" si="168"/>
        <v>0</v>
      </c>
      <c r="Y406" s="509">
        <v>0</v>
      </c>
      <c r="Z406" s="33">
        <f t="shared" si="169"/>
        <v>0</v>
      </c>
      <c r="AA406" s="296">
        <v>0</v>
      </c>
      <c r="AB406" s="396">
        <f t="shared" si="170"/>
        <v>0</v>
      </c>
      <c r="AC406" s="296">
        <v>0</v>
      </c>
      <c r="AD406" s="396">
        <f t="shared" si="171"/>
        <v>0</v>
      </c>
      <c r="AE406" s="15">
        <v>1</v>
      </c>
      <c r="AF406" s="15">
        <v>1</v>
      </c>
    </row>
    <row r="407" spans="1:32" s="198" customFormat="1" ht="18">
      <c r="A407" s="32">
        <v>37</v>
      </c>
      <c r="B407" s="51" t="s">
        <v>2187</v>
      </c>
      <c r="C407" s="51"/>
      <c r="D407" s="32">
        <v>13</v>
      </c>
      <c r="E407" s="200" t="s">
        <v>32</v>
      </c>
      <c r="F407" s="200" t="s">
        <v>1330</v>
      </c>
      <c r="G407" s="200" t="s">
        <v>1334</v>
      </c>
      <c r="H407" s="158"/>
      <c r="I407" s="158"/>
      <c r="J407" s="33" t="e">
        <f t="shared" si="161"/>
        <v>#DIV/0!</v>
      </c>
      <c r="K407" s="158"/>
      <c r="L407" s="33" t="e">
        <f t="shared" si="162"/>
        <v>#DIV/0!</v>
      </c>
      <c r="M407" s="296"/>
      <c r="N407" s="33" t="e">
        <f t="shared" si="164"/>
        <v>#DIV/0!</v>
      </c>
      <c r="O407" s="296"/>
      <c r="P407" s="33" t="e">
        <f t="shared" si="163"/>
        <v>#DIV/0!</v>
      </c>
      <c r="Q407" s="296"/>
      <c r="R407" s="33" t="e">
        <f t="shared" si="165"/>
        <v>#DIV/0!</v>
      </c>
      <c r="S407" s="296"/>
      <c r="T407" s="33" t="e">
        <f t="shared" si="166"/>
        <v>#DIV/0!</v>
      </c>
      <c r="U407" s="296"/>
      <c r="V407" s="33" t="e">
        <f t="shared" si="167"/>
        <v>#DIV/0!</v>
      </c>
      <c r="W407" s="296"/>
      <c r="X407" s="33" t="e">
        <f t="shared" si="168"/>
        <v>#DIV/0!</v>
      </c>
      <c r="Y407" s="509"/>
      <c r="Z407" s="33" t="e">
        <f t="shared" si="169"/>
        <v>#DIV/0!</v>
      </c>
      <c r="AA407" s="296"/>
      <c r="AB407" s="396" t="e">
        <f t="shared" si="170"/>
        <v>#DIV/0!</v>
      </c>
      <c r="AC407" s="296"/>
      <c r="AD407" s="396" t="e">
        <f t="shared" si="171"/>
        <v>#DIV/0!</v>
      </c>
      <c r="AE407" s="202">
        <v>1</v>
      </c>
      <c r="AF407" s="202">
        <v>0</v>
      </c>
    </row>
    <row r="408" spans="1:32" s="198" customFormat="1" ht="18">
      <c r="A408" s="32">
        <v>38</v>
      </c>
      <c r="B408" s="51" t="s">
        <v>481</v>
      </c>
      <c r="C408" s="51" t="s">
        <v>482</v>
      </c>
      <c r="D408" s="32">
        <v>5</v>
      </c>
      <c r="E408" s="200" t="s">
        <v>483</v>
      </c>
      <c r="F408" s="200" t="s">
        <v>1330</v>
      </c>
      <c r="G408" s="200" t="s">
        <v>1334</v>
      </c>
      <c r="H408" s="158"/>
      <c r="I408" s="158"/>
      <c r="J408" s="33" t="e">
        <f t="shared" si="161"/>
        <v>#DIV/0!</v>
      </c>
      <c r="K408" s="158"/>
      <c r="L408" s="33" t="e">
        <f t="shared" si="162"/>
        <v>#DIV/0!</v>
      </c>
      <c r="M408" s="296"/>
      <c r="N408" s="33" t="e">
        <f t="shared" si="164"/>
        <v>#DIV/0!</v>
      </c>
      <c r="O408" s="296"/>
      <c r="P408" s="33" t="e">
        <f t="shared" si="163"/>
        <v>#DIV/0!</v>
      </c>
      <c r="Q408" s="296"/>
      <c r="R408" s="33" t="e">
        <f t="shared" si="165"/>
        <v>#DIV/0!</v>
      </c>
      <c r="S408" s="296"/>
      <c r="T408" s="33" t="e">
        <f t="shared" si="166"/>
        <v>#DIV/0!</v>
      </c>
      <c r="U408" s="296"/>
      <c r="V408" s="33" t="e">
        <f t="shared" si="167"/>
        <v>#DIV/0!</v>
      </c>
      <c r="W408" s="296"/>
      <c r="X408" s="33" t="e">
        <f t="shared" si="168"/>
        <v>#DIV/0!</v>
      </c>
      <c r="Y408" s="509"/>
      <c r="Z408" s="33" t="e">
        <f t="shared" si="169"/>
        <v>#DIV/0!</v>
      </c>
      <c r="AA408" s="296"/>
      <c r="AB408" s="396" t="e">
        <f t="shared" si="170"/>
        <v>#DIV/0!</v>
      </c>
      <c r="AC408" s="296"/>
      <c r="AD408" s="396" t="e">
        <f t="shared" si="171"/>
        <v>#DIV/0!</v>
      </c>
      <c r="AE408" s="202">
        <v>1</v>
      </c>
      <c r="AF408" s="202">
        <v>0</v>
      </c>
    </row>
    <row r="409" spans="1:32" s="198" customFormat="1" ht="18">
      <c r="A409" s="32">
        <v>39</v>
      </c>
      <c r="B409" s="51" t="s">
        <v>484</v>
      </c>
      <c r="C409" s="51" t="s">
        <v>485</v>
      </c>
      <c r="D409" s="32">
        <v>6</v>
      </c>
      <c r="E409" s="200" t="s">
        <v>1322</v>
      </c>
      <c r="F409" s="200" t="s">
        <v>1330</v>
      </c>
      <c r="G409" s="200" t="s">
        <v>1334</v>
      </c>
      <c r="H409" s="158"/>
      <c r="I409" s="158"/>
      <c r="J409" s="33" t="e">
        <f t="shared" si="161"/>
        <v>#DIV/0!</v>
      </c>
      <c r="K409" s="158"/>
      <c r="L409" s="33" t="e">
        <f t="shared" si="162"/>
        <v>#DIV/0!</v>
      </c>
      <c r="M409" s="296"/>
      <c r="N409" s="33" t="e">
        <f t="shared" si="164"/>
        <v>#DIV/0!</v>
      </c>
      <c r="O409" s="296"/>
      <c r="P409" s="33" t="e">
        <f t="shared" si="163"/>
        <v>#DIV/0!</v>
      </c>
      <c r="Q409" s="296"/>
      <c r="R409" s="33" t="e">
        <f t="shared" si="165"/>
        <v>#DIV/0!</v>
      </c>
      <c r="S409" s="296"/>
      <c r="T409" s="33" t="e">
        <f t="shared" si="166"/>
        <v>#DIV/0!</v>
      </c>
      <c r="U409" s="296"/>
      <c r="V409" s="33" t="e">
        <f t="shared" si="167"/>
        <v>#DIV/0!</v>
      </c>
      <c r="W409" s="296"/>
      <c r="X409" s="33" t="e">
        <f t="shared" si="168"/>
        <v>#DIV/0!</v>
      </c>
      <c r="Y409" s="509"/>
      <c r="Z409" s="33" t="e">
        <f t="shared" si="169"/>
        <v>#DIV/0!</v>
      </c>
      <c r="AA409" s="296"/>
      <c r="AB409" s="396" t="e">
        <f t="shared" si="170"/>
        <v>#DIV/0!</v>
      </c>
      <c r="AC409" s="296"/>
      <c r="AD409" s="396" t="e">
        <f t="shared" si="171"/>
        <v>#DIV/0!</v>
      </c>
      <c r="AE409" s="202">
        <v>1</v>
      </c>
      <c r="AF409" s="202">
        <v>0</v>
      </c>
    </row>
    <row r="410" spans="1:32" s="19" customFormat="1" ht="18">
      <c r="A410" s="32">
        <v>40</v>
      </c>
      <c r="B410" s="51" t="s">
        <v>486</v>
      </c>
      <c r="C410" s="51" t="s">
        <v>487</v>
      </c>
      <c r="D410" s="32">
        <v>6</v>
      </c>
      <c r="E410" s="200" t="s">
        <v>1322</v>
      </c>
      <c r="F410" s="200" t="s">
        <v>1330</v>
      </c>
      <c r="G410" s="200" t="s">
        <v>1334</v>
      </c>
      <c r="H410" s="158">
        <v>22</v>
      </c>
      <c r="I410" s="158">
        <v>21</v>
      </c>
      <c r="J410" s="33">
        <f t="shared" si="161"/>
        <v>95.454545454545453</v>
      </c>
      <c r="K410" s="158">
        <v>20</v>
      </c>
      <c r="L410" s="33">
        <f t="shared" si="162"/>
        <v>95.238095238095227</v>
      </c>
      <c r="M410" s="296">
        <v>0</v>
      </c>
      <c r="N410" s="33">
        <f t="shared" si="164"/>
        <v>0</v>
      </c>
      <c r="O410" s="296">
        <v>17</v>
      </c>
      <c r="P410" s="33">
        <f t="shared" si="163"/>
        <v>80.952380952380949</v>
      </c>
      <c r="Q410" s="296">
        <v>7</v>
      </c>
      <c r="R410" s="33">
        <f t="shared" si="165"/>
        <v>33.333333333333329</v>
      </c>
      <c r="S410" s="296">
        <v>0</v>
      </c>
      <c r="T410" s="33">
        <f t="shared" si="166"/>
        <v>0</v>
      </c>
      <c r="U410" s="296">
        <v>0</v>
      </c>
      <c r="V410" s="33">
        <f t="shared" si="167"/>
        <v>0</v>
      </c>
      <c r="W410" s="296">
        <v>0</v>
      </c>
      <c r="X410" s="33">
        <f t="shared" si="168"/>
        <v>0</v>
      </c>
      <c r="Y410" s="509">
        <v>0</v>
      </c>
      <c r="Z410" s="33">
        <f t="shared" si="169"/>
        <v>0</v>
      </c>
      <c r="AA410" s="296">
        <v>0</v>
      </c>
      <c r="AB410" s="396">
        <f t="shared" si="170"/>
        <v>0</v>
      </c>
      <c r="AC410" s="296">
        <v>4</v>
      </c>
      <c r="AD410" s="396">
        <f t="shared" si="171"/>
        <v>19.047619047619047</v>
      </c>
      <c r="AE410" s="15">
        <v>1</v>
      </c>
      <c r="AF410" s="15">
        <v>1</v>
      </c>
    </row>
    <row r="411" spans="1:32" s="9" customFormat="1" ht="18">
      <c r="A411" s="32">
        <v>41</v>
      </c>
      <c r="B411" s="51" t="s">
        <v>488</v>
      </c>
      <c r="C411" s="51" t="s">
        <v>489</v>
      </c>
      <c r="D411" s="32">
        <v>11</v>
      </c>
      <c r="E411" s="200" t="s">
        <v>1322</v>
      </c>
      <c r="F411" s="200" t="s">
        <v>1330</v>
      </c>
      <c r="G411" s="200" t="s">
        <v>1334</v>
      </c>
      <c r="H411" s="158">
        <v>24</v>
      </c>
      <c r="I411" s="158">
        <v>15</v>
      </c>
      <c r="J411" s="33">
        <f t="shared" si="161"/>
        <v>62.5</v>
      </c>
      <c r="K411" s="158">
        <v>13</v>
      </c>
      <c r="L411" s="33">
        <f t="shared" si="162"/>
        <v>86.666666666666671</v>
      </c>
      <c r="M411" s="296">
        <v>0</v>
      </c>
      <c r="N411" s="33">
        <f t="shared" si="164"/>
        <v>0</v>
      </c>
      <c r="O411" s="296">
        <v>12</v>
      </c>
      <c r="P411" s="33">
        <f t="shared" si="163"/>
        <v>80</v>
      </c>
      <c r="Q411" s="296">
        <v>3</v>
      </c>
      <c r="R411" s="33">
        <f t="shared" si="165"/>
        <v>20</v>
      </c>
      <c r="S411" s="296">
        <v>0</v>
      </c>
      <c r="T411" s="33">
        <f t="shared" si="166"/>
        <v>0</v>
      </c>
      <c r="U411" s="296">
        <v>0</v>
      </c>
      <c r="V411" s="33">
        <f t="shared" si="167"/>
        <v>0</v>
      </c>
      <c r="W411" s="296">
        <v>0</v>
      </c>
      <c r="X411" s="33">
        <f t="shared" si="168"/>
        <v>0</v>
      </c>
      <c r="Y411" s="509">
        <v>0</v>
      </c>
      <c r="Z411" s="33">
        <f t="shared" si="169"/>
        <v>0</v>
      </c>
      <c r="AA411" s="296">
        <v>0</v>
      </c>
      <c r="AB411" s="396">
        <f t="shared" si="170"/>
        <v>0</v>
      </c>
      <c r="AC411" s="296">
        <v>2</v>
      </c>
      <c r="AD411" s="396">
        <f t="shared" si="171"/>
        <v>13.333333333333334</v>
      </c>
      <c r="AE411" s="15">
        <v>1</v>
      </c>
      <c r="AF411" s="15">
        <v>1</v>
      </c>
    </row>
    <row r="412" spans="1:32" s="9" customFormat="1" ht="18">
      <c r="A412" s="32">
        <v>42</v>
      </c>
      <c r="B412" s="51" t="s">
        <v>490</v>
      </c>
      <c r="C412" s="51" t="s">
        <v>491</v>
      </c>
      <c r="D412" s="32">
        <v>10</v>
      </c>
      <c r="E412" s="200" t="s">
        <v>1322</v>
      </c>
      <c r="F412" s="200" t="s">
        <v>1330</v>
      </c>
      <c r="G412" s="200" t="s">
        <v>1334</v>
      </c>
      <c r="H412" s="158">
        <v>31</v>
      </c>
      <c r="I412" s="158">
        <v>23</v>
      </c>
      <c r="J412" s="33">
        <f t="shared" si="161"/>
        <v>74.193548387096769</v>
      </c>
      <c r="K412" s="158">
        <v>7</v>
      </c>
      <c r="L412" s="33">
        <f t="shared" si="162"/>
        <v>30.434782608695656</v>
      </c>
      <c r="M412" s="296">
        <v>0</v>
      </c>
      <c r="N412" s="33">
        <f t="shared" si="164"/>
        <v>0</v>
      </c>
      <c r="O412" s="296">
        <v>4</v>
      </c>
      <c r="P412" s="33">
        <f t="shared" si="163"/>
        <v>17.391304347826086</v>
      </c>
      <c r="Q412" s="296">
        <v>3</v>
      </c>
      <c r="R412" s="33">
        <f t="shared" si="165"/>
        <v>13.043478260869565</v>
      </c>
      <c r="S412" s="296">
        <v>0</v>
      </c>
      <c r="T412" s="33">
        <f t="shared" si="166"/>
        <v>0</v>
      </c>
      <c r="U412" s="296">
        <v>0</v>
      </c>
      <c r="V412" s="33">
        <f t="shared" si="167"/>
        <v>0</v>
      </c>
      <c r="W412" s="296">
        <v>0</v>
      </c>
      <c r="X412" s="33">
        <f t="shared" si="168"/>
        <v>0</v>
      </c>
      <c r="Y412" s="509">
        <v>0</v>
      </c>
      <c r="Z412" s="33">
        <f t="shared" si="169"/>
        <v>0</v>
      </c>
      <c r="AA412" s="296">
        <v>0</v>
      </c>
      <c r="AB412" s="396">
        <f t="shared" si="170"/>
        <v>0</v>
      </c>
      <c r="AC412" s="296">
        <v>0</v>
      </c>
      <c r="AD412" s="396">
        <f t="shared" si="171"/>
        <v>0</v>
      </c>
      <c r="AE412" s="15">
        <v>1</v>
      </c>
      <c r="AF412" s="15">
        <v>1</v>
      </c>
    </row>
    <row r="413" spans="1:32" s="9" customFormat="1" ht="18">
      <c r="A413" s="32">
        <v>43</v>
      </c>
      <c r="B413" s="51" t="s">
        <v>492</v>
      </c>
      <c r="C413" s="51" t="s">
        <v>493</v>
      </c>
      <c r="D413" s="32">
        <v>9</v>
      </c>
      <c r="E413" s="200" t="s">
        <v>1322</v>
      </c>
      <c r="F413" s="200" t="s">
        <v>1330</v>
      </c>
      <c r="G413" s="200" t="s">
        <v>1334</v>
      </c>
      <c r="H413" s="158">
        <v>18</v>
      </c>
      <c r="I413" s="158">
        <v>17</v>
      </c>
      <c r="J413" s="33">
        <f t="shared" si="161"/>
        <v>94.444444444444443</v>
      </c>
      <c r="K413" s="158">
        <v>10</v>
      </c>
      <c r="L413" s="33">
        <f t="shared" si="162"/>
        <v>58.82352941176471</v>
      </c>
      <c r="M413" s="296">
        <v>0</v>
      </c>
      <c r="N413" s="33">
        <f t="shared" si="164"/>
        <v>0</v>
      </c>
      <c r="O413" s="296">
        <v>2</v>
      </c>
      <c r="P413" s="33">
        <f t="shared" si="163"/>
        <v>11.76470588235294</v>
      </c>
      <c r="Q413" s="296">
        <v>8</v>
      </c>
      <c r="R413" s="33">
        <f t="shared" si="165"/>
        <v>47.058823529411761</v>
      </c>
      <c r="S413" s="296">
        <v>0</v>
      </c>
      <c r="T413" s="33">
        <f t="shared" si="166"/>
        <v>0</v>
      </c>
      <c r="U413" s="296">
        <v>0</v>
      </c>
      <c r="V413" s="33">
        <f t="shared" si="167"/>
        <v>0</v>
      </c>
      <c r="W413" s="296">
        <v>0</v>
      </c>
      <c r="X413" s="33">
        <f t="shared" si="168"/>
        <v>0</v>
      </c>
      <c r="Y413" s="509">
        <v>0</v>
      </c>
      <c r="Z413" s="33">
        <f t="shared" si="169"/>
        <v>0</v>
      </c>
      <c r="AA413" s="296">
        <v>0</v>
      </c>
      <c r="AB413" s="396">
        <f t="shared" si="170"/>
        <v>0</v>
      </c>
      <c r="AC413" s="296">
        <v>0</v>
      </c>
      <c r="AD413" s="396">
        <f t="shared" si="171"/>
        <v>0</v>
      </c>
      <c r="AE413" s="15">
        <v>1</v>
      </c>
      <c r="AF413" s="15">
        <v>1</v>
      </c>
    </row>
    <row r="414" spans="1:32" s="19" customFormat="1" ht="18">
      <c r="A414" s="32">
        <v>44</v>
      </c>
      <c r="B414" s="51" t="s">
        <v>494</v>
      </c>
      <c r="C414" s="51" t="s">
        <v>495</v>
      </c>
      <c r="D414" s="32">
        <v>12</v>
      </c>
      <c r="E414" s="200" t="s">
        <v>1322</v>
      </c>
      <c r="F414" s="200" t="s">
        <v>1330</v>
      </c>
      <c r="G414" s="200" t="s">
        <v>1334</v>
      </c>
      <c r="H414" s="158">
        <v>28</v>
      </c>
      <c r="I414" s="158">
        <v>21</v>
      </c>
      <c r="J414" s="33">
        <f t="shared" si="161"/>
        <v>75</v>
      </c>
      <c r="K414" s="158">
        <v>3</v>
      </c>
      <c r="L414" s="33">
        <f t="shared" si="162"/>
        <v>14.285714285714285</v>
      </c>
      <c r="M414" s="296">
        <v>0</v>
      </c>
      <c r="N414" s="33">
        <f t="shared" si="164"/>
        <v>0</v>
      </c>
      <c r="O414" s="296">
        <v>3</v>
      </c>
      <c r="P414" s="33">
        <f t="shared" si="163"/>
        <v>14.285714285714285</v>
      </c>
      <c r="Q414" s="296">
        <v>0</v>
      </c>
      <c r="R414" s="33">
        <f t="shared" si="165"/>
        <v>0</v>
      </c>
      <c r="S414" s="296">
        <v>0</v>
      </c>
      <c r="T414" s="33">
        <f t="shared" si="166"/>
        <v>0</v>
      </c>
      <c r="U414" s="296">
        <v>0</v>
      </c>
      <c r="V414" s="33">
        <f t="shared" si="167"/>
        <v>0</v>
      </c>
      <c r="W414" s="296">
        <v>0</v>
      </c>
      <c r="X414" s="33">
        <f t="shared" si="168"/>
        <v>0</v>
      </c>
      <c r="Y414" s="509">
        <v>0</v>
      </c>
      <c r="Z414" s="33">
        <f t="shared" si="169"/>
        <v>0</v>
      </c>
      <c r="AA414" s="296">
        <v>0</v>
      </c>
      <c r="AB414" s="396">
        <f t="shared" si="170"/>
        <v>0</v>
      </c>
      <c r="AC414" s="296">
        <v>0</v>
      </c>
      <c r="AD414" s="396">
        <f t="shared" si="171"/>
        <v>0</v>
      </c>
      <c r="AE414" s="15">
        <v>1</v>
      </c>
      <c r="AF414" s="15">
        <v>1</v>
      </c>
    </row>
    <row r="415" spans="1:32" ht="26.25">
      <c r="A415" s="859" t="s">
        <v>2405</v>
      </c>
      <c r="B415" s="859"/>
      <c r="C415" s="859"/>
      <c r="D415" s="859"/>
      <c r="E415" s="859"/>
      <c r="F415" s="859"/>
      <c r="G415" s="859"/>
      <c r="H415" s="859"/>
      <c r="I415" s="859"/>
      <c r="J415" s="859"/>
      <c r="K415" s="859"/>
      <c r="L415" s="860"/>
      <c r="M415" s="859"/>
      <c r="N415" s="860"/>
      <c r="O415" s="859"/>
      <c r="P415" s="860"/>
      <c r="Q415" s="859"/>
      <c r="R415" s="860"/>
      <c r="S415" s="859"/>
      <c r="T415" s="860"/>
      <c r="U415" s="859"/>
      <c r="V415" s="860"/>
      <c r="W415" s="859"/>
      <c r="X415" s="860"/>
      <c r="Y415" s="860"/>
      <c r="Z415" s="860"/>
      <c r="AA415" s="859"/>
      <c r="AB415" s="859"/>
      <c r="AC415" s="859"/>
      <c r="AD415" s="859"/>
    </row>
    <row r="416" spans="1:32" ht="23.25">
      <c r="A416" s="810" t="s">
        <v>133</v>
      </c>
      <c r="B416" s="810"/>
      <c r="C416" s="810"/>
      <c r="D416" s="810"/>
      <c r="E416" s="810"/>
      <c r="F416" s="810"/>
      <c r="G416" s="810"/>
      <c r="H416" s="810"/>
      <c r="I416" s="810"/>
      <c r="J416" s="810"/>
      <c r="K416" s="810"/>
      <c r="L416" s="857"/>
      <c r="M416" s="810"/>
      <c r="N416" s="857"/>
      <c r="O416" s="810"/>
      <c r="P416" s="857"/>
      <c r="Q416" s="810"/>
      <c r="R416" s="857"/>
      <c r="S416" s="810"/>
      <c r="T416" s="857"/>
      <c r="U416" s="810"/>
      <c r="V416" s="857"/>
      <c r="W416" s="810"/>
      <c r="X416" s="857"/>
      <c r="Y416" s="857"/>
      <c r="Z416" s="857"/>
      <c r="AA416" s="810"/>
      <c r="AB416" s="810"/>
      <c r="AC416" s="810"/>
      <c r="AD416" s="810"/>
    </row>
    <row r="417" spans="1:32" ht="15.75" customHeight="1">
      <c r="A417" s="290"/>
      <c r="B417" s="379"/>
      <c r="C417" s="379"/>
      <c r="D417" s="293"/>
      <c r="E417" s="293"/>
      <c r="F417" s="293"/>
      <c r="G417" s="293"/>
      <c r="H417" s="295"/>
      <c r="I417" s="295"/>
      <c r="J417" s="470"/>
      <c r="K417" s="295"/>
      <c r="L417" s="470"/>
      <c r="M417" s="295"/>
      <c r="N417" s="470"/>
      <c r="O417" s="295"/>
      <c r="P417" s="470"/>
      <c r="Q417" s="295"/>
      <c r="R417" s="470"/>
      <c r="S417" s="295"/>
      <c r="T417" s="470"/>
      <c r="U417" s="295"/>
      <c r="V417" s="470"/>
      <c r="W417" s="295"/>
      <c r="X417" s="470"/>
      <c r="Y417" s="496"/>
      <c r="Z417" s="470"/>
      <c r="AA417" s="295"/>
      <c r="AB417" s="378"/>
      <c r="AC417" s="295"/>
      <c r="AD417" s="378"/>
    </row>
    <row r="418" spans="1:32" ht="19.5" customHeight="1">
      <c r="A418" s="290"/>
      <c r="B418" s="863" t="s">
        <v>971</v>
      </c>
      <c r="C418" s="863"/>
      <c r="D418" s="863"/>
      <c r="E418" s="863"/>
      <c r="F418" s="863"/>
      <c r="G418" s="863"/>
      <c r="H418" s="863"/>
      <c r="I418" s="863"/>
      <c r="J418" s="863"/>
      <c r="K418" s="863"/>
      <c r="L418" s="864"/>
      <c r="M418" s="863"/>
      <c r="N418" s="864"/>
      <c r="O418" s="863"/>
      <c r="P418" s="864"/>
      <c r="Q418" s="863"/>
      <c r="R418" s="864"/>
      <c r="S418" s="863"/>
      <c r="T418" s="864"/>
      <c r="U418" s="863"/>
      <c r="V418" s="864"/>
      <c r="W418" s="863"/>
      <c r="X418" s="864"/>
      <c r="Y418" s="864"/>
      <c r="Z418" s="864"/>
      <c r="AA418" s="863"/>
      <c r="AB418" s="863"/>
      <c r="AC418" s="863"/>
      <c r="AD418" s="863"/>
    </row>
    <row r="419" spans="1:32" ht="19.5" customHeight="1">
      <c r="A419" s="290"/>
      <c r="B419" s="379" t="s">
        <v>349</v>
      </c>
      <c r="C419" s="379"/>
      <c r="D419" s="293"/>
      <c r="E419" s="293"/>
      <c r="F419" s="293"/>
      <c r="G419" s="293"/>
      <c r="H419" s="295"/>
      <c r="I419" s="295"/>
      <c r="J419" s="470"/>
      <c r="K419" s="295"/>
      <c r="L419" s="470"/>
      <c r="M419" s="295"/>
      <c r="N419" s="470"/>
      <c r="O419" s="295"/>
      <c r="P419" s="470"/>
      <c r="Q419" s="295"/>
      <c r="R419" s="470"/>
      <c r="S419" s="295"/>
      <c r="T419" s="470"/>
      <c r="U419" s="295"/>
      <c r="V419" s="470"/>
      <c r="W419" s="295"/>
      <c r="X419" s="470"/>
      <c r="Y419" s="496"/>
      <c r="Z419" s="470"/>
      <c r="AA419" s="295"/>
      <c r="AB419" s="378"/>
      <c r="AC419" s="295"/>
      <c r="AD419" s="378"/>
    </row>
    <row r="420" spans="1:32" ht="19.5" customHeight="1">
      <c r="A420" s="290"/>
      <c r="B420" s="379"/>
      <c r="C420" s="873" t="s">
        <v>2084</v>
      </c>
      <c r="D420" s="873"/>
      <c r="E420" s="873"/>
      <c r="F420" s="873"/>
      <c r="G420" s="873"/>
      <c r="H420" s="873"/>
      <c r="I420" s="873"/>
      <c r="J420" s="873"/>
      <c r="K420" s="873"/>
      <c r="L420" s="874"/>
      <c r="M420" s="873"/>
      <c r="N420" s="874"/>
      <c r="O420" s="873"/>
      <c r="P420" s="470"/>
      <c r="Q420" s="295"/>
      <c r="R420" s="470"/>
      <c r="S420" s="295"/>
      <c r="T420" s="470"/>
      <c r="U420" s="295"/>
      <c r="V420" s="470"/>
      <c r="W420" s="295"/>
      <c r="X420" s="470"/>
      <c r="Y420" s="496"/>
      <c r="Z420" s="470"/>
      <c r="AA420" s="295"/>
      <c r="AB420" s="378"/>
      <c r="AC420" s="295"/>
      <c r="AD420" s="378"/>
    </row>
    <row r="421" spans="1:32" ht="18.600000000000001" customHeight="1">
      <c r="A421" s="290"/>
      <c r="B421" s="379"/>
      <c r="D421" s="384"/>
      <c r="E421" s="384"/>
      <c r="F421" s="384"/>
      <c r="G421" s="384"/>
      <c r="H421" s="385"/>
      <c r="I421" s="385"/>
      <c r="J421" s="475"/>
      <c r="K421" s="385"/>
      <c r="L421" s="474"/>
      <c r="M421" s="385"/>
      <c r="N421" s="470"/>
      <c r="O421" s="295"/>
      <c r="P421" s="470"/>
      <c r="Q421" s="295"/>
      <c r="R421" s="470"/>
      <c r="S421" s="295"/>
      <c r="T421" s="470"/>
      <c r="U421" s="295"/>
      <c r="V421" s="470"/>
      <c r="W421" s="295"/>
      <c r="X421" s="470"/>
      <c r="Y421" s="496"/>
      <c r="Z421" s="470"/>
      <c r="AA421" s="295"/>
      <c r="AB421" s="378"/>
      <c r="AC421" s="295"/>
      <c r="AD421" s="378"/>
    </row>
    <row r="422" spans="1:32" ht="18">
      <c r="A422" s="740" t="s">
        <v>940</v>
      </c>
      <c r="B422" s="740" t="s">
        <v>122</v>
      </c>
      <c r="C422" s="740" t="s">
        <v>942</v>
      </c>
      <c r="D422" s="740" t="s">
        <v>943</v>
      </c>
      <c r="E422" s="740" t="s">
        <v>944</v>
      </c>
      <c r="F422" s="740" t="s">
        <v>945</v>
      </c>
      <c r="G422" s="740" t="s">
        <v>1139</v>
      </c>
      <c r="H422" s="743" t="s">
        <v>946</v>
      </c>
      <c r="I422" s="840" t="s">
        <v>947</v>
      </c>
      <c r="J422" s="865" t="s">
        <v>948</v>
      </c>
      <c r="K422" s="765" t="s">
        <v>928</v>
      </c>
      <c r="L422" s="867"/>
      <c r="M422" s="830" t="s">
        <v>929</v>
      </c>
      <c r="N422" s="858"/>
      <c r="O422" s="830"/>
      <c r="P422" s="858"/>
      <c r="Q422" s="830"/>
      <c r="R422" s="858"/>
      <c r="S422" s="830"/>
      <c r="T422" s="858"/>
      <c r="U422" s="830"/>
      <c r="V422" s="858"/>
      <c r="W422" s="830"/>
      <c r="X422" s="858"/>
      <c r="Y422" s="858"/>
      <c r="Z422" s="858"/>
      <c r="AA422" s="830"/>
      <c r="AB422" s="830"/>
      <c r="AC422" s="830"/>
      <c r="AD422" s="830"/>
    </row>
    <row r="423" spans="1:32" ht="18">
      <c r="A423" s="741"/>
      <c r="B423" s="741"/>
      <c r="C423" s="741"/>
      <c r="D423" s="741"/>
      <c r="E423" s="741"/>
      <c r="F423" s="741"/>
      <c r="G423" s="816"/>
      <c r="H423" s="744"/>
      <c r="I423" s="841"/>
      <c r="J423" s="866"/>
      <c r="K423" s="767"/>
      <c r="L423" s="868"/>
      <c r="M423" s="808" t="s">
        <v>930</v>
      </c>
      <c r="N423" s="861"/>
      <c r="O423" s="808" t="s">
        <v>931</v>
      </c>
      <c r="P423" s="861"/>
      <c r="Q423" s="808" t="s">
        <v>932</v>
      </c>
      <c r="R423" s="861"/>
      <c r="S423" s="808" t="s">
        <v>933</v>
      </c>
      <c r="T423" s="861"/>
      <c r="U423" s="808" t="s">
        <v>934</v>
      </c>
      <c r="V423" s="861"/>
      <c r="W423" s="808" t="s">
        <v>935</v>
      </c>
      <c r="X423" s="861"/>
      <c r="Y423" s="862" t="s">
        <v>936</v>
      </c>
      <c r="Z423" s="861"/>
      <c r="AA423" s="808" t="s">
        <v>950</v>
      </c>
      <c r="AB423" s="809"/>
      <c r="AC423" s="808" t="s">
        <v>951</v>
      </c>
      <c r="AD423" s="809"/>
    </row>
    <row r="424" spans="1:32" ht="48.75" customHeight="1">
      <c r="A424" s="742"/>
      <c r="B424" s="742"/>
      <c r="C424" s="742"/>
      <c r="D424" s="742"/>
      <c r="E424" s="742"/>
      <c r="F424" s="742"/>
      <c r="G424" s="817"/>
      <c r="H424" s="745"/>
      <c r="I424" s="439" t="s">
        <v>126</v>
      </c>
      <c r="J424" s="472" t="s">
        <v>938</v>
      </c>
      <c r="K424" s="416" t="s">
        <v>937</v>
      </c>
      <c r="L424" s="489" t="s">
        <v>949</v>
      </c>
      <c r="M424" s="416" t="s">
        <v>937</v>
      </c>
      <c r="N424" s="489" t="s">
        <v>949</v>
      </c>
      <c r="O424" s="416" t="s">
        <v>937</v>
      </c>
      <c r="P424" s="489" t="s">
        <v>949</v>
      </c>
      <c r="Q424" s="416" t="s">
        <v>937</v>
      </c>
      <c r="R424" s="489" t="s">
        <v>949</v>
      </c>
      <c r="S424" s="416" t="s">
        <v>937</v>
      </c>
      <c r="T424" s="489" t="s">
        <v>949</v>
      </c>
      <c r="U424" s="416" t="s">
        <v>937</v>
      </c>
      <c r="V424" s="489" t="s">
        <v>949</v>
      </c>
      <c r="W424" s="416" t="s">
        <v>937</v>
      </c>
      <c r="X424" s="489" t="s">
        <v>949</v>
      </c>
      <c r="Y424" s="497" t="s">
        <v>937</v>
      </c>
      <c r="Z424" s="489" t="s">
        <v>949</v>
      </c>
      <c r="AA424" s="416" t="s">
        <v>937</v>
      </c>
      <c r="AB424" s="381" t="s">
        <v>949</v>
      </c>
      <c r="AC424" s="416" t="s">
        <v>937</v>
      </c>
      <c r="AD424" s="381" t="s">
        <v>949</v>
      </c>
    </row>
    <row r="425" spans="1:32" s="9" customFormat="1" ht="18">
      <c r="A425" s="32">
        <v>45</v>
      </c>
      <c r="B425" s="51" t="s">
        <v>2082</v>
      </c>
      <c r="C425" s="51" t="s">
        <v>496</v>
      </c>
      <c r="D425" s="32">
        <v>11</v>
      </c>
      <c r="E425" s="200" t="s">
        <v>1322</v>
      </c>
      <c r="F425" s="200" t="s">
        <v>1330</v>
      </c>
      <c r="G425" s="200" t="s">
        <v>1334</v>
      </c>
      <c r="H425" s="158">
        <v>7</v>
      </c>
      <c r="I425" s="158">
        <v>4</v>
      </c>
      <c r="J425" s="33">
        <f t="shared" ref="J425:J439" si="172">I425/H425*100</f>
        <v>57.142857142857139</v>
      </c>
      <c r="K425" s="158">
        <v>1</v>
      </c>
      <c r="L425" s="33">
        <f t="shared" ref="L425:L439" si="173">K425/I425*100</f>
        <v>25</v>
      </c>
      <c r="M425" s="296">
        <v>0</v>
      </c>
      <c r="N425" s="33">
        <f>M425/I425*100</f>
        <v>0</v>
      </c>
      <c r="O425" s="296">
        <v>1</v>
      </c>
      <c r="P425" s="33">
        <f t="shared" ref="P425:P439" si="174">O425/I425*100</f>
        <v>25</v>
      </c>
      <c r="Q425" s="296">
        <v>0</v>
      </c>
      <c r="R425" s="33">
        <f>Q425/I425*100</f>
        <v>0</v>
      </c>
      <c r="S425" s="296">
        <v>0</v>
      </c>
      <c r="T425" s="33">
        <f>S425/I425*100</f>
        <v>0</v>
      </c>
      <c r="U425" s="296">
        <v>0</v>
      </c>
      <c r="V425" s="33">
        <f>U425/I425*100</f>
        <v>0</v>
      </c>
      <c r="W425" s="296">
        <v>0</v>
      </c>
      <c r="X425" s="33">
        <f>W425/I425*100</f>
        <v>0</v>
      </c>
      <c r="Y425" s="509">
        <v>0</v>
      </c>
      <c r="Z425" s="33">
        <f>Y425/I425*100</f>
        <v>0</v>
      </c>
      <c r="AA425" s="296">
        <v>0</v>
      </c>
      <c r="AB425" s="396">
        <f>AA425/I425*100</f>
        <v>0</v>
      </c>
      <c r="AC425" s="296">
        <v>0</v>
      </c>
      <c r="AD425" s="396">
        <f>AC425/I425*100</f>
        <v>0</v>
      </c>
      <c r="AE425" s="15">
        <v>1</v>
      </c>
      <c r="AF425" s="15">
        <v>1</v>
      </c>
    </row>
    <row r="426" spans="1:32" s="9" customFormat="1" ht="18">
      <c r="A426" s="32">
        <v>46</v>
      </c>
      <c r="B426" s="51" t="s">
        <v>497</v>
      </c>
      <c r="C426" s="51" t="s">
        <v>498</v>
      </c>
      <c r="D426" s="200">
        <v>15</v>
      </c>
      <c r="E426" s="200" t="s">
        <v>1322</v>
      </c>
      <c r="F426" s="200" t="s">
        <v>1330</v>
      </c>
      <c r="G426" s="200" t="s">
        <v>1334</v>
      </c>
      <c r="H426" s="158">
        <v>19</v>
      </c>
      <c r="I426" s="158">
        <v>18</v>
      </c>
      <c r="J426" s="33">
        <f t="shared" si="172"/>
        <v>94.73684210526315</v>
      </c>
      <c r="K426" s="158">
        <v>12</v>
      </c>
      <c r="L426" s="33">
        <f t="shared" si="173"/>
        <v>66.666666666666657</v>
      </c>
      <c r="M426" s="296">
        <v>0</v>
      </c>
      <c r="N426" s="33">
        <f t="shared" ref="N426:N439" si="175">M426/I426*100</f>
        <v>0</v>
      </c>
      <c r="O426" s="296">
        <v>12</v>
      </c>
      <c r="P426" s="33">
        <f t="shared" si="174"/>
        <v>66.666666666666657</v>
      </c>
      <c r="Q426" s="296">
        <v>0</v>
      </c>
      <c r="R426" s="33">
        <f t="shared" ref="R426:R439" si="176">Q426/I426*100</f>
        <v>0</v>
      </c>
      <c r="S426" s="296">
        <v>0</v>
      </c>
      <c r="T426" s="33">
        <f t="shared" ref="T426:T439" si="177">S426/I426*100</f>
        <v>0</v>
      </c>
      <c r="U426" s="296">
        <v>0</v>
      </c>
      <c r="V426" s="33">
        <f t="shared" ref="V426:V439" si="178">U426/I426*100</f>
        <v>0</v>
      </c>
      <c r="W426" s="296">
        <v>0</v>
      </c>
      <c r="X426" s="33">
        <f t="shared" ref="X426:X439" si="179">W426/I426*100</f>
        <v>0</v>
      </c>
      <c r="Y426" s="509">
        <v>0</v>
      </c>
      <c r="Z426" s="33">
        <f t="shared" ref="Z426:Z439" si="180">Y426/I426*100</f>
        <v>0</v>
      </c>
      <c r="AA426" s="296">
        <v>0</v>
      </c>
      <c r="AB426" s="396">
        <f t="shared" ref="AB426:AB439" si="181">AA426/I426*100</f>
        <v>0</v>
      </c>
      <c r="AC426" s="296">
        <v>0</v>
      </c>
      <c r="AD426" s="396">
        <f t="shared" ref="AD426:AD439" si="182">AC426/I426*100</f>
        <v>0</v>
      </c>
      <c r="AE426" s="15">
        <v>1</v>
      </c>
      <c r="AF426" s="15">
        <v>1</v>
      </c>
    </row>
    <row r="427" spans="1:32" s="9" customFormat="1" ht="18">
      <c r="A427" s="32">
        <v>47</v>
      </c>
      <c r="B427" s="51" t="s">
        <v>499</v>
      </c>
      <c r="C427" s="51" t="s">
        <v>500</v>
      </c>
      <c r="D427" s="32">
        <v>15</v>
      </c>
      <c r="E427" s="200" t="s">
        <v>1322</v>
      </c>
      <c r="F427" s="200" t="s">
        <v>1330</v>
      </c>
      <c r="G427" s="200" t="s">
        <v>1334</v>
      </c>
      <c r="H427" s="158">
        <v>16</v>
      </c>
      <c r="I427" s="158">
        <v>14</v>
      </c>
      <c r="J427" s="33">
        <f t="shared" si="172"/>
        <v>87.5</v>
      </c>
      <c r="K427" s="158">
        <v>1</v>
      </c>
      <c r="L427" s="33">
        <f t="shared" si="173"/>
        <v>7.1428571428571423</v>
      </c>
      <c r="M427" s="296">
        <v>0</v>
      </c>
      <c r="N427" s="33">
        <f t="shared" si="175"/>
        <v>0</v>
      </c>
      <c r="O427" s="296">
        <v>0</v>
      </c>
      <c r="P427" s="33">
        <f t="shared" si="174"/>
        <v>0</v>
      </c>
      <c r="Q427" s="296">
        <v>1</v>
      </c>
      <c r="R427" s="33">
        <f t="shared" si="176"/>
        <v>7.1428571428571423</v>
      </c>
      <c r="S427" s="296">
        <v>0</v>
      </c>
      <c r="T427" s="33">
        <f t="shared" si="177"/>
        <v>0</v>
      </c>
      <c r="U427" s="296">
        <v>0</v>
      </c>
      <c r="V427" s="33">
        <f t="shared" si="178"/>
        <v>0</v>
      </c>
      <c r="W427" s="296">
        <v>0</v>
      </c>
      <c r="X427" s="33">
        <f t="shared" si="179"/>
        <v>0</v>
      </c>
      <c r="Y427" s="509">
        <v>0</v>
      </c>
      <c r="Z427" s="33">
        <f t="shared" si="180"/>
        <v>0</v>
      </c>
      <c r="AA427" s="296">
        <v>0</v>
      </c>
      <c r="AB427" s="396">
        <f t="shared" si="181"/>
        <v>0</v>
      </c>
      <c r="AC427" s="296">
        <v>0</v>
      </c>
      <c r="AD427" s="396">
        <f t="shared" si="182"/>
        <v>0</v>
      </c>
      <c r="AE427" s="15">
        <v>1</v>
      </c>
      <c r="AF427" s="15">
        <v>1</v>
      </c>
    </row>
    <row r="428" spans="1:32" s="198" customFormat="1" ht="18">
      <c r="A428" s="32">
        <v>48</v>
      </c>
      <c r="B428" s="51" t="s">
        <v>501</v>
      </c>
      <c r="C428" s="51" t="s">
        <v>502</v>
      </c>
      <c r="D428" s="32">
        <v>11</v>
      </c>
      <c r="E428" s="200" t="s">
        <v>1322</v>
      </c>
      <c r="F428" s="200" t="s">
        <v>1330</v>
      </c>
      <c r="G428" s="200" t="s">
        <v>1334</v>
      </c>
      <c r="H428" s="158"/>
      <c r="I428" s="158"/>
      <c r="J428" s="33" t="e">
        <f t="shared" si="172"/>
        <v>#DIV/0!</v>
      </c>
      <c r="K428" s="158"/>
      <c r="L428" s="33" t="e">
        <f t="shared" si="173"/>
        <v>#DIV/0!</v>
      </c>
      <c r="M428" s="296"/>
      <c r="N428" s="33" t="e">
        <f t="shared" si="175"/>
        <v>#DIV/0!</v>
      </c>
      <c r="O428" s="296"/>
      <c r="P428" s="33" t="e">
        <f t="shared" si="174"/>
        <v>#DIV/0!</v>
      </c>
      <c r="Q428" s="296"/>
      <c r="R428" s="33" t="e">
        <f t="shared" si="176"/>
        <v>#DIV/0!</v>
      </c>
      <c r="S428" s="296"/>
      <c r="T428" s="33" t="e">
        <f t="shared" si="177"/>
        <v>#DIV/0!</v>
      </c>
      <c r="U428" s="296"/>
      <c r="V428" s="33" t="e">
        <f t="shared" si="178"/>
        <v>#DIV/0!</v>
      </c>
      <c r="W428" s="296"/>
      <c r="X428" s="33" t="e">
        <f t="shared" si="179"/>
        <v>#DIV/0!</v>
      </c>
      <c r="Y428" s="509"/>
      <c r="Z428" s="33" t="e">
        <f t="shared" si="180"/>
        <v>#DIV/0!</v>
      </c>
      <c r="AA428" s="296"/>
      <c r="AB428" s="396" t="e">
        <f t="shared" si="181"/>
        <v>#DIV/0!</v>
      </c>
      <c r="AC428" s="296"/>
      <c r="AD428" s="396" t="e">
        <f t="shared" si="182"/>
        <v>#DIV/0!</v>
      </c>
      <c r="AE428" s="202">
        <v>1</v>
      </c>
      <c r="AF428" s="202">
        <v>0</v>
      </c>
    </row>
    <row r="429" spans="1:32" s="19" customFormat="1" ht="18">
      <c r="A429" s="32">
        <v>49</v>
      </c>
      <c r="B429" s="51" t="s">
        <v>2328</v>
      </c>
      <c r="C429" s="51" t="s">
        <v>503</v>
      </c>
      <c r="D429" s="32">
        <v>6</v>
      </c>
      <c r="E429" s="200" t="s">
        <v>1322</v>
      </c>
      <c r="F429" s="200" t="s">
        <v>1330</v>
      </c>
      <c r="G429" s="200" t="s">
        <v>1334</v>
      </c>
      <c r="H429" s="158">
        <v>26</v>
      </c>
      <c r="I429" s="158">
        <v>21</v>
      </c>
      <c r="J429" s="33">
        <f t="shared" si="172"/>
        <v>80.769230769230774</v>
      </c>
      <c r="K429" s="158">
        <v>16</v>
      </c>
      <c r="L429" s="33">
        <f t="shared" si="173"/>
        <v>76.19047619047619</v>
      </c>
      <c r="M429" s="296">
        <v>0</v>
      </c>
      <c r="N429" s="33">
        <f t="shared" si="175"/>
        <v>0</v>
      </c>
      <c r="O429" s="296">
        <v>14</v>
      </c>
      <c r="P429" s="33">
        <f t="shared" si="174"/>
        <v>66.666666666666657</v>
      </c>
      <c r="Q429" s="296">
        <v>7</v>
      </c>
      <c r="R429" s="33">
        <f t="shared" si="176"/>
        <v>33.333333333333329</v>
      </c>
      <c r="S429" s="296">
        <v>0</v>
      </c>
      <c r="T429" s="33">
        <f t="shared" si="177"/>
        <v>0</v>
      </c>
      <c r="U429" s="296">
        <v>0</v>
      </c>
      <c r="V429" s="33">
        <f t="shared" si="178"/>
        <v>0</v>
      </c>
      <c r="W429" s="296">
        <v>0</v>
      </c>
      <c r="X429" s="33">
        <f t="shared" si="179"/>
        <v>0</v>
      </c>
      <c r="Y429" s="509">
        <v>0</v>
      </c>
      <c r="Z429" s="33">
        <f t="shared" si="180"/>
        <v>0</v>
      </c>
      <c r="AA429" s="296">
        <v>0</v>
      </c>
      <c r="AB429" s="396">
        <f t="shared" si="181"/>
        <v>0</v>
      </c>
      <c r="AC429" s="296">
        <v>5</v>
      </c>
      <c r="AD429" s="396">
        <f t="shared" si="182"/>
        <v>23.809523809523807</v>
      </c>
      <c r="AE429" s="15">
        <v>1</v>
      </c>
      <c r="AF429" s="15">
        <v>1</v>
      </c>
    </row>
    <row r="430" spans="1:32" s="9" customFormat="1" ht="18">
      <c r="A430" s="32">
        <v>50</v>
      </c>
      <c r="B430" s="51" t="s">
        <v>504</v>
      </c>
      <c r="C430" s="51" t="s">
        <v>505</v>
      </c>
      <c r="D430" s="32">
        <v>10</v>
      </c>
      <c r="E430" s="200" t="s">
        <v>1322</v>
      </c>
      <c r="F430" s="200" t="s">
        <v>1330</v>
      </c>
      <c r="G430" s="200" t="s">
        <v>1334</v>
      </c>
      <c r="H430" s="158">
        <v>23</v>
      </c>
      <c r="I430" s="158">
        <v>15</v>
      </c>
      <c r="J430" s="33">
        <f t="shared" si="172"/>
        <v>65.217391304347828</v>
      </c>
      <c r="K430" s="158">
        <v>6</v>
      </c>
      <c r="L430" s="33">
        <f t="shared" si="173"/>
        <v>40</v>
      </c>
      <c r="M430" s="296">
        <v>0</v>
      </c>
      <c r="N430" s="33">
        <f t="shared" si="175"/>
        <v>0</v>
      </c>
      <c r="O430" s="296">
        <v>0</v>
      </c>
      <c r="P430" s="33">
        <f t="shared" si="174"/>
        <v>0</v>
      </c>
      <c r="Q430" s="296">
        <v>6</v>
      </c>
      <c r="R430" s="33">
        <f t="shared" si="176"/>
        <v>40</v>
      </c>
      <c r="S430" s="296">
        <v>0</v>
      </c>
      <c r="T430" s="33">
        <f t="shared" si="177"/>
        <v>0</v>
      </c>
      <c r="U430" s="296">
        <v>0</v>
      </c>
      <c r="V430" s="33">
        <f t="shared" si="178"/>
        <v>0</v>
      </c>
      <c r="W430" s="296">
        <v>0</v>
      </c>
      <c r="X430" s="33">
        <f t="shared" si="179"/>
        <v>0</v>
      </c>
      <c r="Y430" s="509">
        <v>0</v>
      </c>
      <c r="Z430" s="33">
        <f t="shared" si="180"/>
        <v>0</v>
      </c>
      <c r="AA430" s="296">
        <v>0</v>
      </c>
      <c r="AB430" s="396">
        <f t="shared" si="181"/>
        <v>0</v>
      </c>
      <c r="AC430" s="296">
        <v>0</v>
      </c>
      <c r="AD430" s="396">
        <f t="shared" si="182"/>
        <v>0</v>
      </c>
      <c r="AE430" s="15">
        <v>1</v>
      </c>
      <c r="AF430" s="15">
        <v>1</v>
      </c>
    </row>
    <row r="431" spans="1:32" s="9" customFormat="1" ht="18">
      <c r="A431" s="32">
        <v>51</v>
      </c>
      <c r="B431" s="51" t="s">
        <v>506</v>
      </c>
      <c r="C431" s="51" t="s">
        <v>507</v>
      </c>
      <c r="D431" s="32">
        <v>9</v>
      </c>
      <c r="E431" s="200" t="s">
        <v>1322</v>
      </c>
      <c r="F431" s="200" t="s">
        <v>1330</v>
      </c>
      <c r="G431" s="200" t="s">
        <v>1334</v>
      </c>
      <c r="H431" s="158">
        <v>25</v>
      </c>
      <c r="I431" s="158">
        <v>15</v>
      </c>
      <c r="J431" s="33">
        <f t="shared" si="172"/>
        <v>60</v>
      </c>
      <c r="K431" s="158">
        <v>9</v>
      </c>
      <c r="L431" s="33">
        <f t="shared" si="173"/>
        <v>60</v>
      </c>
      <c r="M431" s="296">
        <v>0</v>
      </c>
      <c r="N431" s="33">
        <f t="shared" si="175"/>
        <v>0</v>
      </c>
      <c r="O431" s="296">
        <v>5</v>
      </c>
      <c r="P431" s="33">
        <f t="shared" si="174"/>
        <v>33.333333333333329</v>
      </c>
      <c r="Q431" s="296">
        <v>8</v>
      </c>
      <c r="R431" s="33">
        <f t="shared" si="176"/>
        <v>53.333333333333336</v>
      </c>
      <c r="S431" s="296">
        <v>0</v>
      </c>
      <c r="T431" s="33">
        <f t="shared" si="177"/>
        <v>0</v>
      </c>
      <c r="U431" s="296">
        <v>0</v>
      </c>
      <c r="V431" s="33">
        <f t="shared" si="178"/>
        <v>0</v>
      </c>
      <c r="W431" s="296">
        <v>0</v>
      </c>
      <c r="X431" s="33">
        <f t="shared" si="179"/>
        <v>0</v>
      </c>
      <c r="Y431" s="509">
        <v>0</v>
      </c>
      <c r="Z431" s="33">
        <f t="shared" si="180"/>
        <v>0</v>
      </c>
      <c r="AA431" s="296">
        <v>0</v>
      </c>
      <c r="AB431" s="396">
        <f t="shared" si="181"/>
        <v>0</v>
      </c>
      <c r="AC431" s="296">
        <v>4</v>
      </c>
      <c r="AD431" s="396">
        <f t="shared" si="182"/>
        <v>26.666666666666668</v>
      </c>
      <c r="AE431" s="15">
        <v>1</v>
      </c>
      <c r="AF431" s="15">
        <v>1</v>
      </c>
    </row>
    <row r="432" spans="1:32" s="19" customFormat="1" ht="18">
      <c r="A432" s="32">
        <v>52</v>
      </c>
      <c r="B432" s="51" t="s">
        <v>508</v>
      </c>
      <c r="C432" s="51" t="s">
        <v>509</v>
      </c>
      <c r="D432" s="32">
        <v>6</v>
      </c>
      <c r="E432" s="200" t="s">
        <v>1322</v>
      </c>
      <c r="F432" s="200" t="s">
        <v>1330</v>
      </c>
      <c r="G432" s="200" t="s">
        <v>1334</v>
      </c>
      <c r="H432" s="158">
        <v>7</v>
      </c>
      <c r="I432" s="158">
        <v>6</v>
      </c>
      <c r="J432" s="33">
        <f t="shared" si="172"/>
        <v>85.714285714285708</v>
      </c>
      <c r="K432" s="158">
        <v>6</v>
      </c>
      <c r="L432" s="33">
        <f t="shared" si="173"/>
        <v>100</v>
      </c>
      <c r="M432" s="296">
        <v>0</v>
      </c>
      <c r="N432" s="33">
        <f t="shared" si="175"/>
        <v>0</v>
      </c>
      <c r="O432" s="296">
        <v>5</v>
      </c>
      <c r="P432" s="33">
        <f t="shared" si="174"/>
        <v>83.333333333333343</v>
      </c>
      <c r="Q432" s="296">
        <v>1</v>
      </c>
      <c r="R432" s="33">
        <f t="shared" si="176"/>
        <v>16.666666666666664</v>
      </c>
      <c r="S432" s="296">
        <v>0</v>
      </c>
      <c r="T432" s="33">
        <f t="shared" si="177"/>
        <v>0</v>
      </c>
      <c r="U432" s="296">
        <v>0</v>
      </c>
      <c r="V432" s="33">
        <f t="shared" si="178"/>
        <v>0</v>
      </c>
      <c r="W432" s="296">
        <v>0</v>
      </c>
      <c r="X432" s="33">
        <f t="shared" si="179"/>
        <v>0</v>
      </c>
      <c r="Y432" s="509">
        <v>0</v>
      </c>
      <c r="Z432" s="33">
        <f t="shared" si="180"/>
        <v>0</v>
      </c>
      <c r="AA432" s="296">
        <v>0</v>
      </c>
      <c r="AB432" s="396">
        <f t="shared" si="181"/>
        <v>0</v>
      </c>
      <c r="AC432" s="296">
        <v>0</v>
      </c>
      <c r="AD432" s="396">
        <f t="shared" si="182"/>
        <v>0</v>
      </c>
      <c r="AE432" s="15">
        <v>1</v>
      </c>
      <c r="AF432" s="15">
        <v>1</v>
      </c>
    </row>
    <row r="433" spans="1:32" s="9" customFormat="1" ht="18">
      <c r="A433" s="32">
        <v>53</v>
      </c>
      <c r="B433" s="51" t="s">
        <v>510</v>
      </c>
      <c r="C433" s="51" t="s">
        <v>511</v>
      </c>
      <c r="D433" s="32">
        <v>9</v>
      </c>
      <c r="E433" s="200" t="s">
        <v>1322</v>
      </c>
      <c r="F433" s="200" t="s">
        <v>1330</v>
      </c>
      <c r="G433" s="200" t="s">
        <v>1334</v>
      </c>
      <c r="H433" s="158">
        <v>37</v>
      </c>
      <c r="I433" s="158">
        <v>33</v>
      </c>
      <c r="J433" s="33">
        <f t="shared" si="172"/>
        <v>89.189189189189193</v>
      </c>
      <c r="K433" s="158">
        <v>30</v>
      </c>
      <c r="L433" s="33">
        <f t="shared" si="173"/>
        <v>90.909090909090907</v>
      </c>
      <c r="M433" s="296">
        <v>0</v>
      </c>
      <c r="N433" s="33">
        <f t="shared" si="175"/>
        <v>0</v>
      </c>
      <c r="O433" s="296">
        <v>16</v>
      </c>
      <c r="P433" s="33">
        <f t="shared" si="174"/>
        <v>48.484848484848484</v>
      </c>
      <c r="Q433" s="296">
        <v>24</v>
      </c>
      <c r="R433" s="33">
        <f t="shared" si="176"/>
        <v>72.727272727272734</v>
      </c>
      <c r="S433" s="296">
        <v>0</v>
      </c>
      <c r="T433" s="33">
        <f t="shared" si="177"/>
        <v>0</v>
      </c>
      <c r="U433" s="296">
        <v>0</v>
      </c>
      <c r="V433" s="33">
        <f t="shared" si="178"/>
        <v>0</v>
      </c>
      <c r="W433" s="296">
        <v>0</v>
      </c>
      <c r="X433" s="33">
        <f t="shared" si="179"/>
        <v>0</v>
      </c>
      <c r="Y433" s="509">
        <v>0</v>
      </c>
      <c r="Z433" s="33">
        <f t="shared" si="180"/>
        <v>0</v>
      </c>
      <c r="AA433" s="296">
        <v>0</v>
      </c>
      <c r="AB433" s="396">
        <f t="shared" si="181"/>
        <v>0</v>
      </c>
      <c r="AC433" s="296">
        <v>10</v>
      </c>
      <c r="AD433" s="396">
        <f t="shared" si="182"/>
        <v>30.303030303030305</v>
      </c>
      <c r="AE433" s="15">
        <v>1</v>
      </c>
      <c r="AF433" s="15">
        <v>1</v>
      </c>
    </row>
    <row r="434" spans="1:32" s="9" customFormat="1" ht="18">
      <c r="A434" s="32">
        <v>54</v>
      </c>
      <c r="B434" s="51" t="s">
        <v>512</v>
      </c>
      <c r="C434" s="51" t="s">
        <v>513</v>
      </c>
      <c r="D434" s="32">
        <v>15</v>
      </c>
      <c r="E434" s="200" t="s">
        <v>1322</v>
      </c>
      <c r="F434" s="200" t="s">
        <v>1330</v>
      </c>
      <c r="G434" s="200" t="s">
        <v>1334</v>
      </c>
      <c r="H434" s="158">
        <v>30</v>
      </c>
      <c r="I434" s="158">
        <v>24</v>
      </c>
      <c r="J434" s="33">
        <f t="shared" si="172"/>
        <v>80</v>
      </c>
      <c r="K434" s="158">
        <v>4</v>
      </c>
      <c r="L434" s="33">
        <f t="shared" si="173"/>
        <v>16.666666666666664</v>
      </c>
      <c r="M434" s="296">
        <v>0</v>
      </c>
      <c r="N434" s="33">
        <f t="shared" si="175"/>
        <v>0</v>
      </c>
      <c r="O434" s="296">
        <v>3</v>
      </c>
      <c r="P434" s="33">
        <f t="shared" si="174"/>
        <v>12.5</v>
      </c>
      <c r="Q434" s="296">
        <v>1</v>
      </c>
      <c r="R434" s="33">
        <f t="shared" si="176"/>
        <v>4.1666666666666661</v>
      </c>
      <c r="S434" s="296">
        <v>0</v>
      </c>
      <c r="T434" s="33">
        <f t="shared" si="177"/>
        <v>0</v>
      </c>
      <c r="U434" s="296">
        <v>0</v>
      </c>
      <c r="V434" s="33">
        <f t="shared" si="178"/>
        <v>0</v>
      </c>
      <c r="W434" s="296">
        <v>0</v>
      </c>
      <c r="X434" s="33">
        <f t="shared" si="179"/>
        <v>0</v>
      </c>
      <c r="Y434" s="509">
        <v>0</v>
      </c>
      <c r="Z434" s="33">
        <f t="shared" si="180"/>
        <v>0</v>
      </c>
      <c r="AA434" s="296">
        <v>0</v>
      </c>
      <c r="AB434" s="396">
        <f t="shared" si="181"/>
        <v>0</v>
      </c>
      <c r="AC434" s="296">
        <v>0</v>
      </c>
      <c r="AD434" s="396">
        <f t="shared" si="182"/>
        <v>0</v>
      </c>
      <c r="AE434" s="15">
        <v>1</v>
      </c>
      <c r="AF434" s="15">
        <v>1</v>
      </c>
    </row>
    <row r="435" spans="1:32" s="19" customFormat="1" ht="18">
      <c r="A435" s="32">
        <v>55</v>
      </c>
      <c r="B435" s="51" t="s">
        <v>514</v>
      </c>
      <c r="C435" s="51" t="s">
        <v>515</v>
      </c>
      <c r="D435" s="32">
        <v>12</v>
      </c>
      <c r="E435" s="200" t="s">
        <v>1322</v>
      </c>
      <c r="F435" s="200" t="s">
        <v>1330</v>
      </c>
      <c r="G435" s="200" t="s">
        <v>1334</v>
      </c>
      <c r="H435" s="158">
        <v>25</v>
      </c>
      <c r="I435" s="158">
        <v>6</v>
      </c>
      <c r="J435" s="33">
        <f t="shared" si="172"/>
        <v>24</v>
      </c>
      <c r="K435" s="158">
        <v>0</v>
      </c>
      <c r="L435" s="33">
        <f t="shared" si="173"/>
        <v>0</v>
      </c>
      <c r="M435" s="296">
        <v>0</v>
      </c>
      <c r="N435" s="33">
        <f t="shared" si="175"/>
        <v>0</v>
      </c>
      <c r="O435" s="296">
        <v>0</v>
      </c>
      <c r="P435" s="33">
        <f t="shared" si="174"/>
        <v>0</v>
      </c>
      <c r="Q435" s="296">
        <v>0</v>
      </c>
      <c r="R435" s="33">
        <f t="shared" si="176"/>
        <v>0</v>
      </c>
      <c r="S435" s="296">
        <v>0</v>
      </c>
      <c r="T435" s="33">
        <f t="shared" si="177"/>
        <v>0</v>
      </c>
      <c r="U435" s="296">
        <v>0</v>
      </c>
      <c r="V435" s="33">
        <f t="shared" si="178"/>
        <v>0</v>
      </c>
      <c r="W435" s="296">
        <v>0</v>
      </c>
      <c r="X435" s="33">
        <f t="shared" si="179"/>
        <v>0</v>
      </c>
      <c r="Y435" s="509">
        <v>0</v>
      </c>
      <c r="Z435" s="33">
        <f t="shared" si="180"/>
        <v>0</v>
      </c>
      <c r="AA435" s="296">
        <v>0</v>
      </c>
      <c r="AB435" s="396">
        <f t="shared" si="181"/>
        <v>0</v>
      </c>
      <c r="AC435" s="296">
        <v>0</v>
      </c>
      <c r="AD435" s="396">
        <f t="shared" si="182"/>
        <v>0</v>
      </c>
      <c r="AE435" s="15">
        <v>1</v>
      </c>
      <c r="AF435" s="15">
        <v>1</v>
      </c>
    </row>
    <row r="436" spans="1:32" s="198" customFormat="1" ht="18">
      <c r="A436" s="32">
        <v>56</v>
      </c>
      <c r="B436" s="51" t="s">
        <v>2085</v>
      </c>
      <c r="C436" s="51" t="s">
        <v>516</v>
      </c>
      <c r="D436" s="32">
        <v>11</v>
      </c>
      <c r="E436" s="200" t="s">
        <v>1322</v>
      </c>
      <c r="F436" s="200" t="s">
        <v>1330</v>
      </c>
      <c r="G436" s="200" t="s">
        <v>1334</v>
      </c>
      <c r="H436" s="158"/>
      <c r="I436" s="158"/>
      <c r="J436" s="33" t="e">
        <f t="shared" si="172"/>
        <v>#DIV/0!</v>
      </c>
      <c r="K436" s="158"/>
      <c r="L436" s="33" t="e">
        <f t="shared" si="173"/>
        <v>#DIV/0!</v>
      </c>
      <c r="M436" s="296"/>
      <c r="N436" s="33" t="e">
        <f t="shared" si="175"/>
        <v>#DIV/0!</v>
      </c>
      <c r="O436" s="296"/>
      <c r="P436" s="33" t="e">
        <f t="shared" si="174"/>
        <v>#DIV/0!</v>
      </c>
      <c r="Q436" s="296"/>
      <c r="R436" s="33" t="e">
        <f t="shared" si="176"/>
        <v>#DIV/0!</v>
      </c>
      <c r="S436" s="296"/>
      <c r="T436" s="33" t="e">
        <f t="shared" si="177"/>
        <v>#DIV/0!</v>
      </c>
      <c r="U436" s="296"/>
      <c r="V436" s="33" t="e">
        <f t="shared" si="178"/>
        <v>#DIV/0!</v>
      </c>
      <c r="W436" s="296"/>
      <c r="X436" s="33" t="e">
        <f t="shared" si="179"/>
        <v>#DIV/0!</v>
      </c>
      <c r="Y436" s="509"/>
      <c r="Z436" s="33" t="e">
        <f t="shared" si="180"/>
        <v>#DIV/0!</v>
      </c>
      <c r="AA436" s="296"/>
      <c r="AB436" s="396" t="e">
        <f t="shared" si="181"/>
        <v>#DIV/0!</v>
      </c>
      <c r="AC436" s="296"/>
      <c r="AD436" s="396" t="e">
        <f t="shared" si="182"/>
        <v>#DIV/0!</v>
      </c>
      <c r="AE436" s="202">
        <v>1</v>
      </c>
      <c r="AF436" s="202">
        <v>0</v>
      </c>
    </row>
    <row r="437" spans="1:32" s="9" customFormat="1" ht="18">
      <c r="A437" s="32">
        <v>57</v>
      </c>
      <c r="B437" s="51" t="s">
        <v>517</v>
      </c>
      <c r="C437" s="51" t="s">
        <v>518</v>
      </c>
      <c r="D437" s="32">
        <v>14</v>
      </c>
      <c r="E437" s="200" t="s">
        <v>1322</v>
      </c>
      <c r="F437" s="200" t="s">
        <v>1330</v>
      </c>
      <c r="G437" s="200" t="s">
        <v>1334</v>
      </c>
      <c r="H437" s="158">
        <v>41</v>
      </c>
      <c r="I437" s="158">
        <v>19</v>
      </c>
      <c r="J437" s="33">
        <f t="shared" si="172"/>
        <v>46.341463414634148</v>
      </c>
      <c r="K437" s="158">
        <v>1</v>
      </c>
      <c r="L437" s="33">
        <f t="shared" si="173"/>
        <v>5.2631578947368416</v>
      </c>
      <c r="M437" s="296">
        <v>0</v>
      </c>
      <c r="N437" s="33">
        <f t="shared" si="175"/>
        <v>0</v>
      </c>
      <c r="O437" s="296">
        <v>0</v>
      </c>
      <c r="P437" s="33">
        <f t="shared" si="174"/>
        <v>0</v>
      </c>
      <c r="Q437" s="296">
        <v>1</v>
      </c>
      <c r="R437" s="33">
        <f t="shared" si="176"/>
        <v>5.2631578947368416</v>
      </c>
      <c r="S437" s="296">
        <v>0</v>
      </c>
      <c r="T437" s="33">
        <f t="shared" si="177"/>
        <v>0</v>
      </c>
      <c r="U437" s="296">
        <v>0</v>
      </c>
      <c r="V437" s="33">
        <f t="shared" si="178"/>
        <v>0</v>
      </c>
      <c r="W437" s="296">
        <v>0</v>
      </c>
      <c r="X437" s="33">
        <f t="shared" si="179"/>
        <v>0</v>
      </c>
      <c r="Y437" s="509">
        <v>0</v>
      </c>
      <c r="Z437" s="33">
        <f t="shared" si="180"/>
        <v>0</v>
      </c>
      <c r="AA437" s="296">
        <v>0</v>
      </c>
      <c r="AB437" s="396">
        <f t="shared" si="181"/>
        <v>0</v>
      </c>
      <c r="AC437" s="296">
        <v>0</v>
      </c>
      <c r="AD437" s="396">
        <f t="shared" si="182"/>
        <v>0</v>
      </c>
      <c r="AE437" s="15">
        <v>1</v>
      </c>
      <c r="AF437" s="15">
        <v>1</v>
      </c>
    </row>
    <row r="438" spans="1:32" s="9" customFormat="1" ht="18">
      <c r="A438" s="32">
        <v>58</v>
      </c>
      <c r="B438" s="51" t="s">
        <v>519</v>
      </c>
      <c r="C438" s="51" t="s">
        <v>3</v>
      </c>
      <c r="D438" s="32">
        <v>8</v>
      </c>
      <c r="E438" s="200" t="s">
        <v>1322</v>
      </c>
      <c r="F438" s="200" t="s">
        <v>1330</v>
      </c>
      <c r="G438" s="200" t="s">
        <v>1334</v>
      </c>
      <c r="H438" s="158">
        <v>23</v>
      </c>
      <c r="I438" s="158">
        <v>21</v>
      </c>
      <c r="J438" s="33">
        <f t="shared" si="172"/>
        <v>91.304347826086953</v>
      </c>
      <c r="K438" s="158">
        <v>3</v>
      </c>
      <c r="L438" s="33">
        <f t="shared" si="173"/>
        <v>14.285714285714285</v>
      </c>
      <c r="M438" s="296">
        <v>0</v>
      </c>
      <c r="N438" s="33">
        <f t="shared" si="175"/>
        <v>0</v>
      </c>
      <c r="O438" s="296">
        <v>2</v>
      </c>
      <c r="P438" s="33">
        <f t="shared" si="174"/>
        <v>9.5238095238095237</v>
      </c>
      <c r="Q438" s="296">
        <v>1</v>
      </c>
      <c r="R438" s="33">
        <f t="shared" si="176"/>
        <v>4.7619047619047619</v>
      </c>
      <c r="S438" s="296">
        <v>0</v>
      </c>
      <c r="T438" s="33">
        <f t="shared" si="177"/>
        <v>0</v>
      </c>
      <c r="U438" s="296">
        <v>0</v>
      </c>
      <c r="V438" s="33">
        <f t="shared" si="178"/>
        <v>0</v>
      </c>
      <c r="W438" s="296">
        <v>0</v>
      </c>
      <c r="X438" s="33">
        <f t="shared" si="179"/>
        <v>0</v>
      </c>
      <c r="Y438" s="509">
        <v>0</v>
      </c>
      <c r="Z438" s="33">
        <f t="shared" si="180"/>
        <v>0</v>
      </c>
      <c r="AA438" s="296">
        <v>0</v>
      </c>
      <c r="AB438" s="396">
        <f t="shared" si="181"/>
        <v>0</v>
      </c>
      <c r="AC438" s="296">
        <v>0</v>
      </c>
      <c r="AD438" s="396">
        <f t="shared" si="182"/>
        <v>0</v>
      </c>
      <c r="AE438" s="15">
        <v>1</v>
      </c>
      <c r="AF438" s="15">
        <v>1</v>
      </c>
    </row>
    <row r="439" spans="1:32" s="16" customFormat="1" ht="18">
      <c r="A439" s="32">
        <v>59</v>
      </c>
      <c r="B439" s="51" t="s">
        <v>520</v>
      </c>
      <c r="C439" s="51" t="s">
        <v>1793</v>
      </c>
      <c r="D439" s="32">
        <v>15</v>
      </c>
      <c r="E439" s="200" t="s">
        <v>1322</v>
      </c>
      <c r="F439" s="200" t="s">
        <v>1330</v>
      </c>
      <c r="G439" s="200" t="s">
        <v>1334</v>
      </c>
      <c r="H439" s="158">
        <v>19</v>
      </c>
      <c r="I439" s="158">
        <v>10</v>
      </c>
      <c r="J439" s="33">
        <f t="shared" si="172"/>
        <v>52.631578947368418</v>
      </c>
      <c r="K439" s="158">
        <v>2</v>
      </c>
      <c r="L439" s="33">
        <f t="shared" si="173"/>
        <v>20</v>
      </c>
      <c r="M439" s="296">
        <v>0</v>
      </c>
      <c r="N439" s="33">
        <f t="shared" si="175"/>
        <v>0</v>
      </c>
      <c r="O439" s="296">
        <v>1</v>
      </c>
      <c r="P439" s="33">
        <f t="shared" si="174"/>
        <v>10</v>
      </c>
      <c r="Q439" s="296">
        <v>1</v>
      </c>
      <c r="R439" s="33">
        <f t="shared" si="176"/>
        <v>10</v>
      </c>
      <c r="S439" s="296">
        <v>0</v>
      </c>
      <c r="T439" s="33">
        <f t="shared" si="177"/>
        <v>0</v>
      </c>
      <c r="U439" s="296">
        <v>0</v>
      </c>
      <c r="V439" s="33">
        <f t="shared" si="178"/>
        <v>0</v>
      </c>
      <c r="W439" s="296">
        <v>0</v>
      </c>
      <c r="X439" s="33">
        <f t="shared" si="179"/>
        <v>0</v>
      </c>
      <c r="Y439" s="509">
        <v>0</v>
      </c>
      <c r="Z439" s="33">
        <f t="shared" si="180"/>
        <v>0</v>
      </c>
      <c r="AA439" s="296">
        <v>0</v>
      </c>
      <c r="AB439" s="396">
        <f t="shared" si="181"/>
        <v>0</v>
      </c>
      <c r="AC439" s="296">
        <v>0</v>
      </c>
      <c r="AD439" s="396">
        <f t="shared" si="182"/>
        <v>0</v>
      </c>
      <c r="AE439" s="15">
        <v>1</v>
      </c>
      <c r="AF439" s="15">
        <v>1</v>
      </c>
    </row>
    <row r="440" spans="1:32" ht="26.25">
      <c r="A440" s="859" t="s">
        <v>2405</v>
      </c>
      <c r="B440" s="859"/>
      <c r="C440" s="859"/>
      <c r="D440" s="859"/>
      <c r="E440" s="859"/>
      <c r="F440" s="859"/>
      <c r="G440" s="859"/>
      <c r="H440" s="859"/>
      <c r="I440" s="859"/>
      <c r="J440" s="859"/>
      <c r="K440" s="859"/>
      <c r="L440" s="860"/>
      <c r="M440" s="859"/>
      <c r="N440" s="860"/>
      <c r="O440" s="859"/>
      <c r="P440" s="860"/>
      <c r="Q440" s="859"/>
      <c r="R440" s="860"/>
      <c r="S440" s="859"/>
      <c r="T440" s="860"/>
      <c r="U440" s="859"/>
      <c r="V440" s="860"/>
      <c r="W440" s="859"/>
      <c r="X440" s="860"/>
      <c r="Y440" s="860"/>
      <c r="Z440" s="860"/>
      <c r="AA440" s="859"/>
      <c r="AB440" s="859"/>
      <c r="AC440" s="859"/>
      <c r="AD440" s="859"/>
    </row>
    <row r="441" spans="1:32" ht="23.25">
      <c r="A441" s="810" t="s">
        <v>133</v>
      </c>
      <c r="B441" s="810"/>
      <c r="C441" s="810"/>
      <c r="D441" s="810"/>
      <c r="E441" s="810"/>
      <c r="F441" s="810"/>
      <c r="G441" s="810"/>
      <c r="H441" s="810"/>
      <c r="I441" s="810"/>
      <c r="J441" s="810"/>
      <c r="K441" s="810"/>
      <c r="L441" s="857"/>
      <c r="M441" s="810"/>
      <c r="N441" s="857"/>
      <c r="O441" s="810"/>
      <c r="P441" s="857"/>
      <c r="Q441" s="810"/>
      <c r="R441" s="857"/>
      <c r="S441" s="810"/>
      <c r="T441" s="857"/>
      <c r="U441" s="810"/>
      <c r="V441" s="857"/>
      <c r="W441" s="810"/>
      <c r="X441" s="857"/>
      <c r="Y441" s="857"/>
      <c r="Z441" s="857"/>
      <c r="AA441" s="810"/>
      <c r="AB441" s="810"/>
      <c r="AC441" s="810"/>
      <c r="AD441" s="810"/>
    </row>
    <row r="442" spans="1:32" ht="15.75" customHeight="1">
      <c r="A442" s="293"/>
      <c r="B442" s="293"/>
      <c r="C442" s="293"/>
      <c r="D442" s="293"/>
      <c r="E442" s="293"/>
      <c r="F442" s="293"/>
      <c r="G442" s="293"/>
      <c r="H442" s="295"/>
      <c r="I442" s="295"/>
      <c r="J442" s="470"/>
      <c r="K442" s="295"/>
      <c r="L442" s="470"/>
      <c r="M442" s="295"/>
      <c r="N442" s="470"/>
      <c r="O442" s="295"/>
      <c r="P442" s="470"/>
      <c r="Q442" s="295"/>
      <c r="R442" s="470"/>
      <c r="S442" s="295"/>
      <c r="T442" s="470"/>
      <c r="U442" s="295"/>
      <c r="V442" s="470"/>
      <c r="W442" s="295"/>
      <c r="X442" s="470"/>
      <c r="Y442" s="496"/>
      <c r="Z442" s="470"/>
      <c r="AA442" s="295"/>
      <c r="AB442" s="378"/>
      <c r="AC442" s="295"/>
      <c r="AD442" s="378"/>
    </row>
    <row r="443" spans="1:32" ht="21.75" customHeight="1">
      <c r="A443" s="290"/>
      <c r="B443" s="863" t="s">
        <v>971</v>
      </c>
      <c r="C443" s="863"/>
      <c r="D443" s="863"/>
      <c r="E443" s="863"/>
      <c r="F443" s="863"/>
      <c r="G443" s="863"/>
      <c r="H443" s="863"/>
      <c r="I443" s="863"/>
      <c r="J443" s="863"/>
      <c r="K443" s="863"/>
      <c r="L443" s="864"/>
      <c r="M443" s="863"/>
      <c r="N443" s="864"/>
      <c r="O443" s="863"/>
      <c r="P443" s="864"/>
      <c r="Q443" s="863"/>
      <c r="R443" s="864"/>
      <c r="S443" s="863"/>
      <c r="T443" s="864"/>
      <c r="U443" s="863"/>
      <c r="V443" s="864"/>
      <c r="W443" s="863"/>
      <c r="X443" s="864"/>
      <c r="Y443" s="864"/>
      <c r="Z443" s="864"/>
      <c r="AA443" s="863"/>
      <c r="AB443" s="863"/>
      <c r="AC443" s="863"/>
      <c r="AD443" s="863"/>
    </row>
    <row r="444" spans="1:32" ht="21.75" customHeight="1">
      <c r="A444" s="290"/>
      <c r="B444" s="379" t="s">
        <v>349</v>
      </c>
      <c r="C444" s="379"/>
      <c r="D444" s="293"/>
      <c r="E444" s="293"/>
      <c r="F444" s="293"/>
      <c r="G444" s="293"/>
      <c r="H444" s="295"/>
      <c r="I444" s="295"/>
      <c r="J444" s="470"/>
      <c r="K444" s="295"/>
      <c r="L444" s="470"/>
      <c r="M444" s="295"/>
      <c r="N444" s="470"/>
      <c r="O444" s="295"/>
      <c r="P444" s="470"/>
      <c r="Q444" s="295"/>
      <c r="R444" s="470"/>
      <c r="S444" s="295"/>
      <c r="T444" s="470"/>
      <c r="U444" s="295"/>
      <c r="V444" s="470"/>
      <c r="W444" s="295"/>
      <c r="X444" s="470"/>
      <c r="Y444" s="496"/>
      <c r="Z444" s="470"/>
      <c r="AA444" s="295"/>
      <c r="AB444" s="378"/>
      <c r="AC444" s="295"/>
      <c r="AD444" s="378"/>
    </row>
    <row r="445" spans="1:32" ht="21.75" customHeight="1">
      <c r="A445" s="290"/>
      <c r="B445" s="379"/>
      <c r="C445" s="873" t="s">
        <v>2084</v>
      </c>
      <c r="D445" s="873"/>
      <c r="E445" s="873"/>
      <c r="F445" s="873"/>
      <c r="G445" s="873"/>
      <c r="H445" s="873"/>
      <c r="I445" s="873"/>
      <c r="J445" s="873"/>
      <c r="K445" s="873"/>
      <c r="L445" s="874"/>
      <c r="M445" s="873"/>
      <c r="N445" s="874"/>
      <c r="O445" s="873"/>
      <c r="P445" s="470"/>
      <c r="Q445" s="295"/>
      <c r="R445" s="470"/>
      <c r="S445" s="295"/>
      <c r="T445" s="470"/>
      <c r="U445" s="295"/>
      <c r="V445" s="470"/>
      <c r="W445" s="295"/>
      <c r="X445" s="470"/>
      <c r="Y445" s="496"/>
      <c r="Z445" s="470"/>
      <c r="AA445" s="295"/>
      <c r="AB445" s="378"/>
      <c r="AC445" s="295"/>
      <c r="AD445" s="378"/>
    </row>
    <row r="446" spans="1:32" ht="17.25" customHeight="1">
      <c r="A446" s="290"/>
      <c r="B446" s="379"/>
      <c r="D446" s="384"/>
      <c r="E446" s="384"/>
      <c r="F446" s="384"/>
      <c r="G446" s="384"/>
      <c r="H446" s="385"/>
      <c r="I446" s="385"/>
      <c r="J446" s="475"/>
      <c r="K446" s="385"/>
      <c r="L446" s="474"/>
      <c r="M446" s="385"/>
      <c r="N446" s="470"/>
      <c r="O446" s="295"/>
      <c r="P446" s="470"/>
      <c r="Q446" s="295"/>
      <c r="R446" s="470"/>
      <c r="S446" s="295"/>
      <c r="T446" s="470"/>
      <c r="U446" s="295"/>
      <c r="V446" s="470"/>
      <c r="W446" s="295"/>
      <c r="X446" s="470"/>
      <c r="Y446" s="496"/>
      <c r="Z446" s="470"/>
      <c r="AA446" s="295"/>
      <c r="AB446" s="378"/>
      <c r="AC446" s="295"/>
      <c r="AD446" s="378"/>
    </row>
    <row r="447" spans="1:32" ht="18">
      <c r="A447" s="740" t="s">
        <v>940</v>
      </c>
      <c r="B447" s="740" t="s">
        <v>122</v>
      </c>
      <c r="C447" s="740" t="s">
        <v>942</v>
      </c>
      <c r="D447" s="740" t="s">
        <v>943</v>
      </c>
      <c r="E447" s="740" t="s">
        <v>944</v>
      </c>
      <c r="F447" s="740" t="s">
        <v>945</v>
      </c>
      <c r="G447" s="740" t="s">
        <v>1139</v>
      </c>
      <c r="H447" s="743" t="s">
        <v>946</v>
      </c>
      <c r="I447" s="840" t="s">
        <v>947</v>
      </c>
      <c r="J447" s="865" t="s">
        <v>948</v>
      </c>
      <c r="K447" s="765" t="s">
        <v>928</v>
      </c>
      <c r="L447" s="867"/>
      <c r="M447" s="830" t="s">
        <v>929</v>
      </c>
      <c r="N447" s="858"/>
      <c r="O447" s="830"/>
      <c r="P447" s="858"/>
      <c r="Q447" s="830"/>
      <c r="R447" s="858"/>
      <c r="S447" s="830"/>
      <c r="T447" s="858"/>
      <c r="U447" s="830"/>
      <c r="V447" s="858"/>
      <c r="W447" s="830"/>
      <c r="X447" s="858"/>
      <c r="Y447" s="858"/>
      <c r="Z447" s="858"/>
      <c r="AA447" s="830"/>
      <c r="AB447" s="830"/>
      <c r="AC447" s="830"/>
      <c r="AD447" s="830"/>
    </row>
    <row r="448" spans="1:32" ht="18">
      <c r="A448" s="741"/>
      <c r="B448" s="741"/>
      <c r="C448" s="741"/>
      <c r="D448" s="741"/>
      <c r="E448" s="741"/>
      <c r="F448" s="741"/>
      <c r="G448" s="816"/>
      <c r="H448" s="744"/>
      <c r="I448" s="841"/>
      <c r="J448" s="866"/>
      <c r="K448" s="767"/>
      <c r="L448" s="868"/>
      <c r="M448" s="808" t="s">
        <v>930</v>
      </c>
      <c r="N448" s="861"/>
      <c r="O448" s="808" t="s">
        <v>931</v>
      </c>
      <c r="P448" s="861"/>
      <c r="Q448" s="808" t="s">
        <v>932</v>
      </c>
      <c r="R448" s="861"/>
      <c r="S448" s="808" t="s">
        <v>933</v>
      </c>
      <c r="T448" s="861"/>
      <c r="U448" s="808" t="s">
        <v>934</v>
      </c>
      <c r="V448" s="861"/>
      <c r="W448" s="808" t="s">
        <v>935</v>
      </c>
      <c r="X448" s="861"/>
      <c r="Y448" s="862" t="s">
        <v>936</v>
      </c>
      <c r="Z448" s="861"/>
      <c r="AA448" s="808" t="s">
        <v>950</v>
      </c>
      <c r="AB448" s="809"/>
      <c r="AC448" s="808" t="s">
        <v>951</v>
      </c>
      <c r="AD448" s="809"/>
    </row>
    <row r="449" spans="1:32" ht="48.75" customHeight="1">
      <c r="A449" s="742"/>
      <c r="B449" s="742"/>
      <c r="C449" s="742"/>
      <c r="D449" s="742"/>
      <c r="E449" s="742"/>
      <c r="F449" s="742"/>
      <c r="G449" s="817"/>
      <c r="H449" s="745"/>
      <c r="I449" s="439" t="s">
        <v>126</v>
      </c>
      <c r="J449" s="472" t="s">
        <v>938</v>
      </c>
      <c r="K449" s="416" t="s">
        <v>937</v>
      </c>
      <c r="L449" s="489" t="s">
        <v>949</v>
      </c>
      <c r="M449" s="416" t="s">
        <v>937</v>
      </c>
      <c r="N449" s="489" t="s">
        <v>949</v>
      </c>
      <c r="O449" s="416" t="s">
        <v>937</v>
      </c>
      <c r="P449" s="489" t="s">
        <v>949</v>
      </c>
      <c r="Q449" s="416" t="s">
        <v>937</v>
      </c>
      <c r="R449" s="489" t="s">
        <v>949</v>
      </c>
      <c r="S449" s="416" t="s">
        <v>937</v>
      </c>
      <c r="T449" s="489" t="s">
        <v>949</v>
      </c>
      <c r="U449" s="416" t="s">
        <v>937</v>
      </c>
      <c r="V449" s="489" t="s">
        <v>949</v>
      </c>
      <c r="W449" s="416" t="s">
        <v>937</v>
      </c>
      <c r="X449" s="489" t="s">
        <v>949</v>
      </c>
      <c r="Y449" s="497" t="s">
        <v>937</v>
      </c>
      <c r="Z449" s="489" t="s">
        <v>949</v>
      </c>
      <c r="AA449" s="416" t="s">
        <v>937</v>
      </c>
      <c r="AB449" s="381" t="s">
        <v>949</v>
      </c>
      <c r="AC449" s="416" t="s">
        <v>937</v>
      </c>
      <c r="AD449" s="381" t="s">
        <v>949</v>
      </c>
    </row>
    <row r="450" spans="1:32" s="197" customFormat="1" ht="18">
      <c r="A450" s="32">
        <v>60</v>
      </c>
      <c r="B450" s="51" t="s">
        <v>2083</v>
      </c>
      <c r="C450" s="51" t="s">
        <v>521</v>
      </c>
      <c r="D450" s="200">
        <v>11</v>
      </c>
      <c r="E450" s="200" t="s">
        <v>1322</v>
      </c>
      <c r="F450" s="200" t="s">
        <v>1330</v>
      </c>
      <c r="G450" s="200" t="s">
        <v>1334</v>
      </c>
      <c r="H450" s="158"/>
      <c r="I450" s="158"/>
      <c r="J450" s="33" t="e">
        <f t="shared" ref="J450:J463" si="183">I450/H450*100</f>
        <v>#DIV/0!</v>
      </c>
      <c r="K450" s="158"/>
      <c r="L450" s="33" t="e">
        <f t="shared" ref="L450:L463" si="184">K450/I450*100</f>
        <v>#DIV/0!</v>
      </c>
      <c r="M450" s="296"/>
      <c r="N450" s="33" t="e">
        <f>M450/I450*100</f>
        <v>#DIV/0!</v>
      </c>
      <c r="O450" s="296"/>
      <c r="P450" s="33" t="e">
        <f t="shared" ref="P450:P463" si="185">O450/I450*100</f>
        <v>#DIV/0!</v>
      </c>
      <c r="Q450" s="296"/>
      <c r="R450" s="33" t="e">
        <f>Q450/I450*100</f>
        <v>#DIV/0!</v>
      </c>
      <c r="S450" s="296"/>
      <c r="T450" s="33" t="e">
        <f>S450/K450*100</f>
        <v>#DIV/0!</v>
      </c>
      <c r="U450" s="296"/>
      <c r="V450" s="33" t="e">
        <f>U450/K450*100</f>
        <v>#DIV/0!</v>
      </c>
      <c r="W450" s="296"/>
      <c r="X450" s="33" t="e">
        <f>W450/I450*100</f>
        <v>#DIV/0!</v>
      </c>
      <c r="Y450" s="509"/>
      <c r="Z450" s="33" t="e">
        <f>Y450/I450*100</f>
        <v>#DIV/0!</v>
      </c>
      <c r="AA450" s="296"/>
      <c r="AB450" s="396" t="e">
        <f>AA450/I450*100</f>
        <v>#DIV/0!</v>
      </c>
      <c r="AC450" s="296"/>
      <c r="AD450" s="396" t="e">
        <f>AC450/I450*100</f>
        <v>#DIV/0!</v>
      </c>
      <c r="AE450" s="202">
        <v>1</v>
      </c>
      <c r="AF450" s="202">
        <v>0</v>
      </c>
    </row>
    <row r="451" spans="1:32" s="9" customFormat="1" ht="18">
      <c r="A451" s="32">
        <v>61</v>
      </c>
      <c r="B451" s="51" t="s">
        <v>522</v>
      </c>
      <c r="C451" s="51" t="s">
        <v>523</v>
      </c>
      <c r="D451" s="32">
        <v>8</v>
      </c>
      <c r="E451" s="200" t="s">
        <v>1322</v>
      </c>
      <c r="F451" s="200" t="s">
        <v>1330</v>
      </c>
      <c r="G451" s="200" t="s">
        <v>1334</v>
      </c>
      <c r="H451" s="158">
        <v>4</v>
      </c>
      <c r="I451" s="158">
        <v>4</v>
      </c>
      <c r="J451" s="33">
        <f t="shared" si="183"/>
        <v>100</v>
      </c>
      <c r="K451" s="158">
        <v>1</v>
      </c>
      <c r="L451" s="33">
        <f t="shared" si="184"/>
        <v>25</v>
      </c>
      <c r="M451" s="296">
        <v>0</v>
      </c>
      <c r="N451" s="33">
        <f t="shared" ref="N451:N463" si="186">M451/I451*100</f>
        <v>0</v>
      </c>
      <c r="O451" s="296">
        <v>1</v>
      </c>
      <c r="P451" s="33">
        <f t="shared" si="185"/>
        <v>25</v>
      </c>
      <c r="Q451" s="296">
        <v>0</v>
      </c>
      <c r="R451" s="33">
        <f t="shared" ref="R451:R463" si="187">Q451/I451*100</f>
        <v>0</v>
      </c>
      <c r="S451" s="296">
        <v>0</v>
      </c>
      <c r="T451" s="33">
        <f t="shared" ref="T451:T463" si="188">S451/K451*100</f>
        <v>0</v>
      </c>
      <c r="U451" s="296">
        <v>0</v>
      </c>
      <c r="V451" s="33">
        <f t="shared" ref="V451:V463" si="189">U451/K451*100</f>
        <v>0</v>
      </c>
      <c r="W451" s="296">
        <v>0</v>
      </c>
      <c r="X451" s="33">
        <f t="shared" ref="X451:X463" si="190">W451/I451*100</f>
        <v>0</v>
      </c>
      <c r="Y451" s="509">
        <v>0</v>
      </c>
      <c r="Z451" s="33">
        <f t="shared" ref="Z451:Z463" si="191">Y451/I451*100</f>
        <v>0</v>
      </c>
      <c r="AA451" s="296">
        <v>0</v>
      </c>
      <c r="AB451" s="396">
        <f t="shared" ref="AB451:AB463" si="192">AA451/I451*100</f>
        <v>0</v>
      </c>
      <c r="AC451" s="296">
        <v>0</v>
      </c>
      <c r="AD451" s="396">
        <f t="shared" ref="AD451:AD463" si="193">AC451/I451*100</f>
        <v>0</v>
      </c>
      <c r="AE451" s="15">
        <v>1</v>
      </c>
      <c r="AF451" s="15">
        <v>1</v>
      </c>
    </row>
    <row r="452" spans="1:32" s="19" customFormat="1" ht="18">
      <c r="A452" s="32">
        <v>62</v>
      </c>
      <c r="B452" s="51" t="s">
        <v>524</v>
      </c>
      <c r="C452" s="51" t="s">
        <v>525</v>
      </c>
      <c r="D452" s="32">
        <v>12</v>
      </c>
      <c r="E452" s="200" t="s">
        <v>1322</v>
      </c>
      <c r="F452" s="200" t="s">
        <v>1330</v>
      </c>
      <c r="G452" s="200" t="s">
        <v>1334</v>
      </c>
      <c r="H452" s="158">
        <v>20</v>
      </c>
      <c r="I452" s="158">
        <v>15</v>
      </c>
      <c r="J452" s="33">
        <f t="shared" si="183"/>
        <v>75</v>
      </c>
      <c r="K452" s="158">
        <v>6</v>
      </c>
      <c r="L452" s="33">
        <f t="shared" si="184"/>
        <v>40</v>
      </c>
      <c r="M452" s="296">
        <v>0</v>
      </c>
      <c r="N452" s="33">
        <f t="shared" si="186"/>
        <v>0</v>
      </c>
      <c r="O452" s="296">
        <v>5</v>
      </c>
      <c r="P452" s="33">
        <f t="shared" si="185"/>
        <v>33.333333333333329</v>
      </c>
      <c r="Q452" s="296">
        <v>2</v>
      </c>
      <c r="R452" s="33">
        <f t="shared" si="187"/>
        <v>13.333333333333334</v>
      </c>
      <c r="S452" s="296">
        <v>0</v>
      </c>
      <c r="T452" s="33">
        <f t="shared" si="188"/>
        <v>0</v>
      </c>
      <c r="U452" s="296">
        <v>0</v>
      </c>
      <c r="V452" s="33">
        <f t="shared" si="189"/>
        <v>0</v>
      </c>
      <c r="W452" s="296">
        <v>0</v>
      </c>
      <c r="X452" s="33">
        <f t="shared" si="190"/>
        <v>0</v>
      </c>
      <c r="Y452" s="509">
        <v>0</v>
      </c>
      <c r="Z452" s="33">
        <f t="shared" si="191"/>
        <v>0</v>
      </c>
      <c r="AA452" s="296">
        <v>0</v>
      </c>
      <c r="AB452" s="396">
        <f t="shared" si="192"/>
        <v>0</v>
      </c>
      <c r="AC452" s="296">
        <v>1</v>
      </c>
      <c r="AD452" s="396">
        <f t="shared" si="193"/>
        <v>6.666666666666667</v>
      </c>
      <c r="AE452" s="15">
        <v>1</v>
      </c>
      <c r="AF452" s="15">
        <v>1</v>
      </c>
    </row>
    <row r="453" spans="1:32" s="197" customFormat="1" ht="18">
      <c r="A453" s="32">
        <v>63</v>
      </c>
      <c r="B453" s="51" t="s">
        <v>2186</v>
      </c>
      <c r="C453" s="51"/>
      <c r="D453" s="32">
        <v>13</v>
      </c>
      <c r="E453" s="200" t="s">
        <v>1322</v>
      </c>
      <c r="F453" s="200" t="s">
        <v>1330</v>
      </c>
      <c r="G453" s="200" t="s">
        <v>1334</v>
      </c>
      <c r="H453" s="158">
        <v>15</v>
      </c>
      <c r="I453" s="158">
        <v>0</v>
      </c>
      <c r="J453" s="33">
        <f t="shared" si="183"/>
        <v>0</v>
      </c>
      <c r="K453" s="158"/>
      <c r="L453" s="33"/>
      <c r="M453" s="296"/>
      <c r="N453" s="33" t="e">
        <f>M453/I453*100</f>
        <v>#DIV/0!</v>
      </c>
      <c r="O453" s="296"/>
      <c r="P453" s="33" t="e">
        <f t="shared" si="185"/>
        <v>#DIV/0!</v>
      </c>
      <c r="Q453" s="296"/>
      <c r="R453" s="33" t="e">
        <f t="shared" si="187"/>
        <v>#DIV/0!</v>
      </c>
      <c r="S453" s="296"/>
      <c r="T453" s="33" t="e">
        <f t="shared" si="188"/>
        <v>#DIV/0!</v>
      </c>
      <c r="U453" s="296"/>
      <c r="V453" s="33" t="e">
        <f t="shared" si="189"/>
        <v>#DIV/0!</v>
      </c>
      <c r="W453" s="296"/>
      <c r="X453" s="33" t="e">
        <f t="shared" si="190"/>
        <v>#DIV/0!</v>
      </c>
      <c r="Y453" s="509"/>
      <c r="Z453" s="33" t="e">
        <f t="shared" si="191"/>
        <v>#DIV/0!</v>
      </c>
      <c r="AA453" s="296"/>
      <c r="AB453" s="396" t="e">
        <f t="shared" si="192"/>
        <v>#DIV/0!</v>
      </c>
      <c r="AC453" s="296"/>
      <c r="AD453" s="396" t="e">
        <f t="shared" si="193"/>
        <v>#DIV/0!</v>
      </c>
      <c r="AE453" s="202">
        <v>1</v>
      </c>
      <c r="AF453" s="202">
        <v>0</v>
      </c>
    </row>
    <row r="454" spans="1:32" s="19" customFormat="1" ht="18">
      <c r="A454" s="32">
        <v>64</v>
      </c>
      <c r="B454" s="51" t="s">
        <v>526</v>
      </c>
      <c r="C454" s="51" t="s">
        <v>527</v>
      </c>
      <c r="D454" s="32">
        <v>11</v>
      </c>
      <c r="E454" s="200" t="s">
        <v>528</v>
      </c>
      <c r="F454" s="200" t="s">
        <v>1330</v>
      </c>
      <c r="G454" s="200" t="s">
        <v>1334</v>
      </c>
      <c r="H454" s="158">
        <v>77</v>
      </c>
      <c r="I454" s="158">
        <v>67</v>
      </c>
      <c r="J454" s="33">
        <f t="shared" si="183"/>
        <v>87.012987012987011</v>
      </c>
      <c r="K454" s="158">
        <v>42</v>
      </c>
      <c r="L454" s="33">
        <f t="shared" si="184"/>
        <v>62.68656716417911</v>
      </c>
      <c r="M454" s="296">
        <v>0</v>
      </c>
      <c r="N454" s="33">
        <f t="shared" si="186"/>
        <v>0</v>
      </c>
      <c r="O454" s="296">
        <v>41</v>
      </c>
      <c r="P454" s="33">
        <f t="shared" si="185"/>
        <v>61.194029850746269</v>
      </c>
      <c r="Q454" s="296">
        <v>4</v>
      </c>
      <c r="R454" s="33">
        <f t="shared" si="187"/>
        <v>5.9701492537313428</v>
      </c>
      <c r="S454" s="296">
        <v>0</v>
      </c>
      <c r="T454" s="33">
        <f t="shared" si="188"/>
        <v>0</v>
      </c>
      <c r="U454" s="296">
        <v>0</v>
      </c>
      <c r="V454" s="33">
        <f t="shared" si="189"/>
        <v>0</v>
      </c>
      <c r="W454" s="296">
        <v>1</v>
      </c>
      <c r="X454" s="33">
        <f t="shared" si="190"/>
        <v>1.4925373134328357</v>
      </c>
      <c r="Y454" s="509">
        <v>0</v>
      </c>
      <c r="Z454" s="33">
        <f t="shared" si="191"/>
        <v>0</v>
      </c>
      <c r="AA454" s="296">
        <v>0</v>
      </c>
      <c r="AB454" s="396">
        <f t="shared" si="192"/>
        <v>0</v>
      </c>
      <c r="AC454" s="296">
        <v>0</v>
      </c>
      <c r="AD454" s="396">
        <f t="shared" si="193"/>
        <v>0</v>
      </c>
      <c r="AE454" s="15">
        <v>1</v>
      </c>
      <c r="AF454" s="15">
        <v>1</v>
      </c>
    </row>
    <row r="455" spans="1:32" s="19" customFormat="1" ht="18">
      <c r="A455" s="32">
        <v>65</v>
      </c>
      <c r="B455" s="51" t="s">
        <v>529</v>
      </c>
      <c r="C455" s="51" t="s">
        <v>530</v>
      </c>
      <c r="D455" s="32">
        <v>15</v>
      </c>
      <c r="E455" s="200" t="s">
        <v>528</v>
      </c>
      <c r="F455" s="200" t="s">
        <v>1330</v>
      </c>
      <c r="G455" s="200" t="s">
        <v>1334</v>
      </c>
      <c r="H455" s="158">
        <v>96</v>
      </c>
      <c r="I455" s="158">
        <v>72</v>
      </c>
      <c r="J455" s="33">
        <f t="shared" si="183"/>
        <v>75</v>
      </c>
      <c r="K455" s="158">
        <v>23</v>
      </c>
      <c r="L455" s="33">
        <f t="shared" si="184"/>
        <v>31.944444444444443</v>
      </c>
      <c r="M455" s="296">
        <v>0</v>
      </c>
      <c r="N455" s="33">
        <f t="shared" si="186"/>
        <v>0</v>
      </c>
      <c r="O455" s="296">
        <v>23</v>
      </c>
      <c r="P455" s="33">
        <f t="shared" si="185"/>
        <v>31.944444444444443</v>
      </c>
      <c r="Q455" s="296">
        <v>0</v>
      </c>
      <c r="R455" s="33">
        <f t="shared" si="187"/>
        <v>0</v>
      </c>
      <c r="S455" s="296">
        <v>0</v>
      </c>
      <c r="T455" s="33">
        <f t="shared" si="188"/>
        <v>0</v>
      </c>
      <c r="U455" s="296">
        <v>0</v>
      </c>
      <c r="V455" s="33">
        <f t="shared" si="189"/>
        <v>0</v>
      </c>
      <c r="W455" s="296">
        <v>0</v>
      </c>
      <c r="X455" s="33">
        <f t="shared" si="190"/>
        <v>0</v>
      </c>
      <c r="Y455" s="509">
        <v>0</v>
      </c>
      <c r="Z455" s="33">
        <f t="shared" si="191"/>
        <v>0</v>
      </c>
      <c r="AA455" s="296">
        <v>0</v>
      </c>
      <c r="AB455" s="396">
        <f t="shared" si="192"/>
        <v>0</v>
      </c>
      <c r="AC455" s="296">
        <v>0</v>
      </c>
      <c r="AD455" s="396">
        <f t="shared" si="193"/>
        <v>0</v>
      </c>
      <c r="AE455" s="15">
        <v>1</v>
      </c>
      <c r="AF455" s="15">
        <v>1</v>
      </c>
    </row>
    <row r="456" spans="1:32" s="9" customFormat="1" ht="18">
      <c r="A456" s="32">
        <v>66</v>
      </c>
      <c r="B456" s="51" t="s">
        <v>531</v>
      </c>
      <c r="C456" s="51" t="s">
        <v>532</v>
      </c>
      <c r="D456" s="32">
        <v>11</v>
      </c>
      <c r="E456" s="200" t="s">
        <v>528</v>
      </c>
      <c r="F456" s="200" t="s">
        <v>1330</v>
      </c>
      <c r="G456" s="200" t="s">
        <v>1334</v>
      </c>
      <c r="H456" s="158">
        <v>35</v>
      </c>
      <c r="I456" s="158">
        <v>24</v>
      </c>
      <c r="J456" s="33">
        <f t="shared" si="183"/>
        <v>68.571428571428569</v>
      </c>
      <c r="K456" s="158">
        <v>0</v>
      </c>
      <c r="L456" s="33">
        <f t="shared" si="184"/>
        <v>0</v>
      </c>
      <c r="M456" s="296">
        <v>0</v>
      </c>
      <c r="N456" s="33">
        <f t="shared" si="186"/>
        <v>0</v>
      </c>
      <c r="O456" s="296">
        <v>0</v>
      </c>
      <c r="P456" s="33">
        <f t="shared" si="185"/>
        <v>0</v>
      </c>
      <c r="Q456" s="296">
        <v>0</v>
      </c>
      <c r="R456" s="33">
        <f t="shared" si="187"/>
        <v>0</v>
      </c>
      <c r="S456" s="296">
        <v>0</v>
      </c>
      <c r="T456" s="33" t="e">
        <f t="shared" si="188"/>
        <v>#DIV/0!</v>
      </c>
      <c r="U456" s="296">
        <v>0</v>
      </c>
      <c r="V456" s="33" t="e">
        <f t="shared" si="189"/>
        <v>#DIV/0!</v>
      </c>
      <c r="W456" s="296">
        <v>0</v>
      </c>
      <c r="X456" s="33">
        <f t="shared" si="190"/>
        <v>0</v>
      </c>
      <c r="Y456" s="509">
        <v>0</v>
      </c>
      <c r="Z456" s="33">
        <f t="shared" si="191"/>
        <v>0</v>
      </c>
      <c r="AA456" s="296">
        <v>0</v>
      </c>
      <c r="AB456" s="396">
        <f t="shared" si="192"/>
        <v>0</v>
      </c>
      <c r="AC456" s="296">
        <v>0</v>
      </c>
      <c r="AD456" s="396">
        <f t="shared" si="193"/>
        <v>0</v>
      </c>
      <c r="AE456" s="15">
        <v>1</v>
      </c>
      <c r="AF456" s="15">
        <v>1</v>
      </c>
    </row>
    <row r="457" spans="1:32" s="19" customFormat="1" ht="18">
      <c r="A457" s="32">
        <v>67</v>
      </c>
      <c r="B457" s="51" t="s">
        <v>533</v>
      </c>
      <c r="C457" s="51" t="s">
        <v>534</v>
      </c>
      <c r="D457" s="32">
        <v>14</v>
      </c>
      <c r="E457" s="200" t="s">
        <v>528</v>
      </c>
      <c r="F457" s="200" t="s">
        <v>1330</v>
      </c>
      <c r="G457" s="200" t="s">
        <v>1334</v>
      </c>
      <c r="H457" s="158">
        <v>20</v>
      </c>
      <c r="I457" s="158">
        <v>18</v>
      </c>
      <c r="J457" s="33">
        <f t="shared" si="183"/>
        <v>90</v>
      </c>
      <c r="K457" s="158">
        <v>7</v>
      </c>
      <c r="L457" s="33">
        <f t="shared" si="184"/>
        <v>38.888888888888893</v>
      </c>
      <c r="M457" s="296">
        <v>0</v>
      </c>
      <c r="N457" s="33">
        <f t="shared" si="186"/>
        <v>0</v>
      </c>
      <c r="O457" s="296">
        <v>6</v>
      </c>
      <c r="P457" s="33">
        <f t="shared" si="185"/>
        <v>33.333333333333329</v>
      </c>
      <c r="Q457" s="296">
        <v>1</v>
      </c>
      <c r="R457" s="33">
        <f t="shared" si="187"/>
        <v>5.5555555555555554</v>
      </c>
      <c r="S457" s="296">
        <v>0</v>
      </c>
      <c r="T457" s="33">
        <f t="shared" si="188"/>
        <v>0</v>
      </c>
      <c r="U457" s="296">
        <v>0</v>
      </c>
      <c r="V457" s="33">
        <f t="shared" si="189"/>
        <v>0</v>
      </c>
      <c r="W457" s="296">
        <v>0</v>
      </c>
      <c r="X457" s="33">
        <f t="shared" si="190"/>
        <v>0</v>
      </c>
      <c r="Y457" s="509">
        <v>0</v>
      </c>
      <c r="Z457" s="33">
        <f t="shared" si="191"/>
        <v>0</v>
      </c>
      <c r="AA457" s="296">
        <v>0</v>
      </c>
      <c r="AB457" s="396">
        <f t="shared" si="192"/>
        <v>0</v>
      </c>
      <c r="AC457" s="296">
        <v>0</v>
      </c>
      <c r="AD457" s="396">
        <f t="shared" si="193"/>
        <v>0</v>
      </c>
      <c r="AE457" s="15">
        <v>1</v>
      </c>
      <c r="AF457" s="15">
        <v>1</v>
      </c>
    </row>
    <row r="458" spans="1:32" s="19" customFormat="1" ht="18">
      <c r="A458" s="32">
        <v>68</v>
      </c>
      <c r="B458" s="51" t="s">
        <v>535</v>
      </c>
      <c r="C458" s="51" t="s">
        <v>536</v>
      </c>
      <c r="D458" s="32">
        <v>14</v>
      </c>
      <c r="E458" s="200" t="s">
        <v>528</v>
      </c>
      <c r="F458" s="200" t="s">
        <v>1330</v>
      </c>
      <c r="G458" s="200" t="s">
        <v>1334</v>
      </c>
      <c r="H458" s="158">
        <v>31</v>
      </c>
      <c r="I458" s="158">
        <v>29</v>
      </c>
      <c r="J458" s="33">
        <f t="shared" si="183"/>
        <v>93.548387096774192</v>
      </c>
      <c r="K458" s="158">
        <v>15</v>
      </c>
      <c r="L458" s="33">
        <f t="shared" si="184"/>
        <v>51.724137931034484</v>
      </c>
      <c r="M458" s="296">
        <v>0</v>
      </c>
      <c r="N458" s="33">
        <f t="shared" si="186"/>
        <v>0</v>
      </c>
      <c r="O458" s="296">
        <v>15</v>
      </c>
      <c r="P458" s="33">
        <f t="shared" si="185"/>
        <v>51.724137931034484</v>
      </c>
      <c r="Q458" s="296">
        <v>1</v>
      </c>
      <c r="R458" s="33">
        <f t="shared" si="187"/>
        <v>3.4482758620689653</v>
      </c>
      <c r="S458" s="296">
        <v>0</v>
      </c>
      <c r="T458" s="33">
        <f t="shared" si="188"/>
        <v>0</v>
      </c>
      <c r="U458" s="296">
        <v>0</v>
      </c>
      <c r="V458" s="33">
        <f t="shared" si="189"/>
        <v>0</v>
      </c>
      <c r="W458" s="296">
        <v>0</v>
      </c>
      <c r="X458" s="33">
        <f t="shared" si="190"/>
        <v>0</v>
      </c>
      <c r="Y458" s="509">
        <v>0</v>
      </c>
      <c r="Z458" s="33">
        <f t="shared" si="191"/>
        <v>0</v>
      </c>
      <c r="AA458" s="296">
        <v>0</v>
      </c>
      <c r="AB458" s="396">
        <f t="shared" si="192"/>
        <v>0</v>
      </c>
      <c r="AC458" s="296">
        <v>1</v>
      </c>
      <c r="AD458" s="396">
        <f t="shared" si="193"/>
        <v>3.4482758620689653</v>
      </c>
      <c r="AE458" s="15">
        <v>1</v>
      </c>
      <c r="AF458" s="15">
        <v>1</v>
      </c>
    </row>
    <row r="459" spans="1:32" s="198" customFormat="1" ht="18">
      <c r="A459" s="32">
        <v>69</v>
      </c>
      <c r="B459" s="51" t="s">
        <v>2185</v>
      </c>
      <c r="C459" s="51" t="s">
        <v>537</v>
      </c>
      <c r="D459" s="32">
        <v>17</v>
      </c>
      <c r="E459" s="200" t="s">
        <v>528</v>
      </c>
      <c r="F459" s="200" t="s">
        <v>1330</v>
      </c>
      <c r="G459" s="200" t="s">
        <v>1334</v>
      </c>
      <c r="H459" s="158"/>
      <c r="I459" s="158"/>
      <c r="J459" s="33" t="e">
        <f t="shared" si="183"/>
        <v>#DIV/0!</v>
      </c>
      <c r="K459" s="158"/>
      <c r="L459" s="33" t="e">
        <f t="shared" si="184"/>
        <v>#DIV/0!</v>
      </c>
      <c r="M459" s="296"/>
      <c r="N459" s="33" t="e">
        <f t="shared" si="186"/>
        <v>#DIV/0!</v>
      </c>
      <c r="O459" s="296"/>
      <c r="P459" s="33" t="e">
        <f t="shared" si="185"/>
        <v>#DIV/0!</v>
      </c>
      <c r="Q459" s="296"/>
      <c r="R459" s="33" t="e">
        <f t="shared" si="187"/>
        <v>#DIV/0!</v>
      </c>
      <c r="S459" s="296"/>
      <c r="T459" s="33" t="e">
        <f t="shared" si="188"/>
        <v>#DIV/0!</v>
      </c>
      <c r="U459" s="296"/>
      <c r="V459" s="33" t="e">
        <f t="shared" si="189"/>
        <v>#DIV/0!</v>
      </c>
      <c r="W459" s="296"/>
      <c r="X459" s="33" t="e">
        <f t="shared" si="190"/>
        <v>#DIV/0!</v>
      </c>
      <c r="Y459" s="509"/>
      <c r="Z459" s="33" t="e">
        <f t="shared" si="191"/>
        <v>#DIV/0!</v>
      </c>
      <c r="AA459" s="296"/>
      <c r="AB459" s="396" t="e">
        <f t="shared" si="192"/>
        <v>#DIV/0!</v>
      </c>
      <c r="AC459" s="296">
        <v>0</v>
      </c>
      <c r="AD459" s="396" t="e">
        <f t="shared" si="193"/>
        <v>#DIV/0!</v>
      </c>
      <c r="AE459" s="202">
        <v>1</v>
      </c>
      <c r="AF459" s="202">
        <v>0</v>
      </c>
    </row>
    <row r="460" spans="1:32" s="9" customFormat="1" ht="18">
      <c r="A460" s="32">
        <v>70</v>
      </c>
      <c r="B460" s="51" t="s">
        <v>538</v>
      </c>
      <c r="C460" s="51" t="s">
        <v>539</v>
      </c>
      <c r="D460" s="32">
        <v>6</v>
      </c>
      <c r="E460" s="200" t="s">
        <v>528</v>
      </c>
      <c r="F460" s="200" t="s">
        <v>1330</v>
      </c>
      <c r="G460" s="200" t="s">
        <v>1334</v>
      </c>
      <c r="H460" s="158">
        <v>49</v>
      </c>
      <c r="I460" s="158">
        <v>41</v>
      </c>
      <c r="J460" s="33">
        <f t="shared" si="183"/>
        <v>83.673469387755105</v>
      </c>
      <c r="K460" s="158">
        <v>0</v>
      </c>
      <c r="L460" s="33">
        <f t="shared" si="184"/>
        <v>0</v>
      </c>
      <c r="M460" s="296">
        <v>0</v>
      </c>
      <c r="N460" s="33">
        <f t="shared" si="186"/>
        <v>0</v>
      </c>
      <c r="O460" s="296">
        <v>0</v>
      </c>
      <c r="P460" s="33">
        <f t="shared" si="185"/>
        <v>0</v>
      </c>
      <c r="Q460" s="296">
        <v>0</v>
      </c>
      <c r="R460" s="33">
        <f t="shared" si="187"/>
        <v>0</v>
      </c>
      <c r="S460" s="296">
        <v>0</v>
      </c>
      <c r="T460" s="33" t="e">
        <f t="shared" si="188"/>
        <v>#DIV/0!</v>
      </c>
      <c r="U460" s="296">
        <v>0</v>
      </c>
      <c r="V460" s="33" t="e">
        <f t="shared" si="189"/>
        <v>#DIV/0!</v>
      </c>
      <c r="W460" s="296">
        <v>0</v>
      </c>
      <c r="X460" s="33">
        <f t="shared" si="190"/>
        <v>0</v>
      </c>
      <c r="Y460" s="509">
        <v>0</v>
      </c>
      <c r="Z460" s="33">
        <f t="shared" si="191"/>
        <v>0</v>
      </c>
      <c r="AA460" s="296">
        <v>0</v>
      </c>
      <c r="AB460" s="396">
        <f t="shared" si="192"/>
        <v>0</v>
      </c>
      <c r="AC460" s="296">
        <v>0</v>
      </c>
      <c r="AD460" s="396">
        <f t="shared" si="193"/>
        <v>0</v>
      </c>
      <c r="AE460" s="15">
        <v>1</v>
      </c>
      <c r="AF460" s="15">
        <v>1</v>
      </c>
    </row>
    <row r="461" spans="1:32" s="19" customFormat="1" ht="18">
      <c r="A461" s="32">
        <v>71</v>
      </c>
      <c r="B461" s="51" t="s">
        <v>1871</v>
      </c>
      <c r="C461" s="51" t="s">
        <v>1872</v>
      </c>
      <c r="D461" s="32">
        <v>6</v>
      </c>
      <c r="E461" s="200" t="s">
        <v>528</v>
      </c>
      <c r="F461" s="200" t="s">
        <v>1330</v>
      </c>
      <c r="G461" s="200" t="s">
        <v>1334</v>
      </c>
      <c r="H461" s="158">
        <v>55</v>
      </c>
      <c r="I461" s="158">
        <v>35</v>
      </c>
      <c r="J461" s="33">
        <f t="shared" si="183"/>
        <v>63.636363636363633</v>
      </c>
      <c r="K461" s="158">
        <v>16</v>
      </c>
      <c r="L461" s="33">
        <f t="shared" si="184"/>
        <v>45.714285714285715</v>
      </c>
      <c r="M461" s="296">
        <v>0</v>
      </c>
      <c r="N461" s="33">
        <v>15</v>
      </c>
      <c r="O461" s="296">
        <v>15</v>
      </c>
      <c r="P461" s="33">
        <f t="shared" si="185"/>
        <v>42.857142857142854</v>
      </c>
      <c r="Q461" s="296">
        <v>1</v>
      </c>
      <c r="R461" s="33">
        <f t="shared" si="187"/>
        <v>2.8571428571428572</v>
      </c>
      <c r="S461" s="296">
        <v>0</v>
      </c>
      <c r="T461" s="33">
        <f t="shared" si="188"/>
        <v>0</v>
      </c>
      <c r="U461" s="296">
        <v>0</v>
      </c>
      <c r="V461" s="33">
        <f t="shared" si="189"/>
        <v>0</v>
      </c>
      <c r="W461" s="296">
        <v>0</v>
      </c>
      <c r="X461" s="33">
        <f t="shared" si="190"/>
        <v>0</v>
      </c>
      <c r="Y461" s="509">
        <v>0</v>
      </c>
      <c r="Z461" s="33">
        <f t="shared" si="191"/>
        <v>0</v>
      </c>
      <c r="AA461" s="296">
        <v>0</v>
      </c>
      <c r="AB461" s="396">
        <f t="shared" si="192"/>
        <v>0</v>
      </c>
      <c r="AC461" s="296">
        <v>0</v>
      </c>
      <c r="AD461" s="396">
        <f t="shared" si="193"/>
        <v>0</v>
      </c>
      <c r="AE461" s="15">
        <v>1</v>
      </c>
      <c r="AF461" s="15">
        <v>1</v>
      </c>
    </row>
    <row r="462" spans="1:32" s="9" customFormat="1" ht="18">
      <c r="A462" s="32">
        <v>72</v>
      </c>
      <c r="B462" s="51" t="s">
        <v>540</v>
      </c>
      <c r="C462" s="51" t="s">
        <v>541</v>
      </c>
      <c r="D462" s="32">
        <v>4</v>
      </c>
      <c r="E462" s="200" t="s">
        <v>528</v>
      </c>
      <c r="F462" s="200" t="s">
        <v>1330</v>
      </c>
      <c r="G462" s="200" t="s">
        <v>1334</v>
      </c>
      <c r="H462" s="158">
        <v>14</v>
      </c>
      <c r="I462" s="158">
        <v>14</v>
      </c>
      <c r="J462" s="33">
        <f t="shared" si="183"/>
        <v>100</v>
      </c>
      <c r="K462" s="158">
        <v>1</v>
      </c>
      <c r="L462" s="33">
        <f t="shared" si="184"/>
        <v>7.1428571428571423</v>
      </c>
      <c r="M462" s="296">
        <v>0</v>
      </c>
      <c r="N462" s="33">
        <f t="shared" si="186"/>
        <v>0</v>
      </c>
      <c r="O462" s="296">
        <v>1</v>
      </c>
      <c r="P462" s="33">
        <f t="shared" si="185"/>
        <v>7.1428571428571423</v>
      </c>
      <c r="Q462" s="296">
        <v>0</v>
      </c>
      <c r="R462" s="33">
        <f t="shared" si="187"/>
        <v>0</v>
      </c>
      <c r="S462" s="296">
        <v>0</v>
      </c>
      <c r="T462" s="33">
        <f t="shared" si="188"/>
        <v>0</v>
      </c>
      <c r="U462" s="296">
        <v>0</v>
      </c>
      <c r="V462" s="33">
        <f t="shared" si="189"/>
        <v>0</v>
      </c>
      <c r="W462" s="296">
        <v>0</v>
      </c>
      <c r="X462" s="33">
        <f t="shared" si="190"/>
        <v>0</v>
      </c>
      <c r="Y462" s="509">
        <v>0</v>
      </c>
      <c r="Z462" s="33">
        <f t="shared" si="191"/>
        <v>0</v>
      </c>
      <c r="AA462" s="296">
        <v>0</v>
      </c>
      <c r="AB462" s="396">
        <f t="shared" si="192"/>
        <v>0</v>
      </c>
      <c r="AC462" s="296">
        <v>0</v>
      </c>
      <c r="AD462" s="396">
        <f t="shared" si="193"/>
        <v>0</v>
      </c>
      <c r="AE462" s="15">
        <v>1</v>
      </c>
      <c r="AF462" s="15">
        <v>1</v>
      </c>
    </row>
    <row r="463" spans="1:32" s="9" customFormat="1" ht="18">
      <c r="A463" s="32">
        <v>73</v>
      </c>
      <c r="B463" s="51" t="s">
        <v>542</v>
      </c>
      <c r="C463" s="51" t="s">
        <v>543</v>
      </c>
      <c r="D463" s="32">
        <v>4</v>
      </c>
      <c r="E463" s="200" t="s">
        <v>528</v>
      </c>
      <c r="F463" s="200" t="s">
        <v>1330</v>
      </c>
      <c r="G463" s="200" t="s">
        <v>1334</v>
      </c>
      <c r="H463" s="158">
        <v>51</v>
      </c>
      <c r="I463" s="158">
        <v>50</v>
      </c>
      <c r="J463" s="33">
        <f t="shared" si="183"/>
        <v>98.039215686274503</v>
      </c>
      <c r="K463" s="158">
        <v>1</v>
      </c>
      <c r="L463" s="33">
        <f t="shared" si="184"/>
        <v>2</v>
      </c>
      <c r="M463" s="296">
        <v>0</v>
      </c>
      <c r="N463" s="33">
        <f t="shared" si="186"/>
        <v>0</v>
      </c>
      <c r="O463" s="296">
        <v>1</v>
      </c>
      <c r="P463" s="33">
        <f t="shared" si="185"/>
        <v>2</v>
      </c>
      <c r="Q463" s="296">
        <v>0</v>
      </c>
      <c r="R463" s="33">
        <f t="shared" si="187"/>
        <v>0</v>
      </c>
      <c r="S463" s="296">
        <v>0</v>
      </c>
      <c r="T463" s="33">
        <f t="shared" si="188"/>
        <v>0</v>
      </c>
      <c r="U463" s="296">
        <v>0</v>
      </c>
      <c r="V463" s="33">
        <f t="shared" si="189"/>
        <v>0</v>
      </c>
      <c r="W463" s="296">
        <v>0</v>
      </c>
      <c r="X463" s="33">
        <f t="shared" si="190"/>
        <v>0</v>
      </c>
      <c r="Y463" s="509">
        <v>0</v>
      </c>
      <c r="Z463" s="33">
        <f t="shared" si="191"/>
        <v>0</v>
      </c>
      <c r="AA463" s="296">
        <v>0</v>
      </c>
      <c r="AB463" s="396">
        <f t="shared" si="192"/>
        <v>0</v>
      </c>
      <c r="AC463" s="296">
        <v>0</v>
      </c>
      <c r="AD463" s="396">
        <f t="shared" si="193"/>
        <v>0</v>
      </c>
      <c r="AE463" s="15">
        <v>1</v>
      </c>
      <c r="AF463" s="15">
        <v>1</v>
      </c>
    </row>
    <row r="464" spans="1:32" ht="26.25">
      <c r="A464" s="859" t="s">
        <v>2405</v>
      </c>
      <c r="B464" s="859"/>
      <c r="C464" s="859"/>
      <c r="D464" s="859"/>
      <c r="E464" s="859"/>
      <c r="F464" s="859"/>
      <c r="G464" s="859"/>
      <c r="H464" s="859"/>
      <c r="I464" s="859"/>
      <c r="J464" s="859"/>
      <c r="K464" s="859"/>
      <c r="L464" s="860"/>
      <c r="M464" s="859"/>
      <c r="N464" s="860"/>
      <c r="O464" s="859"/>
      <c r="P464" s="860"/>
      <c r="Q464" s="859"/>
      <c r="R464" s="860"/>
      <c r="S464" s="859"/>
      <c r="T464" s="860"/>
      <c r="U464" s="859"/>
      <c r="V464" s="860"/>
      <c r="W464" s="859"/>
      <c r="X464" s="860"/>
      <c r="Y464" s="860"/>
      <c r="Z464" s="860"/>
      <c r="AA464" s="859"/>
      <c r="AB464" s="859"/>
      <c r="AC464" s="859"/>
      <c r="AD464" s="859"/>
    </row>
    <row r="465" spans="1:32" ht="21.75" customHeight="1">
      <c r="A465" s="810" t="s">
        <v>133</v>
      </c>
      <c r="B465" s="810"/>
      <c r="C465" s="810"/>
      <c r="D465" s="810"/>
      <c r="E465" s="810"/>
      <c r="F465" s="810"/>
      <c r="G465" s="810"/>
      <c r="H465" s="810"/>
      <c r="I465" s="810"/>
      <c r="J465" s="810"/>
      <c r="K465" s="810"/>
      <c r="L465" s="857"/>
      <c r="M465" s="810"/>
      <c r="N465" s="857"/>
      <c r="O465" s="810"/>
      <c r="P465" s="857"/>
      <c r="Q465" s="810"/>
      <c r="R465" s="857"/>
      <c r="S465" s="810"/>
      <c r="T465" s="857"/>
      <c r="U465" s="810"/>
      <c r="V465" s="857"/>
      <c r="W465" s="810"/>
      <c r="X465" s="857"/>
      <c r="Y465" s="857"/>
      <c r="Z465" s="857"/>
      <c r="AA465" s="810"/>
      <c r="AB465" s="810"/>
      <c r="AC465" s="810"/>
      <c r="AD465" s="810"/>
    </row>
    <row r="466" spans="1:32" ht="15" customHeight="1">
      <c r="A466" s="293"/>
      <c r="B466" s="293"/>
      <c r="C466" s="293"/>
      <c r="D466" s="293"/>
      <c r="E466" s="293"/>
      <c r="F466" s="293"/>
      <c r="G466" s="293"/>
      <c r="H466" s="295"/>
      <c r="I466" s="295"/>
      <c r="J466" s="470"/>
      <c r="K466" s="295"/>
      <c r="L466" s="470"/>
      <c r="M466" s="295"/>
      <c r="N466" s="470"/>
      <c r="O466" s="295"/>
      <c r="P466" s="470"/>
      <c r="Q466" s="295"/>
      <c r="R466" s="470"/>
      <c r="S466" s="295"/>
      <c r="T466" s="470"/>
      <c r="U466" s="295"/>
      <c r="V466" s="470"/>
      <c r="W466" s="295"/>
      <c r="X466" s="470"/>
      <c r="Y466" s="496"/>
      <c r="Z466" s="470"/>
      <c r="AA466" s="295"/>
      <c r="AB466" s="378"/>
      <c r="AC466" s="295"/>
      <c r="AD466" s="378"/>
    </row>
    <row r="467" spans="1:32" ht="23.25">
      <c r="A467" s="290"/>
      <c r="B467" s="863" t="s">
        <v>971</v>
      </c>
      <c r="C467" s="863"/>
      <c r="D467" s="863"/>
      <c r="E467" s="863"/>
      <c r="F467" s="863"/>
      <c r="G467" s="863"/>
      <c r="H467" s="863"/>
      <c r="I467" s="863"/>
      <c r="J467" s="863"/>
      <c r="K467" s="863"/>
      <c r="L467" s="864"/>
      <c r="M467" s="863"/>
      <c r="N467" s="864"/>
      <c r="O467" s="863"/>
      <c r="P467" s="864"/>
      <c r="Q467" s="863"/>
      <c r="R467" s="864"/>
      <c r="S467" s="863"/>
      <c r="T467" s="864"/>
      <c r="U467" s="863"/>
      <c r="V467" s="864"/>
      <c r="W467" s="863"/>
      <c r="X467" s="864"/>
      <c r="Y467" s="864"/>
      <c r="Z467" s="864"/>
      <c r="AA467" s="863"/>
      <c r="AB467" s="863"/>
      <c r="AC467" s="863"/>
      <c r="AD467" s="863"/>
    </row>
    <row r="468" spans="1:32" ht="23.25">
      <c r="A468" s="290"/>
      <c r="B468" s="379" t="s">
        <v>349</v>
      </c>
      <c r="C468" s="379"/>
      <c r="D468" s="293"/>
      <c r="E468" s="293"/>
      <c r="F468" s="293"/>
      <c r="G468" s="293"/>
      <c r="H468" s="295"/>
      <c r="I468" s="295"/>
      <c r="J468" s="470"/>
      <c r="K468" s="295"/>
      <c r="L468" s="470"/>
      <c r="M468" s="295"/>
      <c r="N468" s="470"/>
      <c r="O468" s="295"/>
      <c r="P468" s="470"/>
      <c r="Q468" s="295"/>
      <c r="R468" s="470"/>
      <c r="S468" s="295"/>
      <c r="T468" s="470"/>
      <c r="U468" s="295"/>
      <c r="V468" s="470"/>
      <c r="W468" s="295"/>
      <c r="X468" s="470"/>
      <c r="Y468" s="496"/>
      <c r="Z468" s="470"/>
      <c r="AA468" s="295"/>
      <c r="AB468" s="378"/>
      <c r="AC468" s="295"/>
      <c r="AD468" s="378"/>
    </row>
    <row r="469" spans="1:32" ht="23.25">
      <c r="A469" s="290"/>
      <c r="B469" s="379"/>
      <c r="C469" s="855" t="s">
        <v>2084</v>
      </c>
      <c r="D469" s="855"/>
      <c r="E469" s="855"/>
      <c r="F469" s="855"/>
      <c r="G469" s="855"/>
      <c r="H469" s="855"/>
      <c r="I469" s="855"/>
      <c r="J469" s="855"/>
      <c r="K469" s="855"/>
      <c r="L469" s="856"/>
      <c r="M469" s="855"/>
      <c r="N469" s="856"/>
      <c r="O469" s="295"/>
      <c r="P469" s="470"/>
      <c r="Q469" s="295"/>
      <c r="R469" s="470"/>
      <c r="S469" s="295"/>
      <c r="T469" s="470"/>
      <c r="U469" s="295"/>
      <c r="V469" s="470"/>
      <c r="W469" s="295"/>
      <c r="X469" s="470"/>
      <c r="Y469" s="496"/>
      <c r="Z469" s="470"/>
      <c r="AA469" s="295"/>
      <c r="AB469" s="378"/>
      <c r="AC469" s="295"/>
      <c r="AD469" s="378"/>
    </row>
    <row r="470" spans="1:32" ht="15.75" customHeight="1">
      <c r="A470" s="290"/>
      <c r="B470" s="379"/>
      <c r="C470" s="379"/>
      <c r="D470" s="293"/>
      <c r="E470" s="293"/>
      <c r="F470" s="293"/>
      <c r="G470" s="293"/>
      <c r="H470" s="295"/>
      <c r="I470" s="295"/>
      <c r="J470" s="470"/>
      <c r="K470" s="295"/>
      <c r="L470" s="470"/>
      <c r="M470" s="295"/>
      <c r="N470" s="470"/>
      <c r="O470" s="295"/>
      <c r="P470" s="470"/>
      <c r="Q470" s="295"/>
      <c r="R470" s="470"/>
      <c r="S470" s="295"/>
      <c r="T470" s="470"/>
      <c r="U470" s="295"/>
      <c r="V470" s="470"/>
      <c r="W470" s="295"/>
      <c r="X470" s="470"/>
      <c r="Y470" s="496"/>
      <c r="Z470" s="470"/>
      <c r="AA470" s="295"/>
      <c r="AB470" s="378"/>
      <c r="AC470" s="295"/>
      <c r="AD470" s="378"/>
    </row>
    <row r="471" spans="1:32" ht="18">
      <c r="A471" s="740" t="s">
        <v>940</v>
      </c>
      <c r="B471" s="740" t="s">
        <v>122</v>
      </c>
      <c r="C471" s="740" t="s">
        <v>942</v>
      </c>
      <c r="D471" s="740" t="s">
        <v>943</v>
      </c>
      <c r="E471" s="740" t="s">
        <v>944</v>
      </c>
      <c r="F471" s="740" t="s">
        <v>945</v>
      </c>
      <c r="G471" s="740" t="s">
        <v>1139</v>
      </c>
      <c r="H471" s="743" t="s">
        <v>946</v>
      </c>
      <c r="I471" s="840" t="s">
        <v>947</v>
      </c>
      <c r="J471" s="865" t="s">
        <v>948</v>
      </c>
      <c r="K471" s="765" t="s">
        <v>928</v>
      </c>
      <c r="L471" s="867"/>
      <c r="M471" s="830" t="s">
        <v>929</v>
      </c>
      <c r="N471" s="858"/>
      <c r="O471" s="830"/>
      <c r="P471" s="858"/>
      <c r="Q471" s="830"/>
      <c r="R471" s="858"/>
      <c r="S471" s="830"/>
      <c r="T471" s="858"/>
      <c r="U471" s="830"/>
      <c r="V471" s="858"/>
      <c r="W471" s="830"/>
      <c r="X471" s="858"/>
      <c r="Y471" s="858"/>
      <c r="Z471" s="858"/>
      <c r="AA471" s="830"/>
      <c r="AB471" s="830"/>
      <c r="AC471" s="830"/>
      <c r="AD471" s="830"/>
    </row>
    <row r="472" spans="1:32" ht="18">
      <c r="A472" s="741"/>
      <c r="B472" s="741"/>
      <c r="C472" s="741"/>
      <c r="D472" s="741"/>
      <c r="E472" s="741"/>
      <c r="F472" s="741"/>
      <c r="G472" s="816"/>
      <c r="H472" s="744"/>
      <c r="I472" s="841"/>
      <c r="J472" s="866"/>
      <c r="K472" s="767"/>
      <c r="L472" s="868"/>
      <c r="M472" s="808" t="s">
        <v>930</v>
      </c>
      <c r="N472" s="861"/>
      <c r="O472" s="808" t="s">
        <v>931</v>
      </c>
      <c r="P472" s="861"/>
      <c r="Q472" s="808" t="s">
        <v>932</v>
      </c>
      <c r="R472" s="861"/>
      <c r="S472" s="808" t="s">
        <v>933</v>
      </c>
      <c r="T472" s="861"/>
      <c r="U472" s="808" t="s">
        <v>934</v>
      </c>
      <c r="V472" s="861"/>
      <c r="W472" s="808" t="s">
        <v>935</v>
      </c>
      <c r="X472" s="861"/>
      <c r="Y472" s="862" t="s">
        <v>936</v>
      </c>
      <c r="Z472" s="861"/>
      <c r="AA472" s="808" t="s">
        <v>950</v>
      </c>
      <c r="AB472" s="809"/>
      <c r="AC472" s="808" t="s">
        <v>951</v>
      </c>
      <c r="AD472" s="809"/>
    </row>
    <row r="473" spans="1:32" ht="46.5" customHeight="1">
      <c r="A473" s="742"/>
      <c r="B473" s="742"/>
      <c r="C473" s="742"/>
      <c r="D473" s="742"/>
      <c r="E473" s="742"/>
      <c r="F473" s="742"/>
      <c r="G473" s="817"/>
      <c r="H473" s="745"/>
      <c r="I473" s="439" t="s">
        <v>126</v>
      </c>
      <c r="J473" s="472" t="s">
        <v>938</v>
      </c>
      <c r="K473" s="416" t="s">
        <v>937</v>
      </c>
      <c r="L473" s="489" t="s">
        <v>949</v>
      </c>
      <c r="M473" s="416" t="s">
        <v>937</v>
      </c>
      <c r="N473" s="489" t="s">
        <v>949</v>
      </c>
      <c r="O473" s="416" t="s">
        <v>937</v>
      </c>
      <c r="P473" s="489" t="s">
        <v>949</v>
      </c>
      <c r="Q473" s="416" t="s">
        <v>937</v>
      </c>
      <c r="R473" s="489" t="s">
        <v>949</v>
      </c>
      <c r="S473" s="416" t="s">
        <v>937</v>
      </c>
      <c r="T473" s="489" t="s">
        <v>949</v>
      </c>
      <c r="U473" s="416" t="s">
        <v>937</v>
      </c>
      <c r="V473" s="489" t="s">
        <v>949</v>
      </c>
      <c r="W473" s="416" t="s">
        <v>937</v>
      </c>
      <c r="X473" s="489" t="s">
        <v>949</v>
      </c>
      <c r="Y473" s="497" t="s">
        <v>937</v>
      </c>
      <c r="Z473" s="489" t="s">
        <v>949</v>
      </c>
      <c r="AA473" s="416" t="s">
        <v>937</v>
      </c>
      <c r="AB473" s="381" t="s">
        <v>949</v>
      </c>
      <c r="AC473" s="416" t="s">
        <v>937</v>
      </c>
      <c r="AD473" s="381" t="s">
        <v>949</v>
      </c>
    </row>
    <row r="474" spans="1:32" s="9" customFormat="1" ht="18">
      <c r="A474" s="32">
        <v>74</v>
      </c>
      <c r="B474" s="51" t="s">
        <v>317</v>
      </c>
      <c r="C474" s="51" t="s">
        <v>318</v>
      </c>
      <c r="D474" s="32">
        <v>17</v>
      </c>
      <c r="E474" s="200" t="s">
        <v>528</v>
      </c>
      <c r="F474" s="200" t="s">
        <v>1330</v>
      </c>
      <c r="G474" s="200" t="s">
        <v>1334</v>
      </c>
      <c r="H474" s="158">
        <v>12</v>
      </c>
      <c r="I474" s="158">
        <v>12</v>
      </c>
      <c r="J474" s="33">
        <f t="shared" ref="J474:J488" si="194">I474/H474*100</f>
        <v>100</v>
      </c>
      <c r="K474" s="158">
        <v>3</v>
      </c>
      <c r="L474" s="33">
        <f t="shared" ref="L474:L488" si="195">K474/I474*100</f>
        <v>25</v>
      </c>
      <c r="M474" s="296">
        <v>0</v>
      </c>
      <c r="N474" s="33">
        <f>M474/I474*100</f>
        <v>0</v>
      </c>
      <c r="O474" s="296">
        <v>3</v>
      </c>
      <c r="P474" s="33">
        <f t="shared" ref="P474:P488" si="196">O474/I474*100</f>
        <v>25</v>
      </c>
      <c r="Q474" s="296">
        <v>0</v>
      </c>
      <c r="R474" s="33">
        <f>Q474/I474*100</f>
        <v>0</v>
      </c>
      <c r="S474" s="296">
        <v>0</v>
      </c>
      <c r="T474" s="33">
        <f>S474/I474*100</f>
        <v>0</v>
      </c>
      <c r="U474" s="296">
        <v>0</v>
      </c>
      <c r="V474" s="33">
        <f>U474/I474*100</f>
        <v>0</v>
      </c>
      <c r="W474" s="296">
        <v>0</v>
      </c>
      <c r="X474" s="33">
        <f>W474/I474*100</f>
        <v>0</v>
      </c>
      <c r="Y474" s="509">
        <v>0</v>
      </c>
      <c r="Z474" s="33">
        <f>Y474/I474*100</f>
        <v>0</v>
      </c>
      <c r="AA474" s="296">
        <v>0</v>
      </c>
      <c r="AB474" s="396">
        <f>AA474/I474*100</f>
        <v>0</v>
      </c>
      <c r="AC474" s="296">
        <v>0</v>
      </c>
      <c r="AD474" s="396">
        <f>AC474/I474*100</f>
        <v>0</v>
      </c>
      <c r="AE474" s="15">
        <v>1</v>
      </c>
      <c r="AF474" s="15">
        <v>1</v>
      </c>
    </row>
    <row r="475" spans="1:32" s="9" customFormat="1" ht="18">
      <c r="A475" s="32">
        <v>75</v>
      </c>
      <c r="B475" s="51" t="s">
        <v>2184</v>
      </c>
      <c r="C475" s="51"/>
      <c r="D475" s="200">
        <v>11</v>
      </c>
      <c r="E475" s="200" t="s">
        <v>528</v>
      </c>
      <c r="F475" s="200" t="s">
        <v>1330</v>
      </c>
      <c r="G475" s="200" t="s">
        <v>1334</v>
      </c>
      <c r="H475" s="158">
        <v>9</v>
      </c>
      <c r="I475" s="158">
        <v>8</v>
      </c>
      <c r="J475" s="33">
        <f t="shared" si="194"/>
        <v>88.888888888888886</v>
      </c>
      <c r="K475" s="158">
        <v>0</v>
      </c>
      <c r="L475" s="33">
        <f t="shared" si="195"/>
        <v>0</v>
      </c>
      <c r="M475" s="296">
        <v>0</v>
      </c>
      <c r="N475" s="33">
        <f t="shared" ref="N475:N488" si="197">M475/I475*100</f>
        <v>0</v>
      </c>
      <c r="O475" s="296">
        <v>0</v>
      </c>
      <c r="P475" s="33">
        <f t="shared" si="196"/>
        <v>0</v>
      </c>
      <c r="Q475" s="296">
        <v>0</v>
      </c>
      <c r="R475" s="33">
        <f t="shared" ref="R475:R488" si="198">Q475/I475*100</f>
        <v>0</v>
      </c>
      <c r="S475" s="296">
        <v>0</v>
      </c>
      <c r="T475" s="33">
        <f t="shared" ref="T475:T488" si="199">S475/I475*100</f>
        <v>0</v>
      </c>
      <c r="U475" s="296">
        <v>0</v>
      </c>
      <c r="V475" s="33">
        <f t="shared" ref="V475:V488" si="200">U475/I475*100</f>
        <v>0</v>
      </c>
      <c r="W475" s="296">
        <v>0</v>
      </c>
      <c r="X475" s="33">
        <f t="shared" ref="X475:X488" si="201">W475/I475*100</f>
        <v>0</v>
      </c>
      <c r="Y475" s="509">
        <v>0</v>
      </c>
      <c r="Z475" s="33">
        <f t="shared" ref="Z475:Z488" si="202">Y475/I475*100</f>
        <v>0</v>
      </c>
      <c r="AA475" s="296">
        <v>0</v>
      </c>
      <c r="AB475" s="396">
        <f t="shared" ref="AB475:AB488" si="203">AA475/I475*100</f>
        <v>0</v>
      </c>
      <c r="AC475" s="296">
        <v>0</v>
      </c>
      <c r="AD475" s="396">
        <f t="shared" ref="AD475:AD488" si="204">AC475/I475*100</f>
        <v>0</v>
      </c>
      <c r="AE475" s="15">
        <v>1</v>
      </c>
      <c r="AF475" s="15">
        <v>1</v>
      </c>
    </row>
    <row r="476" spans="1:32" s="9" customFormat="1" ht="18">
      <c r="A476" s="32">
        <v>76</v>
      </c>
      <c r="B476" s="51" t="s">
        <v>544</v>
      </c>
      <c r="C476" s="51" t="s">
        <v>545</v>
      </c>
      <c r="D476" s="200">
        <v>6</v>
      </c>
      <c r="E476" s="200" t="s">
        <v>1321</v>
      </c>
      <c r="F476" s="200" t="s">
        <v>1330</v>
      </c>
      <c r="G476" s="200" t="s">
        <v>1334</v>
      </c>
      <c r="H476" s="158">
        <v>35</v>
      </c>
      <c r="I476" s="158">
        <v>22</v>
      </c>
      <c r="J476" s="33">
        <f t="shared" si="194"/>
        <v>62.857142857142854</v>
      </c>
      <c r="K476" s="158">
        <v>0</v>
      </c>
      <c r="L476" s="33">
        <f t="shared" si="195"/>
        <v>0</v>
      </c>
      <c r="M476" s="296">
        <v>0</v>
      </c>
      <c r="N476" s="33">
        <f t="shared" si="197"/>
        <v>0</v>
      </c>
      <c r="O476" s="296">
        <v>0</v>
      </c>
      <c r="P476" s="33">
        <f t="shared" si="196"/>
        <v>0</v>
      </c>
      <c r="Q476" s="296">
        <v>0</v>
      </c>
      <c r="R476" s="33">
        <f t="shared" si="198"/>
        <v>0</v>
      </c>
      <c r="S476" s="296">
        <v>0</v>
      </c>
      <c r="T476" s="33">
        <f t="shared" si="199"/>
        <v>0</v>
      </c>
      <c r="U476" s="296">
        <v>0</v>
      </c>
      <c r="V476" s="33">
        <f t="shared" si="200"/>
        <v>0</v>
      </c>
      <c r="W476" s="296">
        <v>0</v>
      </c>
      <c r="X476" s="33">
        <f t="shared" si="201"/>
        <v>0</v>
      </c>
      <c r="Y476" s="509">
        <v>0</v>
      </c>
      <c r="Z476" s="33">
        <f t="shared" si="202"/>
        <v>0</v>
      </c>
      <c r="AA476" s="296">
        <v>0</v>
      </c>
      <c r="AB476" s="396">
        <f t="shared" si="203"/>
        <v>0</v>
      </c>
      <c r="AC476" s="296">
        <v>0</v>
      </c>
      <c r="AD476" s="396">
        <f t="shared" si="204"/>
        <v>0</v>
      </c>
      <c r="AE476" s="15">
        <v>1</v>
      </c>
      <c r="AF476" s="15">
        <v>1</v>
      </c>
    </row>
    <row r="477" spans="1:32" s="9" customFormat="1" ht="18">
      <c r="A477" s="32">
        <v>77</v>
      </c>
      <c r="B477" s="51" t="s">
        <v>546</v>
      </c>
      <c r="C477" s="51" t="s">
        <v>547</v>
      </c>
      <c r="D477" s="32">
        <v>5</v>
      </c>
      <c r="E477" s="200" t="s">
        <v>1321</v>
      </c>
      <c r="F477" s="200" t="s">
        <v>1330</v>
      </c>
      <c r="G477" s="200" t="s">
        <v>1334</v>
      </c>
      <c r="H477" s="158">
        <v>14</v>
      </c>
      <c r="I477" s="158">
        <v>6</v>
      </c>
      <c r="J477" s="33">
        <f t="shared" si="194"/>
        <v>42.857142857142854</v>
      </c>
      <c r="K477" s="158">
        <v>0</v>
      </c>
      <c r="L477" s="33">
        <f t="shared" si="195"/>
        <v>0</v>
      </c>
      <c r="M477" s="296">
        <v>0</v>
      </c>
      <c r="N477" s="33">
        <f t="shared" si="197"/>
        <v>0</v>
      </c>
      <c r="O477" s="296">
        <v>0</v>
      </c>
      <c r="P477" s="33">
        <f t="shared" si="196"/>
        <v>0</v>
      </c>
      <c r="Q477" s="296">
        <v>0</v>
      </c>
      <c r="R477" s="33">
        <f t="shared" si="198"/>
        <v>0</v>
      </c>
      <c r="S477" s="296">
        <v>0</v>
      </c>
      <c r="T477" s="33">
        <f t="shared" si="199"/>
        <v>0</v>
      </c>
      <c r="U477" s="296">
        <v>0</v>
      </c>
      <c r="V477" s="33">
        <f t="shared" si="200"/>
        <v>0</v>
      </c>
      <c r="W477" s="296">
        <v>0</v>
      </c>
      <c r="X477" s="33">
        <f t="shared" si="201"/>
        <v>0</v>
      </c>
      <c r="Y477" s="509">
        <v>0</v>
      </c>
      <c r="Z477" s="33">
        <f t="shared" si="202"/>
        <v>0</v>
      </c>
      <c r="AA477" s="296">
        <v>0</v>
      </c>
      <c r="AB477" s="396">
        <f t="shared" si="203"/>
        <v>0</v>
      </c>
      <c r="AC477" s="296">
        <v>0</v>
      </c>
      <c r="AD477" s="396">
        <f t="shared" si="204"/>
        <v>0</v>
      </c>
      <c r="AE477" s="15">
        <v>1</v>
      </c>
      <c r="AF477" s="15">
        <v>1</v>
      </c>
    </row>
    <row r="478" spans="1:32" s="9" customFormat="1" ht="18">
      <c r="A478" s="32">
        <v>78</v>
      </c>
      <c r="B478" s="51" t="s">
        <v>548</v>
      </c>
      <c r="C478" s="51" t="s">
        <v>549</v>
      </c>
      <c r="D478" s="32">
        <v>1</v>
      </c>
      <c r="E478" s="200" t="s">
        <v>1321</v>
      </c>
      <c r="F478" s="200" t="s">
        <v>1330</v>
      </c>
      <c r="G478" s="200" t="s">
        <v>1334</v>
      </c>
      <c r="H478" s="158">
        <v>92</v>
      </c>
      <c r="I478" s="158">
        <v>80</v>
      </c>
      <c r="J478" s="33">
        <f t="shared" si="194"/>
        <v>86.956521739130437</v>
      </c>
      <c r="K478" s="158">
        <v>45</v>
      </c>
      <c r="L478" s="33">
        <f t="shared" si="195"/>
        <v>56.25</v>
      </c>
      <c r="M478" s="296">
        <v>3</v>
      </c>
      <c r="N478" s="33">
        <f t="shared" si="197"/>
        <v>3.75</v>
      </c>
      <c r="O478" s="296">
        <v>27</v>
      </c>
      <c r="P478" s="33">
        <f t="shared" si="196"/>
        <v>33.75</v>
      </c>
      <c r="Q478" s="296">
        <v>31</v>
      </c>
      <c r="R478" s="33">
        <f t="shared" si="198"/>
        <v>38.75</v>
      </c>
      <c r="S478" s="296">
        <v>0</v>
      </c>
      <c r="T478" s="33">
        <f t="shared" si="199"/>
        <v>0</v>
      </c>
      <c r="U478" s="296">
        <v>0</v>
      </c>
      <c r="V478" s="33">
        <f t="shared" si="200"/>
        <v>0</v>
      </c>
      <c r="W478" s="296">
        <v>0</v>
      </c>
      <c r="X478" s="33">
        <f t="shared" si="201"/>
        <v>0</v>
      </c>
      <c r="Y478" s="509">
        <v>0</v>
      </c>
      <c r="Z478" s="33">
        <f t="shared" si="202"/>
        <v>0</v>
      </c>
      <c r="AA478" s="296">
        <v>0</v>
      </c>
      <c r="AB478" s="396">
        <f t="shared" si="203"/>
        <v>0</v>
      </c>
      <c r="AC478" s="296">
        <v>16</v>
      </c>
      <c r="AD478" s="396">
        <f t="shared" si="204"/>
        <v>20</v>
      </c>
      <c r="AE478" s="15">
        <v>1</v>
      </c>
      <c r="AF478" s="15">
        <v>1</v>
      </c>
    </row>
    <row r="479" spans="1:32" s="9" customFormat="1" ht="18">
      <c r="A479" s="32">
        <v>79</v>
      </c>
      <c r="B479" s="51" t="s">
        <v>550</v>
      </c>
      <c r="C479" s="51" t="s">
        <v>551</v>
      </c>
      <c r="D479" s="32">
        <v>10</v>
      </c>
      <c r="E479" s="200" t="s">
        <v>1321</v>
      </c>
      <c r="F479" s="200" t="s">
        <v>1330</v>
      </c>
      <c r="G479" s="200" t="s">
        <v>1334</v>
      </c>
      <c r="H479" s="158">
        <v>43</v>
      </c>
      <c r="I479" s="158">
        <v>32</v>
      </c>
      <c r="J479" s="33">
        <f t="shared" si="194"/>
        <v>74.418604651162795</v>
      </c>
      <c r="K479" s="158">
        <v>6</v>
      </c>
      <c r="L479" s="33">
        <f t="shared" si="195"/>
        <v>18.75</v>
      </c>
      <c r="M479" s="296">
        <v>0</v>
      </c>
      <c r="N479" s="33">
        <f t="shared" si="197"/>
        <v>0</v>
      </c>
      <c r="O479" s="296">
        <v>5</v>
      </c>
      <c r="P479" s="33">
        <f t="shared" si="196"/>
        <v>15.625</v>
      </c>
      <c r="Q479" s="296">
        <v>1</v>
      </c>
      <c r="R479" s="33">
        <f t="shared" si="198"/>
        <v>3.125</v>
      </c>
      <c r="S479" s="296">
        <v>0</v>
      </c>
      <c r="T479" s="33">
        <f t="shared" si="199"/>
        <v>0</v>
      </c>
      <c r="U479" s="296">
        <v>0</v>
      </c>
      <c r="V479" s="33">
        <f t="shared" si="200"/>
        <v>0</v>
      </c>
      <c r="W479" s="296">
        <v>0</v>
      </c>
      <c r="X479" s="33">
        <f t="shared" si="201"/>
        <v>0</v>
      </c>
      <c r="Y479" s="509">
        <v>0</v>
      </c>
      <c r="Z479" s="33">
        <f t="shared" si="202"/>
        <v>0</v>
      </c>
      <c r="AA479" s="296">
        <v>0</v>
      </c>
      <c r="AB479" s="396">
        <f t="shared" si="203"/>
        <v>0</v>
      </c>
      <c r="AC479" s="296">
        <v>0</v>
      </c>
      <c r="AD479" s="396">
        <f t="shared" si="204"/>
        <v>0</v>
      </c>
      <c r="AE479" s="15">
        <v>1</v>
      </c>
      <c r="AF479" s="15">
        <v>1</v>
      </c>
    </row>
    <row r="480" spans="1:32" s="9" customFormat="1" ht="18">
      <c r="A480" s="32">
        <v>80</v>
      </c>
      <c r="B480" s="51" t="s">
        <v>552</v>
      </c>
      <c r="C480" s="51" t="s">
        <v>553</v>
      </c>
      <c r="D480" s="32">
        <v>10</v>
      </c>
      <c r="E480" s="200" t="s">
        <v>1321</v>
      </c>
      <c r="F480" s="200" t="s">
        <v>1330</v>
      </c>
      <c r="G480" s="200" t="s">
        <v>1334</v>
      </c>
      <c r="H480" s="158">
        <v>17</v>
      </c>
      <c r="I480" s="158">
        <v>15</v>
      </c>
      <c r="J480" s="33">
        <f t="shared" si="194"/>
        <v>88.235294117647058</v>
      </c>
      <c r="K480" s="158">
        <v>2</v>
      </c>
      <c r="L480" s="33">
        <f t="shared" si="195"/>
        <v>13.333333333333334</v>
      </c>
      <c r="M480" s="296">
        <v>0</v>
      </c>
      <c r="N480" s="33">
        <f t="shared" si="197"/>
        <v>0</v>
      </c>
      <c r="O480" s="296">
        <v>2</v>
      </c>
      <c r="P480" s="33">
        <f t="shared" si="196"/>
        <v>13.333333333333334</v>
      </c>
      <c r="Q480" s="296">
        <v>0</v>
      </c>
      <c r="R480" s="33">
        <f t="shared" si="198"/>
        <v>0</v>
      </c>
      <c r="S480" s="296">
        <v>0</v>
      </c>
      <c r="T480" s="33">
        <f t="shared" si="199"/>
        <v>0</v>
      </c>
      <c r="U480" s="296">
        <v>0</v>
      </c>
      <c r="V480" s="33">
        <f t="shared" si="200"/>
        <v>0</v>
      </c>
      <c r="W480" s="296">
        <v>0</v>
      </c>
      <c r="X480" s="33">
        <f t="shared" si="201"/>
        <v>0</v>
      </c>
      <c r="Y480" s="509">
        <v>0</v>
      </c>
      <c r="Z480" s="33">
        <f t="shared" si="202"/>
        <v>0</v>
      </c>
      <c r="AA480" s="296">
        <v>0</v>
      </c>
      <c r="AB480" s="396">
        <f t="shared" si="203"/>
        <v>0</v>
      </c>
      <c r="AC480" s="296">
        <v>0</v>
      </c>
      <c r="AD480" s="396">
        <f t="shared" si="204"/>
        <v>0</v>
      </c>
      <c r="AE480" s="15">
        <v>1</v>
      </c>
      <c r="AF480" s="15">
        <v>1</v>
      </c>
    </row>
    <row r="481" spans="1:32" s="9" customFormat="1" ht="18">
      <c r="A481" s="32">
        <v>81</v>
      </c>
      <c r="B481" s="51" t="s">
        <v>554</v>
      </c>
      <c r="C481" s="51" t="s">
        <v>555</v>
      </c>
      <c r="D481" s="32">
        <v>8</v>
      </c>
      <c r="E481" s="200" t="s">
        <v>1321</v>
      </c>
      <c r="F481" s="200" t="s">
        <v>1330</v>
      </c>
      <c r="G481" s="200" t="s">
        <v>1334</v>
      </c>
      <c r="H481" s="158">
        <v>27</v>
      </c>
      <c r="I481" s="158">
        <v>27</v>
      </c>
      <c r="J481" s="33">
        <f t="shared" si="194"/>
        <v>100</v>
      </c>
      <c r="K481" s="158">
        <v>20</v>
      </c>
      <c r="L481" s="33">
        <f t="shared" si="195"/>
        <v>74.074074074074076</v>
      </c>
      <c r="M481" s="296">
        <v>0</v>
      </c>
      <c r="N481" s="33">
        <f t="shared" si="197"/>
        <v>0</v>
      </c>
      <c r="O481" s="296">
        <v>19</v>
      </c>
      <c r="P481" s="33">
        <f t="shared" si="196"/>
        <v>70.370370370370367</v>
      </c>
      <c r="Q481" s="296">
        <v>1</v>
      </c>
      <c r="R481" s="33">
        <f t="shared" si="198"/>
        <v>3.7037037037037033</v>
      </c>
      <c r="S481" s="296">
        <v>0</v>
      </c>
      <c r="T481" s="33">
        <f t="shared" si="199"/>
        <v>0</v>
      </c>
      <c r="U481" s="296">
        <v>0</v>
      </c>
      <c r="V481" s="33">
        <f t="shared" si="200"/>
        <v>0</v>
      </c>
      <c r="W481" s="296">
        <v>0</v>
      </c>
      <c r="X481" s="33">
        <f t="shared" si="201"/>
        <v>0</v>
      </c>
      <c r="Y481" s="509">
        <v>0</v>
      </c>
      <c r="Z481" s="33">
        <f t="shared" si="202"/>
        <v>0</v>
      </c>
      <c r="AA481" s="296">
        <v>0</v>
      </c>
      <c r="AB481" s="396">
        <f t="shared" si="203"/>
        <v>0</v>
      </c>
      <c r="AC481" s="296">
        <v>0</v>
      </c>
      <c r="AD481" s="396">
        <f t="shared" si="204"/>
        <v>0</v>
      </c>
      <c r="AE481" s="15">
        <v>1</v>
      </c>
      <c r="AF481" s="15">
        <v>1</v>
      </c>
    </row>
    <row r="482" spans="1:32" s="9" customFormat="1" ht="18">
      <c r="A482" s="32">
        <v>82</v>
      </c>
      <c r="B482" s="51" t="s">
        <v>556</v>
      </c>
      <c r="C482" s="51" t="s">
        <v>557</v>
      </c>
      <c r="D482" s="32">
        <v>1</v>
      </c>
      <c r="E482" s="200" t="s">
        <v>1321</v>
      </c>
      <c r="F482" s="200" t="s">
        <v>1330</v>
      </c>
      <c r="G482" s="200" t="s">
        <v>1334</v>
      </c>
      <c r="H482" s="158">
        <v>26</v>
      </c>
      <c r="I482" s="158">
        <v>22</v>
      </c>
      <c r="J482" s="33">
        <f t="shared" si="194"/>
        <v>84.615384615384613</v>
      </c>
      <c r="K482" s="158">
        <v>5</v>
      </c>
      <c r="L482" s="33">
        <f t="shared" si="195"/>
        <v>22.727272727272727</v>
      </c>
      <c r="M482" s="296">
        <v>0</v>
      </c>
      <c r="N482" s="33">
        <f t="shared" si="197"/>
        <v>0</v>
      </c>
      <c r="O482" s="296">
        <v>3</v>
      </c>
      <c r="P482" s="33">
        <f t="shared" si="196"/>
        <v>13.636363636363635</v>
      </c>
      <c r="Q482" s="296">
        <v>3</v>
      </c>
      <c r="R482" s="33">
        <f t="shared" si="198"/>
        <v>13.636363636363635</v>
      </c>
      <c r="S482" s="296">
        <v>0</v>
      </c>
      <c r="T482" s="33">
        <f t="shared" si="199"/>
        <v>0</v>
      </c>
      <c r="U482" s="296">
        <v>0</v>
      </c>
      <c r="V482" s="33">
        <f t="shared" si="200"/>
        <v>0</v>
      </c>
      <c r="W482" s="296">
        <v>0</v>
      </c>
      <c r="X482" s="33">
        <f t="shared" si="201"/>
        <v>0</v>
      </c>
      <c r="Y482" s="509">
        <v>0</v>
      </c>
      <c r="Z482" s="33">
        <f t="shared" si="202"/>
        <v>0</v>
      </c>
      <c r="AA482" s="296">
        <v>0</v>
      </c>
      <c r="AB482" s="396">
        <f t="shared" si="203"/>
        <v>0</v>
      </c>
      <c r="AC482" s="296">
        <v>1</v>
      </c>
      <c r="AD482" s="396">
        <f t="shared" si="204"/>
        <v>4.5454545454545459</v>
      </c>
      <c r="AE482" s="15">
        <v>1</v>
      </c>
      <c r="AF482" s="15">
        <v>1</v>
      </c>
    </row>
    <row r="483" spans="1:32" s="198" customFormat="1" ht="18">
      <c r="A483" s="32">
        <v>83</v>
      </c>
      <c r="B483" s="51" t="s">
        <v>2329</v>
      </c>
      <c r="C483" s="51" t="s">
        <v>558</v>
      </c>
      <c r="D483" s="32">
        <v>9</v>
      </c>
      <c r="E483" s="200" t="s">
        <v>1321</v>
      </c>
      <c r="F483" s="200" t="s">
        <v>1330</v>
      </c>
      <c r="G483" s="200" t="s">
        <v>1334</v>
      </c>
      <c r="H483" s="158"/>
      <c r="I483" s="158"/>
      <c r="J483" s="33" t="e">
        <f t="shared" si="194"/>
        <v>#DIV/0!</v>
      </c>
      <c r="K483" s="158"/>
      <c r="L483" s="33" t="e">
        <f t="shared" si="195"/>
        <v>#DIV/0!</v>
      </c>
      <c r="M483" s="296"/>
      <c r="N483" s="33" t="e">
        <f t="shared" si="197"/>
        <v>#DIV/0!</v>
      </c>
      <c r="O483" s="296"/>
      <c r="P483" s="33" t="e">
        <f t="shared" si="196"/>
        <v>#DIV/0!</v>
      </c>
      <c r="Q483" s="296"/>
      <c r="R483" s="33" t="e">
        <f t="shared" si="198"/>
        <v>#DIV/0!</v>
      </c>
      <c r="S483" s="296"/>
      <c r="T483" s="33" t="e">
        <f t="shared" si="199"/>
        <v>#DIV/0!</v>
      </c>
      <c r="U483" s="296"/>
      <c r="V483" s="33" t="e">
        <f t="shared" si="200"/>
        <v>#DIV/0!</v>
      </c>
      <c r="W483" s="296"/>
      <c r="X483" s="33" t="e">
        <f t="shared" si="201"/>
        <v>#DIV/0!</v>
      </c>
      <c r="Y483" s="509"/>
      <c r="Z483" s="33" t="e">
        <f t="shared" si="202"/>
        <v>#DIV/0!</v>
      </c>
      <c r="AA483" s="296"/>
      <c r="AB483" s="396" t="e">
        <f t="shared" si="203"/>
        <v>#DIV/0!</v>
      </c>
      <c r="AC483" s="296"/>
      <c r="AD483" s="396" t="e">
        <f t="shared" si="204"/>
        <v>#DIV/0!</v>
      </c>
      <c r="AE483" s="202">
        <v>1</v>
      </c>
      <c r="AF483" s="202">
        <v>0</v>
      </c>
    </row>
    <row r="484" spans="1:32" s="9" customFormat="1" ht="18">
      <c r="A484" s="32">
        <v>84</v>
      </c>
      <c r="B484" s="51" t="s">
        <v>559</v>
      </c>
      <c r="C484" s="51" t="s">
        <v>560</v>
      </c>
      <c r="D484" s="32">
        <v>10</v>
      </c>
      <c r="E484" s="200" t="s">
        <v>1321</v>
      </c>
      <c r="F484" s="200" t="s">
        <v>1330</v>
      </c>
      <c r="G484" s="200" t="s">
        <v>1334</v>
      </c>
      <c r="H484" s="158">
        <v>29</v>
      </c>
      <c r="I484" s="158">
        <v>24</v>
      </c>
      <c r="J484" s="33">
        <f t="shared" si="194"/>
        <v>82.758620689655174</v>
      </c>
      <c r="K484" s="158">
        <v>9</v>
      </c>
      <c r="L484" s="33">
        <f t="shared" si="195"/>
        <v>37.5</v>
      </c>
      <c r="M484" s="296">
        <v>0</v>
      </c>
      <c r="N484" s="33">
        <f t="shared" si="197"/>
        <v>0</v>
      </c>
      <c r="O484" s="296">
        <v>8</v>
      </c>
      <c r="P484" s="33">
        <f t="shared" si="196"/>
        <v>33.333333333333329</v>
      </c>
      <c r="Q484" s="296">
        <v>1</v>
      </c>
      <c r="R484" s="33">
        <f t="shared" si="198"/>
        <v>4.1666666666666661</v>
      </c>
      <c r="S484" s="296">
        <v>0</v>
      </c>
      <c r="T484" s="33">
        <f t="shared" si="199"/>
        <v>0</v>
      </c>
      <c r="U484" s="296">
        <v>0</v>
      </c>
      <c r="V484" s="33">
        <f t="shared" si="200"/>
        <v>0</v>
      </c>
      <c r="W484" s="296">
        <v>0</v>
      </c>
      <c r="X484" s="33">
        <f t="shared" si="201"/>
        <v>0</v>
      </c>
      <c r="Y484" s="509">
        <v>0</v>
      </c>
      <c r="Z484" s="33">
        <f t="shared" si="202"/>
        <v>0</v>
      </c>
      <c r="AA484" s="296">
        <v>0</v>
      </c>
      <c r="AB484" s="396">
        <f t="shared" si="203"/>
        <v>0</v>
      </c>
      <c r="AC484" s="296">
        <v>0</v>
      </c>
      <c r="AD484" s="396">
        <f t="shared" si="204"/>
        <v>0</v>
      </c>
      <c r="AE484" s="15">
        <v>1</v>
      </c>
      <c r="AF484" s="15">
        <v>1</v>
      </c>
    </row>
    <row r="485" spans="1:32" s="9" customFormat="1" ht="18">
      <c r="A485" s="32">
        <v>85</v>
      </c>
      <c r="B485" s="51" t="s">
        <v>561</v>
      </c>
      <c r="C485" s="51" t="s">
        <v>562</v>
      </c>
      <c r="D485" s="32">
        <v>11</v>
      </c>
      <c r="E485" s="200" t="s">
        <v>1321</v>
      </c>
      <c r="F485" s="200" t="s">
        <v>1330</v>
      </c>
      <c r="G485" s="200" t="s">
        <v>1334</v>
      </c>
      <c r="H485" s="158">
        <v>60</v>
      </c>
      <c r="I485" s="158">
        <v>50</v>
      </c>
      <c r="J485" s="33">
        <f t="shared" si="194"/>
        <v>83.333333333333343</v>
      </c>
      <c r="K485" s="158">
        <v>41</v>
      </c>
      <c r="L485" s="33">
        <f t="shared" si="195"/>
        <v>82</v>
      </c>
      <c r="M485" s="296">
        <v>0</v>
      </c>
      <c r="N485" s="33">
        <f t="shared" si="197"/>
        <v>0</v>
      </c>
      <c r="O485" s="296">
        <v>32</v>
      </c>
      <c r="P485" s="33">
        <f t="shared" si="196"/>
        <v>64</v>
      </c>
      <c r="Q485" s="296">
        <v>23</v>
      </c>
      <c r="R485" s="33">
        <f t="shared" si="198"/>
        <v>46</v>
      </c>
      <c r="S485" s="296">
        <v>0</v>
      </c>
      <c r="T485" s="33">
        <f t="shared" si="199"/>
        <v>0</v>
      </c>
      <c r="U485" s="296">
        <v>0</v>
      </c>
      <c r="V485" s="33">
        <f t="shared" si="200"/>
        <v>0</v>
      </c>
      <c r="W485" s="296">
        <v>0</v>
      </c>
      <c r="X485" s="33">
        <f t="shared" si="201"/>
        <v>0</v>
      </c>
      <c r="Y485" s="509">
        <v>0</v>
      </c>
      <c r="Z485" s="33">
        <f t="shared" si="202"/>
        <v>0</v>
      </c>
      <c r="AA485" s="296">
        <v>0</v>
      </c>
      <c r="AB485" s="396">
        <f t="shared" si="203"/>
        <v>0</v>
      </c>
      <c r="AC485" s="296">
        <v>14</v>
      </c>
      <c r="AD485" s="396">
        <f t="shared" si="204"/>
        <v>28.000000000000004</v>
      </c>
      <c r="AE485" s="15">
        <v>1</v>
      </c>
      <c r="AF485" s="15">
        <v>1</v>
      </c>
    </row>
    <row r="486" spans="1:32" s="9" customFormat="1" ht="18">
      <c r="A486" s="32">
        <v>86</v>
      </c>
      <c r="B486" s="51" t="s">
        <v>563</v>
      </c>
      <c r="C486" s="51" t="s">
        <v>564</v>
      </c>
      <c r="D486" s="32">
        <v>5</v>
      </c>
      <c r="E486" s="200" t="s">
        <v>1321</v>
      </c>
      <c r="F486" s="200" t="s">
        <v>1330</v>
      </c>
      <c r="G486" s="200" t="s">
        <v>1334</v>
      </c>
      <c r="H486" s="158">
        <v>29</v>
      </c>
      <c r="I486" s="158">
        <v>28</v>
      </c>
      <c r="J486" s="33">
        <f t="shared" si="194"/>
        <v>96.551724137931032</v>
      </c>
      <c r="K486" s="158">
        <v>23</v>
      </c>
      <c r="L486" s="33">
        <f t="shared" si="195"/>
        <v>82.142857142857139</v>
      </c>
      <c r="M486" s="296">
        <v>0</v>
      </c>
      <c r="N486" s="33">
        <f t="shared" si="197"/>
        <v>0</v>
      </c>
      <c r="O486" s="296">
        <v>22</v>
      </c>
      <c r="P486" s="33">
        <f t="shared" si="196"/>
        <v>78.571428571428569</v>
      </c>
      <c r="Q486" s="296">
        <v>6</v>
      </c>
      <c r="R486" s="33">
        <f t="shared" si="198"/>
        <v>21.428571428571427</v>
      </c>
      <c r="S486" s="296">
        <v>0</v>
      </c>
      <c r="T486" s="33">
        <f t="shared" si="199"/>
        <v>0</v>
      </c>
      <c r="U486" s="296">
        <v>0</v>
      </c>
      <c r="V486" s="33">
        <f t="shared" si="200"/>
        <v>0</v>
      </c>
      <c r="W486" s="296">
        <v>0</v>
      </c>
      <c r="X486" s="33">
        <f t="shared" si="201"/>
        <v>0</v>
      </c>
      <c r="Y486" s="509">
        <v>0</v>
      </c>
      <c r="Z486" s="33">
        <f t="shared" si="202"/>
        <v>0</v>
      </c>
      <c r="AA486" s="296">
        <v>0</v>
      </c>
      <c r="AB486" s="396">
        <f t="shared" si="203"/>
        <v>0</v>
      </c>
      <c r="AC486" s="296">
        <v>5</v>
      </c>
      <c r="AD486" s="396">
        <f t="shared" si="204"/>
        <v>17.857142857142858</v>
      </c>
      <c r="AE486" s="15">
        <v>1</v>
      </c>
      <c r="AF486" s="15">
        <v>1</v>
      </c>
    </row>
    <row r="487" spans="1:32" s="9" customFormat="1" ht="18">
      <c r="A487" s="32">
        <v>87</v>
      </c>
      <c r="B487" s="51" t="s">
        <v>565</v>
      </c>
      <c r="C487" s="51" t="s">
        <v>566</v>
      </c>
      <c r="D487" s="32">
        <v>10</v>
      </c>
      <c r="E487" s="200" t="s">
        <v>1321</v>
      </c>
      <c r="F487" s="200" t="s">
        <v>1330</v>
      </c>
      <c r="G487" s="200" t="s">
        <v>1334</v>
      </c>
      <c r="H487" s="158">
        <v>58</v>
      </c>
      <c r="I487" s="158">
        <v>41</v>
      </c>
      <c r="J487" s="33">
        <f t="shared" si="194"/>
        <v>70.689655172413794</v>
      </c>
      <c r="K487" s="158">
        <v>27</v>
      </c>
      <c r="L487" s="33">
        <f t="shared" si="195"/>
        <v>65.853658536585371</v>
      </c>
      <c r="M487" s="296">
        <v>0</v>
      </c>
      <c r="N487" s="33">
        <f t="shared" si="197"/>
        <v>0</v>
      </c>
      <c r="O487" s="296">
        <v>23</v>
      </c>
      <c r="P487" s="33">
        <f t="shared" si="196"/>
        <v>56.09756097560976</v>
      </c>
      <c r="Q487" s="296">
        <v>16</v>
      </c>
      <c r="R487" s="33">
        <f t="shared" si="198"/>
        <v>39.024390243902438</v>
      </c>
      <c r="S487" s="296">
        <v>0</v>
      </c>
      <c r="T487" s="33">
        <f t="shared" si="199"/>
        <v>0</v>
      </c>
      <c r="U487" s="296">
        <v>0</v>
      </c>
      <c r="V487" s="33">
        <f t="shared" si="200"/>
        <v>0</v>
      </c>
      <c r="W487" s="296">
        <v>0</v>
      </c>
      <c r="X487" s="33">
        <f t="shared" si="201"/>
        <v>0</v>
      </c>
      <c r="Y487" s="509">
        <v>0</v>
      </c>
      <c r="Z487" s="33">
        <f t="shared" si="202"/>
        <v>0</v>
      </c>
      <c r="AA487" s="296">
        <v>0</v>
      </c>
      <c r="AB487" s="396">
        <f t="shared" si="203"/>
        <v>0</v>
      </c>
      <c r="AC487" s="296">
        <v>12</v>
      </c>
      <c r="AD487" s="396">
        <f t="shared" si="204"/>
        <v>29.268292682926827</v>
      </c>
      <c r="AE487" s="15">
        <v>1</v>
      </c>
      <c r="AF487" s="15">
        <v>1</v>
      </c>
    </row>
    <row r="488" spans="1:32" s="9" customFormat="1" ht="18">
      <c r="A488" s="32">
        <v>88</v>
      </c>
      <c r="B488" s="51" t="s">
        <v>567</v>
      </c>
      <c r="C488" s="51" t="s">
        <v>568</v>
      </c>
      <c r="D488" s="32">
        <v>11</v>
      </c>
      <c r="E488" s="200" t="s">
        <v>1321</v>
      </c>
      <c r="F488" s="200" t="s">
        <v>1330</v>
      </c>
      <c r="G488" s="200" t="s">
        <v>1334</v>
      </c>
      <c r="H488" s="158">
        <v>43</v>
      </c>
      <c r="I488" s="158">
        <v>43</v>
      </c>
      <c r="J488" s="33">
        <f t="shared" si="194"/>
        <v>100</v>
      </c>
      <c r="K488" s="158">
        <v>36</v>
      </c>
      <c r="L488" s="33">
        <f t="shared" si="195"/>
        <v>83.720930232558146</v>
      </c>
      <c r="M488" s="296">
        <v>0</v>
      </c>
      <c r="N488" s="33">
        <f t="shared" si="197"/>
        <v>0</v>
      </c>
      <c r="O488" s="296">
        <v>28</v>
      </c>
      <c r="P488" s="33">
        <f t="shared" si="196"/>
        <v>65.116279069767444</v>
      </c>
      <c r="Q488" s="296">
        <v>34</v>
      </c>
      <c r="R488" s="33">
        <f t="shared" si="198"/>
        <v>79.069767441860463</v>
      </c>
      <c r="S488" s="296">
        <v>0</v>
      </c>
      <c r="T488" s="33">
        <f t="shared" si="199"/>
        <v>0</v>
      </c>
      <c r="U488" s="296">
        <v>0</v>
      </c>
      <c r="V488" s="33">
        <f t="shared" si="200"/>
        <v>0</v>
      </c>
      <c r="W488" s="296">
        <v>0</v>
      </c>
      <c r="X488" s="33">
        <f t="shared" si="201"/>
        <v>0</v>
      </c>
      <c r="Y488" s="509">
        <v>0</v>
      </c>
      <c r="Z488" s="33">
        <f t="shared" si="202"/>
        <v>0</v>
      </c>
      <c r="AA488" s="296">
        <v>0</v>
      </c>
      <c r="AB488" s="396">
        <f t="shared" si="203"/>
        <v>0</v>
      </c>
      <c r="AC488" s="296">
        <v>26</v>
      </c>
      <c r="AD488" s="396">
        <f t="shared" si="204"/>
        <v>60.465116279069761</v>
      </c>
      <c r="AE488" s="15">
        <v>1</v>
      </c>
      <c r="AF488" s="15">
        <v>1</v>
      </c>
    </row>
    <row r="489" spans="1:32" ht="26.25">
      <c r="A489" s="859" t="s">
        <v>2405</v>
      </c>
      <c r="B489" s="859"/>
      <c r="C489" s="859"/>
      <c r="D489" s="859"/>
      <c r="E489" s="859"/>
      <c r="F489" s="859"/>
      <c r="G489" s="859"/>
      <c r="H489" s="859"/>
      <c r="I489" s="859"/>
      <c r="J489" s="859"/>
      <c r="K489" s="859"/>
      <c r="L489" s="860"/>
      <c r="M489" s="859"/>
      <c r="N489" s="860"/>
      <c r="O489" s="859"/>
      <c r="P489" s="860"/>
      <c r="Q489" s="859"/>
      <c r="R489" s="860"/>
      <c r="S489" s="859"/>
      <c r="T489" s="860"/>
      <c r="U489" s="859"/>
      <c r="V489" s="860"/>
      <c r="W489" s="859"/>
      <c r="X489" s="860"/>
      <c r="Y489" s="860"/>
      <c r="Z489" s="860"/>
      <c r="AA489" s="859"/>
      <c r="AB489" s="859"/>
      <c r="AC489" s="859"/>
      <c r="AD489" s="859"/>
    </row>
    <row r="490" spans="1:32" ht="23.25">
      <c r="A490" s="810" t="s">
        <v>133</v>
      </c>
      <c r="B490" s="810"/>
      <c r="C490" s="810"/>
      <c r="D490" s="810"/>
      <c r="E490" s="810"/>
      <c r="F490" s="810"/>
      <c r="G490" s="810"/>
      <c r="H490" s="810"/>
      <c r="I490" s="810"/>
      <c r="J490" s="810"/>
      <c r="K490" s="810"/>
      <c r="L490" s="857"/>
      <c r="M490" s="810"/>
      <c r="N490" s="857"/>
      <c r="O490" s="810"/>
      <c r="P490" s="857"/>
      <c r="Q490" s="810"/>
      <c r="R490" s="857"/>
      <c r="S490" s="810"/>
      <c r="T490" s="857"/>
      <c r="U490" s="810"/>
      <c r="V490" s="857"/>
      <c r="W490" s="810"/>
      <c r="X490" s="857"/>
      <c r="Y490" s="857"/>
      <c r="Z490" s="857"/>
      <c r="AA490" s="810"/>
      <c r="AB490" s="810"/>
      <c r="AC490" s="810"/>
      <c r="AD490" s="810"/>
    </row>
    <row r="491" spans="1:32" ht="15.75" customHeight="1">
      <c r="A491" s="293"/>
      <c r="B491" s="293"/>
      <c r="C491" s="293"/>
      <c r="D491" s="293"/>
      <c r="E491" s="293"/>
      <c r="F491" s="293"/>
      <c r="G491" s="293"/>
      <c r="H491" s="295"/>
      <c r="I491" s="295"/>
      <c r="J491" s="470"/>
      <c r="K491" s="295"/>
      <c r="L491" s="470"/>
      <c r="M491" s="295"/>
      <c r="N491" s="470"/>
      <c r="O491" s="295"/>
      <c r="P491" s="470"/>
      <c r="Q491" s="295"/>
      <c r="R491" s="470"/>
      <c r="S491" s="295"/>
      <c r="T491" s="470"/>
      <c r="U491" s="295"/>
      <c r="V491" s="470"/>
      <c r="W491" s="295"/>
      <c r="X491" s="470"/>
      <c r="Y491" s="496"/>
      <c r="Z491" s="470"/>
      <c r="AA491" s="295"/>
      <c r="AB491" s="378"/>
      <c r="AC491" s="295"/>
      <c r="AD491" s="378"/>
    </row>
    <row r="492" spans="1:32" ht="20.25" customHeight="1">
      <c r="A492" s="290"/>
      <c r="B492" s="863" t="s">
        <v>971</v>
      </c>
      <c r="C492" s="863"/>
      <c r="D492" s="863"/>
      <c r="E492" s="863"/>
      <c r="F492" s="863"/>
      <c r="G492" s="863"/>
      <c r="H492" s="863"/>
      <c r="I492" s="863"/>
      <c r="J492" s="863"/>
      <c r="K492" s="863"/>
      <c r="L492" s="864"/>
      <c r="M492" s="863"/>
      <c r="N492" s="864"/>
      <c r="O492" s="863"/>
      <c r="P492" s="864"/>
      <c r="Q492" s="863"/>
      <c r="R492" s="864"/>
      <c r="S492" s="863"/>
      <c r="T492" s="864"/>
      <c r="U492" s="863"/>
      <c r="V492" s="864"/>
      <c r="W492" s="863"/>
      <c r="X492" s="864"/>
      <c r="Y492" s="864"/>
      <c r="Z492" s="864"/>
      <c r="AA492" s="863"/>
      <c r="AB492" s="863"/>
      <c r="AC492" s="863"/>
      <c r="AD492" s="863"/>
    </row>
    <row r="493" spans="1:32" ht="20.25" customHeight="1">
      <c r="A493" s="290"/>
      <c r="B493" s="379" t="s">
        <v>349</v>
      </c>
      <c r="C493" s="379"/>
      <c r="D493" s="293"/>
      <c r="E493" s="293"/>
      <c r="F493" s="293"/>
      <c r="G493" s="293"/>
      <c r="H493" s="295"/>
      <c r="I493" s="295"/>
      <c r="J493" s="470"/>
      <c r="K493" s="295"/>
      <c r="L493" s="470"/>
      <c r="M493" s="295"/>
      <c r="N493" s="470"/>
      <c r="O493" s="295"/>
      <c r="P493" s="470"/>
      <c r="Q493" s="295"/>
      <c r="R493" s="470"/>
      <c r="S493" s="295"/>
      <c r="T493" s="470"/>
      <c r="U493" s="295"/>
      <c r="V493" s="470"/>
      <c r="W493" s="295"/>
      <c r="X493" s="470"/>
      <c r="Y493" s="496"/>
      <c r="Z493" s="470"/>
      <c r="AA493" s="295"/>
      <c r="AB493" s="378"/>
      <c r="AC493" s="295"/>
      <c r="AD493" s="378"/>
    </row>
    <row r="494" spans="1:32" ht="20.25" customHeight="1">
      <c r="A494" s="290"/>
      <c r="B494" s="379"/>
      <c r="C494" s="855" t="s">
        <v>2084</v>
      </c>
      <c r="D494" s="855"/>
      <c r="E494" s="855"/>
      <c r="F494" s="855"/>
      <c r="G494" s="855"/>
      <c r="H494" s="855"/>
      <c r="I494" s="855"/>
      <c r="J494" s="855"/>
      <c r="K494" s="855"/>
      <c r="L494" s="856"/>
      <c r="M494" s="855"/>
      <c r="N494" s="856"/>
      <c r="O494" s="295"/>
      <c r="P494" s="470"/>
      <c r="Q494" s="295"/>
      <c r="R494" s="470"/>
      <c r="S494" s="295"/>
      <c r="T494" s="470"/>
      <c r="U494" s="295"/>
      <c r="V494" s="470"/>
      <c r="W494" s="295"/>
      <c r="X494" s="470"/>
      <c r="Y494" s="496"/>
      <c r="Z494" s="470"/>
      <c r="AA494" s="295"/>
      <c r="AB494" s="378"/>
      <c r="AC494" s="295"/>
      <c r="AD494" s="378"/>
    </row>
    <row r="495" spans="1:32" ht="15.75" customHeight="1">
      <c r="A495" s="290"/>
      <c r="B495" s="379"/>
      <c r="C495" s="379"/>
      <c r="D495" s="293"/>
      <c r="E495" s="293"/>
      <c r="F495" s="293"/>
      <c r="G495" s="293"/>
      <c r="H495" s="295"/>
      <c r="I495" s="295"/>
      <c r="J495" s="470"/>
      <c r="K495" s="295"/>
      <c r="L495" s="470"/>
      <c r="M495" s="295"/>
      <c r="N495" s="470"/>
      <c r="O495" s="295"/>
      <c r="P495" s="470"/>
      <c r="Q495" s="295"/>
      <c r="R495" s="470"/>
      <c r="S495" s="295"/>
      <c r="T495" s="470"/>
      <c r="U495" s="295"/>
      <c r="V495" s="470"/>
      <c r="W495" s="295"/>
      <c r="X495" s="470"/>
      <c r="Y495" s="496"/>
      <c r="Z495" s="470"/>
      <c r="AA495" s="295"/>
      <c r="AB495" s="378"/>
      <c r="AC495" s="295"/>
      <c r="AD495" s="378"/>
    </row>
    <row r="496" spans="1:32" ht="18">
      <c r="A496" s="740" t="s">
        <v>940</v>
      </c>
      <c r="B496" s="740" t="s">
        <v>122</v>
      </c>
      <c r="C496" s="740" t="s">
        <v>942</v>
      </c>
      <c r="D496" s="740" t="s">
        <v>943</v>
      </c>
      <c r="E496" s="740" t="s">
        <v>944</v>
      </c>
      <c r="F496" s="740" t="s">
        <v>945</v>
      </c>
      <c r="G496" s="740" t="s">
        <v>1139</v>
      </c>
      <c r="H496" s="743" t="s">
        <v>946</v>
      </c>
      <c r="I496" s="840" t="s">
        <v>947</v>
      </c>
      <c r="J496" s="865" t="s">
        <v>948</v>
      </c>
      <c r="K496" s="765" t="s">
        <v>928</v>
      </c>
      <c r="L496" s="867"/>
      <c r="M496" s="830" t="s">
        <v>929</v>
      </c>
      <c r="N496" s="858"/>
      <c r="O496" s="830"/>
      <c r="P496" s="858"/>
      <c r="Q496" s="830"/>
      <c r="R496" s="858"/>
      <c r="S496" s="830"/>
      <c r="T496" s="858"/>
      <c r="U496" s="830"/>
      <c r="V496" s="858"/>
      <c r="W496" s="830"/>
      <c r="X496" s="858"/>
      <c r="Y496" s="858"/>
      <c r="Z496" s="858"/>
      <c r="AA496" s="830"/>
      <c r="AB496" s="830"/>
      <c r="AC496" s="830"/>
      <c r="AD496" s="830"/>
    </row>
    <row r="497" spans="1:32" ht="18">
      <c r="A497" s="741"/>
      <c r="B497" s="741"/>
      <c r="C497" s="741"/>
      <c r="D497" s="741"/>
      <c r="E497" s="741"/>
      <c r="F497" s="741"/>
      <c r="G497" s="816"/>
      <c r="H497" s="744"/>
      <c r="I497" s="841"/>
      <c r="J497" s="866"/>
      <c r="K497" s="767"/>
      <c r="L497" s="868"/>
      <c r="M497" s="808" t="s">
        <v>930</v>
      </c>
      <c r="N497" s="861"/>
      <c r="O497" s="808" t="s">
        <v>931</v>
      </c>
      <c r="P497" s="861"/>
      <c r="Q497" s="808" t="s">
        <v>932</v>
      </c>
      <c r="R497" s="861"/>
      <c r="S497" s="808" t="s">
        <v>933</v>
      </c>
      <c r="T497" s="861"/>
      <c r="U497" s="808" t="s">
        <v>934</v>
      </c>
      <c r="V497" s="861"/>
      <c r="W497" s="808" t="s">
        <v>935</v>
      </c>
      <c r="X497" s="861"/>
      <c r="Y497" s="862" t="s">
        <v>936</v>
      </c>
      <c r="Z497" s="861"/>
      <c r="AA497" s="808" t="s">
        <v>950</v>
      </c>
      <c r="AB497" s="809"/>
      <c r="AC497" s="808" t="s">
        <v>951</v>
      </c>
      <c r="AD497" s="809"/>
    </row>
    <row r="498" spans="1:32" ht="46.5" customHeight="1">
      <c r="A498" s="742"/>
      <c r="B498" s="742"/>
      <c r="C498" s="742"/>
      <c r="D498" s="742"/>
      <c r="E498" s="742"/>
      <c r="F498" s="742"/>
      <c r="G498" s="817"/>
      <c r="H498" s="745"/>
      <c r="I498" s="439" t="s">
        <v>126</v>
      </c>
      <c r="J498" s="472" t="s">
        <v>938</v>
      </c>
      <c r="K498" s="416" t="s">
        <v>937</v>
      </c>
      <c r="L498" s="489" t="s">
        <v>949</v>
      </c>
      <c r="M498" s="416" t="s">
        <v>937</v>
      </c>
      <c r="N498" s="489" t="s">
        <v>949</v>
      </c>
      <c r="O498" s="416" t="s">
        <v>937</v>
      </c>
      <c r="P498" s="489" t="s">
        <v>949</v>
      </c>
      <c r="Q498" s="416" t="s">
        <v>937</v>
      </c>
      <c r="R498" s="489" t="s">
        <v>949</v>
      </c>
      <c r="S498" s="416" t="s">
        <v>937</v>
      </c>
      <c r="T498" s="489" t="s">
        <v>949</v>
      </c>
      <c r="U498" s="416" t="s">
        <v>937</v>
      </c>
      <c r="V498" s="489" t="s">
        <v>949</v>
      </c>
      <c r="W498" s="416" t="s">
        <v>937</v>
      </c>
      <c r="X498" s="489" t="s">
        <v>949</v>
      </c>
      <c r="Y498" s="497" t="s">
        <v>937</v>
      </c>
      <c r="Z498" s="489" t="s">
        <v>949</v>
      </c>
      <c r="AA498" s="416" t="s">
        <v>937</v>
      </c>
      <c r="AB498" s="381" t="s">
        <v>949</v>
      </c>
      <c r="AC498" s="416" t="s">
        <v>937</v>
      </c>
      <c r="AD498" s="381" t="s">
        <v>949</v>
      </c>
    </row>
    <row r="499" spans="1:32" s="15" customFormat="1" ht="18">
      <c r="A499" s="32">
        <v>89</v>
      </c>
      <c r="B499" s="51" t="s">
        <v>569</v>
      </c>
      <c r="C499" s="51" t="s">
        <v>570</v>
      </c>
      <c r="D499" s="32">
        <v>9</v>
      </c>
      <c r="E499" s="200" t="s">
        <v>1321</v>
      </c>
      <c r="F499" s="200" t="s">
        <v>1330</v>
      </c>
      <c r="G499" s="200" t="s">
        <v>1334</v>
      </c>
      <c r="H499" s="158">
        <v>27</v>
      </c>
      <c r="I499" s="158">
        <v>27</v>
      </c>
      <c r="J499" s="33">
        <f t="shared" ref="J499:J515" si="205">I499/H499*100</f>
        <v>100</v>
      </c>
      <c r="K499" s="158">
        <v>17</v>
      </c>
      <c r="L499" s="33">
        <f t="shared" ref="L499:L515" si="206">K499/I499*100</f>
        <v>62.962962962962962</v>
      </c>
      <c r="M499" s="25">
        <v>0</v>
      </c>
      <c r="N499" s="33">
        <f>M499/I499*100</f>
        <v>0</v>
      </c>
      <c r="O499" s="296">
        <v>17</v>
      </c>
      <c r="P499" s="33">
        <f t="shared" ref="P499:P515" si="207">O499/I499*100</f>
        <v>62.962962962962962</v>
      </c>
      <c r="Q499" s="296">
        <v>0</v>
      </c>
      <c r="R499" s="33">
        <f>Q499/I499*100</f>
        <v>0</v>
      </c>
      <c r="S499" s="25">
        <v>0</v>
      </c>
      <c r="T499" s="33">
        <f>S499/I499*100</f>
        <v>0</v>
      </c>
      <c r="U499" s="25">
        <v>0</v>
      </c>
      <c r="V499" s="33">
        <f>U499/I499*100</f>
        <v>0</v>
      </c>
      <c r="W499" s="25">
        <v>0</v>
      </c>
      <c r="X499" s="33">
        <f>W499/I499*100</f>
        <v>0</v>
      </c>
      <c r="Y499" s="48">
        <v>0</v>
      </c>
      <c r="Z499" s="33">
        <f>Y499/I499*100</f>
        <v>0</v>
      </c>
      <c r="AA499" s="25">
        <v>0</v>
      </c>
      <c r="AB499" s="396">
        <f>AA499/I499*100</f>
        <v>0</v>
      </c>
      <c r="AC499" s="25">
        <v>0</v>
      </c>
      <c r="AD499" s="396">
        <f>AC499/I499*100</f>
        <v>0</v>
      </c>
      <c r="AE499" s="15">
        <v>1</v>
      </c>
      <c r="AF499" s="15">
        <v>1</v>
      </c>
    </row>
    <row r="500" spans="1:32" s="15" customFormat="1" ht="18">
      <c r="A500" s="32">
        <v>90</v>
      </c>
      <c r="B500" s="51" t="s">
        <v>2330</v>
      </c>
      <c r="C500" s="51" t="s">
        <v>571</v>
      </c>
      <c r="D500" s="200">
        <v>11</v>
      </c>
      <c r="E500" s="200" t="s">
        <v>1321</v>
      </c>
      <c r="F500" s="200" t="s">
        <v>1330</v>
      </c>
      <c r="G500" s="200" t="s">
        <v>1334</v>
      </c>
      <c r="H500" s="158">
        <v>46</v>
      </c>
      <c r="I500" s="158">
        <v>34</v>
      </c>
      <c r="J500" s="33">
        <f t="shared" si="205"/>
        <v>73.91304347826086</v>
      </c>
      <c r="K500" s="158">
        <v>22</v>
      </c>
      <c r="L500" s="33">
        <f t="shared" si="206"/>
        <v>64.705882352941174</v>
      </c>
      <c r="M500" s="25">
        <v>0</v>
      </c>
      <c r="N500" s="33">
        <f>M500/I500*100</f>
        <v>0</v>
      </c>
      <c r="O500" s="296">
        <v>7</v>
      </c>
      <c r="P500" s="33">
        <f t="shared" si="207"/>
        <v>20.588235294117645</v>
      </c>
      <c r="Q500" s="296">
        <v>18</v>
      </c>
      <c r="R500" s="33">
        <f t="shared" ref="R500:R515" si="208">Q500/I500*100</f>
        <v>52.941176470588239</v>
      </c>
      <c r="S500" s="296">
        <v>0</v>
      </c>
      <c r="T500" s="33">
        <f t="shared" ref="T500:T515" si="209">S500/I500*100</f>
        <v>0</v>
      </c>
      <c r="U500" s="25">
        <v>0</v>
      </c>
      <c r="V500" s="33">
        <f t="shared" ref="V500:V515" si="210">U500/I500*100</f>
        <v>0</v>
      </c>
      <c r="W500" s="25">
        <v>0</v>
      </c>
      <c r="X500" s="33">
        <f t="shared" ref="X500:X515" si="211">W500/I500*100</f>
        <v>0</v>
      </c>
      <c r="Y500" s="48">
        <v>0</v>
      </c>
      <c r="Z500" s="33">
        <f t="shared" ref="Z500:Z515" si="212">Y500/I500*100</f>
        <v>0</v>
      </c>
      <c r="AA500" s="25">
        <v>0</v>
      </c>
      <c r="AB500" s="396">
        <f t="shared" ref="AB500:AB515" si="213">AA500/I500*100</f>
        <v>0</v>
      </c>
      <c r="AC500" s="25">
        <v>3</v>
      </c>
      <c r="AD500" s="396">
        <f t="shared" ref="AD500:AD515" si="214">AC500/I500*100</f>
        <v>8.8235294117647065</v>
      </c>
      <c r="AE500" s="15">
        <v>1</v>
      </c>
      <c r="AF500" s="15">
        <v>1</v>
      </c>
    </row>
    <row r="501" spans="1:32" s="15" customFormat="1" ht="18">
      <c r="A501" s="32">
        <v>91</v>
      </c>
      <c r="B501" s="51" t="s">
        <v>572</v>
      </c>
      <c r="C501" s="51" t="s">
        <v>573</v>
      </c>
      <c r="D501" s="32">
        <v>1</v>
      </c>
      <c r="E501" s="200" t="s">
        <v>1321</v>
      </c>
      <c r="F501" s="200" t="s">
        <v>1330</v>
      </c>
      <c r="G501" s="200" t="s">
        <v>1334</v>
      </c>
      <c r="H501" s="158">
        <v>27</v>
      </c>
      <c r="I501" s="158">
        <v>22</v>
      </c>
      <c r="J501" s="33">
        <f t="shared" si="205"/>
        <v>81.481481481481481</v>
      </c>
      <c r="K501" s="158">
        <v>20</v>
      </c>
      <c r="L501" s="33">
        <f t="shared" si="206"/>
        <v>90.909090909090907</v>
      </c>
      <c r="M501" s="25">
        <v>0</v>
      </c>
      <c r="N501" s="33">
        <f t="shared" ref="N501:N515" si="215">M501/I501*100</f>
        <v>0</v>
      </c>
      <c r="O501" s="296">
        <v>14</v>
      </c>
      <c r="P501" s="33">
        <f t="shared" si="207"/>
        <v>63.636363636363633</v>
      </c>
      <c r="Q501" s="296">
        <v>18</v>
      </c>
      <c r="R501" s="33">
        <f t="shared" si="208"/>
        <v>81.818181818181827</v>
      </c>
      <c r="S501" s="25">
        <v>0</v>
      </c>
      <c r="T501" s="33">
        <f t="shared" si="209"/>
        <v>0</v>
      </c>
      <c r="U501" s="25">
        <v>0</v>
      </c>
      <c r="V501" s="33">
        <f t="shared" si="210"/>
        <v>0</v>
      </c>
      <c r="W501" s="25">
        <v>0</v>
      </c>
      <c r="X501" s="33">
        <f t="shared" si="211"/>
        <v>0</v>
      </c>
      <c r="Y501" s="48">
        <v>0</v>
      </c>
      <c r="Z501" s="33">
        <f t="shared" si="212"/>
        <v>0</v>
      </c>
      <c r="AA501" s="25">
        <v>0</v>
      </c>
      <c r="AB501" s="396">
        <f t="shared" si="213"/>
        <v>0</v>
      </c>
      <c r="AC501" s="25">
        <v>12</v>
      </c>
      <c r="AD501" s="396">
        <f t="shared" si="214"/>
        <v>54.54545454545454</v>
      </c>
      <c r="AE501" s="15">
        <v>1</v>
      </c>
      <c r="AF501" s="15">
        <v>1</v>
      </c>
    </row>
    <row r="502" spans="1:32" s="15" customFormat="1" ht="18">
      <c r="A502" s="32">
        <v>92</v>
      </c>
      <c r="B502" s="51" t="s">
        <v>574</v>
      </c>
      <c r="C502" s="51" t="s">
        <v>575</v>
      </c>
      <c r="D502" s="32">
        <v>11</v>
      </c>
      <c r="E502" s="200" t="s">
        <v>1321</v>
      </c>
      <c r="F502" s="200" t="s">
        <v>1330</v>
      </c>
      <c r="G502" s="200" t="s">
        <v>1334</v>
      </c>
      <c r="H502" s="158">
        <v>77</v>
      </c>
      <c r="I502" s="158">
        <v>56</v>
      </c>
      <c r="J502" s="33">
        <f t="shared" si="205"/>
        <v>72.727272727272734</v>
      </c>
      <c r="K502" s="158">
        <v>40</v>
      </c>
      <c r="L502" s="33">
        <f t="shared" si="206"/>
        <v>71.428571428571431</v>
      </c>
      <c r="M502" s="25">
        <v>0</v>
      </c>
      <c r="N502" s="33">
        <f t="shared" si="215"/>
        <v>0</v>
      </c>
      <c r="O502" s="296">
        <v>37</v>
      </c>
      <c r="P502" s="33">
        <f t="shared" si="207"/>
        <v>66.071428571428569</v>
      </c>
      <c r="Q502" s="296">
        <v>17</v>
      </c>
      <c r="R502" s="33">
        <f t="shared" si="208"/>
        <v>30.357142857142854</v>
      </c>
      <c r="S502" s="25">
        <v>0</v>
      </c>
      <c r="T502" s="33">
        <f t="shared" si="209"/>
        <v>0</v>
      </c>
      <c r="U502" s="25">
        <v>0</v>
      </c>
      <c r="V502" s="33">
        <f t="shared" si="210"/>
        <v>0</v>
      </c>
      <c r="W502" s="296">
        <v>0</v>
      </c>
      <c r="X502" s="33">
        <f t="shared" si="211"/>
        <v>0</v>
      </c>
      <c r="Y502" s="48">
        <v>0</v>
      </c>
      <c r="Z502" s="33">
        <f t="shared" si="212"/>
        <v>0</v>
      </c>
      <c r="AA502" s="25">
        <v>0</v>
      </c>
      <c r="AB502" s="396">
        <f t="shared" si="213"/>
        <v>0</v>
      </c>
      <c r="AC502" s="25">
        <v>14</v>
      </c>
      <c r="AD502" s="396">
        <f t="shared" si="214"/>
        <v>25</v>
      </c>
      <c r="AE502" s="15">
        <v>1</v>
      </c>
      <c r="AF502" s="15">
        <v>1</v>
      </c>
    </row>
    <row r="503" spans="1:32" s="15" customFormat="1" ht="18">
      <c r="A503" s="32">
        <v>93</v>
      </c>
      <c r="B503" s="51" t="s">
        <v>576</v>
      </c>
      <c r="C503" s="51" t="s">
        <v>577</v>
      </c>
      <c r="D503" s="32">
        <v>9</v>
      </c>
      <c r="E503" s="200" t="s">
        <v>1321</v>
      </c>
      <c r="F503" s="200" t="s">
        <v>1330</v>
      </c>
      <c r="G503" s="200" t="s">
        <v>1334</v>
      </c>
      <c r="H503" s="158">
        <v>24</v>
      </c>
      <c r="I503" s="158">
        <v>16</v>
      </c>
      <c r="J503" s="33">
        <f t="shared" si="205"/>
        <v>66.666666666666657</v>
      </c>
      <c r="K503" s="158">
        <v>1</v>
      </c>
      <c r="L503" s="33">
        <f t="shared" si="206"/>
        <v>6.25</v>
      </c>
      <c r="M503" s="25">
        <v>0</v>
      </c>
      <c r="N503" s="33">
        <f t="shared" si="215"/>
        <v>0</v>
      </c>
      <c r="O503" s="296">
        <v>0</v>
      </c>
      <c r="P503" s="33">
        <f t="shared" si="207"/>
        <v>0</v>
      </c>
      <c r="Q503" s="25">
        <v>1</v>
      </c>
      <c r="R503" s="33">
        <f t="shared" si="208"/>
        <v>6.25</v>
      </c>
      <c r="S503" s="25">
        <v>0</v>
      </c>
      <c r="T503" s="33">
        <f t="shared" si="209"/>
        <v>0</v>
      </c>
      <c r="U503" s="25">
        <v>0</v>
      </c>
      <c r="V503" s="33">
        <f t="shared" si="210"/>
        <v>0</v>
      </c>
      <c r="W503" s="25">
        <v>0</v>
      </c>
      <c r="X503" s="33">
        <f t="shared" si="211"/>
        <v>0</v>
      </c>
      <c r="Y503" s="48">
        <v>0</v>
      </c>
      <c r="Z503" s="33">
        <f t="shared" si="212"/>
        <v>0</v>
      </c>
      <c r="AA503" s="25">
        <v>0</v>
      </c>
      <c r="AB503" s="396">
        <f t="shared" si="213"/>
        <v>0</v>
      </c>
      <c r="AC503" s="25">
        <v>0</v>
      </c>
      <c r="AD503" s="396">
        <f t="shared" si="214"/>
        <v>0</v>
      </c>
      <c r="AE503" s="15">
        <v>1</v>
      </c>
      <c r="AF503" s="15">
        <v>1</v>
      </c>
    </row>
    <row r="504" spans="1:32" s="15" customFormat="1" ht="18">
      <c r="A504" s="32">
        <v>94</v>
      </c>
      <c r="B504" s="51" t="s">
        <v>578</v>
      </c>
      <c r="C504" s="51" t="s">
        <v>579</v>
      </c>
      <c r="D504" s="32">
        <v>9</v>
      </c>
      <c r="E504" s="200" t="s">
        <v>1321</v>
      </c>
      <c r="F504" s="200" t="s">
        <v>1330</v>
      </c>
      <c r="G504" s="200" t="s">
        <v>1334</v>
      </c>
      <c r="H504" s="158">
        <v>35</v>
      </c>
      <c r="I504" s="158">
        <v>21</v>
      </c>
      <c r="J504" s="33">
        <f t="shared" si="205"/>
        <v>60</v>
      </c>
      <c r="K504" s="158">
        <v>12</v>
      </c>
      <c r="L504" s="33">
        <f t="shared" si="206"/>
        <v>57.142857142857139</v>
      </c>
      <c r="M504" s="25">
        <v>0</v>
      </c>
      <c r="N504" s="33">
        <f t="shared" si="215"/>
        <v>0</v>
      </c>
      <c r="O504" s="296">
        <v>12</v>
      </c>
      <c r="P504" s="33">
        <f t="shared" si="207"/>
        <v>57.142857142857139</v>
      </c>
      <c r="Q504" s="25">
        <v>0</v>
      </c>
      <c r="R504" s="33">
        <f t="shared" si="208"/>
        <v>0</v>
      </c>
      <c r="S504" s="25">
        <v>0</v>
      </c>
      <c r="T504" s="33">
        <f t="shared" si="209"/>
        <v>0</v>
      </c>
      <c r="U504" s="25">
        <v>0</v>
      </c>
      <c r="V504" s="33">
        <f t="shared" si="210"/>
        <v>0</v>
      </c>
      <c r="W504" s="25">
        <v>0</v>
      </c>
      <c r="X504" s="33">
        <f t="shared" si="211"/>
        <v>0</v>
      </c>
      <c r="Y504" s="48">
        <v>0</v>
      </c>
      <c r="Z504" s="33">
        <f t="shared" si="212"/>
        <v>0</v>
      </c>
      <c r="AA504" s="25">
        <v>0</v>
      </c>
      <c r="AB504" s="396">
        <f t="shared" si="213"/>
        <v>0</v>
      </c>
      <c r="AC504" s="25">
        <v>0</v>
      </c>
      <c r="AD504" s="396">
        <f t="shared" si="214"/>
        <v>0</v>
      </c>
      <c r="AE504" s="15">
        <v>1</v>
      </c>
      <c r="AF504" s="15">
        <v>1</v>
      </c>
    </row>
    <row r="505" spans="1:32" s="15" customFormat="1" ht="18">
      <c r="A505" s="32">
        <v>95</v>
      </c>
      <c r="B505" s="51" t="s">
        <v>580</v>
      </c>
      <c r="C505" s="51" t="s">
        <v>581</v>
      </c>
      <c r="D505" s="32">
        <v>12</v>
      </c>
      <c r="E505" s="200" t="s">
        <v>1321</v>
      </c>
      <c r="F505" s="200" t="s">
        <v>1330</v>
      </c>
      <c r="G505" s="200" t="s">
        <v>1334</v>
      </c>
      <c r="H505" s="158">
        <v>23</v>
      </c>
      <c r="I505" s="158">
        <v>24</v>
      </c>
      <c r="J505" s="33">
        <f t="shared" si="205"/>
        <v>104.34782608695652</v>
      </c>
      <c r="K505" s="158">
        <v>9</v>
      </c>
      <c r="L505" s="33">
        <f t="shared" si="206"/>
        <v>37.5</v>
      </c>
      <c r="M505" s="25">
        <v>0</v>
      </c>
      <c r="N505" s="33">
        <f t="shared" si="215"/>
        <v>0</v>
      </c>
      <c r="O505" s="296">
        <v>9</v>
      </c>
      <c r="P505" s="33">
        <f t="shared" si="207"/>
        <v>37.5</v>
      </c>
      <c r="Q505" s="296">
        <v>0</v>
      </c>
      <c r="R505" s="33">
        <f t="shared" si="208"/>
        <v>0</v>
      </c>
      <c r="S505" s="296">
        <v>0</v>
      </c>
      <c r="T505" s="33">
        <f t="shared" si="209"/>
        <v>0</v>
      </c>
      <c r="U505" s="25">
        <v>0</v>
      </c>
      <c r="V505" s="33">
        <f t="shared" si="210"/>
        <v>0</v>
      </c>
      <c r="W505" s="25">
        <v>0</v>
      </c>
      <c r="X505" s="33">
        <f t="shared" si="211"/>
        <v>0</v>
      </c>
      <c r="Y505" s="48">
        <v>0</v>
      </c>
      <c r="Z505" s="33">
        <f t="shared" si="212"/>
        <v>0</v>
      </c>
      <c r="AA505" s="25">
        <v>0</v>
      </c>
      <c r="AB505" s="396">
        <f t="shared" si="213"/>
        <v>0</v>
      </c>
      <c r="AC505" s="25">
        <v>0</v>
      </c>
      <c r="AD505" s="396">
        <f t="shared" si="214"/>
        <v>0</v>
      </c>
      <c r="AE505" s="15">
        <v>1</v>
      </c>
      <c r="AF505" s="15">
        <v>1</v>
      </c>
    </row>
    <row r="506" spans="1:32" s="15" customFormat="1" ht="18">
      <c r="A506" s="32">
        <v>96</v>
      </c>
      <c r="B506" s="51" t="s">
        <v>582</v>
      </c>
      <c r="C506" s="51" t="s">
        <v>583</v>
      </c>
      <c r="D506" s="32">
        <v>7</v>
      </c>
      <c r="E506" s="200" t="s">
        <v>1321</v>
      </c>
      <c r="F506" s="200" t="s">
        <v>1330</v>
      </c>
      <c r="G506" s="200" t="s">
        <v>1334</v>
      </c>
      <c r="H506" s="158">
        <v>29</v>
      </c>
      <c r="I506" s="158">
        <v>29</v>
      </c>
      <c r="J506" s="33">
        <f t="shared" si="205"/>
        <v>100</v>
      </c>
      <c r="K506" s="158">
        <v>29</v>
      </c>
      <c r="L506" s="33">
        <f t="shared" si="206"/>
        <v>100</v>
      </c>
      <c r="M506" s="25">
        <v>0</v>
      </c>
      <c r="N506" s="33">
        <f t="shared" si="215"/>
        <v>0</v>
      </c>
      <c r="O506" s="296">
        <v>22</v>
      </c>
      <c r="P506" s="33">
        <f t="shared" si="207"/>
        <v>75.862068965517238</v>
      </c>
      <c r="Q506" s="296">
        <v>24</v>
      </c>
      <c r="R506" s="33">
        <f t="shared" si="208"/>
        <v>82.758620689655174</v>
      </c>
      <c r="S506" s="25">
        <v>0</v>
      </c>
      <c r="T506" s="33">
        <f t="shared" si="209"/>
        <v>0</v>
      </c>
      <c r="U506" s="25">
        <v>0</v>
      </c>
      <c r="V506" s="33">
        <f t="shared" si="210"/>
        <v>0</v>
      </c>
      <c r="W506" s="25">
        <v>0</v>
      </c>
      <c r="X506" s="33">
        <f t="shared" si="211"/>
        <v>0</v>
      </c>
      <c r="Y506" s="48">
        <v>0</v>
      </c>
      <c r="Z506" s="33">
        <f t="shared" si="212"/>
        <v>0</v>
      </c>
      <c r="AA506" s="25">
        <v>0</v>
      </c>
      <c r="AB506" s="396">
        <f t="shared" si="213"/>
        <v>0</v>
      </c>
      <c r="AC506" s="25">
        <v>17</v>
      </c>
      <c r="AD506" s="396">
        <f t="shared" si="214"/>
        <v>58.620689655172406</v>
      </c>
      <c r="AE506" s="15">
        <v>1</v>
      </c>
      <c r="AF506" s="15">
        <v>1</v>
      </c>
    </row>
    <row r="507" spans="1:32" s="102" customFormat="1" ht="18">
      <c r="A507" s="32">
        <v>97</v>
      </c>
      <c r="B507" s="51" t="s">
        <v>317</v>
      </c>
      <c r="C507" s="51" t="s">
        <v>318</v>
      </c>
      <c r="D507" s="32">
        <v>6</v>
      </c>
      <c r="E507" s="200" t="s">
        <v>1321</v>
      </c>
      <c r="F507" s="200" t="s">
        <v>1330</v>
      </c>
      <c r="G507" s="200" t="s">
        <v>1334</v>
      </c>
      <c r="H507" s="158">
        <v>23</v>
      </c>
      <c r="I507" s="158">
        <v>23</v>
      </c>
      <c r="J507" s="33">
        <f t="shared" si="205"/>
        <v>100</v>
      </c>
      <c r="K507" s="158">
        <v>19</v>
      </c>
      <c r="L507" s="33">
        <f t="shared" si="206"/>
        <v>82.608695652173907</v>
      </c>
      <c r="M507" s="25">
        <v>0</v>
      </c>
      <c r="N507" s="33">
        <f t="shared" si="215"/>
        <v>0</v>
      </c>
      <c r="O507" s="296">
        <v>18</v>
      </c>
      <c r="P507" s="33">
        <f t="shared" si="207"/>
        <v>78.260869565217391</v>
      </c>
      <c r="Q507" s="296">
        <v>7</v>
      </c>
      <c r="R507" s="33">
        <f t="shared" si="208"/>
        <v>30.434782608695656</v>
      </c>
      <c r="S507" s="25">
        <v>0</v>
      </c>
      <c r="T507" s="33">
        <f t="shared" si="209"/>
        <v>0</v>
      </c>
      <c r="U507" s="25">
        <v>0</v>
      </c>
      <c r="V507" s="33">
        <f t="shared" si="210"/>
        <v>0</v>
      </c>
      <c r="W507" s="25">
        <v>0</v>
      </c>
      <c r="X507" s="33">
        <f t="shared" si="211"/>
        <v>0</v>
      </c>
      <c r="Y507" s="48">
        <v>0</v>
      </c>
      <c r="Z507" s="33">
        <f t="shared" si="212"/>
        <v>0</v>
      </c>
      <c r="AA507" s="25">
        <v>0</v>
      </c>
      <c r="AB507" s="396">
        <f t="shared" si="213"/>
        <v>0</v>
      </c>
      <c r="AC507" s="25">
        <v>6</v>
      </c>
      <c r="AD507" s="396">
        <f t="shared" si="214"/>
        <v>26.086956521739129</v>
      </c>
      <c r="AE507" s="102">
        <v>1</v>
      </c>
      <c r="AF507" s="15">
        <v>1</v>
      </c>
    </row>
    <row r="508" spans="1:32" s="15" customFormat="1" ht="18">
      <c r="A508" s="32">
        <v>98</v>
      </c>
      <c r="B508" s="51" t="s">
        <v>584</v>
      </c>
      <c r="C508" s="51" t="s">
        <v>585</v>
      </c>
      <c r="D508" s="32">
        <v>6</v>
      </c>
      <c r="E508" s="200" t="s">
        <v>1321</v>
      </c>
      <c r="F508" s="200" t="s">
        <v>1330</v>
      </c>
      <c r="G508" s="200" t="s">
        <v>1334</v>
      </c>
      <c r="H508" s="158">
        <v>38</v>
      </c>
      <c r="I508" s="158">
        <v>32</v>
      </c>
      <c r="J508" s="33">
        <f t="shared" si="205"/>
        <v>84.210526315789465</v>
      </c>
      <c r="K508" s="158">
        <v>7</v>
      </c>
      <c r="L508" s="33">
        <f t="shared" si="206"/>
        <v>21.875</v>
      </c>
      <c r="M508" s="25">
        <v>0</v>
      </c>
      <c r="N508" s="33">
        <f t="shared" si="215"/>
        <v>0</v>
      </c>
      <c r="O508" s="296">
        <v>5</v>
      </c>
      <c r="P508" s="33">
        <f t="shared" si="207"/>
        <v>15.625</v>
      </c>
      <c r="Q508" s="296">
        <v>2</v>
      </c>
      <c r="R508" s="33">
        <f t="shared" si="208"/>
        <v>6.25</v>
      </c>
      <c r="S508" s="25">
        <v>0</v>
      </c>
      <c r="T508" s="33">
        <f t="shared" si="209"/>
        <v>0</v>
      </c>
      <c r="U508" s="296">
        <v>0</v>
      </c>
      <c r="V508" s="33">
        <f t="shared" si="210"/>
        <v>0</v>
      </c>
      <c r="W508" s="25">
        <v>0</v>
      </c>
      <c r="X508" s="33">
        <f t="shared" si="211"/>
        <v>0</v>
      </c>
      <c r="Y508" s="48">
        <v>0</v>
      </c>
      <c r="Z508" s="33">
        <f t="shared" si="212"/>
        <v>0</v>
      </c>
      <c r="AA508" s="25">
        <v>0</v>
      </c>
      <c r="AB508" s="396">
        <f t="shared" si="213"/>
        <v>0</v>
      </c>
      <c r="AC508" s="25">
        <v>0</v>
      </c>
      <c r="AD508" s="396">
        <f t="shared" si="214"/>
        <v>0</v>
      </c>
      <c r="AE508" s="15">
        <v>1</v>
      </c>
      <c r="AF508" s="15">
        <v>1</v>
      </c>
    </row>
    <row r="509" spans="1:32" s="15" customFormat="1" ht="18">
      <c r="A509" s="32">
        <v>99</v>
      </c>
      <c r="B509" s="51" t="s">
        <v>586</v>
      </c>
      <c r="C509" s="51" t="s">
        <v>587</v>
      </c>
      <c r="D509" s="32">
        <v>10</v>
      </c>
      <c r="E509" s="200" t="s">
        <v>1321</v>
      </c>
      <c r="F509" s="200" t="s">
        <v>1330</v>
      </c>
      <c r="G509" s="200" t="s">
        <v>1334</v>
      </c>
      <c r="H509" s="158">
        <v>79</v>
      </c>
      <c r="I509" s="158">
        <v>77</v>
      </c>
      <c r="J509" s="33">
        <f t="shared" si="205"/>
        <v>97.468354430379748</v>
      </c>
      <c r="K509" s="158">
        <v>71</v>
      </c>
      <c r="L509" s="33">
        <f t="shared" si="206"/>
        <v>92.20779220779221</v>
      </c>
      <c r="M509" s="296">
        <v>1</v>
      </c>
      <c r="N509" s="33">
        <f t="shared" si="215"/>
        <v>1.2987012987012987</v>
      </c>
      <c r="O509" s="296">
        <v>57</v>
      </c>
      <c r="P509" s="33">
        <f t="shared" si="207"/>
        <v>74.025974025974023</v>
      </c>
      <c r="Q509" s="296">
        <v>32</v>
      </c>
      <c r="R509" s="33">
        <f t="shared" si="208"/>
        <v>41.558441558441558</v>
      </c>
      <c r="S509" s="25">
        <v>0</v>
      </c>
      <c r="T509" s="33">
        <f t="shared" si="209"/>
        <v>0</v>
      </c>
      <c r="U509" s="25">
        <v>2</v>
      </c>
      <c r="V509" s="33">
        <f t="shared" si="210"/>
        <v>2.5974025974025974</v>
      </c>
      <c r="W509" s="25">
        <v>0</v>
      </c>
      <c r="X509" s="33">
        <f t="shared" si="211"/>
        <v>0</v>
      </c>
      <c r="Y509" s="48">
        <v>0</v>
      </c>
      <c r="Z509" s="33">
        <f t="shared" si="212"/>
        <v>0</v>
      </c>
      <c r="AA509" s="25">
        <v>0</v>
      </c>
      <c r="AB509" s="396">
        <f t="shared" si="213"/>
        <v>0</v>
      </c>
      <c r="AC509" s="25">
        <v>21</v>
      </c>
      <c r="AD509" s="396">
        <f t="shared" si="214"/>
        <v>27.27272727272727</v>
      </c>
      <c r="AE509" s="15">
        <v>1</v>
      </c>
      <c r="AF509" s="15">
        <v>1</v>
      </c>
    </row>
    <row r="510" spans="1:32" s="15" customFormat="1" ht="18">
      <c r="A510" s="32">
        <v>100</v>
      </c>
      <c r="B510" s="51" t="s">
        <v>588</v>
      </c>
      <c r="C510" s="51" t="s">
        <v>589</v>
      </c>
      <c r="D510" s="32">
        <v>10</v>
      </c>
      <c r="E510" s="200" t="s">
        <v>1321</v>
      </c>
      <c r="F510" s="200" t="s">
        <v>1330</v>
      </c>
      <c r="G510" s="200" t="s">
        <v>1334</v>
      </c>
      <c r="H510" s="158">
        <v>40</v>
      </c>
      <c r="I510" s="158">
        <v>26</v>
      </c>
      <c r="J510" s="33">
        <f t="shared" si="205"/>
        <v>65</v>
      </c>
      <c r="K510" s="158">
        <v>9</v>
      </c>
      <c r="L510" s="33">
        <f t="shared" si="206"/>
        <v>34.615384615384613</v>
      </c>
      <c r="M510" s="25">
        <v>0</v>
      </c>
      <c r="N510" s="33">
        <f t="shared" si="215"/>
        <v>0</v>
      </c>
      <c r="O510" s="296">
        <v>6</v>
      </c>
      <c r="P510" s="33">
        <f t="shared" si="207"/>
        <v>23.076923076923077</v>
      </c>
      <c r="Q510" s="296">
        <v>3</v>
      </c>
      <c r="R510" s="33">
        <f t="shared" si="208"/>
        <v>11.538461538461538</v>
      </c>
      <c r="S510" s="25">
        <v>0</v>
      </c>
      <c r="T510" s="33">
        <f t="shared" si="209"/>
        <v>0</v>
      </c>
      <c r="U510" s="25">
        <v>0</v>
      </c>
      <c r="V510" s="33">
        <f t="shared" si="210"/>
        <v>0</v>
      </c>
      <c r="W510" s="25">
        <v>0</v>
      </c>
      <c r="X510" s="33">
        <f t="shared" si="211"/>
        <v>0</v>
      </c>
      <c r="Y510" s="48">
        <v>0</v>
      </c>
      <c r="Z510" s="33">
        <f t="shared" si="212"/>
        <v>0</v>
      </c>
      <c r="AA510" s="25">
        <v>0</v>
      </c>
      <c r="AB510" s="396">
        <f t="shared" si="213"/>
        <v>0</v>
      </c>
      <c r="AC510" s="25">
        <v>0</v>
      </c>
      <c r="AD510" s="396">
        <f t="shared" si="214"/>
        <v>0</v>
      </c>
      <c r="AE510" s="15">
        <v>1</v>
      </c>
      <c r="AF510" s="15">
        <v>1</v>
      </c>
    </row>
    <row r="511" spans="1:32" s="15" customFormat="1" ht="18">
      <c r="A511" s="32">
        <v>101</v>
      </c>
      <c r="B511" s="51" t="s">
        <v>1846</v>
      </c>
      <c r="C511" s="51" t="s">
        <v>1847</v>
      </c>
      <c r="D511" s="32">
        <v>6</v>
      </c>
      <c r="E511" s="200" t="s">
        <v>1321</v>
      </c>
      <c r="F511" s="200" t="s">
        <v>1330</v>
      </c>
      <c r="G511" s="200" t="s">
        <v>1334</v>
      </c>
      <c r="H511" s="158">
        <v>13</v>
      </c>
      <c r="I511" s="158">
        <v>10</v>
      </c>
      <c r="J511" s="33">
        <f t="shared" si="205"/>
        <v>76.923076923076934</v>
      </c>
      <c r="K511" s="158">
        <v>0</v>
      </c>
      <c r="L511" s="33">
        <f t="shared" si="206"/>
        <v>0</v>
      </c>
      <c r="M511" s="25">
        <v>0</v>
      </c>
      <c r="N511" s="33">
        <f t="shared" si="215"/>
        <v>0</v>
      </c>
      <c r="O511" s="296">
        <v>0</v>
      </c>
      <c r="P511" s="33">
        <f t="shared" si="207"/>
        <v>0</v>
      </c>
      <c r="Q511" s="296">
        <v>0</v>
      </c>
      <c r="R511" s="33">
        <f t="shared" si="208"/>
        <v>0</v>
      </c>
      <c r="S511" s="25">
        <v>0</v>
      </c>
      <c r="T511" s="33">
        <f t="shared" si="209"/>
        <v>0</v>
      </c>
      <c r="U511" s="25">
        <v>0</v>
      </c>
      <c r="V511" s="33">
        <f t="shared" si="210"/>
        <v>0</v>
      </c>
      <c r="W511" s="25">
        <v>0</v>
      </c>
      <c r="X511" s="33">
        <f t="shared" si="211"/>
        <v>0</v>
      </c>
      <c r="Y511" s="48">
        <v>0</v>
      </c>
      <c r="Z511" s="33">
        <f t="shared" si="212"/>
        <v>0</v>
      </c>
      <c r="AA511" s="25">
        <v>0</v>
      </c>
      <c r="AB511" s="396">
        <f t="shared" si="213"/>
        <v>0</v>
      </c>
      <c r="AC511" s="25">
        <v>0</v>
      </c>
      <c r="AD511" s="396">
        <f t="shared" si="214"/>
        <v>0</v>
      </c>
      <c r="AE511" s="15">
        <v>1</v>
      </c>
      <c r="AF511" s="15">
        <v>1</v>
      </c>
    </row>
    <row r="512" spans="1:32" s="15" customFormat="1" ht="18">
      <c r="A512" s="32">
        <v>102</v>
      </c>
      <c r="B512" s="51" t="s">
        <v>1848</v>
      </c>
      <c r="C512" s="51" t="s">
        <v>1849</v>
      </c>
      <c r="D512" s="32">
        <v>8</v>
      </c>
      <c r="E512" s="200" t="s">
        <v>1321</v>
      </c>
      <c r="F512" s="200" t="s">
        <v>1330</v>
      </c>
      <c r="G512" s="200" t="s">
        <v>1334</v>
      </c>
      <c r="H512" s="158">
        <v>23</v>
      </c>
      <c r="I512" s="158">
        <v>23</v>
      </c>
      <c r="J512" s="33">
        <f t="shared" si="205"/>
        <v>100</v>
      </c>
      <c r="K512" s="158">
        <v>19</v>
      </c>
      <c r="L512" s="33">
        <f t="shared" si="206"/>
        <v>82.608695652173907</v>
      </c>
      <c r="M512" s="25">
        <v>0</v>
      </c>
      <c r="N512" s="33">
        <f t="shared" si="215"/>
        <v>0</v>
      </c>
      <c r="O512" s="296">
        <v>19</v>
      </c>
      <c r="P512" s="33">
        <f t="shared" si="207"/>
        <v>82.608695652173907</v>
      </c>
      <c r="Q512" s="296">
        <v>1</v>
      </c>
      <c r="R512" s="33">
        <f t="shared" si="208"/>
        <v>4.3478260869565215</v>
      </c>
      <c r="S512" s="25">
        <v>0</v>
      </c>
      <c r="T512" s="33">
        <f t="shared" si="209"/>
        <v>0</v>
      </c>
      <c r="U512" s="25">
        <v>0</v>
      </c>
      <c r="V512" s="33">
        <f t="shared" si="210"/>
        <v>0</v>
      </c>
      <c r="W512" s="25">
        <v>0</v>
      </c>
      <c r="X512" s="33">
        <f t="shared" si="211"/>
        <v>0</v>
      </c>
      <c r="Y512" s="48">
        <v>0</v>
      </c>
      <c r="Z512" s="33">
        <f t="shared" si="212"/>
        <v>0</v>
      </c>
      <c r="AA512" s="25">
        <v>0</v>
      </c>
      <c r="AB512" s="396">
        <f t="shared" si="213"/>
        <v>0</v>
      </c>
      <c r="AC512" s="25">
        <v>1</v>
      </c>
      <c r="AD512" s="396">
        <f t="shared" si="214"/>
        <v>4.3478260869565215</v>
      </c>
      <c r="AE512" s="15">
        <v>1</v>
      </c>
      <c r="AF512" s="15">
        <v>1</v>
      </c>
    </row>
    <row r="513" spans="1:32" s="15" customFormat="1" ht="18">
      <c r="A513" s="32">
        <v>103</v>
      </c>
      <c r="B513" s="51" t="s">
        <v>256</v>
      </c>
      <c r="C513" s="51" t="s">
        <v>1311</v>
      </c>
      <c r="D513" s="32">
        <v>12</v>
      </c>
      <c r="E513" s="200" t="s">
        <v>1330</v>
      </c>
      <c r="F513" s="200" t="s">
        <v>1330</v>
      </c>
      <c r="G513" s="200" t="s">
        <v>1334</v>
      </c>
      <c r="H513" s="158">
        <v>10</v>
      </c>
      <c r="I513" s="158">
        <v>5</v>
      </c>
      <c r="J513" s="33">
        <f t="shared" si="205"/>
        <v>50</v>
      </c>
      <c r="K513" s="158">
        <v>0</v>
      </c>
      <c r="L513" s="33">
        <f t="shared" si="206"/>
        <v>0</v>
      </c>
      <c r="M513" s="25">
        <v>0</v>
      </c>
      <c r="N513" s="33">
        <f t="shared" si="215"/>
        <v>0</v>
      </c>
      <c r="O513" s="296">
        <v>0</v>
      </c>
      <c r="P513" s="33">
        <f t="shared" si="207"/>
        <v>0</v>
      </c>
      <c r="Q513" s="296">
        <v>0</v>
      </c>
      <c r="R513" s="33">
        <f t="shared" si="208"/>
        <v>0</v>
      </c>
      <c r="S513" s="25">
        <v>0</v>
      </c>
      <c r="T513" s="33">
        <f t="shared" si="209"/>
        <v>0</v>
      </c>
      <c r="U513" s="25">
        <v>0</v>
      </c>
      <c r="V513" s="33">
        <f t="shared" si="210"/>
        <v>0</v>
      </c>
      <c r="W513" s="25">
        <v>0</v>
      </c>
      <c r="X513" s="33">
        <f t="shared" si="211"/>
        <v>0</v>
      </c>
      <c r="Y513" s="48">
        <v>0</v>
      </c>
      <c r="Z513" s="33">
        <f t="shared" si="212"/>
        <v>0</v>
      </c>
      <c r="AA513" s="25">
        <v>0</v>
      </c>
      <c r="AB513" s="396">
        <f t="shared" si="213"/>
        <v>0</v>
      </c>
      <c r="AC513" s="25">
        <v>0</v>
      </c>
      <c r="AD513" s="396">
        <f t="shared" si="214"/>
        <v>0</v>
      </c>
      <c r="AE513" s="15">
        <v>1</v>
      </c>
      <c r="AF513" s="15">
        <v>1</v>
      </c>
    </row>
    <row r="514" spans="1:32" s="15" customFormat="1" ht="18">
      <c r="A514" s="32">
        <v>104</v>
      </c>
      <c r="B514" s="51" t="s">
        <v>590</v>
      </c>
      <c r="C514" s="51" t="s">
        <v>591</v>
      </c>
      <c r="D514" s="32">
        <v>17</v>
      </c>
      <c r="E514" s="200" t="s">
        <v>1330</v>
      </c>
      <c r="F514" s="200" t="s">
        <v>1330</v>
      </c>
      <c r="G514" s="200" t="s">
        <v>1334</v>
      </c>
      <c r="H514" s="158">
        <v>27</v>
      </c>
      <c r="I514" s="158">
        <v>18</v>
      </c>
      <c r="J514" s="33">
        <f t="shared" si="205"/>
        <v>66.666666666666657</v>
      </c>
      <c r="K514" s="158">
        <v>3</v>
      </c>
      <c r="L514" s="33">
        <f t="shared" si="206"/>
        <v>16.666666666666664</v>
      </c>
      <c r="M514" s="25">
        <v>0</v>
      </c>
      <c r="N514" s="33">
        <f t="shared" si="215"/>
        <v>0</v>
      </c>
      <c r="O514" s="296">
        <v>3</v>
      </c>
      <c r="P514" s="33">
        <f t="shared" si="207"/>
        <v>16.666666666666664</v>
      </c>
      <c r="Q514" s="296">
        <v>0</v>
      </c>
      <c r="R514" s="33">
        <f t="shared" si="208"/>
        <v>0</v>
      </c>
      <c r="S514" s="25">
        <v>0</v>
      </c>
      <c r="T514" s="33">
        <f t="shared" si="209"/>
        <v>0</v>
      </c>
      <c r="U514" s="25">
        <v>0</v>
      </c>
      <c r="V514" s="33">
        <f t="shared" si="210"/>
        <v>0</v>
      </c>
      <c r="W514" s="296">
        <v>0</v>
      </c>
      <c r="X514" s="33">
        <f t="shared" si="211"/>
        <v>0</v>
      </c>
      <c r="Y514" s="48">
        <v>0</v>
      </c>
      <c r="Z514" s="33">
        <f t="shared" si="212"/>
        <v>0</v>
      </c>
      <c r="AA514" s="25">
        <v>0</v>
      </c>
      <c r="AB514" s="396">
        <f t="shared" si="213"/>
        <v>0</v>
      </c>
      <c r="AC514" s="25">
        <v>0</v>
      </c>
      <c r="AD514" s="396">
        <f t="shared" si="214"/>
        <v>0</v>
      </c>
      <c r="AE514" s="15">
        <v>1</v>
      </c>
      <c r="AF514" s="15">
        <v>1</v>
      </c>
    </row>
    <row r="515" spans="1:32" s="15" customFormat="1" ht="18">
      <c r="A515" s="32">
        <v>105</v>
      </c>
      <c r="B515" s="51" t="s">
        <v>592</v>
      </c>
      <c r="C515" s="51" t="s">
        <v>593</v>
      </c>
      <c r="D515" s="32">
        <v>17</v>
      </c>
      <c r="E515" s="200" t="s">
        <v>1330</v>
      </c>
      <c r="F515" s="200" t="s">
        <v>1330</v>
      </c>
      <c r="G515" s="200" t="s">
        <v>1334</v>
      </c>
      <c r="H515" s="158">
        <v>53</v>
      </c>
      <c r="I515" s="158">
        <v>44</v>
      </c>
      <c r="J515" s="33">
        <f t="shared" si="205"/>
        <v>83.018867924528308</v>
      </c>
      <c r="K515" s="158">
        <v>15</v>
      </c>
      <c r="L515" s="33">
        <f t="shared" si="206"/>
        <v>34.090909090909086</v>
      </c>
      <c r="M515" s="25">
        <v>0</v>
      </c>
      <c r="N515" s="33">
        <f t="shared" si="215"/>
        <v>0</v>
      </c>
      <c r="O515" s="296">
        <v>15</v>
      </c>
      <c r="P515" s="33">
        <f t="shared" si="207"/>
        <v>34.090909090909086</v>
      </c>
      <c r="Q515" s="296">
        <v>1</v>
      </c>
      <c r="R515" s="33">
        <f t="shared" si="208"/>
        <v>2.2727272727272729</v>
      </c>
      <c r="S515" s="25">
        <v>0</v>
      </c>
      <c r="T515" s="33">
        <f t="shared" si="209"/>
        <v>0</v>
      </c>
      <c r="U515" s="25">
        <v>0</v>
      </c>
      <c r="V515" s="33">
        <f t="shared" si="210"/>
        <v>0</v>
      </c>
      <c r="W515" s="25">
        <v>0</v>
      </c>
      <c r="X515" s="33">
        <f t="shared" si="211"/>
        <v>0</v>
      </c>
      <c r="Y515" s="48">
        <v>0</v>
      </c>
      <c r="Z515" s="33">
        <f t="shared" si="212"/>
        <v>0</v>
      </c>
      <c r="AA515" s="25">
        <v>0</v>
      </c>
      <c r="AB515" s="396">
        <f t="shared" si="213"/>
        <v>0</v>
      </c>
      <c r="AC515" s="25">
        <v>1</v>
      </c>
      <c r="AD515" s="396">
        <f t="shared" si="214"/>
        <v>2.2727272727272729</v>
      </c>
      <c r="AE515" s="15">
        <v>1</v>
      </c>
      <c r="AF515" s="15">
        <v>1</v>
      </c>
    </row>
    <row r="516" spans="1:32" ht="26.25">
      <c r="A516" s="859" t="s">
        <v>2405</v>
      </c>
      <c r="B516" s="859"/>
      <c r="C516" s="859"/>
      <c r="D516" s="859"/>
      <c r="E516" s="859"/>
      <c r="F516" s="859"/>
      <c r="G516" s="859"/>
      <c r="H516" s="859"/>
      <c r="I516" s="859"/>
      <c r="J516" s="859"/>
      <c r="K516" s="859"/>
      <c r="L516" s="860"/>
      <c r="M516" s="859"/>
      <c r="N516" s="860"/>
      <c r="O516" s="859"/>
      <c r="P516" s="860"/>
      <c r="Q516" s="859"/>
      <c r="R516" s="860"/>
      <c r="S516" s="859"/>
      <c r="T516" s="860"/>
      <c r="U516" s="859"/>
      <c r="V516" s="860"/>
      <c r="W516" s="859"/>
      <c r="X516" s="860"/>
      <c r="Y516" s="860"/>
      <c r="Z516" s="860"/>
      <c r="AA516" s="859"/>
      <c r="AB516" s="859"/>
      <c r="AC516" s="859"/>
      <c r="AD516" s="859"/>
    </row>
    <row r="517" spans="1:32" ht="23.25">
      <c r="A517" s="810" t="s">
        <v>133</v>
      </c>
      <c r="B517" s="810"/>
      <c r="C517" s="810"/>
      <c r="D517" s="810"/>
      <c r="E517" s="810"/>
      <c r="F517" s="810"/>
      <c r="G517" s="810"/>
      <c r="H517" s="810"/>
      <c r="I517" s="810"/>
      <c r="J517" s="810"/>
      <c r="K517" s="810"/>
      <c r="L517" s="857"/>
      <c r="M517" s="810"/>
      <c r="N517" s="857"/>
      <c r="O517" s="810"/>
      <c r="P517" s="857"/>
      <c r="Q517" s="810"/>
      <c r="R517" s="857"/>
      <c r="S517" s="810"/>
      <c r="T517" s="857"/>
      <c r="U517" s="810"/>
      <c r="V517" s="857"/>
      <c r="W517" s="810"/>
      <c r="X517" s="857"/>
      <c r="Y517" s="857"/>
      <c r="Z517" s="857"/>
      <c r="AA517" s="810"/>
      <c r="AB517" s="810"/>
      <c r="AC517" s="810"/>
      <c r="AD517" s="810"/>
    </row>
    <row r="518" spans="1:32" ht="23.25">
      <c r="A518" s="293"/>
      <c r="B518" s="293"/>
      <c r="C518" s="293"/>
      <c r="D518" s="293"/>
      <c r="E518" s="293"/>
      <c r="F518" s="293"/>
      <c r="G518" s="293"/>
      <c r="H518" s="295"/>
      <c r="I518" s="295"/>
      <c r="J518" s="470"/>
      <c r="K518" s="295"/>
      <c r="L518" s="470"/>
      <c r="M518" s="295"/>
      <c r="N518" s="470"/>
      <c r="O518" s="295"/>
      <c r="P518" s="470"/>
      <c r="Q518" s="295"/>
      <c r="R518" s="470"/>
      <c r="S518" s="295"/>
      <c r="T518" s="470"/>
      <c r="U518" s="295"/>
      <c r="V518" s="470"/>
      <c r="W518" s="295"/>
      <c r="X518" s="470"/>
      <c r="Y518" s="496"/>
      <c r="Z518" s="470"/>
      <c r="AA518" s="295"/>
      <c r="AB518" s="378"/>
      <c r="AC518" s="295"/>
      <c r="AD518" s="378"/>
    </row>
    <row r="519" spans="1:32" ht="23.25">
      <c r="A519" s="290"/>
      <c r="B519" s="863" t="s">
        <v>971</v>
      </c>
      <c r="C519" s="863"/>
      <c r="D519" s="863"/>
      <c r="E519" s="863"/>
      <c r="F519" s="863"/>
      <c r="G519" s="863"/>
      <c r="H519" s="863"/>
      <c r="I519" s="863"/>
      <c r="J519" s="863"/>
      <c r="K519" s="863"/>
      <c r="L519" s="864"/>
      <c r="M519" s="863"/>
      <c r="N519" s="864"/>
      <c r="O519" s="863"/>
      <c r="P519" s="864"/>
      <c r="Q519" s="863"/>
      <c r="R519" s="864"/>
      <c r="S519" s="863"/>
      <c r="T519" s="864"/>
      <c r="U519" s="863"/>
      <c r="V519" s="864"/>
      <c r="W519" s="863"/>
      <c r="X519" s="864"/>
      <c r="Y519" s="864"/>
      <c r="Z519" s="864"/>
      <c r="AA519" s="863"/>
      <c r="AB519" s="863"/>
      <c r="AC519" s="863"/>
      <c r="AD519" s="863"/>
    </row>
    <row r="520" spans="1:32" ht="23.25">
      <c r="A520" s="290"/>
      <c r="B520" s="379" t="s">
        <v>349</v>
      </c>
      <c r="C520" s="379"/>
      <c r="D520" s="293"/>
      <c r="E520" s="293"/>
      <c r="F520" s="293"/>
      <c r="G520" s="293"/>
      <c r="H520" s="295"/>
      <c r="I520" s="295"/>
      <c r="J520" s="470"/>
      <c r="K520" s="295"/>
      <c r="L520" s="470"/>
      <c r="M520" s="295"/>
      <c r="N520" s="470"/>
      <c r="O520" s="295"/>
      <c r="P520" s="470"/>
      <c r="Q520" s="295"/>
      <c r="R520" s="470"/>
      <c r="S520" s="295"/>
      <c r="T520" s="470"/>
      <c r="U520" s="295"/>
      <c r="V520" s="470"/>
      <c r="W520" s="295"/>
      <c r="X520" s="470"/>
      <c r="Y520" s="496"/>
      <c r="Z520" s="470"/>
      <c r="AA520" s="295"/>
      <c r="AB520" s="378"/>
      <c r="AC520" s="295"/>
      <c r="AD520" s="378"/>
    </row>
    <row r="521" spans="1:32" ht="23.25">
      <c r="A521" s="290"/>
      <c r="B521" s="379"/>
      <c r="C521" s="863" t="s">
        <v>2084</v>
      </c>
      <c r="D521" s="863"/>
      <c r="E521" s="863"/>
      <c r="F521" s="863"/>
      <c r="G521" s="863"/>
      <c r="H521" s="863"/>
      <c r="I521" s="863"/>
      <c r="J521" s="863"/>
      <c r="K521" s="863"/>
      <c r="L521" s="864"/>
      <c r="M521" s="863"/>
      <c r="N521" s="864"/>
      <c r="O521" s="863"/>
      <c r="P521" s="470"/>
      <c r="Q521" s="295"/>
      <c r="R521" s="470"/>
      <c r="S521" s="295"/>
      <c r="T521" s="470"/>
      <c r="U521" s="295"/>
      <c r="V521" s="470"/>
      <c r="W521" s="295"/>
      <c r="X521" s="470"/>
      <c r="Y521" s="496"/>
      <c r="Z521" s="470"/>
      <c r="AA521" s="295"/>
      <c r="AB521" s="378"/>
      <c r="AC521" s="295"/>
      <c r="AD521" s="378"/>
    </row>
    <row r="522" spans="1:32" ht="15.75" customHeight="1">
      <c r="A522" s="290"/>
      <c r="B522" s="379"/>
      <c r="C522" s="379"/>
      <c r="D522" s="293"/>
      <c r="E522" s="293"/>
      <c r="F522" s="293"/>
      <c r="G522" s="293"/>
      <c r="H522" s="295"/>
      <c r="I522" s="295"/>
      <c r="J522" s="470"/>
      <c r="K522" s="295"/>
      <c r="L522" s="470"/>
      <c r="M522" s="295"/>
      <c r="N522" s="470"/>
      <c r="O522" s="295"/>
      <c r="P522" s="470"/>
      <c r="Q522" s="295"/>
      <c r="R522" s="470"/>
      <c r="S522" s="295"/>
      <c r="T522" s="470"/>
      <c r="U522" s="295"/>
      <c r="V522" s="470"/>
      <c r="W522" s="295"/>
      <c r="X522" s="470"/>
      <c r="Y522" s="496"/>
      <c r="Z522" s="470"/>
      <c r="AA522" s="295"/>
      <c r="AB522" s="378"/>
      <c r="AC522" s="295"/>
      <c r="AD522" s="378"/>
    </row>
    <row r="523" spans="1:32" ht="18">
      <c r="A523" s="740" t="s">
        <v>940</v>
      </c>
      <c r="B523" s="740" t="s">
        <v>122</v>
      </c>
      <c r="C523" s="740" t="s">
        <v>942</v>
      </c>
      <c r="D523" s="740" t="s">
        <v>943</v>
      </c>
      <c r="E523" s="740" t="s">
        <v>944</v>
      </c>
      <c r="F523" s="740" t="s">
        <v>945</v>
      </c>
      <c r="G523" s="740" t="s">
        <v>1139</v>
      </c>
      <c r="H523" s="743" t="s">
        <v>946</v>
      </c>
      <c r="I523" s="840" t="s">
        <v>947</v>
      </c>
      <c r="J523" s="865" t="s">
        <v>948</v>
      </c>
      <c r="K523" s="765" t="s">
        <v>928</v>
      </c>
      <c r="L523" s="867"/>
      <c r="M523" s="830" t="s">
        <v>929</v>
      </c>
      <c r="N523" s="858"/>
      <c r="O523" s="830"/>
      <c r="P523" s="858"/>
      <c r="Q523" s="830"/>
      <c r="R523" s="858"/>
      <c r="S523" s="830"/>
      <c r="T523" s="858"/>
      <c r="U523" s="830"/>
      <c r="V523" s="858"/>
      <c r="W523" s="830"/>
      <c r="X523" s="858"/>
      <c r="Y523" s="858"/>
      <c r="Z523" s="858"/>
      <c r="AA523" s="830"/>
      <c r="AB523" s="830"/>
      <c r="AC523" s="830"/>
      <c r="AD523" s="830"/>
    </row>
    <row r="524" spans="1:32" ht="18">
      <c r="A524" s="741"/>
      <c r="B524" s="741"/>
      <c r="C524" s="741"/>
      <c r="D524" s="741"/>
      <c r="E524" s="741"/>
      <c r="F524" s="741"/>
      <c r="G524" s="816"/>
      <c r="H524" s="744"/>
      <c r="I524" s="841"/>
      <c r="J524" s="866"/>
      <c r="K524" s="767"/>
      <c r="L524" s="868"/>
      <c r="M524" s="808" t="s">
        <v>930</v>
      </c>
      <c r="N524" s="861"/>
      <c r="O524" s="808" t="s">
        <v>931</v>
      </c>
      <c r="P524" s="861"/>
      <c r="Q524" s="808" t="s">
        <v>932</v>
      </c>
      <c r="R524" s="861"/>
      <c r="S524" s="808" t="s">
        <v>933</v>
      </c>
      <c r="T524" s="861"/>
      <c r="U524" s="808" t="s">
        <v>934</v>
      </c>
      <c r="V524" s="861"/>
      <c r="W524" s="808" t="s">
        <v>935</v>
      </c>
      <c r="X524" s="861"/>
      <c r="Y524" s="862" t="s">
        <v>936</v>
      </c>
      <c r="Z524" s="861"/>
      <c r="AA524" s="808" t="s">
        <v>950</v>
      </c>
      <c r="AB524" s="809"/>
      <c r="AC524" s="808" t="s">
        <v>951</v>
      </c>
      <c r="AD524" s="809"/>
    </row>
    <row r="525" spans="1:32" ht="36">
      <c r="A525" s="742"/>
      <c r="B525" s="742"/>
      <c r="C525" s="742"/>
      <c r="D525" s="742"/>
      <c r="E525" s="742"/>
      <c r="F525" s="742"/>
      <c r="G525" s="817"/>
      <c r="H525" s="745"/>
      <c r="I525" s="439" t="s">
        <v>126</v>
      </c>
      <c r="J525" s="472" t="s">
        <v>938</v>
      </c>
      <c r="K525" s="416" t="s">
        <v>937</v>
      </c>
      <c r="L525" s="489" t="s">
        <v>949</v>
      </c>
      <c r="M525" s="416" t="s">
        <v>937</v>
      </c>
      <c r="N525" s="489" t="s">
        <v>949</v>
      </c>
      <c r="O525" s="416" t="s">
        <v>937</v>
      </c>
      <c r="P525" s="489" t="s">
        <v>949</v>
      </c>
      <c r="Q525" s="416" t="s">
        <v>937</v>
      </c>
      <c r="R525" s="489" t="s">
        <v>949</v>
      </c>
      <c r="S525" s="416" t="s">
        <v>937</v>
      </c>
      <c r="T525" s="489" t="s">
        <v>949</v>
      </c>
      <c r="U525" s="416" t="s">
        <v>937</v>
      </c>
      <c r="V525" s="489" t="s">
        <v>949</v>
      </c>
      <c r="W525" s="416" t="s">
        <v>937</v>
      </c>
      <c r="X525" s="489" t="s">
        <v>949</v>
      </c>
      <c r="Y525" s="497" t="s">
        <v>937</v>
      </c>
      <c r="Z525" s="489" t="s">
        <v>949</v>
      </c>
      <c r="AA525" s="416" t="s">
        <v>937</v>
      </c>
      <c r="AB525" s="381" t="s">
        <v>949</v>
      </c>
      <c r="AC525" s="416" t="s">
        <v>937</v>
      </c>
      <c r="AD525" s="381" t="s">
        <v>949</v>
      </c>
    </row>
    <row r="526" spans="1:32" s="15" customFormat="1" ht="18">
      <c r="A526" s="32">
        <v>106</v>
      </c>
      <c r="B526" s="51" t="s">
        <v>594</v>
      </c>
      <c r="C526" s="51" t="s">
        <v>595</v>
      </c>
      <c r="D526" s="200">
        <v>15</v>
      </c>
      <c r="E526" s="200" t="s">
        <v>1330</v>
      </c>
      <c r="F526" s="200" t="s">
        <v>1330</v>
      </c>
      <c r="G526" s="200" t="s">
        <v>1334</v>
      </c>
      <c r="H526" s="158">
        <v>75</v>
      </c>
      <c r="I526" s="158">
        <v>56</v>
      </c>
      <c r="J526" s="33">
        <f>I526/H526*100</f>
        <v>74.666666666666671</v>
      </c>
      <c r="K526" s="158">
        <v>12</v>
      </c>
      <c r="L526" s="33">
        <f>K526/I526*100</f>
        <v>21.428571428571427</v>
      </c>
      <c r="M526" s="296">
        <v>0</v>
      </c>
      <c r="N526" s="33">
        <f>M526/I526*100</f>
        <v>0</v>
      </c>
      <c r="O526" s="296">
        <v>10</v>
      </c>
      <c r="P526" s="33">
        <f>O526/I526*100</f>
        <v>17.857142857142858</v>
      </c>
      <c r="Q526" s="296">
        <v>3</v>
      </c>
      <c r="R526" s="33">
        <f>Q526/I526*100</f>
        <v>5.3571428571428568</v>
      </c>
      <c r="S526" s="296">
        <v>0</v>
      </c>
      <c r="T526" s="33">
        <f>S526/I526*100</f>
        <v>0</v>
      </c>
      <c r="U526" s="296">
        <v>0</v>
      </c>
      <c r="V526" s="33">
        <f>U526/I526*100</f>
        <v>0</v>
      </c>
      <c r="W526" s="296">
        <v>0</v>
      </c>
      <c r="X526" s="33">
        <f>W526/I526*100</f>
        <v>0</v>
      </c>
      <c r="Y526" s="509">
        <v>0</v>
      </c>
      <c r="Z526" s="33">
        <f>Y526/I526*100</f>
        <v>0</v>
      </c>
      <c r="AA526" s="296">
        <v>0</v>
      </c>
      <c r="AB526" s="396">
        <f>AA526/I526*100</f>
        <v>0</v>
      </c>
      <c r="AC526" s="296">
        <v>1</v>
      </c>
      <c r="AD526" s="396">
        <f>AC526/I526*100</f>
        <v>1.7857142857142856</v>
      </c>
      <c r="AE526" s="15">
        <v>1</v>
      </c>
      <c r="AF526" s="15">
        <v>1</v>
      </c>
    </row>
    <row r="527" spans="1:32" s="15" customFormat="1" ht="18">
      <c r="A527" s="32">
        <v>107</v>
      </c>
      <c r="B527" s="51" t="s">
        <v>596</v>
      </c>
      <c r="C527" s="51" t="s">
        <v>597</v>
      </c>
      <c r="D527" s="32">
        <v>15</v>
      </c>
      <c r="E527" s="200" t="s">
        <v>1330</v>
      </c>
      <c r="F527" s="200" t="s">
        <v>1330</v>
      </c>
      <c r="G527" s="200" t="s">
        <v>1334</v>
      </c>
      <c r="H527" s="158">
        <v>25</v>
      </c>
      <c r="I527" s="158">
        <v>24</v>
      </c>
      <c r="J527" s="33">
        <f>I527/H527*100</f>
        <v>96</v>
      </c>
      <c r="K527" s="158">
        <v>12</v>
      </c>
      <c r="L527" s="33">
        <f>K527/I527*100</f>
        <v>50</v>
      </c>
      <c r="M527" s="296">
        <v>0</v>
      </c>
      <c r="N527" s="33">
        <f t="shared" ref="N527:N529" si="216">M527/I527*100</f>
        <v>0</v>
      </c>
      <c r="O527" s="296">
        <v>12</v>
      </c>
      <c r="P527" s="33">
        <f>O527/I527*100</f>
        <v>50</v>
      </c>
      <c r="Q527" s="296">
        <v>1</v>
      </c>
      <c r="R527" s="33">
        <f t="shared" ref="R527:R529" si="217">Q527/I527*100</f>
        <v>4.1666666666666661</v>
      </c>
      <c r="S527" s="296">
        <v>0</v>
      </c>
      <c r="T527" s="33">
        <f t="shared" ref="T527:T529" si="218">S527/I527*100</f>
        <v>0</v>
      </c>
      <c r="U527" s="296">
        <v>0</v>
      </c>
      <c r="V527" s="33">
        <f t="shared" ref="V527:V529" si="219">U527/I527*100</f>
        <v>0</v>
      </c>
      <c r="W527" s="296">
        <v>0</v>
      </c>
      <c r="X527" s="33">
        <f t="shared" ref="X527:X529" si="220">W527/I527*100</f>
        <v>0</v>
      </c>
      <c r="Y527" s="509">
        <v>0</v>
      </c>
      <c r="Z527" s="33">
        <f t="shared" ref="Z527:Z529" si="221">Y527/I527*100</f>
        <v>0</v>
      </c>
      <c r="AA527" s="296">
        <v>0</v>
      </c>
      <c r="AB527" s="396">
        <f t="shared" ref="AB527:AB529" si="222">AA527/I527*100</f>
        <v>0</v>
      </c>
      <c r="AC527" s="296">
        <v>1</v>
      </c>
      <c r="AD527" s="396">
        <f t="shared" ref="AD527:AD529" si="223">AC527/I527*100</f>
        <v>4.1666666666666661</v>
      </c>
      <c r="AE527" s="15">
        <v>1</v>
      </c>
      <c r="AF527" s="15">
        <v>1</v>
      </c>
    </row>
    <row r="528" spans="1:32" s="15" customFormat="1" ht="18">
      <c r="A528" s="32">
        <v>108</v>
      </c>
      <c r="B528" s="51" t="s">
        <v>598</v>
      </c>
      <c r="C528" s="51" t="s">
        <v>599</v>
      </c>
      <c r="D528" s="32">
        <v>16</v>
      </c>
      <c r="E528" s="200" t="s">
        <v>1330</v>
      </c>
      <c r="F528" s="200" t="s">
        <v>1330</v>
      </c>
      <c r="G528" s="200" t="s">
        <v>1334</v>
      </c>
      <c r="H528" s="158">
        <v>4</v>
      </c>
      <c r="I528" s="158">
        <v>4</v>
      </c>
      <c r="J528" s="33">
        <f>I528/H528*100</f>
        <v>100</v>
      </c>
      <c r="K528" s="158">
        <v>0</v>
      </c>
      <c r="L528" s="33">
        <f>K528/I528*100</f>
        <v>0</v>
      </c>
      <c r="M528" s="296">
        <v>0</v>
      </c>
      <c r="N528" s="33">
        <f t="shared" si="216"/>
        <v>0</v>
      </c>
      <c r="O528" s="296">
        <v>0</v>
      </c>
      <c r="P528" s="33">
        <f>O528/I528*100</f>
        <v>0</v>
      </c>
      <c r="Q528" s="296">
        <v>0</v>
      </c>
      <c r="R528" s="33">
        <f t="shared" si="217"/>
        <v>0</v>
      </c>
      <c r="S528" s="296">
        <v>0</v>
      </c>
      <c r="T528" s="33">
        <f t="shared" si="218"/>
        <v>0</v>
      </c>
      <c r="U528" s="296">
        <v>0</v>
      </c>
      <c r="V528" s="33">
        <f t="shared" si="219"/>
        <v>0</v>
      </c>
      <c r="W528" s="296">
        <v>0</v>
      </c>
      <c r="X528" s="33">
        <f t="shared" si="220"/>
        <v>0</v>
      </c>
      <c r="Y528" s="509">
        <v>0</v>
      </c>
      <c r="Z528" s="33">
        <f t="shared" si="221"/>
        <v>0</v>
      </c>
      <c r="AA528" s="296">
        <v>0</v>
      </c>
      <c r="AB528" s="396">
        <f t="shared" si="222"/>
        <v>0</v>
      </c>
      <c r="AC528" s="296">
        <v>0</v>
      </c>
      <c r="AD528" s="396">
        <f t="shared" si="223"/>
        <v>0</v>
      </c>
      <c r="AE528" s="15">
        <v>1</v>
      </c>
      <c r="AF528" s="15">
        <v>1</v>
      </c>
    </row>
    <row r="529" spans="1:32" s="15" customFormat="1" ht="18">
      <c r="A529" s="32">
        <v>109</v>
      </c>
      <c r="B529" s="51" t="s">
        <v>600</v>
      </c>
      <c r="C529" s="51" t="s">
        <v>601</v>
      </c>
      <c r="D529" s="32">
        <v>2</v>
      </c>
      <c r="E529" s="200" t="s">
        <v>1330</v>
      </c>
      <c r="F529" s="200" t="s">
        <v>1330</v>
      </c>
      <c r="G529" s="200" t="s">
        <v>1334</v>
      </c>
      <c r="H529" s="158">
        <v>4</v>
      </c>
      <c r="I529" s="158">
        <v>4</v>
      </c>
      <c r="J529" s="33">
        <f>I529/H529*100</f>
        <v>100</v>
      </c>
      <c r="K529" s="158">
        <v>3</v>
      </c>
      <c r="L529" s="33">
        <f>K529/I529*100</f>
        <v>75</v>
      </c>
      <c r="M529" s="296">
        <v>0</v>
      </c>
      <c r="N529" s="33">
        <f t="shared" si="216"/>
        <v>0</v>
      </c>
      <c r="O529" s="296">
        <v>3</v>
      </c>
      <c r="P529" s="33">
        <f>O529/I529*100</f>
        <v>75</v>
      </c>
      <c r="Q529" s="296">
        <v>1</v>
      </c>
      <c r="R529" s="33">
        <f t="shared" si="217"/>
        <v>25</v>
      </c>
      <c r="S529" s="296">
        <v>0</v>
      </c>
      <c r="T529" s="33">
        <f t="shared" si="218"/>
        <v>0</v>
      </c>
      <c r="U529" s="296">
        <v>0</v>
      </c>
      <c r="V529" s="33">
        <f t="shared" si="219"/>
        <v>0</v>
      </c>
      <c r="W529" s="296">
        <v>0</v>
      </c>
      <c r="X529" s="33">
        <f t="shared" si="220"/>
        <v>0</v>
      </c>
      <c r="Y529" s="509">
        <v>0</v>
      </c>
      <c r="Z529" s="33">
        <f t="shared" si="221"/>
        <v>0</v>
      </c>
      <c r="AA529" s="296">
        <v>0</v>
      </c>
      <c r="AB529" s="396">
        <f t="shared" si="222"/>
        <v>0</v>
      </c>
      <c r="AC529" s="296">
        <v>1</v>
      </c>
      <c r="AD529" s="396">
        <f t="shared" si="223"/>
        <v>25</v>
      </c>
      <c r="AE529" s="15">
        <v>1</v>
      </c>
      <c r="AF529" s="15">
        <v>1</v>
      </c>
    </row>
    <row r="530" spans="1:32" ht="18.75" thickBot="1">
      <c r="A530" s="847" t="s">
        <v>123</v>
      </c>
      <c r="B530" s="770"/>
      <c r="C530" s="770"/>
      <c r="D530" s="770"/>
      <c r="E530" s="770"/>
      <c r="F530" s="770"/>
      <c r="G530" s="848"/>
      <c r="H530" s="392">
        <f>SUM(H351:H529)</f>
        <v>3157</v>
      </c>
      <c r="I530" s="392">
        <f>SUM(I351:I529)</f>
        <v>2501</v>
      </c>
      <c r="J530" s="305">
        <f>I530*100/H530</f>
        <v>79.220779220779221</v>
      </c>
      <c r="K530" s="392">
        <f>SUM(K351:K529)</f>
        <v>1162</v>
      </c>
      <c r="L530" s="305">
        <f>K530*100/I530</f>
        <v>46.461415433826467</v>
      </c>
      <c r="M530" s="392">
        <f>SUM(M351:M529)</f>
        <v>6</v>
      </c>
      <c r="N530" s="305">
        <f>M530*100/I530</f>
        <v>0.23990403838464613</v>
      </c>
      <c r="O530" s="392">
        <f>SUM(O351:O529)</f>
        <v>910</v>
      </c>
      <c r="P530" s="305">
        <f>O530*100/I530</f>
        <v>36.385445821671333</v>
      </c>
      <c r="Q530" s="392">
        <v>546</v>
      </c>
      <c r="R530" s="305">
        <f>Q530*100/I530</f>
        <v>21.831267493002798</v>
      </c>
      <c r="S530" s="392">
        <v>9</v>
      </c>
      <c r="T530" s="305">
        <f>S530*100/I530</f>
        <v>0.3598560575769692</v>
      </c>
      <c r="U530" s="392">
        <v>2</v>
      </c>
      <c r="V530" s="305">
        <f>U530*100/I530</f>
        <v>7.9968012794882054E-2</v>
      </c>
      <c r="W530" s="392">
        <v>12</v>
      </c>
      <c r="X530" s="305">
        <f>W530*100/I530</f>
        <v>0.47980807676929227</v>
      </c>
      <c r="Y530" s="306">
        <v>0</v>
      </c>
      <c r="Z530" s="305">
        <v>0</v>
      </c>
      <c r="AA530" s="392">
        <v>0</v>
      </c>
      <c r="AB530" s="434">
        <v>0</v>
      </c>
      <c r="AC530" s="392">
        <v>0</v>
      </c>
      <c r="AD530" s="434">
        <v>0</v>
      </c>
    </row>
    <row r="531" spans="1:32" ht="18.75" thickTop="1">
      <c r="A531" s="851" t="s">
        <v>2128</v>
      </c>
      <c r="B531" s="851"/>
      <c r="C531" s="851"/>
      <c r="D531" s="851"/>
      <c r="E531" s="300"/>
      <c r="F531" s="300"/>
      <c r="G531" s="300"/>
      <c r="H531" s="302"/>
      <c r="I531" s="302"/>
      <c r="J531" s="303"/>
      <c r="K531" s="302"/>
      <c r="L531" s="303"/>
      <c r="M531" s="302"/>
      <c r="N531" s="303"/>
      <c r="O531" s="302"/>
      <c r="P531" s="303"/>
      <c r="Q531" s="302"/>
      <c r="R531" s="303"/>
      <c r="S531" s="302"/>
      <c r="T531" s="303"/>
      <c r="U531" s="302"/>
      <c r="V531" s="303"/>
      <c r="W531" s="302"/>
      <c r="X531" s="303"/>
      <c r="Y531" s="309"/>
      <c r="Z531" s="303"/>
      <c r="AA531" s="302"/>
      <c r="AB531" s="394"/>
      <c r="AC531" s="302"/>
      <c r="AD531" s="394"/>
    </row>
    <row r="532" spans="1:32" ht="18">
      <c r="A532" s="300"/>
      <c r="B532" s="300"/>
      <c r="C532" s="300"/>
      <c r="D532" s="300"/>
      <c r="E532" s="300"/>
      <c r="F532" s="300"/>
      <c r="G532" s="300"/>
      <c r="H532" s="302"/>
      <c r="I532" s="302"/>
      <c r="J532" s="303"/>
      <c r="K532" s="302"/>
      <c r="L532" s="303"/>
      <c r="M532" s="302"/>
      <c r="N532" s="303"/>
      <c r="O532" s="302"/>
      <c r="P532" s="303"/>
      <c r="Q532" s="302"/>
      <c r="R532" s="303"/>
      <c r="S532" s="302"/>
      <c r="T532" s="303"/>
      <c r="U532" s="302"/>
      <c r="V532" s="303"/>
      <c r="W532" s="302"/>
      <c r="X532" s="303"/>
      <c r="Y532" s="309"/>
      <c r="Z532" s="303"/>
      <c r="AA532" s="302"/>
      <c r="AB532" s="394"/>
      <c r="AC532" s="302"/>
      <c r="AD532" s="394"/>
    </row>
    <row r="533" spans="1:32" ht="18">
      <c r="A533" s="300"/>
      <c r="B533" s="300"/>
      <c r="C533" s="300"/>
      <c r="D533" s="300"/>
      <c r="E533" s="300"/>
      <c r="F533" s="300"/>
      <c r="G533" s="300"/>
      <c r="H533" s="302"/>
      <c r="I533" s="302"/>
      <c r="J533" s="303"/>
      <c r="K533" s="302"/>
      <c r="L533" s="303"/>
      <c r="M533" s="302"/>
      <c r="N533" s="303"/>
      <c r="O533" s="302"/>
      <c r="P533" s="303"/>
      <c r="Q533" s="302"/>
      <c r="R533" s="303"/>
      <c r="S533" s="302"/>
      <c r="T533" s="303"/>
      <c r="U533" s="302"/>
      <c r="V533" s="303"/>
      <c r="W533" s="302"/>
      <c r="X533" s="303"/>
      <c r="Y533" s="309"/>
      <c r="Z533" s="303"/>
      <c r="AA533" s="302"/>
      <c r="AB533" s="394"/>
      <c r="AC533" s="302"/>
      <c r="AD533" s="394"/>
    </row>
    <row r="534" spans="1:32" ht="18">
      <c r="A534" s="300"/>
      <c r="B534" s="300"/>
      <c r="C534" s="300"/>
      <c r="D534" s="300"/>
      <c r="E534" s="300"/>
      <c r="F534" s="300"/>
      <c r="G534" s="300"/>
      <c r="H534" s="302"/>
      <c r="I534" s="302"/>
      <c r="J534" s="303"/>
      <c r="K534" s="302"/>
      <c r="L534" s="303"/>
      <c r="M534" s="302"/>
      <c r="N534" s="303"/>
      <c r="O534" s="302"/>
      <c r="P534" s="303"/>
      <c r="Q534" s="302"/>
      <c r="R534" s="303"/>
      <c r="S534" s="302"/>
      <c r="T534" s="303"/>
      <c r="U534" s="302"/>
      <c r="V534" s="303"/>
      <c r="W534" s="302"/>
      <c r="X534" s="303"/>
      <c r="Y534" s="309"/>
      <c r="Z534" s="303"/>
      <c r="AA534" s="302"/>
      <c r="AB534" s="394"/>
      <c r="AC534" s="302"/>
      <c r="AD534" s="394"/>
    </row>
    <row r="535" spans="1:32" ht="18">
      <c r="A535" s="300"/>
      <c r="B535" s="300"/>
      <c r="C535" s="300"/>
      <c r="D535" s="300"/>
      <c r="E535" s="300"/>
      <c r="F535" s="300"/>
      <c r="G535" s="300"/>
      <c r="H535" s="302"/>
      <c r="I535" s="302"/>
      <c r="J535" s="303"/>
      <c r="K535" s="302"/>
      <c r="L535" s="303"/>
      <c r="M535" s="302"/>
      <c r="N535" s="303"/>
      <c r="O535" s="302"/>
      <c r="P535" s="303"/>
      <c r="Q535" s="302"/>
      <c r="R535" s="303"/>
      <c r="S535" s="302"/>
      <c r="T535" s="303"/>
      <c r="U535" s="302"/>
      <c r="V535" s="303"/>
      <c r="W535" s="302"/>
      <c r="X535" s="303"/>
      <c r="Y535" s="309"/>
      <c r="Z535" s="303"/>
      <c r="AA535" s="302"/>
      <c r="AB535" s="394"/>
      <c r="AC535" s="302"/>
      <c r="AD535" s="394"/>
    </row>
    <row r="536" spans="1:32" ht="26.25">
      <c r="A536" s="859" t="s">
        <v>2405</v>
      </c>
      <c r="B536" s="859"/>
      <c r="C536" s="859"/>
      <c r="D536" s="859"/>
      <c r="E536" s="859"/>
      <c r="F536" s="859"/>
      <c r="G536" s="859"/>
      <c r="H536" s="859"/>
      <c r="I536" s="859"/>
      <c r="J536" s="859"/>
      <c r="K536" s="859"/>
      <c r="L536" s="860"/>
      <c r="M536" s="859"/>
      <c r="N536" s="860"/>
      <c r="O536" s="859"/>
      <c r="P536" s="860"/>
      <c r="Q536" s="859"/>
      <c r="R536" s="860"/>
      <c r="S536" s="859"/>
      <c r="T536" s="860"/>
      <c r="U536" s="859"/>
      <c r="V536" s="860"/>
      <c r="W536" s="859"/>
      <c r="X536" s="860"/>
      <c r="Y536" s="860"/>
      <c r="Z536" s="860"/>
      <c r="AA536" s="859"/>
      <c r="AB536" s="859"/>
      <c r="AC536" s="859"/>
      <c r="AD536" s="859"/>
    </row>
    <row r="537" spans="1:32" ht="23.25">
      <c r="A537" s="810" t="s">
        <v>133</v>
      </c>
      <c r="B537" s="810"/>
      <c r="C537" s="810"/>
      <c r="D537" s="810"/>
      <c r="E537" s="810"/>
      <c r="F537" s="810"/>
      <c r="G537" s="810"/>
      <c r="H537" s="810"/>
      <c r="I537" s="810"/>
      <c r="J537" s="810"/>
      <c r="K537" s="810"/>
      <c r="L537" s="857"/>
      <c r="M537" s="810"/>
      <c r="N537" s="857"/>
      <c r="O537" s="810"/>
      <c r="P537" s="857"/>
      <c r="Q537" s="810"/>
      <c r="R537" s="857"/>
      <c r="S537" s="810"/>
      <c r="T537" s="857"/>
      <c r="U537" s="810"/>
      <c r="V537" s="857"/>
      <c r="W537" s="810"/>
      <c r="X537" s="857"/>
      <c r="Y537" s="857"/>
      <c r="Z537" s="857"/>
      <c r="AA537" s="810"/>
      <c r="AB537" s="810"/>
      <c r="AC537" s="810"/>
      <c r="AD537" s="810"/>
    </row>
    <row r="538" spans="1:32" ht="23.25">
      <c r="A538" s="293"/>
      <c r="B538" s="293"/>
      <c r="C538" s="293"/>
      <c r="D538" s="293"/>
      <c r="E538" s="293"/>
      <c r="F538" s="293"/>
      <c r="G538" s="293"/>
      <c r="H538" s="295"/>
      <c r="I538" s="295"/>
      <c r="J538" s="470"/>
      <c r="K538" s="295"/>
      <c r="L538" s="470"/>
      <c r="M538" s="295"/>
      <c r="N538" s="470"/>
      <c r="O538" s="295"/>
      <c r="P538" s="470"/>
      <c r="Q538" s="295"/>
      <c r="R538" s="470"/>
      <c r="S538" s="295"/>
      <c r="T538" s="470"/>
      <c r="U538" s="295"/>
      <c r="V538" s="470"/>
      <c r="W538" s="295"/>
      <c r="X538" s="470"/>
      <c r="Y538" s="496"/>
      <c r="Z538" s="470"/>
      <c r="AA538" s="295"/>
      <c r="AB538" s="378"/>
      <c r="AC538" s="295"/>
      <c r="AD538" s="378"/>
    </row>
    <row r="539" spans="1:32" ht="23.25">
      <c r="A539" s="290"/>
      <c r="B539" s="863" t="s">
        <v>971</v>
      </c>
      <c r="C539" s="863"/>
      <c r="D539" s="863"/>
      <c r="E539" s="863"/>
      <c r="F539" s="863"/>
      <c r="G539" s="863"/>
      <c r="H539" s="863"/>
      <c r="I539" s="863"/>
      <c r="J539" s="863"/>
      <c r="K539" s="863"/>
      <c r="L539" s="864"/>
      <c r="M539" s="863"/>
      <c r="N539" s="864"/>
      <c r="O539" s="863"/>
      <c r="P539" s="864"/>
      <c r="Q539" s="863"/>
      <c r="R539" s="864"/>
      <c r="S539" s="863"/>
      <c r="T539" s="864"/>
      <c r="U539" s="863"/>
      <c r="V539" s="864"/>
      <c r="W539" s="863"/>
      <c r="X539" s="864"/>
      <c r="Y539" s="864"/>
      <c r="Z539" s="864"/>
      <c r="AA539" s="863"/>
      <c r="AB539" s="863"/>
      <c r="AC539" s="863"/>
      <c r="AD539" s="863"/>
    </row>
    <row r="540" spans="1:32" ht="23.25">
      <c r="A540" s="290"/>
      <c r="B540" s="379" t="s">
        <v>349</v>
      </c>
      <c r="C540" s="379"/>
      <c r="D540" s="293"/>
      <c r="E540" s="293"/>
      <c r="F540" s="293"/>
      <c r="G540" s="293"/>
      <c r="H540" s="295"/>
      <c r="I540" s="295"/>
      <c r="J540" s="470"/>
      <c r="K540" s="295"/>
      <c r="L540" s="470"/>
      <c r="M540" s="295"/>
      <c r="N540" s="470"/>
      <c r="O540" s="295"/>
      <c r="P540" s="470"/>
      <c r="Q540" s="295"/>
      <c r="R540" s="470"/>
      <c r="S540" s="295"/>
      <c r="T540" s="470"/>
      <c r="U540" s="295"/>
      <c r="V540" s="470"/>
      <c r="W540" s="295"/>
      <c r="X540" s="470"/>
      <c r="Y540" s="496"/>
      <c r="Z540" s="470"/>
      <c r="AA540" s="295"/>
      <c r="AB540" s="378"/>
      <c r="AC540" s="295"/>
      <c r="AD540" s="378"/>
    </row>
    <row r="541" spans="1:32" ht="23.25">
      <c r="A541" s="290"/>
      <c r="B541" s="379"/>
      <c r="C541" s="875" t="s">
        <v>2188</v>
      </c>
      <c r="D541" s="875"/>
      <c r="E541" s="875"/>
      <c r="F541" s="875"/>
      <c r="G541" s="875"/>
      <c r="H541" s="875"/>
      <c r="I541" s="875"/>
      <c r="J541" s="875"/>
      <c r="K541" s="875"/>
      <c r="L541" s="876"/>
      <c r="M541" s="875"/>
      <c r="N541" s="876"/>
      <c r="O541" s="875"/>
      <c r="P541" s="470"/>
      <c r="Q541" s="295"/>
      <c r="R541" s="470"/>
      <c r="S541" s="295"/>
      <c r="T541" s="470"/>
      <c r="U541" s="295"/>
      <c r="V541" s="470"/>
      <c r="W541" s="295"/>
      <c r="X541" s="470"/>
      <c r="Y541" s="496"/>
      <c r="Z541" s="470"/>
      <c r="AA541" s="295"/>
      <c r="AB541" s="378"/>
      <c r="AC541" s="295"/>
      <c r="AD541" s="378"/>
    </row>
    <row r="542" spans="1:32" ht="23.25">
      <c r="A542" s="290"/>
      <c r="B542" s="379"/>
      <c r="C542" s="379"/>
      <c r="D542" s="293"/>
      <c r="E542" s="293"/>
      <c r="F542" s="293"/>
      <c r="G542" s="293"/>
      <c r="H542" s="295"/>
      <c r="I542" s="295"/>
      <c r="J542" s="470"/>
      <c r="K542" s="295"/>
      <c r="L542" s="470"/>
      <c r="M542" s="295"/>
      <c r="N542" s="470"/>
      <c r="O542" s="295"/>
      <c r="P542" s="470"/>
      <c r="Q542" s="295"/>
      <c r="R542" s="470"/>
      <c r="S542" s="295"/>
      <c r="T542" s="470"/>
      <c r="U542" s="295"/>
      <c r="V542" s="470"/>
      <c r="W542" s="295"/>
      <c r="X542" s="470"/>
      <c r="Y542" s="496"/>
      <c r="Z542" s="470"/>
      <c r="AA542" s="295"/>
      <c r="AB542" s="378"/>
      <c r="AC542" s="295"/>
      <c r="AD542" s="378"/>
    </row>
    <row r="543" spans="1:32" ht="18">
      <c r="A543" s="740" t="s">
        <v>940</v>
      </c>
      <c r="B543" s="740" t="s">
        <v>122</v>
      </c>
      <c r="C543" s="740" t="s">
        <v>942</v>
      </c>
      <c r="D543" s="740" t="s">
        <v>943</v>
      </c>
      <c r="E543" s="740" t="s">
        <v>944</v>
      </c>
      <c r="F543" s="740" t="s">
        <v>945</v>
      </c>
      <c r="G543" s="740" t="s">
        <v>1139</v>
      </c>
      <c r="H543" s="743" t="s">
        <v>946</v>
      </c>
      <c r="I543" s="840" t="s">
        <v>947</v>
      </c>
      <c r="J543" s="865" t="s">
        <v>948</v>
      </c>
      <c r="K543" s="765" t="s">
        <v>928</v>
      </c>
      <c r="L543" s="867"/>
      <c r="M543" s="830" t="s">
        <v>929</v>
      </c>
      <c r="N543" s="858"/>
      <c r="O543" s="830"/>
      <c r="P543" s="858"/>
      <c r="Q543" s="830"/>
      <c r="R543" s="858"/>
      <c r="S543" s="830"/>
      <c r="T543" s="858"/>
      <c r="U543" s="830"/>
      <c r="V543" s="858"/>
      <c r="W543" s="830"/>
      <c r="X543" s="858"/>
      <c r="Y543" s="858"/>
      <c r="Z543" s="858"/>
      <c r="AA543" s="830"/>
      <c r="AB543" s="830"/>
      <c r="AC543" s="830"/>
      <c r="AD543" s="830"/>
    </row>
    <row r="544" spans="1:32" ht="18">
      <c r="A544" s="741"/>
      <c r="B544" s="741"/>
      <c r="C544" s="741"/>
      <c r="D544" s="741"/>
      <c r="E544" s="741"/>
      <c r="F544" s="741"/>
      <c r="G544" s="816"/>
      <c r="H544" s="744"/>
      <c r="I544" s="841"/>
      <c r="J544" s="866"/>
      <c r="K544" s="767"/>
      <c r="L544" s="868"/>
      <c r="M544" s="808" t="s">
        <v>930</v>
      </c>
      <c r="N544" s="861"/>
      <c r="O544" s="808" t="s">
        <v>931</v>
      </c>
      <c r="P544" s="861"/>
      <c r="Q544" s="808" t="s">
        <v>932</v>
      </c>
      <c r="R544" s="861"/>
      <c r="S544" s="808" t="s">
        <v>933</v>
      </c>
      <c r="T544" s="861"/>
      <c r="U544" s="808" t="s">
        <v>934</v>
      </c>
      <c r="V544" s="861"/>
      <c r="W544" s="808" t="s">
        <v>935</v>
      </c>
      <c r="X544" s="861"/>
      <c r="Y544" s="862" t="s">
        <v>936</v>
      </c>
      <c r="Z544" s="861"/>
      <c r="AA544" s="808" t="s">
        <v>950</v>
      </c>
      <c r="AB544" s="809"/>
      <c r="AC544" s="808" t="s">
        <v>951</v>
      </c>
      <c r="AD544" s="809"/>
    </row>
    <row r="545" spans="1:32" ht="36">
      <c r="A545" s="742"/>
      <c r="B545" s="742"/>
      <c r="C545" s="742"/>
      <c r="D545" s="742"/>
      <c r="E545" s="742"/>
      <c r="F545" s="742"/>
      <c r="G545" s="817"/>
      <c r="H545" s="745"/>
      <c r="I545" s="439" t="s">
        <v>126</v>
      </c>
      <c r="J545" s="472" t="s">
        <v>938</v>
      </c>
      <c r="K545" s="416" t="s">
        <v>937</v>
      </c>
      <c r="L545" s="489" t="s">
        <v>949</v>
      </c>
      <c r="M545" s="416" t="s">
        <v>937</v>
      </c>
      <c r="N545" s="489" t="s">
        <v>949</v>
      </c>
      <c r="O545" s="416" t="s">
        <v>937</v>
      </c>
      <c r="P545" s="489" t="s">
        <v>949</v>
      </c>
      <c r="Q545" s="416" t="s">
        <v>937</v>
      </c>
      <c r="R545" s="489" t="s">
        <v>949</v>
      </c>
      <c r="S545" s="416" t="s">
        <v>937</v>
      </c>
      <c r="T545" s="489" t="s">
        <v>949</v>
      </c>
      <c r="U545" s="416" t="s">
        <v>937</v>
      </c>
      <c r="V545" s="489" t="s">
        <v>949</v>
      </c>
      <c r="W545" s="416" t="s">
        <v>937</v>
      </c>
      <c r="X545" s="489" t="s">
        <v>949</v>
      </c>
      <c r="Y545" s="497" t="s">
        <v>937</v>
      </c>
      <c r="Z545" s="489" t="s">
        <v>949</v>
      </c>
      <c r="AA545" s="416" t="s">
        <v>937</v>
      </c>
      <c r="AB545" s="381" t="s">
        <v>949</v>
      </c>
      <c r="AC545" s="416" t="s">
        <v>937</v>
      </c>
      <c r="AD545" s="381" t="s">
        <v>949</v>
      </c>
    </row>
    <row r="546" spans="1:32" ht="18">
      <c r="A546" s="32">
        <v>1</v>
      </c>
      <c r="B546" s="51" t="s">
        <v>401</v>
      </c>
      <c r="C546" s="51" t="s">
        <v>401</v>
      </c>
      <c r="D546" s="200">
        <v>1</v>
      </c>
      <c r="E546" s="200" t="s">
        <v>2008</v>
      </c>
      <c r="F546" s="200" t="s">
        <v>1863</v>
      </c>
      <c r="G546" s="200" t="s">
        <v>1334</v>
      </c>
      <c r="H546" s="158">
        <v>12</v>
      </c>
      <c r="I546" s="158">
        <v>12</v>
      </c>
      <c r="J546" s="33">
        <f>I546/H546*100</f>
        <v>100</v>
      </c>
      <c r="K546" s="158">
        <v>0</v>
      </c>
      <c r="L546" s="33">
        <f>K546/I546*100</f>
        <v>0</v>
      </c>
      <c r="M546" s="296">
        <v>0</v>
      </c>
      <c r="N546" s="33">
        <f>M546/I546*100</f>
        <v>0</v>
      </c>
      <c r="O546" s="296">
        <v>0</v>
      </c>
      <c r="P546" s="33">
        <f>O546/I546*100</f>
        <v>0</v>
      </c>
      <c r="Q546" s="296">
        <v>0</v>
      </c>
      <c r="R546" s="33">
        <f>Q546/I546*100</f>
        <v>0</v>
      </c>
      <c r="S546" s="296">
        <v>0</v>
      </c>
      <c r="T546" s="33">
        <f>S546/I546*100</f>
        <v>0</v>
      </c>
      <c r="U546" s="296">
        <v>0</v>
      </c>
      <c r="V546" s="33">
        <f>U546/I546*100</f>
        <v>0</v>
      </c>
      <c r="W546" s="296">
        <v>0</v>
      </c>
      <c r="X546" s="33">
        <f>W546/I546*100</f>
        <v>0</v>
      </c>
      <c r="Y546" s="509">
        <v>0</v>
      </c>
      <c r="Z546" s="33">
        <f>Y546/I546*100</f>
        <v>0</v>
      </c>
      <c r="AA546" s="296">
        <v>0</v>
      </c>
      <c r="AB546" s="396">
        <f>AA546/I546*100</f>
        <v>0</v>
      </c>
      <c r="AC546" s="296">
        <v>0</v>
      </c>
      <c r="AD546" s="396">
        <f>AC546/I546*100</f>
        <v>0</v>
      </c>
      <c r="AE546" s="15">
        <v>1</v>
      </c>
      <c r="AF546" s="15">
        <v>1</v>
      </c>
    </row>
    <row r="547" spans="1:32" s="199" customFormat="1" ht="18">
      <c r="A547" s="32">
        <v>2</v>
      </c>
      <c r="B547" s="51" t="s">
        <v>402</v>
      </c>
      <c r="C547" s="51" t="s">
        <v>402</v>
      </c>
      <c r="D547" s="32">
        <v>1</v>
      </c>
      <c r="E547" s="200" t="s">
        <v>2008</v>
      </c>
      <c r="F547" s="200" t="s">
        <v>1863</v>
      </c>
      <c r="G547" s="200" t="s">
        <v>1334</v>
      </c>
      <c r="H547" s="158"/>
      <c r="I547" s="158"/>
      <c r="J547" s="33" t="e">
        <f>I547/H547*100</f>
        <v>#DIV/0!</v>
      </c>
      <c r="K547" s="158"/>
      <c r="L547" s="33" t="e">
        <f>K547/I547*100</f>
        <v>#DIV/0!</v>
      </c>
      <c r="M547" s="296"/>
      <c r="N547" s="33" t="e">
        <f t="shared" ref="N547:N548" si="224">M547/I547*100</f>
        <v>#DIV/0!</v>
      </c>
      <c r="O547" s="296"/>
      <c r="P547" s="33" t="e">
        <f>O547/I547*100</f>
        <v>#DIV/0!</v>
      </c>
      <c r="Q547" s="296"/>
      <c r="R547" s="33" t="e">
        <f t="shared" ref="R547:R549" si="225">Q547/I547*100</f>
        <v>#DIV/0!</v>
      </c>
      <c r="S547" s="296"/>
      <c r="T547" s="33" t="e">
        <f t="shared" ref="T547:T549" si="226">S547/I547*100</f>
        <v>#DIV/0!</v>
      </c>
      <c r="U547" s="296"/>
      <c r="V547" s="33" t="e">
        <f t="shared" ref="V547:V549" si="227">U547/I547*100</f>
        <v>#DIV/0!</v>
      </c>
      <c r="W547" s="296"/>
      <c r="X547" s="33" t="e">
        <f t="shared" ref="X547:X549" si="228">W547/I547*100</f>
        <v>#DIV/0!</v>
      </c>
      <c r="Y547" s="509"/>
      <c r="Z547" s="33" t="e">
        <f t="shared" ref="Z547:Z549" si="229">Y547/I547*100</f>
        <v>#DIV/0!</v>
      </c>
      <c r="AA547" s="296"/>
      <c r="AB547" s="396" t="e">
        <f t="shared" ref="AB547:AB549" si="230">AA547/I547*100</f>
        <v>#DIV/0!</v>
      </c>
      <c r="AC547" s="296"/>
      <c r="AD547" s="396" t="e">
        <f t="shared" ref="AD547:AD549" si="231">AC547/I547*100</f>
        <v>#DIV/0!</v>
      </c>
      <c r="AE547" s="202">
        <v>1</v>
      </c>
      <c r="AF547" s="202">
        <v>0</v>
      </c>
    </row>
    <row r="548" spans="1:32" s="199" customFormat="1" ht="18">
      <c r="A548" s="32">
        <v>3</v>
      </c>
      <c r="B548" s="51" t="s">
        <v>350</v>
      </c>
      <c r="C548" s="51"/>
      <c r="D548" s="200">
        <v>7</v>
      </c>
      <c r="E548" s="200" t="s">
        <v>351</v>
      </c>
      <c r="F548" s="200" t="s">
        <v>1863</v>
      </c>
      <c r="G548" s="200" t="s">
        <v>1334</v>
      </c>
      <c r="H548" s="158"/>
      <c r="I548" s="158"/>
      <c r="J548" s="33" t="e">
        <f>I548/H548*100</f>
        <v>#DIV/0!</v>
      </c>
      <c r="K548" s="158"/>
      <c r="L548" s="33" t="e">
        <f>K548/I548*100</f>
        <v>#DIV/0!</v>
      </c>
      <c r="M548" s="296"/>
      <c r="N548" s="33" t="e">
        <f t="shared" si="224"/>
        <v>#DIV/0!</v>
      </c>
      <c r="O548" s="296"/>
      <c r="P548" s="33" t="e">
        <f>O548/I548*100</f>
        <v>#DIV/0!</v>
      </c>
      <c r="Q548" s="296"/>
      <c r="R548" s="33" t="e">
        <f t="shared" si="225"/>
        <v>#DIV/0!</v>
      </c>
      <c r="S548" s="296"/>
      <c r="T548" s="33" t="e">
        <f t="shared" si="226"/>
        <v>#DIV/0!</v>
      </c>
      <c r="U548" s="296"/>
      <c r="V548" s="33" t="e">
        <f t="shared" si="227"/>
        <v>#DIV/0!</v>
      </c>
      <c r="W548" s="296"/>
      <c r="X548" s="33" t="e">
        <f t="shared" si="228"/>
        <v>#DIV/0!</v>
      </c>
      <c r="Y548" s="509"/>
      <c r="Z548" s="33" t="e">
        <f t="shared" si="229"/>
        <v>#DIV/0!</v>
      </c>
      <c r="AA548" s="296"/>
      <c r="AB548" s="396" t="e">
        <f t="shared" si="230"/>
        <v>#DIV/0!</v>
      </c>
      <c r="AC548" s="296"/>
      <c r="AD548" s="396" t="e">
        <f t="shared" si="231"/>
        <v>#DIV/0!</v>
      </c>
      <c r="AE548" s="202">
        <v>1</v>
      </c>
      <c r="AF548" s="202">
        <v>0</v>
      </c>
    </row>
    <row r="549" spans="1:32" s="199" customFormat="1" ht="18.75" thickBot="1">
      <c r="A549" s="32">
        <v>4</v>
      </c>
      <c r="B549" s="51" t="s">
        <v>2009</v>
      </c>
      <c r="C549" s="51"/>
      <c r="D549" s="32">
        <v>6</v>
      </c>
      <c r="E549" s="200" t="s">
        <v>355</v>
      </c>
      <c r="F549" s="200" t="s">
        <v>1863</v>
      </c>
      <c r="G549" s="200" t="s">
        <v>1334</v>
      </c>
      <c r="H549" s="158"/>
      <c r="I549" s="158"/>
      <c r="J549" s="33" t="e">
        <f>I549/H549*100</f>
        <v>#DIV/0!</v>
      </c>
      <c r="K549" s="158"/>
      <c r="L549" s="33" t="e">
        <f>K549/I549*100</f>
        <v>#DIV/0!</v>
      </c>
      <c r="M549" s="296"/>
      <c r="N549" s="33" t="e">
        <f>M549/I549*100</f>
        <v>#DIV/0!</v>
      </c>
      <c r="O549" s="296"/>
      <c r="P549" s="33" t="e">
        <f>O549/I549*100</f>
        <v>#DIV/0!</v>
      </c>
      <c r="Q549" s="296"/>
      <c r="R549" s="33" t="e">
        <f t="shared" si="225"/>
        <v>#DIV/0!</v>
      </c>
      <c r="S549" s="296"/>
      <c r="T549" s="33" t="e">
        <f t="shared" si="226"/>
        <v>#DIV/0!</v>
      </c>
      <c r="U549" s="296"/>
      <c r="V549" s="33" t="e">
        <f t="shared" si="227"/>
        <v>#DIV/0!</v>
      </c>
      <c r="W549" s="296"/>
      <c r="X549" s="33" t="e">
        <f t="shared" si="228"/>
        <v>#DIV/0!</v>
      </c>
      <c r="Y549" s="509"/>
      <c r="Z549" s="33" t="e">
        <f t="shared" si="229"/>
        <v>#DIV/0!</v>
      </c>
      <c r="AA549" s="296"/>
      <c r="AB549" s="396" t="e">
        <f t="shared" si="230"/>
        <v>#DIV/0!</v>
      </c>
      <c r="AC549" s="296"/>
      <c r="AD549" s="396" t="e">
        <f t="shared" si="231"/>
        <v>#DIV/0!</v>
      </c>
      <c r="AE549" s="202">
        <v>1</v>
      </c>
      <c r="AF549" s="202">
        <v>0</v>
      </c>
    </row>
    <row r="550" spans="1:32" ht="19.5" thickTop="1" thickBot="1">
      <c r="A550" s="769" t="s">
        <v>123</v>
      </c>
      <c r="B550" s="771"/>
      <c r="C550" s="771"/>
      <c r="D550" s="771"/>
      <c r="E550" s="771"/>
      <c r="F550" s="771"/>
      <c r="G550" s="772"/>
      <c r="H550" s="298">
        <f>SUM(H546:H549)</f>
        <v>12</v>
      </c>
      <c r="I550" s="298">
        <f>SUM(I546:I549)</f>
        <v>12</v>
      </c>
      <c r="J550" s="299">
        <f>I550*100/H550</f>
        <v>100</v>
      </c>
      <c r="K550" s="298">
        <f>SUM(K546:K549)</f>
        <v>0</v>
      </c>
      <c r="L550" s="299">
        <f>K550*100/I550</f>
        <v>0</v>
      </c>
      <c r="M550" s="298">
        <f>SUM(M546:M549)</f>
        <v>0</v>
      </c>
      <c r="N550" s="299">
        <f>M550*100/I550</f>
        <v>0</v>
      </c>
      <c r="O550" s="298">
        <f>SUM(O546:O549)</f>
        <v>0</v>
      </c>
      <c r="P550" s="299">
        <f>O550*100/I550</f>
        <v>0</v>
      </c>
      <c r="Q550" s="298">
        <f>SUM(Q546:Q549)</f>
        <v>0</v>
      </c>
      <c r="R550" s="299">
        <f>Q550*100/I550</f>
        <v>0</v>
      </c>
      <c r="S550" s="298">
        <f>SUM(S546:S549)</f>
        <v>0</v>
      </c>
      <c r="T550" s="299">
        <f>S550*100/I550</f>
        <v>0</v>
      </c>
      <c r="U550" s="298">
        <f>SUM(U546:U549)</f>
        <v>0</v>
      </c>
      <c r="V550" s="299">
        <f>U550*100/I550</f>
        <v>0</v>
      </c>
      <c r="W550" s="298">
        <f>SUM(W546:W549)</f>
        <v>0</v>
      </c>
      <c r="X550" s="299">
        <f>W550*100/I550</f>
        <v>0</v>
      </c>
      <c r="Y550" s="393">
        <f>SUM(Y546:Y549)</f>
        <v>0</v>
      </c>
      <c r="Z550" s="299">
        <f>Y550*100/I550</f>
        <v>0</v>
      </c>
      <c r="AA550" s="298">
        <f>SUM(AA546:AA549)</f>
        <v>0</v>
      </c>
      <c r="AB550" s="435">
        <f>AA550*100/I550</f>
        <v>0</v>
      </c>
      <c r="AC550" s="298">
        <f>SUM(AC546:AC549)</f>
        <v>0</v>
      </c>
      <c r="AD550" s="435">
        <f>AC550*100/I550</f>
        <v>0</v>
      </c>
    </row>
    <row r="551" spans="1:32" ht="18.75" thickTop="1">
      <c r="A551" s="300"/>
      <c r="B551" s="300"/>
      <c r="C551" s="300"/>
      <c r="D551" s="300"/>
      <c r="E551" s="300"/>
      <c r="F551" s="300"/>
      <c r="G551" s="300"/>
      <c r="H551" s="302"/>
      <c r="I551" s="302"/>
      <c r="J551" s="303"/>
      <c r="K551" s="302"/>
      <c r="L551" s="303"/>
      <c r="M551" s="302"/>
      <c r="N551" s="303"/>
      <c r="O551" s="302"/>
      <c r="P551" s="303"/>
      <c r="Q551" s="302"/>
      <c r="R551" s="303"/>
      <c r="S551" s="302"/>
      <c r="T551" s="303"/>
      <c r="U551" s="302"/>
      <c r="V551" s="303"/>
      <c r="W551" s="302"/>
      <c r="X551" s="303"/>
      <c r="Y551" s="309"/>
      <c r="Z551" s="303"/>
      <c r="AA551" s="302"/>
      <c r="AB551" s="394"/>
      <c r="AC551" s="302"/>
      <c r="AD551" s="394"/>
    </row>
    <row r="552" spans="1:32" ht="18">
      <c r="A552" s="300"/>
      <c r="B552" s="300"/>
      <c r="C552" s="300"/>
      <c r="D552" s="300"/>
      <c r="E552" s="300"/>
      <c r="F552" s="300"/>
      <c r="G552" s="300"/>
      <c r="H552" s="302"/>
      <c r="I552" s="302"/>
      <c r="J552" s="303"/>
      <c r="K552" s="302"/>
      <c r="L552" s="303"/>
      <c r="M552" s="302"/>
      <c r="N552" s="303"/>
      <c r="O552" s="302"/>
      <c r="P552" s="303"/>
      <c r="Q552" s="302"/>
      <c r="R552" s="303"/>
      <c r="S552" s="302"/>
      <c r="T552" s="303"/>
      <c r="U552" s="302"/>
      <c r="V552" s="303"/>
      <c r="W552" s="302"/>
      <c r="X552" s="303"/>
      <c r="Y552" s="309"/>
      <c r="Z552" s="303"/>
      <c r="AA552" s="302"/>
      <c r="AB552" s="394"/>
      <c r="AC552" s="302"/>
      <c r="AD552" s="394"/>
    </row>
    <row r="553" spans="1:32" ht="18">
      <c r="A553" s="300"/>
      <c r="B553" s="300"/>
      <c r="C553" s="300"/>
      <c r="D553" s="300"/>
      <c r="E553" s="300"/>
      <c r="F553" s="300"/>
      <c r="G553" s="300"/>
      <c r="H553" s="302"/>
      <c r="I553" s="302"/>
      <c r="J553" s="303"/>
      <c r="K553" s="302"/>
      <c r="L553" s="303"/>
      <c r="M553" s="302"/>
      <c r="N553" s="303"/>
      <c r="O553" s="302"/>
      <c r="P553" s="303"/>
      <c r="Q553" s="302"/>
      <c r="R553" s="303"/>
      <c r="S553" s="302"/>
      <c r="T553" s="303"/>
      <c r="U553" s="302"/>
      <c r="V553" s="303"/>
      <c r="W553" s="302"/>
      <c r="X553" s="303"/>
      <c r="Y553" s="309"/>
      <c r="Z553" s="303"/>
      <c r="AA553" s="302"/>
      <c r="AB553" s="394"/>
      <c r="AC553" s="302"/>
      <c r="AD553" s="394"/>
    </row>
    <row r="554" spans="1:32" ht="18">
      <c r="A554" s="300"/>
      <c r="B554" s="300"/>
      <c r="C554" s="300"/>
      <c r="D554" s="300"/>
      <c r="E554" s="300"/>
      <c r="F554" s="300"/>
      <c r="G554" s="300"/>
      <c r="H554" s="302"/>
      <c r="I554" s="302"/>
      <c r="J554" s="303"/>
      <c r="K554" s="302"/>
      <c r="L554" s="303"/>
      <c r="M554" s="302"/>
      <c r="N554" s="303"/>
      <c r="O554" s="302"/>
      <c r="P554" s="303"/>
      <c r="Q554" s="302"/>
      <c r="R554" s="303"/>
      <c r="S554" s="302"/>
      <c r="T554" s="303"/>
      <c r="U554" s="302"/>
      <c r="V554" s="303"/>
      <c r="W554" s="302"/>
      <c r="X554" s="303"/>
      <c r="Y554" s="309"/>
      <c r="Z554" s="303"/>
      <c r="AA554" s="302"/>
      <c r="AB554" s="394"/>
      <c r="AC554" s="302"/>
      <c r="AD554" s="394"/>
    </row>
    <row r="555" spans="1:32" ht="18">
      <c r="A555" s="300"/>
      <c r="B555" s="300"/>
      <c r="C555" s="300"/>
      <c r="D555" s="300"/>
      <c r="E555" s="300"/>
      <c r="F555" s="300"/>
      <c r="G555" s="300"/>
      <c r="H555" s="302"/>
      <c r="I555" s="302"/>
      <c r="J555" s="303"/>
      <c r="K555" s="302"/>
      <c r="L555" s="303"/>
      <c r="M555" s="302"/>
      <c r="N555" s="303"/>
      <c r="O555" s="302"/>
      <c r="P555" s="303"/>
      <c r="Q555" s="302"/>
      <c r="R555" s="303"/>
      <c r="S555" s="302"/>
      <c r="T555" s="303"/>
      <c r="U555" s="302"/>
      <c r="V555" s="303"/>
      <c r="W555" s="302"/>
      <c r="X555" s="303"/>
      <c r="Y555" s="309"/>
      <c r="Z555" s="303"/>
      <c r="AA555" s="302"/>
      <c r="AB555" s="394"/>
      <c r="AC555" s="302"/>
      <c r="AD555" s="394"/>
    </row>
    <row r="556" spans="1:32" ht="18">
      <c r="A556" s="300"/>
      <c r="B556" s="300"/>
      <c r="C556" s="300"/>
      <c r="D556" s="300"/>
      <c r="E556" s="300"/>
      <c r="F556" s="300"/>
      <c r="G556" s="300"/>
      <c r="H556" s="302"/>
      <c r="I556" s="302"/>
      <c r="J556" s="303"/>
      <c r="K556" s="302"/>
      <c r="L556" s="303"/>
      <c r="M556" s="302"/>
      <c r="N556" s="303"/>
      <c r="O556" s="302"/>
      <c r="P556" s="303"/>
      <c r="Q556" s="302"/>
      <c r="R556" s="303"/>
      <c r="S556" s="302"/>
      <c r="T556" s="303"/>
      <c r="U556" s="302"/>
      <c r="V556" s="303"/>
      <c r="W556" s="302"/>
      <c r="X556" s="303"/>
      <c r="Y556" s="309"/>
      <c r="Z556" s="303"/>
      <c r="AA556" s="302"/>
      <c r="AB556" s="394"/>
      <c r="AC556" s="302"/>
      <c r="AD556" s="394"/>
    </row>
    <row r="557" spans="1:32" ht="18">
      <c r="A557" s="300"/>
      <c r="B557" s="300"/>
      <c r="C557" s="300"/>
      <c r="D557" s="300"/>
      <c r="E557" s="300"/>
      <c r="F557" s="300"/>
      <c r="G557" s="300"/>
      <c r="H557" s="302"/>
      <c r="I557" s="302"/>
      <c r="J557" s="303"/>
      <c r="K557" s="302"/>
      <c r="L557" s="303"/>
      <c r="M557" s="302"/>
      <c r="N557" s="303"/>
      <c r="O557" s="302"/>
      <c r="P557" s="303"/>
      <c r="Q557" s="302"/>
      <c r="R557" s="303"/>
      <c r="S557" s="302"/>
      <c r="T557" s="303"/>
      <c r="U557" s="302"/>
      <c r="V557" s="303"/>
      <c r="W557" s="302"/>
      <c r="X557" s="303"/>
      <c r="Y557" s="309"/>
      <c r="Z557" s="303"/>
      <c r="AA557" s="302"/>
      <c r="AB557" s="394"/>
      <c r="AC557" s="302"/>
      <c r="AD557" s="394"/>
    </row>
    <row r="558" spans="1:32" ht="18">
      <c r="A558" s="300"/>
      <c r="B558" s="300"/>
      <c r="C558" s="300"/>
      <c r="D558" s="300"/>
      <c r="E558" s="300"/>
      <c r="F558" s="300"/>
      <c r="G558" s="300"/>
      <c r="H558" s="302"/>
      <c r="I558" s="302"/>
      <c r="J558" s="303"/>
      <c r="K558" s="302"/>
      <c r="L558" s="303"/>
      <c r="M558" s="302"/>
      <c r="N558" s="303"/>
      <c r="O558" s="302"/>
      <c r="P558" s="303"/>
      <c r="Q558" s="302"/>
      <c r="R558" s="303"/>
      <c r="S558" s="302"/>
      <c r="T558" s="303"/>
      <c r="U558" s="302"/>
      <c r="V558" s="303"/>
      <c r="W558" s="302"/>
      <c r="X558" s="303"/>
      <c r="Y558" s="309"/>
      <c r="Z558" s="303"/>
      <c r="AA558" s="302"/>
      <c r="AB558" s="394"/>
      <c r="AC558" s="302"/>
      <c r="AD558" s="394"/>
    </row>
    <row r="559" spans="1:32" ht="18">
      <c r="A559" s="300"/>
      <c r="B559" s="300"/>
      <c r="C559" s="300"/>
      <c r="D559" s="300"/>
      <c r="E559" s="300"/>
      <c r="F559" s="300"/>
      <c r="G559" s="300"/>
      <c r="H559" s="302"/>
      <c r="I559" s="302"/>
      <c r="J559" s="303"/>
      <c r="K559" s="302"/>
      <c r="L559" s="303"/>
      <c r="M559" s="302"/>
      <c r="N559" s="303"/>
      <c r="O559" s="302"/>
      <c r="P559" s="303"/>
      <c r="Q559" s="302"/>
      <c r="R559" s="303"/>
      <c r="S559" s="302"/>
      <c r="T559" s="303"/>
      <c r="U559" s="302"/>
      <c r="V559" s="303"/>
      <c r="W559" s="302"/>
      <c r="X559" s="303"/>
      <c r="Y559" s="309"/>
      <c r="Z559" s="303"/>
      <c r="AA559" s="302"/>
      <c r="AB559" s="394"/>
      <c r="AC559" s="302"/>
      <c r="AD559" s="394"/>
    </row>
    <row r="560" spans="1:32" ht="18">
      <c r="A560" s="300"/>
      <c r="B560" s="300"/>
      <c r="C560" s="300"/>
      <c r="D560" s="300"/>
      <c r="E560" s="300"/>
      <c r="F560" s="300"/>
      <c r="G560" s="300"/>
      <c r="H560" s="302"/>
      <c r="I560" s="302"/>
      <c r="J560" s="303"/>
      <c r="K560" s="302"/>
      <c r="L560" s="303"/>
      <c r="M560" s="302"/>
      <c r="N560" s="303"/>
      <c r="O560" s="302"/>
      <c r="P560" s="303"/>
      <c r="Q560" s="302"/>
      <c r="R560" s="303"/>
      <c r="S560" s="302"/>
      <c r="T560" s="303"/>
      <c r="U560" s="302"/>
      <c r="V560" s="303"/>
      <c r="W560" s="302"/>
      <c r="X560" s="303"/>
      <c r="Y560" s="309"/>
      <c r="Z560" s="303"/>
      <c r="AA560" s="302"/>
      <c r="AB560" s="394"/>
      <c r="AC560" s="302"/>
      <c r="AD560" s="394"/>
    </row>
    <row r="561" spans="1:32" ht="26.25">
      <c r="A561" s="859" t="s">
        <v>2405</v>
      </c>
      <c r="B561" s="859"/>
      <c r="C561" s="859"/>
      <c r="D561" s="859"/>
      <c r="E561" s="859"/>
      <c r="F561" s="859"/>
      <c r="G561" s="859"/>
      <c r="H561" s="859"/>
      <c r="I561" s="859"/>
      <c r="J561" s="859"/>
      <c r="K561" s="859"/>
      <c r="L561" s="860"/>
      <c r="M561" s="859"/>
      <c r="N561" s="860"/>
      <c r="O561" s="859"/>
      <c r="P561" s="860"/>
      <c r="Q561" s="859"/>
      <c r="R561" s="860"/>
      <c r="S561" s="859"/>
      <c r="T561" s="860"/>
      <c r="U561" s="859"/>
      <c r="V561" s="860"/>
      <c r="W561" s="859"/>
      <c r="X561" s="860"/>
      <c r="Y561" s="860"/>
      <c r="Z561" s="860"/>
      <c r="AA561" s="859"/>
      <c r="AB561" s="859"/>
      <c r="AC561" s="859"/>
      <c r="AD561" s="859"/>
    </row>
    <row r="562" spans="1:32" ht="23.25">
      <c r="A562" s="810" t="s">
        <v>133</v>
      </c>
      <c r="B562" s="810"/>
      <c r="C562" s="810"/>
      <c r="D562" s="810"/>
      <c r="E562" s="810"/>
      <c r="F562" s="810"/>
      <c r="G562" s="810"/>
      <c r="H562" s="810"/>
      <c r="I562" s="810"/>
      <c r="J562" s="810"/>
      <c r="K562" s="810"/>
      <c r="L562" s="857"/>
      <c r="M562" s="810"/>
      <c r="N562" s="857"/>
      <c r="O562" s="810"/>
      <c r="P562" s="857"/>
      <c r="Q562" s="810"/>
      <c r="R562" s="857"/>
      <c r="S562" s="810"/>
      <c r="T562" s="857"/>
      <c r="U562" s="810"/>
      <c r="V562" s="857"/>
      <c r="W562" s="810"/>
      <c r="X562" s="857"/>
      <c r="Y562" s="857"/>
      <c r="Z562" s="857"/>
      <c r="AA562" s="810"/>
      <c r="AB562" s="810"/>
      <c r="AC562" s="810"/>
      <c r="AD562" s="810"/>
    </row>
    <row r="563" spans="1:32" ht="20.45" customHeight="1">
      <c r="A563" s="290"/>
      <c r="B563" s="379"/>
      <c r="C563" s="379"/>
      <c r="D563" s="293"/>
      <c r="E563" s="293"/>
      <c r="F563" s="293"/>
      <c r="G563" s="293"/>
      <c r="H563" s="295"/>
      <c r="I563" s="295"/>
      <c r="J563" s="470"/>
      <c r="K563" s="295"/>
      <c r="L563" s="470"/>
      <c r="M563" s="295"/>
      <c r="N563" s="470"/>
      <c r="O563" s="295"/>
      <c r="P563" s="470"/>
      <c r="Q563" s="295"/>
      <c r="R563" s="470"/>
      <c r="S563" s="295"/>
      <c r="T563" s="470"/>
      <c r="U563" s="295"/>
      <c r="V563" s="470"/>
      <c r="W563" s="295"/>
      <c r="X563" s="470"/>
      <c r="Y563" s="496"/>
      <c r="Z563" s="470"/>
      <c r="AA563" s="295"/>
      <c r="AB563" s="378"/>
      <c r="AC563" s="295"/>
      <c r="AD563" s="378"/>
    </row>
    <row r="564" spans="1:32" ht="23.25">
      <c r="A564" s="290"/>
      <c r="B564" s="863" t="s">
        <v>971</v>
      </c>
      <c r="C564" s="863"/>
      <c r="D564" s="863"/>
      <c r="E564" s="863"/>
      <c r="F564" s="863"/>
      <c r="G564" s="863"/>
      <c r="H564" s="863"/>
      <c r="I564" s="863"/>
      <c r="J564" s="863"/>
      <c r="K564" s="863"/>
      <c r="L564" s="864"/>
      <c r="M564" s="863"/>
      <c r="N564" s="864"/>
      <c r="O564" s="863"/>
      <c r="P564" s="864"/>
      <c r="Q564" s="863"/>
      <c r="R564" s="864"/>
      <c r="S564" s="863"/>
      <c r="T564" s="864"/>
      <c r="U564" s="863"/>
      <c r="V564" s="864"/>
      <c r="W564" s="863"/>
      <c r="X564" s="864"/>
      <c r="Y564" s="864"/>
      <c r="Z564" s="864"/>
      <c r="AA564" s="863"/>
      <c r="AB564" s="863"/>
      <c r="AC564" s="863"/>
      <c r="AD564" s="863"/>
    </row>
    <row r="565" spans="1:32" ht="23.25">
      <c r="A565" s="290"/>
      <c r="B565" s="379" t="s">
        <v>602</v>
      </c>
      <c r="C565" s="379"/>
      <c r="D565" s="293"/>
      <c r="E565" s="293"/>
      <c r="F565" s="293"/>
      <c r="G565" s="293"/>
      <c r="H565" s="295"/>
      <c r="I565" s="295"/>
      <c r="J565" s="470"/>
      <c r="K565" s="295"/>
      <c r="L565" s="470"/>
      <c r="M565" s="295"/>
      <c r="N565" s="470"/>
      <c r="O565" s="295"/>
      <c r="P565" s="470"/>
      <c r="Q565" s="295"/>
      <c r="R565" s="470"/>
      <c r="S565" s="295"/>
      <c r="T565" s="470"/>
      <c r="U565" s="295"/>
      <c r="V565" s="470"/>
      <c r="W565" s="295"/>
      <c r="X565" s="470"/>
      <c r="Y565" s="496"/>
      <c r="Z565" s="470"/>
      <c r="AA565" s="295"/>
      <c r="AB565" s="378"/>
      <c r="AC565" s="295"/>
      <c r="AD565" s="378"/>
    </row>
    <row r="566" spans="1:32" ht="23.25">
      <c r="A566" s="290"/>
      <c r="B566" s="379"/>
      <c r="C566" s="863" t="s">
        <v>603</v>
      </c>
      <c r="D566" s="863"/>
      <c r="E566" s="863"/>
      <c r="F566" s="863"/>
      <c r="G566" s="863"/>
      <c r="H566" s="863"/>
      <c r="I566" s="863"/>
      <c r="J566" s="863"/>
      <c r="K566" s="863"/>
      <c r="L566" s="864"/>
      <c r="M566" s="863"/>
      <c r="N566" s="864"/>
      <c r="O566" s="295"/>
      <c r="P566" s="470"/>
      <c r="Q566" s="295"/>
      <c r="R566" s="470"/>
      <c r="S566" s="295"/>
      <c r="T566" s="470"/>
      <c r="U566" s="295"/>
      <c r="V566" s="470"/>
      <c r="W566" s="295"/>
      <c r="X566" s="470"/>
      <c r="Y566" s="496"/>
      <c r="Z566" s="470"/>
      <c r="AA566" s="295"/>
      <c r="AB566" s="378"/>
      <c r="AC566" s="295"/>
      <c r="AD566" s="378"/>
    </row>
    <row r="567" spans="1:32" ht="15.75" customHeight="1">
      <c r="A567" s="290"/>
      <c r="B567" s="379"/>
      <c r="C567" s="379"/>
      <c r="D567" s="293"/>
      <c r="E567" s="293"/>
      <c r="F567" s="293"/>
      <c r="G567" s="293"/>
      <c r="H567" s="295"/>
      <c r="I567" s="295"/>
      <c r="J567" s="470"/>
      <c r="K567" s="295"/>
      <c r="L567" s="470"/>
      <c r="M567" s="295"/>
      <c r="N567" s="470"/>
      <c r="O567" s="295"/>
      <c r="P567" s="470"/>
      <c r="Q567" s="295"/>
      <c r="R567" s="470"/>
      <c r="S567" s="295"/>
      <c r="T567" s="470"/>
      <c r="U567" s="295"/>
      <c r="V567" s="470"/>
      <c r="W567" s="295"/>
      <c r="X567" s="470"/>
      <c r="Y567" s="496"/>
      <c r="Z567" s="470"/>
      <c r="AA567" s="295"/>
      <c r="AB567" s="378"/>
      <c r="AC567" s="295"/>
      <c r="AD567" s="378"/>
    </row>
    <row r="568" spans="1:32" ht="18">
      <c r="A568" s="740" t="s">
        <v>940</v>
      </c>
      <c r="B568" s="740" t="s">
        <v>122</v>
      </c>
      <c r="C568" s="740" t="s">
        <v>942</v>
      </c>
      <c r="D568" s="740" t="s">
        <v>943</v>
      </c>
      <c r="E568" s="740" t="s">
        <v>944</v>
      </c>
      <c r="F568" s="740" t="s">
        <v>945</v>
      </c>
      <c r="G568" s="740" t="s">
        <v>1139</v>
      </c>
      <c r="H568" s="743" t="s">
        <v>946</v>
      </c>
      <c r="I568" s="840" t="s">
        <v>947</v>
      </c>
      <c r="J568" s="865" t="s">
        <v>948</v>
      </c>
      <c r="K568" s="765" t="s">
        <v>928</v>
      </c>
      <c r="L568" s="867"/>
      <c r="M568" s="830" t="s">
        <v>929</v>
      </c>
      <c r="N568" s="858"/>
      <c r="O568" s="830"/>
      <c r="P568" s="858"/>
      <c r="Q568" s="830"/>
      <c r="R568" s="858"/>
      <c r="S568" s="830"/>
      <c r="T568" s="858"/>
      <c r="U568" s="830"/>
      <c r="V568" s="858"/>
      <c r="W568" s="830"/>
      <c r="X568" s="858"/>
      <c r="Y568" s="858"/>
      <c r="Z568" s="858"/>
      <c r="AA568" s="830"/>
      <c r="AB568" s="830"/>
      <c r="AC568" s="830"/>
      <c r="AD568" s="830"/>
    </row>
    <row r="569" spans="1:32" ht="18">
      <c r="A569" s="741"/>
      <c r="B569" s="741"/>
      <c r="C569" s="741"/>
      <c r="D569" s="741"/>
      <c r="E569" s="741"/>
      <c r="F569" s="741"/>
      <c r="G569" s="816"/>
      <c r="H569" s="744"/>
      <c r="I569" s="841"/>
      <c r="J569" s="866"/>
      <c r="K569" s="767"/>
      <c r="L569" s="868"/>
      <c r="M569" s="808" t="s">
        <v>930</v>
      </c>
      <c r="N569" s="861"/>
      <c r="O569" s="808" t="s">
        <v>931</v>
      </c>
      <c r="P569" s="861"/>
      <c r="Q569" s="808" t="s">
        <v>932</v>
      </c>
      <c r="R569" s="861"/>
      <c r="S569" s="808" t="s">
        <v>933</v>
      </c>
      <c r="T569" s="861"/>
      <c r="U569" s="808" t="s">
        <v>934</v>
      </c>
      <c r="V569" s="861"/>
      <c r="W569" s="808" t="s">
        <v>935</v>
      </c>
      <c r="X569" s="861"/>
      <c r="Y569" s="862" t="s">
        <v>936</v>
      </c>
      <c r="Z569" s="861"/>
      <c r="AA569" s="808" t="s">
        <v>950</v>
      </c>
      <c r="AB569" s="809"/>
      <c r="AC569" s="808" t="s">
        <v>951</v>
      </c>
      <c r="AD569" s="809"/>
    </row>
    <row r="570" spans="1:32" ht="36">
      <c r="A570" s="742"/>
      <c r="B570" s="742"/>
      <c r="C570" s="742"/>
      <c r="D570" s="742"/>
      <c r="E570" s="742"/>
      <c r="F570" s="742"/>
      <c r="G570" s="817"/>
      <c r="H570" s="745"/>
      <c r="I570" s="439" t="s">
        <v>126</v>
      </c>
      <c r="J570" s="472" t="s">
        <v>938</v>
      </c>
      <c r="K570" s="416" t="s">
        <v>937</v>
      </c>
      <c r="L570" s="489" t="s">
        <v>949</v>
      </c>
      <c r="M570" s="416" t="s">
        <v>937</v>
      </c>
      <c r="N570" s="489" t="s">
        <v>949</v>
      </c>
      <c r="O570" s="416" t="s">
        <v>937</v>
      </c>
      <c r="P570" s="489" t="s">
        <v>949</v>
      </c>
      <c r="Q570" s="416" t="s">
        <v>937</v>
      </c>
      <c r="R570" s="489" t="s">
        <v>949</v>
      </c>
      <c r="S570" s="416" t="s">
        <v>937</v>
      </c>
      <c r="T570" s="489" t="s">
        <v>949</v>
      </c>
      <c r="U570" s="416" t="s">
        <v>937</v>
      </c>
      <c r="V570" s="489" t="s">
        <v>949</v>
      </c>
      <c r="W570" s="416" t="s">
        <v>937</v>
      </c>
      <c r="X570" s="489" t="s">
        <v>949</v>
      </c>
      <c r="Y570" s="497" t="s">
        <v>937</v>
      </c>
      <c r="Z570" s="489" t="s">
        <v>949</v>
      </c>
      <c r="AA570" s="416" t="s">
        <v>937</v>
      </c>
      <c r="AB570" s="381" t="s">
        <v>949</v>
      </c>
      <c r="AC570" s="416" t="s">
        <v>937</v>
      </c>
      <c r="AD570" s="381" t="s">
        <v>949</v>
      </c>
    </row>
    <row r="571" spans="1:32" s="9" customFormat="1" ht="18">
      <c r="A571" s="32">
        <v>1</v>
      </c>
      <c r="B571" s="51" t="s">
        <v>2189</v>
      </c>
      <c r="C571" s="51" t="s">
        <v>604</v>
      </c>
      <c r="D571" s="200">
        <v>2</v>
      </c>
      <c r="E571" s="200" t="s">
        <v>18</v>
      </c>
      <c r="F571" s="200" t="s">
        <v>1326</v>
      </c>
      <c r="G571" s="200" t="s">
        <v>1333</v>
      </c>
      <c r="H571" s="158">
        <v>7</v>
      </c>
      <c r="I571" s="158">
        <v>7</v>
      </c>
      <c r="J571" s="26">
        <f t="shared" ref="J571:J576" si="232">I571*100/H571</f>
        <v>100</v>
      </c>
      <c r="K571" s="25">
        <v>0</v>
      </c>
      <c r="L571" s="26">
        <f t="shared" ref="L571:L576" si="233">K571*100/I571</f>
        <v>0</v>
      </c>
      <c r="M571" s="40">
        <v>0</v>
      </c>
      <c r="N571" s="26">
        <f t="shared" ref="N571:N576" si="234">M571*100/I571</f>
        <v>0</v>
      </c>
      <c r="O571" s="40">
        <v>0</v>
      </c>
      <c r="P571" s="26">
        <f t="shared" ref="P571:P576" si="235">O571*100/I571</f>
        <v>0</v>
      </c>
      <c r="Q571" s="40">
        <v>0</v>
      </c>
      <c r="R571" s="26">
        <v>0</v>
      </c>
      <c r="S571" s="40">
        <v>0</v>
      </c>
      <c r="T571" s="26">
        <f t="shared" ref="T571:T576" si="236">S571*100/I571</f>
        <v>0</v>
      </c>
      <c r="U571" s="40">
        <v>0</v>
      </c>
      <c r="V571" s="26">
        <f t="shared" ref="V571:V576" si="237">U571*100/I571</f>
        <v>0</v>
      </c>
      <c r="W571" s="40">
        <v>0</v>
      </c>
      <c r="X571" s="26">
        <f t="shared" ref="X571:X576" si="238">W571*100/I571</f>
        <v>0</v>
      </c>
      <c r="Y571" s="28">
        <v>0</v>
      </c>
      <c r="Z571" s="26">
        <f t="shared" ref="Z571:Z576" si="239">Y571*100/I571</f>
        <v>0</v>
      </c>
      <c r="AA571" s="40">
        <v>0</v>
      </c>
      <c r="AB571" s="432">
        <f t="shared" ref="AB571:AB576" si="240">AA571*100/I571</f>
        <v>0</v>
      </c>
      <c r="AC571" s="40">
        <v>0</v>
      </c>
      <c r="AD571" s="432">
        <f t="shared" ref="AD571:AD576" si="241">AC571*100/I571</f>
        <v>0</v>
      </c>
      <c r="AE571" s="15">
        <v>1</v>
      </c>
      <c r="AF571" s="15">
        <v>1</v>
      </c>
    </row>
    <row r="572" spans="1:32" s="9" customFormat="1" ht="18">
      <c r="A572" s="32">
        <v>2</v>
      </c>
      <c r="B572" s="51" t="s">
        <v>2190</v>
      </c>
      <c r="C572" s="51" t="s">
        <v>605</v>
      </c>
      <c r="D572" s="32">
        <v>4</v>
      </c>
      <c r="E572" s="200" t="s">
        <v>18</v>
      </c>
      <c r="F572" s="200" t="s">
        <v>1326</v>
      </c>
      <c r="G572" s="200" t="s">
        <v>1333</v>
      </c>
      <c r="H572" s="158">
        <v>44</v>
      </c>
      <c r="I572" s="158">
        <v>39</v>
      </c>
      <c r="J572" s="26">
        <f t="shared" si="232"/>
        <v>88.63636363636364</v>
      </c>
      <c r="K572" s="25">
        <v>5</v>
      </c>
      <c r="L572" s="26">
        <f t="shared" si="233"/>
        <v>12.820512820512821</v>
      </c>
      <c r="M572" s="40">
        <v>0</v>
      </c>
      <c r="N572" s="26">
        <f t="shared" si="234"/>
        <v>0</v>
      </c>
      <c r="O572" s="40">
        <v>5</v>
      </c>
      <c r="P572" s="26">
        <f t="shared" si="235"/>
        <v>12.820512820512821</v>
      </c>
      <c r="Q572" s="40">
        <v>0</v>
      </c>
      <c r="R572" s="26">
        <v>0</v>
      </c>
      <c r="S572" s="40">
        <v>0</v>
      </c>
      <c r="T572" s="26">
        <f t="shared" si="236"/>
        <v>0</v>
      </c>
      <c r="U572" s="40">
        <v>0</v>
      </c>
      <c r="V572" s="26">
        <f t="shared" si="237"/>
        <v>0</v>
      </c>
      <c r="W572" s="40">
        <v>0</v>
      </c>
      <c r="X572" s="26">
        <f t="shared" si="238"/>
        <v>0</v>
      </c>
      <c r="Y572" s="28">
        <v>0</v>
      </c>
      <c r="Z572" s="26">
        <f t="shared" si="239"/>
        <v>0</v>
      </c>
      <c r="AA572" s="40">
        <v>0</v>
      </c>
      <c r="AB572" s="432">
        <f t="shared" si="240"/>
        <v>0</v>
      </c>
      <c r="AC572" s="40">
        <v>0</v>
      </c>
      <c r="AD572" s="432">
        <f t="shared" si="241"/>
        <v>0</v>
      </c>
      <c r="AE572" s="15">
        <v>1</v>
      </c>
      <c r="AF572" s="15">
        <v>1</v>
      </c>
    </row>
    <row r="573" spans="1:32" s="19" customFormat="1" ht="18">
      <c r="A573" s="32">
        <v>3</v>
      </c>
      <c r="B573" s="51" t="s">
        <v>2191</v>
      </c>
      <c r="C573" s="51" t="s">
        <v>606</v>
      </c>
      <c r="D573" s="32">
        <v>11</v>
      </c>
      <c r="E573" s="200" t="s">
        <v>18</v>
      </c>
      <c r="F573" s="200" t="s">
        <v>1326</v>
      </c>
      <c r="G573" s="200" t="s">
        <v>1333</v>
      </c>
      <c r="H573" s="158">
        <v>11</v>
      </c>
      <c r="I573" s="158">
        <v>10</v>
      </c>
      <c r="J573" s="26">
        <f t="shared" si="232"/>
        <v>90.909090909090907</v>
      </c>
      <c r="K573" s="25">
        <v>1</v>
      </c>
      <c r="L573" s="26">
        <f t="shared" si="233"/>
        <v>10</v>
      </c>
      <c r="M573" s="40">
        <v>0</v>
      </c>
      <c r="N573" s="26">
        <f t="shared" si="234"/>
        <v>0</v>
      </c>
      <c r="O573" s="40">
        <v>1</v>
      </c>
      <c r="P573" s="26">
        <f t="shared" si="235"/>
        <v>10</v>
      </c>
      <c r="Q573" s="40">
        <v>0</v>
      </c>
      <c r="R573" s="26">
        <v>0</v>
      </c>
      <c r="S573" s="40">
        <v>0</v>
      </c>
      <c r="T573" s="26">
        <f t="shared" si="236"/>
        <v>0</v>
      </c>
      <c r="U573" s="40">
        <v>0</v>
      </c>
      <c r="V573" s="26">
        <f t="shared" si="237"/>
        <v>0</v>
      </c>
      <c r="W573" s="40">
        <v>0</v>
      </c>
      <c r="X573" s="26">
        <f t="shared" si="238"/>
        <v>0</v>
      </c>
      <c r="Y573" s="28">
        <v>0</v>
      </c>
      <c r="Z573" s="26">
        <f t="shared" si="239"/>
        <v>0</v>
      </c>
      <c r="AA573" s="40">
        <v>0</v>
      </c>
      <c r="AB573" s="432">
        <f t="shared" si="240"/>
        <v>0</v>
      </c>
      <c r="AC573" s="40">
        <v>0</v>
      </c>
      <c r="AD573" s="432">
        <f t="shared" si="241"/>
        <v>0</v>
      </c>
      <c r="AE573" s="15">
        <v>1</v>
      </c>
      <c r="AF573" s="15">
        <v>1</v>
      </c>
    </row>
    <row r="574" spans="1:32" s="19" customFormat="1" ht="18">
      <c r="A574" s="32">
        <v>4</v>
      </c>
      <c r="B574" s="51" t="s">
        <v>2192</v>
      </c>
      <c r="C574" s="51" t="s">
        <v>607</v>
      </c>
      <c r="D574" s="32">
        <v>4</v>
      </c>
      <c r="E574" s="200" t="s">
        <v>18</v>
      </c>
      <c r="F574" s="200" t="s">
        <v>1326</v>
      </c>
      <c r="G574" s="200" t="s">
        <v>1333</v>
      </c>
      <c r="H574" s="158">
        <v>30</v>
      </c>
      <c r="I574" s="158">
        <v>25</v>
      </c>
      <c r="J574" s="26">
        <f t="shared" si="232"/>
        <v>83.333333333333329</v>
      </c>
      <c r="K574" s="25">
        <v>3</v>
      </c>
      <c r="L574" s="26">
        <f t="shared" si="233"/>
        <v>12</v>
      </c>
      <c r="M574" s="40">
        <v>0</v>
      </c>
      <c r="N574" s="26">
        <f t="shared" si="234"/>
        <v>0</v>
      </c>
      <c r="O574" s="40">
        <v>3</v>
      </c>
      <c r="P574" s="26">
        <f t="shared" si="235"/>
        <v>12</v>
      </c>
      <c r="Q574" s="40">
        <v>0</v>
      </c>
      <c r="R574" s="26">
        <v>0</v>
      </c>
      <c r="S574" s="40">
        <v>0</v>
      </c>
      <c r="T574" s="26">
        <f t="shared" si="236"/>
        <v>0</v>
      </c>
      <c r="U574" s="40">
        <v>0</v>
      </c>
      <c r="V574" s="26">
        <f t="shared" si="237"/>
        <v>0</v>
      </c>
      <c r="W574" s="40">
        <v>0</v>
      </c>
      <c r="X574" s="26">
        <f t="shared" si="238"/>
        <v>0</v>
      </c>
      <c r="Y574" s="28">
        <v>0</v>
      </c>
      <c r="Z574" s="26">
        <f t="shared" si="239"/>
        <v>0</v>
      </c>
      <c r="AA574" s="40">
        <v>0</v>
      </c>
      <c r="AB574" s="432">
        <f t="shared" si="240"/>
        <v>0</v>
      </c>
      <c r="AC574" s="40">
        <v>0</v>
      </c>
      <c r="AD574" s="432">
        <f t="shared" si="241"/>
        <v>0</v>
      </c>
      <c r="AE574" s="15">
        <v>1</v>
      </c>
      <c r="AF574" s="15">
        <v>1</v>
      </c>
    </row>
    <row r="575" spans="1:32" s="9" customFormat="1" ht="18">
      <c r="A575" s="32">
        <v>5</v>
      </c>
      <c r="B575" s="51" t="s">
        <v>2193</v>
      </c>
      <c r="C575" s="51" t="s">
        <v>608</v>
      </c>
      <c r="D575" s="32">
        <v>9</v>
      </c>
      <c r="E575" s="200" t="s">
        <v>19</v>
      </c>
      <c r="F575" s="200" t="s">
        <v>1326</v>
      </c>
      <c r="G575" s="200" t="s">
        <v>1333</v>
      </c>
      <c r="H575" s="158">
        <v>12</v>
      </c>
      <c r="I575" s="158">
        <v>11</v>
      </c>
      <c r="J575" s="26">
        <f t="shared" si="232"/>
        <v>91.666666666666671</v>
      </c>
      <c r="K575" s="25">
        <v>0</v>
      </c>
      <c r="L575" s="26">
        <f t="shared" si="233"/>
        <v>0</v>
      </c>
      <c r="M575" s="40">
        <v>0</v>
      </c>
      <c r="N575" s="26">
        <f t="shared" si="234"/>
        <v>0</v>
      </c>
      <c r="O575" s="40">
        <v>0</v>
      </c>
      <c r="P575" s="26">
        <f t="shared" si="235"/>
        <v>0</v>
      </c>
      <c r="Q575" s="40">
        <v>0</v>
      </c>
      <c r="R575" s="26">
        <v>0</v>
      </c>
      <c r="S575" s="40">
        <v>0</v>
      </c>
      <c r="T575" s="26">
        <f t="shared" si="236"/>
        <v>0</v>
      </c>
      <c r="U575" s="40">
        <v>0</v>
      </c>
      <c r="V575" s="26">
        <f t="shared" si="237"/>
        <v>0</v>
      </c>
      <c r="W575" s="40">
        <v>0</v>
      </c>
      <c r="X575" s="26">
        <f t="shared" si="238"/>
        <v>0</v>
      </c>
      <c r="Y575" s="28">
        <v>0</v>
      </c>
      <c r="Z575" s="26">
        <f t="shared" si="239"/>
        <v>0</v>
      </c>
      <c r="AA575" s="40">
        <v>0</v>
      </c>
      <c r="AB575" s="432">
        <f t="shared" si="240"/>
        <v>0</v>
      </c>
      <c r="AC575" s="40">
        <v>0</v>
      </c>
      <c r="AD575" s="432">
        <f t="shared" si="241"/>
        <v>0</v>
      </c>
      <c r="AE575" s="15">
        <v>1</v>
      </c>
      <c r="AF575" s="15">
        <v>1</v>
      </c>
    </row>
    <row r="576" spans="1:32" s="19" customFormat="1" ht="18.75" thickBot="1">
      <c r="A576" s="32">
        <v>6</v>
      </c>
      <c r="B576" s="51" t="s">
        <v>2194</v>
      </c>
      <c r="C576" s="51" t="s">
        <v>609</v>
      </c>
      <c r="D576" s="32">
        <v>4</v>
      </c>
      <c r="E576" s="200" t="s">
        <v>19</v>
      </c>
      <c r="F576" s="200" t="s">
        <v>1326</v>
      </c>
      <c r="G576" s="200" t="s">
        <v>1333</v>
      </c>
      <c r="H576" s="158">
        <v>4</v>
      </c>
      <c r="I576" s="158">
        <v>4</v>
      </c>
      <c r="J576" s="26">
        <f t="shared" si="232"/>
        <v>100</v>
      </c>
      <c r="K576" s="25">
        <v>0</v>
      </c>
      <c r="L576" s="26">
        <f t="shared" si="233"/>
        <v>0</v>
      </c>
      <c r="M576" s="40">
        <v>0</v>
      </c>
      <c r="N576" s="26">
        <f t="shared" si="234"/>
        <v>0</v>
      </c>
      <c r="O576" s="40">
        <v>0</v>
      </c>
      <c r="P576" s="26">
        <f t="shared" si="235"/>
        <v>0</v>
      </c>
      <c r="Q576" s="40">
        <v>0</v>
      </c>
      <c r="R576" s="26">
        <v>0</v>
      </c>
      <c r="S576" s="40">
        <v>0</v>
      </c>
      <c r="T576" s="26">
        <f t="shared" si="236"/>
        <v>0</v>
      </c>
      <c r="U576" s="40">
        <v>0</v>
      </c>
      <c r="V576" s="26">
        <f t="shared" si="237"/>
        <v>0</v>
      </c>
      <c r="W576" s="40">
        <v>0</v>
      </c>
      <c r="X576" s="26">
        <f t="shared" si="238"/>
        <v>0</v>
      </c>
      <c r="Y576" s="28">
        <v>0</v>
      </c>
      <c r="Z576" s="26">
        <f t="shared" si="239"/>
        <v>0</v>
      </c>
      <c r="AA576" s="40">
        <v>0</v>
      </c>
      <c r="AB576" s="432">
        <f t="shared" si="240"/>
        <v>0</v>
      </c>
      <c r="AC576" s="40">
        <v>0</v>
      </c>
      <c r="AD576" s="432">
        <f t="shared" si="241"/>
        <v>0</v>
      </c>
      <c r="AE576" s="15">
        <v>1</v>
      </c>
      <c r="AF576" s="15">
        <v>1</v>
      </c>
    </row>
    <row r="577" spans="1:32" s="19" customFormat="1" ht="19.5" thickTop="1" thickBot="1">
      <c r="A577" s="769" t="s">
        <v>123</v>
      </c>
      <c r="B577" s="771"/>
      <c r="C577" s="771"/>
      <c r="D577" s="771"/>
      <c r="E577" s="771"/>
      <c r="F577" s="771"/>
      <c r="G577" s="772"/>
      <c r="H577" s="66">
        <f>SUM(H571:H576)</f>
        <v>108</v>
      </c>
      <c r="I577" s="66">
        <f>SUM(I571:I576)</f>
        <v>96</v>
      </c>
      <c r="J577" s="67">
        <f>I577/H577*100</f>
        <v>88.888888888888886</v>
      </c>
      <c r="K577" s="66">
        <f>SUM(K571:K576)</f>
        <v>9</v>
      </c>
      <c r="L577" s="67">
        <f>K577/I577*100</f>
        <v>9.375</v>
      </c>
      <c r="M577" s="66">
        <f>SUM(M571:M576)</f>
        <v>0</v>
      </c>
      <c r="N577" s="67">
        <f>M577/I577*100</f>
        <v>0</v>
      </c>
      <c r="O577" s="66">
        <f>SUM(O571:O576)</f>
        <v>9</v>
      </c>
      <c r="P577" s="67">
        <f>O577/I577*100</f>
        <v>9.375</v>
      </c>
      <c r="Q577" s="66">
        <f>SUM(Q571:Q576)</f>
        <v>0</v>
      </c>
      <c r="R577" s="67">
        <f>Q577/I577*100</f>
        <v>0</v>
      </c>
      <c r="S577" s="66">
        <f>SUM(S571:S576)</f>
        <v>0</v>
      </c>
      <c r="T577" s="67">
        <f>S577/I577*100</f>
        <v>0</v>
      </c>
      <c r="U577" s="66">
        <f>SUM(U571:U576)</f>
        <v>0</v>
      </c>
      <c r="V577" s="67">
        <f>U577/I577*100</f>
        <v>0</v>
      </c>
      <c r="W577" s="66">
        <f>SUM(W571:W576)</f>
        <v>0</v>
      </c>
      <c r="X577" s="67">
        <f>W577/I577*100</f>
        <v>0</v>
      </c>
      <c r="Y577" s="506">
        <f>SUM(Y571:Y576)</f>
        <v>0</v>
      </c>
      <c r="Z577" s="67">
        <f>Y577/I577*100</f>
        <v>0</v>
      </c>
      <c r="AA577" s="66">
        <f>SUM(AA571:AA576)</f>
        <v>0</v>
      </c>
      <c r="AB577" s="433">
        <f>AA577/I577*100</f>
        <v>0</v>
      </c>
      <c r="AC577" s="66">
        <f>SUM(AC571:AC576)</f>
        <v>0</v>
      </c>
      <c r="AD577" s="433">
        <f>AC577/I577*100</f>
        <v>0</v>
      </c>
      <c r="AE577" s="15"/>
      <c r="AF577" s="15"/>
    </row>
    <row r="578" spans="1:32" ht="15" thickTop="1">
      <c r="A578" s="395"/>
    </row>
    <row r="588" spans="1:32" ht="26.25">
      <c r="A588" s="859" t="s">
        <v>2405</v>
      </c>
      <c r="B588" s="859"/>
      <c r="C588" s="859"/>
      <c r="D588" s="859"/>
      <c r="E588" s="859"/>
      <c r="F588" s="859"/>
      <c r="G588" s="859"/>
      <c r="H588" s="859"/>
      <c r="I588" s="859"/>
      <c r="J588" s="859"/>
      <c r="K588" s="859"/>
      <c r="L588" s="860"/>
      <c r="M588" s="859"/>
      <c r="N588" s="860"/>
      <c r="O588" s="859"/>
      <c r="P588" s="860"/>
      <c r="Q588" s="859"/>
      <c r="R588" s="860"/>
      <c r="S588" s="859"/>
      <c r="T588" s="860"/>
      <c r="U588" s="859"/>
      <c r="V588" s="860"/>
      <c r="W588" s="859"/>
      <c r="X588" s="860"/>
      <c r="Y588" s="860"/>
      <c r="Z588" s="860"/>
      <c r="AA588" s="859"/>
      <c r="AB588" s="859"/>
      <c r="AC588" s="859"/>
      <c r="AD588" s="859"/>
    </row>
    <row r="589" spans="1:32" ht="23.25">
      <c r="A589" s="810" t="s">
        <v>133</v>
      </c>
      <c r="B589" s="810"/>
      <c r="C589" s="810"/>
      <c r="D589" s="810"/>
      <c r="E589" s="810"/>
      <c r="F589" s="810"/>
      <c r="G589" s="810"/>
      <c r="H589" s="810"/>
      <c r="I589" s="810"/>
      <c r="J589" s="810"/>
      <c r="K589" s="810"/>
      <c r="L589" s="857"/>
      <c r="M589" s="810"/>
      <c r="N589" s="857"/>
      <c r="O589" s="810"/>
      <c r="P589" s="857"/>
      <c r="Q589" s="810"/>
      <c r="R589" s="857"/>
      <c r="S589" s="810"/>
      <c r="T589" s="857"/>
      <c r="U589" s="810"/>
      <c r="V589" s="857"/>
      <c r="W589" s="810"/>
      <c r="X589" s="857"/>
      <c r="Y589" s="857"/>
      <c r="Z589" s="857"/>
      <c r="AA589" s="810"/>
      <c r="AB589" s="810"/>
      <c r="AC589" s="810"/>
      <c r="AD589" s="810"/>
    </row>
    <row r="590" spans="1:32" ht="23.25">
      <c r="A590" s="293"/>
      <c r="B590" s="293"/>
      <c r="C590" s="293"/>
      <c r="D590" s="293"/>
      <c r="E590" s="293"/>
      <c r="F590" s="293"/>
      <c r="G590" s="293"/>
      <c r="H590" s="295"/>
      <c r="I590" s="295"/>
      <c r="J590" s="470"/>
      <c r="K590" s="295"/>
      <c r="L590" s="470"/>
      <c r="M590" s="295"/>
      <c r="N590" s="470"/>
      <c r="O590" s="295"/>
      <c r="P590" s="470"/>
      <c r="Q590" s="295"/>
      <c r="R590" s="470"/>
      <c r="S590" s="295"/>
      <c r="T590" s="470"/>
      <c r="U590" s="295"/>
      <c r="V590" s="470"/>
      <c r="W590" s="295"/>
      <c r="X590" s="470"/>
      <c r="Y590" s="496"/>
      <c r="Z590" s="470"/>
      <c r="AA590" s="295"/>
      <c r="AB590" s="378"/>
      <c r="AC590" s="295"/>
      <c r="AD590" s="378"/>
    </row>
    <row r="591" spans="1:32" ht="23.25">
      <c r="A591" s="290"/>
      <c r="B591" s="871" t="s">
        <v>971</v>
      </c>
      <c r="C591" s="871"/>
      <c r="D591" s="871"/>
      <c r="E591" s="871"/>
      <c r="F591" s="871"/>
      <c r="G591" s="871"/>
      <c r="H591" s="871"/>
      <c r="I591" s="871"/>
      <c r="J591" s="871"/>
      <c r="K591" s="871"/>
      <c r="L591" s="864"/>
      <c r="M591" s="871"/>
      <c r="N591" s="864"/>
      <c r="O591" s="871"/>
      <c r="P591" s="864"/>
      <c r="Q591" s="871"/>
      <c r="R591" s="864"/>
      <c r="S591" s="871"/>
      <c r="T591" s="864"/>
      <c r="U591" s="871"/>
      <c r="V591" s="864"/>
      <c r="W591" s="871"/>
      <c r="X591" s="864"/>
      <c r="Y591" s="864"/>
      <c r="Z591" s="864"/>
      <c r="AA591" s="871"/>
      <c r="AB591" s="871"/>
      <c r="AC591" s="871"/>
      <c r="AD591" s="871"/>
    </row>
    <row r="592" spans="1:32" ht="23.25">
      <c r="A592" s="290"/>
      <c r="B592" s="863" t="s">
        <v>602</v>
      </c>
      <c r="C592" s="863"/>
      <c r="D592" s="863"/>
      <c r="E592" s="863"/>
      <c r="F592" s="863"/>
      <c r="G592" s="863"/>
      <c r="H592" s="863"/>
      <c r="I592" s="863"/>
      <c r="J592" s="863"/>
      <c r="K592" s="863"/>
      <c r="L592" s="864"/>
      <c r="M592" s="863"/>
      <c r="N592" s="470"/>
      <c r="O592" s="295"/>
      <c r="P592" s="470"/>
      <c r="Q592" s="295"/>
      <c r="R592" s="470"/>
      <c r="S592" s="295"/>
      <c r="T592" s="470"/>
      <c r="U592" s="295"/>
      <c r="V592" s="470"/>
      <c r="W592" s="295"/>
      <c r="X592" s="470"/>
      <c r="Y592" s="496"/>
      <c r="Z592" s="470"/>
      <c r="AA592" s="295"/>
      <c r="AB592" s="378"/>
      <c r="AC592" s="295"/>
      <c r="AD592" s="378"/>
    </row>
    <row r="593" spans="1:32" ht="23.25">
      <c r="A593" s="290"/>
      <c r="B593" s="379"/>
      <c r="C593" s="863" t="s">
        <v>610</v>
      </c>
      <c r="D593" s="863"/>
      <c r="E593" s="863"/>
      <c r="F593" s="863"/>
      <c r="G593" s="863"/>
      <c r="H593" s="863"/>
      <c r="I593" s="863"/>
      <c r="J593" s="863"/>
      <c r="K593" s="863"/>
      <c r="L593" s="864"/>
      <c r="M593" s="863"/>
      <c r="N593" s="864"/>
      <c r="O593" s="295"/>
      <c r="P593" s="470"/>
      <c r="Q593" s="295"/>
      <c r="R593" s="470"/>
      <c r="S593" s="295"/>
      <c r="T593" s="470"/>
      <c r="U593" s="295"/>
      <c r="V593" s="470"/>
      <c r="W593" s="295"/>
      <c r="X593" s="470"/>
      <c r="Y593" s="496"/>
      <c r="Z593" s="470"/>
      <c r="AA593" s="295"/>
      <c r="AB593" s="378"/>
      <c r="AC593" s="295"/>
      <c r="AD593" s="378"/>
    </row>
    <row r="594" spans="1:32" ht="15.75" customHeight="1">
      <c r="A594" s="290"/>
      <c r="B594" s="379"/>
      <c r="C594" s="379"/>
      <c r="D594" s="293"/>
      <c r="E594" s="293"/>
      <c r="F594" s="293"/>
      <c r="G594" s="293"/>
      <c r="H594" s="295"/>
      <c r="I594" s="295"/>
      <c r="J594" s="470"/>
      <c r="K594" s="295"/>
      <c r="L594" s="470"/>
      <c r="M594" s="295"/>
      <c r="N594" s="470"/>
      <c r="O594" s="295"/>
      <c r="P594" s="470"/>
      <c r="Q594" s="295"/>
      <c r="R594" s="470"/>
      <c r="S594" s="295"/>
      <c r="T594" s="470"/>
      <c r="U594" s="295"/>
      <c r="V594" s="470"/>
      <c r="W594" s="295"/>
      <c r="X594" s="470"/>
      <c r="Y594" s="496"/>
      <c r="Z594" s="470"/>
      <c r="AA594" s="295"/>
      <c r="AB594" s="378"/>
      <c r="AC594" s="295"/>
      <c r="AD594" s="378"/>
    </row>
    <row r="595" spans="1:32" ht="18">
      <c r="A595" s="740" t="s">
        <v>940</v>
      </c>
      <c r="B595" s="740" t="s">
        <v>122</v>
      </c>
      <c r="C595" s="740" t="s">
        <v>942</v>
      </c>
      <c r="D595" s="740" t="s">
        <v>943</v>
      </c>
      <c r="E595" s="740" t="s">
        <v>944</v>
      </c>
      <c r="F595" s="740" t="s">
        <v>945</v>
      </c>
      <c r="G595" s="740" t="s">
        <v>1139</v>
      </c>
      <c r="H595" s="743" t="s">
        <v>946</v>
      </c>
      <c r="I595" s="840" t="s">
        <v>947</v>
      </c>
      <c r="J595" s="865" t="s">
        <v>948</v>
      </c>
      <c r="K595" s="765" t="s">
        <v>928</v>
      </c>
      <c r="L595" s="867"/>
      <c r="M595" s="830" t="s">
        <v>929</v>
      </c>
      <c r="N595" s="858"/>
      <c r="O595" s="830"/>
      <c r="P595" s="858"/>
      <c r="Q595" s="830"/>
      <c r="R595" s="858"/>
      <c r="S595" s="830"/>
      <c r="T595" s="858"/>
      <c r="U595" s="830"/>
      <c r="V595" s="858"/>
      <c r="W595" s="830"/>
      <c r="X595" s="858"/>
      <c r="Y595" s="858"/>
      <c r="Z595" s="858"/>
      <c r="AA595" s="830"/>
      <c r="AB595" s="830"/>
      <c r="AC595" s="830"/>
      <c r="AD595" s="830"/>
    </row>
    <row r="596" spans="1:32" ht="18">
      <c r="A596" s="741"/>
      <c r="B596" s="741"/>
      <c r="C596" s="741"/>
      <c r="D596" s="741"/>
      <c r="E596" s="741"/>
      <c r="F596" s="741"/>
      <c r="G596" s="816"/>
      <c r="H596" s="744"/>
      <c r="I596" s="841"/>
      <c r="J596" s="866"/>
      <c r="K596" s="767"/>
      <c r="L596" s="868"/>
      <c r="M596" s="808" t="s">
        <v>930</v>
      </c>
      <c r="N596" s="861"/>
      <c r="O596" s="808" t="s">
        <v>931</v>
      </c>
      <c r="P596" s="861"/>
      <c r="Q596" s="808" t="s">
        <v>932</v>
      </c>
      <c r="R596" s="861"/>
      <c r="S596" s="808" t="s">
        <v>933</v>
      </c>
      <c r="T596" s="861"/>
      <c r="U596" s="808" t="s">
        <v>934</v>
      </c>
      <c r="V596" s="861"/>
      <c r="W596" s="808" t="s">
        <v>935</v>
      </c>
      <c r="X596" s="861"/>
      <c r="Y596" s="862" t="s">
        <v>936</v>
      </c>
      <c r="Z596" s="861"/>
      <c r="AA596" s="808" t="s">
        <v>950</v>
      </c>
      <c r="AB596" s="809"/>
      <c r="AC596" s="808" t="s">
        <v>951</v>
      </c>
      <c r="AD596" s="809"/>
    </row>
    <row r="597" spans="1:32" ht="36">
      <c r="A597" s="742"/>
      <c r="B597" s="742"/>
      <c r="C597" s="742"/>
      <c r="D597" s="742"/>
      <c r="E597" s="742"/>
      <c r="F597" s="742"/>
      <c r="G597" s="817"/>
      <c r="H597" s="745"/>
      <c r="I597" s="439" t="s">
        <v>126</v>
      </c>
      <c r="J597" s="472" t="s">
        <v>938</v>
      </c>
      <c r="K597" s="416" t="s">
        <v>937</v>
      </c>
      <c r="L597" s="489" t="s">
        <v>949</v>
      </c>
      <c r="M597" s="416" t="s">
        <v>937</v>
      </c>
      <c r="N597" s="489" t="s">
        <v>949</v>
      </c>
      <c r="O597" s="416" t="s">
        <v>937</v>
      </c>
      <c r="P597" s="489" t="s">
        <v>949</v>
      </c>
      <c r="Q597" s="416" t="s">
        <v>937</v>
      </c>
      <c r="R597" s="489" t="s">
        <v>949</v>
      </c>
      <c r="S597" s="416" t="s">
        <v>937</v>
      </c>
      <c r="T597" s="489" t="s">
        <v>949</v>
      </c>
      <c r="U597" s="416" t="s">
        <v>937</v>
      </c>
      <c r="V597" s="489" t="s">
        <v>949</v>
      </c>
      <c r="W597" s="416" t="s">
        <v>937</v>
      </c>
      <c r="X597" s="489" t="s">
        <v>949</v>
      </c>
      <c r="Y597" s="497" t="s">
        <v>937</v>
      </c>
      <c r="Z597" s="489" t="s">
        <v>949</v>
      </c>
      <c r="AA597" s="416" t="s">
        <v>937</v>
      </c>
      <c r="AB597" s="381" t="s">
        <v>949</v>
      </c>
      <c r="AC597" s="416" t="s">
        <v>937</v>
      </c>
      <c r="AD597" s="381" t="s">
        <v>949</v>
      </c>
    </row>
    <row r="598" spans="1:32" s="9" customFormat="1" ht="18">
      <c r="A598" s="32">
        <v>1</v>
      </c>
      <c r="B598" s="51" t="s">
        <v>611</v>
      </c>
      <c r="C598" s="51" t="s">
        <v>612</v>
      </c>
      <c r="D598" s="200">
        <v>4</v>
      </c>
      <c r="E598" s="200" t="s">
        <v>1317</v>
      </c>
      <c r="F598" s="200" t="s">
        <v>1327</v>
      </c>
      <c r="G598" s="200" t="s">
        <v>1333</v>
      </c>
      <c r="H598" s="158">
        <v>43</v>
      </c>
      <c r="I598" s="158">
        <v>18</v>
      </c>
      <c r="J598" s="26">
        <f>I598*100/H598</f>
        <v>41.860465116279073</v>
      </c>
      <c r="K598" s="25">
        <v>15</v>
      </c>
      <c r="L598" s="26">
        <f>K598*100/I598</f>
        <v>83.333333333333329</v>
      </c>
      <c r="M598" s="40">
        <v>0</v>
      </c>
      <c r="N598" s="26">
        <f>M598*100/I598</f>
        <v>0</v>
      </c>
      <c r="O598" s="40">
        <v>15</v>
      </c>
      <c r="P598" s="26">
        <f>O598*100/I598</f>
        <v>83.333333333333329</v>
      </c>
      <c r="Q598" s="40">
        <v>0</v>
      </c>
      <c r="R598" s="26">
        <v>0</v>
      </c>
      <c r="S598" s="40">
        <v>0</v>
      </c>
      <c r="T598" s="26">
        <f>S598*100/I598</f>
        <v>0</v>
      </c>
      <c r="U598" s="40">
        <v>0</v>
      </c>
      <c r="V598" s="26">
        <f>U598*100/I598</f>
        <v>0</v>
      </c>
      <c r="W598" s="40">
        <v>0</v>
      </c>
      <c r="X598" s="26">
        <f>W598*100/I598</f>
        <v>0</v>
      </c>
      <c r="Y598" s="28">
        <v>0</v>
      </c>
      <c r="Z598" s="26">
        <f>Y598*100/I598</f>
        <v>0</v>
      </c>
      <c r="AA598" s="40">
        <v>0</v>
      </c>
      <c r="AB598" s="432">
        <f>AA598*100/I598</f>
        <v>0</v>
      </c>
      <c r="AC598" s="40">
        <v>0</v>
      </c>
      <c r="AD598" s="432">
        <f>AC598*100/I598</f>
        <v>0</v>
      </c>
      <c r="AE598" s="15">
        <v>1</v>
      </c>
      <c r="AF598" s="15">
        <v>1</v>
      </c>
    </row>
    <row r="599" spans="1:32" s="9" customFormat="1" ht="18">
      <c r="A599" s="32">
        <v>2</v>
      </c>
      <c r="B599" s="51" t="s">
        <v>613</v>
      </c>
      <c r="C599" s="51" t="s">
        <v>614</v>
      </c>
      <c r="D599" s="32">
        <v>5</v>
      </c>
      <c r="E599" s="200" t="s">
        <v>1317</v>
      </c>
      <c r="F599" s="200" t="s">
        <v>1327</v>
      </c>
      <c r="G599" s="200" t="s">
        <v>1333</v>
      </c>
      <c r="H599" s="158">
        <v>36</v>
      </c>
      <c r="I599" s="158">
        <v>36</v>
      </c>
      <c r="J599" s="26">
        <f>I599*100/H599</f>
        <v>100</v>
      </c>
      <c r="K599" s="25">
        <v>19</v>
      </c>
      <c r="L599" s="26">
        <f>K599*100/I599</f>
        <v>52.777777777777779</v>
      </c>
      <c r="M599" s="40">
        <v>0</v>
      </c>
      <c r="N599" s="26">
        <f>M599*100/I599</f>
        <v>0</v>
      </c>
      <c r="O599" s="40">
        <v>6</v>
      </c>
      <c r="P599" s="26">
        <f>O599*100/I599</f>
        <v>16.666666666666668</v>
      </c>
      <c r="Q599" s="40">
        <v>13</v>
      </c>
      <c r="R599" s="26">
        <v>0</v>
      </c>
      <c r="S599" s="40">
        <v>0</v>
      </c>
      <c r="T599" s="26">
        <f>S599*100/I599</f>
        <v>0</v>
      </c>
      <c r="U599" s="40">
        <v>0</v>
      </c>
      <c r="V599" s="26">
        <f>U599*100/I599</f>
        <v>0</v>
      </c>
      <c r="W599" s="40">
        <v>0</v>
      </c>
      <c r="X599" s="26">
        <f>W599*100/I599</f>
        <v>0</v>
      </c>
      <c r="Y599" s="28">
        <v>0</v>
      </c>
      <c r="Z599" s="26">
        <f>Y599*100/I599</f>
        <v>0</v>
      </c>
      <c r="AA599" s="40">
        <v>0</v>
      </c>
      <c r="AB599" s="432">
        <f>AA599*100/I599</f>
        <v>0</v>
      </c>
      <c r="AC599" s="40">
        <v>0</v>
      </c>
      <c r="AD599" s="432">
        <f>AC599*100/I599</f>
        <v>0</v>
      </c>
      <c r="AE599" s="15">
        <v>1</v>
      </c>
      <c r="AF599" s="15">
        <v>1</v>
      </c>
    </row>
    <row r="600" spans="1:32" s="9" customFormat="1" ht="18.75" thickBot="1">
      <c r="A600" s="32">
        <v>3</v>
      </c>
      <c r="B600" s="51" t="s">
        <v>615</v>
      </c>
      <c r="C600" s="51" t="s">
        <v>616</v>
      </c>
      <c r="D600" s="32">
        <v>6</v>
      </c>
      <c r="E600" s="200" t="s">
        <v>1317</v>
      </c>
      <c r="F600" s="200" t="s">
        <v>1327</v>
      </c>
      <c r="G600" s="200" t="s">
        <v>1333</v>
      </c>
      <c r="H600" s="158">
        <v>18</v>
      </c>
      <c r="I600" s="158">
        <v>11</v>
      </c>
      <c r="J600" s="26">
        <f>I600*100/H600</f>
        <v>61.111111111111114</v>
      </c>
      <c r="K600" s="25">
        <v>7</v>
      </c>
      <c r="L600" s="26">
        <f>K600*100/I600</f>
        <v>63.636363636363633</v>
      </c>
      <c r="M600" s="40">
        <v>0</v>
      </c>
      <c r="N600" s="26">
        <f>M600*100/I600</f>
        <v>0</v>
      </c>
      <c r="O600" s="40">
        <v>7</v>
      </c>
      <c r="P600" s="26">
        <f>O600*100/I600</f>
        <v>63.636363636363633</v>
      </c>
      <c r="Q600" s="40">
        <v>0</v>
      </c>
      <c r="R600" s="26">
        <v>0</v>
      </c>
      <c r="S600" s="40">
        <v>0</v>
      </c>
      <c r="T600" s="26">
        <f>S600*100/I600</f>
        <v>0</v>
      </c>
      <c r="U600" s="40">
        <v>0</v>
      </c>
      <c r="V600" s="26">
        <f>U600*100/I600</f>
        <v>0</v>
      </c>
      <c r="W600" s="40">
        <v>0</v>
      </c>
      <c r="X600" s="26">
        <f>W600*100/I600</f>
        <v>0</v>
      </c>
      <c r="Y600" s="28">
        <v>0</v>
      </c>
      <c r="Z600" s="26">
        <f>Y600*100/I600</f>
        <v>0</v>
      </c>
      <c r="AA600" s="40">
        <v>0</v>
      </c>
      <c r="AB600" s="432">
        <f>AA600*100/I600</f>
        <v>0</v>
      </c>
      <c r="AC600" s="40">
        <v>0</v>
      </c>
      <c r="AD600" s="432">
        <f>AC600*100/I600</f>
        <v>0</v>
      </c>
      <c r="AE600" s="15">
        <v>1</v>
      </c>
      <c r="AF600" s="15">
        <v>1</v>
      </c>
    </row>
    <row r="601" spans="1:32" ht="19.5" thickTop="1" thickBot="1">
      <c r="A601" s="769" t="s">
        <v>123</v>
      </c>
      <c r="B601" s="771"/>
      <c r="C601" s="771"/>
      <c r="D601" s="771"/>
      <c r="E601" s="771"/>
      <c r="F601" s="771"/>
      <c r="G601" s="772"/>
      <c r="H601" s="66">
        <f>SUM(H598:H600)</f>
        <v>97</v>
      </c>
      <c r="I601" s="66">
        <f>SUM(I598:I600)</f>
        <v>65</v>
      </c>
      <c r="J601" s="67">
        <f>I601/H601*100</f>
        <v>67.010309278350505</v>
      </c>
      <c r="K601" s="66">
        <f>SUM(K598:K600)</f>
        <v>41</v>
      </c>
      <c r="L601" s="67">
        <f>K601/I601*100</f>
        <v>63.076923076923073</v>
      </c>
      <c r="M601" s="66">
        <f>SUM(M598:M600)</f>
        <v>0</v>
      </c>
      <c r="N601" s="67">
        <f>M601/I601*100</f>
        <v>0</v>
      </c>
      <c r="O601" s="66">
        <f>SUM(O598:O600)</f>
        <v>28</v>
      </c>
      <c r="P601" s="67">
        <f>O601/I601*100</f>
        <v>43.07692307692308</v>
      </c>
      <c r="Q601" s="66">
        <f>SUM(Q598:Q600)</f>
        <v>13</v>
      </c>
      <c r="R601" s="67">
        <f>Q601/I601*100</f>
        <v>20</v>
      </c>
      <c r="S601" s="66">
        <f>SUM(S598:S600)</f>
        <v>0</v>
      </c>
      <c r="T601" s="67">
        <f>S601/I601*100</f>
        <v>0</v>
      </c>
      <c r="U601" s="66">
        <f>SUM(U598:U600)</f>
        <v>0</v>
      </c>
      <c r="V601" s="67">
        <f>U601/I601*100</f>
        <v>0</v>
      </c>
      <c r="W601" s="66">
        <f>SUM(W595:W600)</f>
        <v>0</v>
      </c>
      <c r="X601" s="67">
        <f>W601/I601*100</f>
        <v>0</v>
      </c>
      <c r="Y601" s="506">
        <f>SUM(Y595:Y600)</f>
        <v>0</v>
      </c>
      <c r="Z601" s="67">
        <f>Y601/I601*100</f>
        <v>0</v>
      </c>
      <c r="AA601" s="66">
        <f>SUM(AA595:AA600)</f>
        <v>0</v>
      </c>
      <c r="AB601" s="433">
        <f>AA601/I601*100</f>
        <v>0</v>
      </c>
      <c r="AC601" s="66">
        <f>SUM(AC595:AC600)</f>
        <v>0</v>
      </c>
      <c r="AD601" s="433">
        <f>AC601/I601*100</f>
        <v>0</v>
      </c>
    </row>
    <row r="602" spans="1:32" ht="13.5" thickTop="1"/>
    <row r="615" spans="1:30" ht="26.25">
      <c r="A615" s="859" t="s">
        <v>2405</v>
      </c>
      <c r="B615" s="859"/>
      <c r="C615" s="859"/>
      <c r="D615" s="859"/>
      <c r="E615" s="859"/>
      <c r="F615" s="859"/>
      <c r="G615" s="859"/>
      <c r="H615" s="859"/>
      <c r="I615" s="859"/>
      <c r="J615" s="859"/>
      <c r="K615" s="859"/>
      <c r="L615" s="860"/>
      <c r="M615" s="859"/>
      <c r="N615" s="860"/>
      <c r="O615" s="859"/>
      <c r="P615" s="860"/>
      <c r="Q615" s="859"/>
      <c r="R615" s="860"/>
      <c r="S615" s="859"/>
      <c r="T615" s="860"/>
      <c r="U615" s="859"/>
      <c r="V615" s="860"/>
      <c r="W615" s="859"/>
      <c r="X615" s="860"/>
      <c r="Y615" s="860"/>
      <c r="Z615" s="860"/>
      <c r="AA615" s="859"/>
      <c r="AB615" s="859"/>
      <c r="AC615" s="859"/>
      <c r="AD615" s="859"/>
    </row>
    <row r="616" spans="1:30" ht="23.25">
      <c r="A616" s="810" t="s">
        <v>133</v>
      </c>
      <c r="B616" s="810"/>
      <c r="C616" s="810"/>
      <c r="D616" s="810"/>
      <c r="E616" s="810"/>
      <c r="F616" s="810"/>
      <c r="G616" s="810"/>
      <c r="H616" s="810"/>
      <c r="I616" s="810"/>
      <c r="J616" s="810"/>
      <c r="K616" s="810"/>
      <c r="L616" s="857"/>
      <c r="M616" s="810"/>
      <c r="N616" s="857"/>
      <c r="O616" s="810"/>
      <c r="P616" s="857"/>
      <c r="Q616" s="810"/>
      <c r="R616" s="857"/>
      <c r="S616" s="810"/>
      <c r="T616" s="857"/>
      <c r="U616" s="810"/>
      <c r="V616" s="857"/>
      <c r="W616" s="810"/>
      <c r="X616" s="857"/>
      <c r="Y616" s="857"/>
      <c r="Z616" s="857"/>
      <c r="AA616" s="810"/>
      <c r="AB616" s="810"/>
      <c r="AC616" s="810"/>
      <c r="AD616" s="810"/>
    </row>
    <row r="617" spans="1:30" ht="21.6" customHeight="1"/>
    <row r="618" spans="1:30" ht="23.25">
      <c r="A618" s="290"/>
      <c r="B618" s="863" t="s">
        <v>971</v>
      </c>
      <c r="C618" s="863"/>
      <c r="D618" s="863"/>
      <c r="E618" s="863"/>
      <c r="F618" s="863"/>
      <c r="G618" s="863"/>
      <c r="H618" s="863"/>
      <c r="I618" s="863"/>
      <c r="J618" s="863"/>
      <c r="K618" s="863"/>
      <c r="L618" s="864"/>
      <c r="M618" s="863"/>
      <c r="N618" s="864"/>
      <c r="O618" s="863"/>
      <c r="P618" s="864"/>
      <c r="Q618" s="863"/>
      <c r="R618" s="864"/>
      <c r="S618" s="863"/>
      <c r="T618" s="864"/>
      <c r="U618" s="863"/>
      <c r="V618" s="864"/>
      <c r="W618" s="863"/>
      <c r="X618" s="864"/>
      <c r="Y618" s="864"/>
      <c r="Z618" s="864"/>
      <c r="AA618" s="863"/>
      <c r="AB618" s="863"/>
      <c r="AC618" s="863"/>
      <c r="AD618" s="863"/>
    </row>
    <row r="619" spans="1:30" ht="23.25">
      <c r="A619" s="290"/>
      <c r="B619" s="863" t="s">
        <v>617</v>
      </c>
      <c r="C619" s="863"/>
      <c r="D619" s="863"/>
      <c r="E619" s="863"/>
      <c r="F619" s="863"/>
      <c r="G619" s="863"/>
      <c r="H619" s="863"/>
      <c r="I619" s="863"/>
      <c r="J619" s="863"/>
      <c r="K619" s="863"/>
      <c r="L619" s="864"/>
      <c r="M619" s="295"/>
      <c r="N619" s="470"/>
      <c r="O619" s="295"/>
      <c r="P619" s="470"/>
      <c r="Q619" s="295"/>
      <c r="R619" s="470"/>
      <c r="S619" s="295"/>
      <c r="T619" s="470"/>
      <c r="U619" s="295"/>
      <c r="V619" s="470"/>
      <c r="W619" s="295"/>
      <c r="X619" s="470"/>
      <c r="Y619" s="496"/>
      <c r="Z619" s="470"/>
      <c r="AA619" s="295"/>
      <c r="AB619" s="378"/>
      <c r="AC619" s="295"/>
      <c r="AD619" s="378"/>
    </row>
    <row r="620" spans="1:30" ht="23.25">
      <c r="A620" s="290"/>
      <c r="B620" s="379"/>
      <c r="C620" s="863" t="s">
        <v>618</v>
      </c>
      <c r="D620" s="863"/>
      <c r="E620" s="863"/>
      <c r="F620" s="863"/>
      <c r="G620" s="863"/>
      <c r="H620" s="863"/>
      <c r="I620" s="863"/>
      <c r="J620" s="863"/>
      <c r="K620" s="863"/>
      <c r="L620" s="864"/>
      <c r="M620" s="863"/>
      <c r="N620" s="864"/>
      <c r="O620" s="295"/>
      <c r="P620" s="470"/>
      <c r="Q620" s="295"/>
      <c r="R620" s="470"/>
      <c r="S620" s="295"/>
      <c r="T620" s="470"/>
      <c r="U620" s="295"/>
      <c r="V620" s="470"/>
      <c r="W620" s="295"/>
      <c r="X620" s="470"/>
      <c r="Y620" s="496"/>
      <c r="Z620" s="470"/>
      <c r="AA620" s="295"/>
      <c r="AB620" s="378"/>
      <c r="AC620" s="295"/>
      <c r="AD620" s="378"/>
    </row>
    <row r="621" spans="1:30" ht="15.75" customHeight="1">
      <c r="A621" s="290"/>
      <c r="B621" s="379"/>
      <c r="C621" s="379"/>
      <c r="D621" s="293"/>
      <c r="E621" s="293"/>
      <c r="F621" s="293"/>
      <c r="G621" s="293"/>
      <c r="H621" s="295"/>
      <c r="I621" s="295"/>
      <c r="J621" s="470"/>
      <c r="K621" s="295"/>
      <c r="L621" s="470"/>
      <c r="M621" s="295"/>
      <c r="N621" s="470"/>
      <c r="O621" s="295"/>
      <c r="P621" s="470"/>
      <c r="Q621" s="295"/>
      <c r="R621" s="470"/>
      <c r="S621" s="295"/>
      <c r="T621" s="470"/>
      <c r="U621" s="295"/>
      <c r="V621" s="470"/>
      <c r="W621" s="295"/>
      <c r="X621" s="470"/>
      <c r="Y621" s="496"/>
      <c r="Z621" s="470"/>
      <c r="AA621" s="295"/>
      <c r="AB621" s="378"/>
      <c r="AC621" s="295"/>
      <c r="AD621" s="378"/>
    </row>
    <row r="622" spans="1:30" ht="18">
      <c r="A622" s="740" t="s">
        <v>940</v>
      </c>
      <c r="B622" s="740" t="s">
        <v>122</v>
      </c>
      <c r="C622" s="740" t="s">
        <v>942</v>
      </c>
      <c r="D622" s="740" t="s">
        <v>943</v>
      </c>
      <c r="E622" s="740" t="s">
        <v>944</v>
      </c>
      <c r="F622" s="740" t="s">
        <v>945</v>
      </c>
      <c r="G622" s="740" t="s">
        <v>1139</v>
      </c>
      <c r="H622" s="743" t="s">
        <v>946</v>
      </c>
      <c r="I622" s="840" t="s">
        <v>947</v>
      </c>
      <c r="J622" s="865" t="s">
        <v>948</v>
      </c>
      <c r="K622" s="765" t="s">
        <v>928</v>
      </c>
      <c r="L622" s="867"/>
      <c r="M622" s="830" t="s">
        <v>929</v>
      </c>
      <c r="N622" s="858"/>
      <c r="O622" s="830"/>
      <c r="P622" s="858"/>
      <c r="Q622" s="830"/>
      <c r="R622" s="858"/>
      <c r="S622" s="830"/>
      <c r="T622" s="858"/>
      <c r="U622" s="830"/>
      <c r="V622" s="858"/>
      <c r="W622" s="830"/>
      <c r="X622" s="858"/>
      <c r="Y622" s="858"/>
      <c r="Z622" s="858"/>
      <c r="AA622" s="830"/>
      <c r="AB622" s="830"/>
      <c r="AC622" s="830"/>
      <c r="AD622" s="830"/>
    </row>
    <row r="623" spans="1:30" ht="18">
      <c r="A623" s="741"/>
      <c r="B623" s="741"/>
      <c r="C623" s="741"/>
      <c r="D623" s="741"/>
      <c r="E623" s="741"/>
      <c r="F623" s="741"/>
      <c r="G623" s="816"/>
      <c r="H623" s="744"/>
      <c r="I623" s="841"/>
      <c r="J623" s="866"/>
      <c r="K623" s="767"/>
      <c r="L623" s="868"/>
      <c r="M623" s="808" t="s">
        <v>930</v>
      </c>
      <c r="N623" s="861"/>
      <c r="O623" s="808" t="s">
        <v>931</v>
      </c>
      <c r="P623" s="861"/>
      <c r="Q623" s="808" t="s">
        <v>932</v>
      </c>
      <c r="R623" s="861"/>
      <c r="S623" s="808" t="s">
        <v>933</v>
      </c>
      <c r="T623" s="861"/>
      <c r="U623" s="808" t="s">
        <v>934</v>
      </c>
      <c r="V623" s="861"/>
      <c r="W623" s="808" t="s">
        <v>935</v>
      </c>
      <c r="X623" s="861"/>
      <c r="Y623" s="862" t="s">
        <v>936</v>
      </c>
      <c r="Z623" s="861"/>
      <c r="AA623" s="808" t="s">
        <v>950</v>
      </c>
      <c r="AB623" s="809"/>
      <c r="AC623" s="808" t="s">
        <v>951</v>
      </c>
      <c r="AD623" s="809"/>
    </row>
    <row r="624" spans="1:30" ht="36">
      <c r="A624" s="742"/>
      <c r="B624" s="742"/>
      <c r="C624" s="742"/>
      <c r="D624" s="742"/>
      <c r="E624" s="742"/>
      <c r="F624" s="742"/>
      <c r="G624" s="817"/>
      <c r="H624" s="745"/>
      <c r="I624" s="439" t="s">
        <v>126</v>
      </c>
      <c r="J624" s="472" t="s">
        <v>938</v>
      </c>
      <c r="K624" s="416" t="s">
        <v>937</v>
      </c>
      <c r="L624" s="489" t="s">
        <v>949</v>
      </c>
      <c r="M624" s="416" t="s">
        <v>937</v>
      </c>
      <c r="N624" s="489" t="s">
        <v>949</v>
      </c>
      <c r="O624" s="416" t="s">
        <v>937</v>
      </c>
      <c r="P624" s="489" t="s">
        <v>949</v>
      </c>
      <c r="Q624" s="416" t="s">
        <v>937</v>
      </c>
      <c r="R624" s="489" t="s">
        <v>949</v>
      </c>
      <c r="S624" s="416" t="s">
        <v>937</v>
      </c>
      <c r="T624" s="489" t="s">
        <v>949</v>
      </c>
      <c r="U624" s="416" t="s">
        <v>937</v>
      </c>
      <c r="V624" s="489" t="s">
        <v>949</v>
      </c>
      <c r="W624" s="416" t="s">
        <v>937</v>
      </c>
      <c r="X624" s="489" t="s">
        <v>949</v>
      </c>
      <c r="Y624" s="497" t="s">
        <v>937</v>
      </c>
      <c r="Z624" s="489" t="s">
        <v>949</v>
      </c>
      <c r="AA624" s="416" t="s">
        <v>937</v>
      </c>
      <c r="AB624" s="381" t="s">
        <v>949</v>
      </c>
      <c r="AC624" s="416" t="s">
        <v>937</v>
      </c>
      <c r="AD624" s="381" t="s">
        <v>949</v>
      </c>
    </row>
    <row r="625" spans="1:32" s="19" customFormat="1" ht="18">
      <c r="A625" s="319">
        <v>1</v>
      </c>
      <c r="B625" s="320" t="s">
        <v>619</v>
      </c>
      <c r="C625" s="320" t="s">
        <v>620</v>
      </c>
      <c r="D625" s="319">
        <v>4</v>
      </c>
      <c r="E625" s="319" t="s">
        <v>621</v>
      </c>
      <c r="F625" s="319" t="s">
        <v>622</v>
      </c>
      <c r="G625" s="319" t="s">
        <v>623</v>
      </c>
      <c r="H625" s="158">
        <v>88</v>
      </c>
      <c r="I625" s="158">
        <v>73</v>
      </c>
      <c r="J625" s="33">
        <f>I625/H625*100</f>
        <v>82.954545454545453</v>
      </c>
      <c r="K625" s="158">
        <v>32</v>
      </c>
      <c r="L625" s="33">
        <f>K625/I625*100</f>
        <v>43.835616438356162</v>
      </c>
      <c r="M625" s="296">
        <v>1</v>
      </c>
      <c r="N625" s="33">
        <f>M625/I625*100</f>
        <v>1.3698630136986301</v>
      </c>
      <c r="O625" s="296">
        <v>11</v>
      </c>
      <c r="P625" s="33">
        <f>O625/I625*100</f>
        <v>15.068493150684931</v>
      </c>
      <c r="Q625" s="296">
        <v>20</v>
      </c>
      <c r="R625" s="33">
        <f>Q625/I625*100</f>
        <v>27.397260273972602</v>
      </c>
      <c r="S625" s="296">
        <v>0</v>
      </c>
      <c r="T625" s="33">
        <f>S625/I625*100</f>
        <v>0</v>
      </c>
      <c r="U625" s="296"/>
      <c r="V625" s="33">
        <f>U625/I625*100</f>
        <v>0</v>
      </c>
      <c r="W625" s="296"/>
      <c r="X625" s="33">
        <f>W625/I625*100</f>
        <v>0</v>
      </c>
      <c r="Y625" s="509"/>
      <c r="Z625" s="33">
        <f>Y625/I625*100</f>
        <v>0</v>
      </c>
      <c r="AA625" s="296"/>
      <c r="AB625" s="396">
        <f>AA625/I625*100</f>
        <v>0</v>
      </c>
      <c r="AC625" s="296">
        <v>2</v>
      </c>
      <c r="AD625" s="396">
        <f>AC625/I625*100</f>
        <v>2.7397260273972601</v>
      </c>
      <c r="AE625" s="15">
        <v>1</v>
      </c>
      <c r="AF625" s="15">
        <v>1</v>
      </c>
    </row>
    <row r="626" spans="1:32" s="20" customFormat="1" ht="18">
      <c r="A626" s="397"/>
      <c r="B626" s="398" t="s">
        <v>624</v>
      </c>
      <c r="C626" s="399"/>
      <c r="D626" s="397"/>
      <c r="E626" s="397"/>
      <c r="F626" s="397"/>
      <c r="G626" s="397"/>
      <c r="H626" s="400"/>
      <c r="I626" s="400"/>
      <c r="J626" s="485"/>
      <c r="K626" s="400"/>
      <c r="L626" s="485"/>
      <c r="M626" s="400"/>
      <c r="N626" s="485"/>
      <c r="O626" s="400"/>
      <c r="P626" s="485"/>
      <c r="Q626" s="400"/>
      <c r="R626" s="485"/>
      <c r="S626" s="400"/>
      <c r="T626" s="485"/>
      <c r="U626" s="400"/>
      <c r="V626" s="485"/>
      <c r="W626" s="400"/>
      <c r="X626" s="485"/>
      <c r="Y626" s="511"/>
      <c r="Z626" s="485"/>
      <c r="AA626" s="400"/>
      <c r="AB626" s="401"/>
      <c r="AC626" s="400"/>
      <c r="AD626" s="401"/>
      <c r="AE626" s="41"/>
      <c r="AF626" s="41"/>
    </row>
    <row r="627" spans="1:32" s="20" customFormat="1" ht="18">
      <c r="A627" s="397"/>
      <c r="B627" s="398" t="s">
        <v>625</v>
      </c>
      <c r="C627" s="399"/>
      <c r="D627" s="397"/>
      <c r="E627" s="397"/>
      <c r="F627" s="397"/>
      <c r="G627" s="397"/>
      <c r="H627" s="400"/>
      <c r="I627" s="400"/>
      <c r="J627" s="485"/>
      <c r="K627" s="400"/>
      <c r="L627" s="485"/>
      <c r="M627" s="400"/>
      <c r="N627" s="485"/>
      <c r="O627" s="400"/>
      <c r="P627" s="485"/>
      <c r="Q627" s="400"/>
      <c r="R627" s="485"/>
      <c r="S627" s="400"/>
      <c r="T627" s="485"/>
      <c r="U627" s="400"/>
      <c r="V627" s="485"/>
      <c r="W627" s="400"/>
      <c r="X627" s="485"/>
      <c r="Y627" s="511"/>
      <c r="Z627" s="485"/>
      <c r="AA627" s="400"/>
      <c r="AB627" s="401"/>
      <c r="AC627" s="400"/>
      <c r="AD627" s="401"/>
      <c r="AE627" s="41"/>
      <c r="AF627" s="41"/>
    </row>
    <row r="628" spans="1:32" s="20" customFormat="1" ht="18.75" thickBot="1">
      <c r="A628" s="402"/>
      <c r="B628" s="377" t="s">
        <v>1148</v>
      </c>
      <c r="C628" s="403"/>
      <c r="D628" s="404"/>
      <c r="E628" s="404"/>
      <c r="F628" s="404"/>
      <c r="G628" s="404"/>
      <c r="H628" s="405"/>
      <c r="I628" s="405"/>
      <c r="J628" s="486"/>
      <c r="K628" s="405"/>
      <c r="L628" s="486"/>
      <c r="M628" s="405"/>
      <c r="N628" s="486"/>
      <c r="O628" s="405"/>
      <c r="P628" s="486"/>
      <c r="Q628" s="405"/>
      <c r="R628" s="486"/>
      <c r="S628" s="405"/>
      <c r="T628" s="486"/>
      <c r="U628" s="405"/>
      <c r="V628" s="486"/>
      <c r="W628" s="405"/>
      <c r="X628" s="486"/>
      <c r="Y628" s="512"/>
      <c r="Z628" s="486"/>
      <c r="AA628" s="405"/>
      <c r="AB628" s="406"/>
      <c r="AC628" s="405"/>
      <c r="AD628" s="406"/>
      <c r="AE628" s="41"/>
      <c r="AF628" s="41"/>
    </row>
    <row r="629" spans="1:32" s="5" customFormat="1" ht="19.5" thickTop="1" thickBot="1">
      <c r="A629" s="769" t="s">
        <v>123</v>
      </c>
      <c r="B629" s="771"/>
      <c r="C629" s="771"/>
      <c r="D629" s="771"/>
      <c r="E629" s="771"/>
      <c r="F629" s="771"/>
      <c r="G629" s="772"/>
      <c r="H629" s="158">
        <f>H625</f>
        <v>88</v>
      </c>
      <c r="I629" s="158">
        <f>I625</f>
        <v>73</v>
      </c>
      <c r="J629" s="487">
        <f t="shared" ref="J629:AC629" si="242">J625</f>
        <v>82.954545454545453</v>
      </c>
      <c r="K629" s="158">
        <f t="shared" si="242"/>
        <v>32</v>
      </c>
      <c r="L629" s="487">
        <f t="shared" si="242"/>
        <v>43.835616438356162</v>
      </c>
      <c r="M629" s="158">
        <f t="shared" si="242"/>
        <v>1</v>
      </c>
      <c r="N629" s="487">
        <f t="shared" si="242"/>
        <v>1.3698630136986301</v>
      </c>
      <c r="O629" s="158">
        <f t="shared" si="242"/>
        <v>11</v>
      </c>
      <c r="P629" s="487">
        <f t="shared" si="242"/>
        <v>15.068493150684931</v>
      </c>
      <c r="Q629" s="158">
        <f t="shared" si="242"/>
        <v>20</v>
      </c>
      <c r="R629" s="487">
        <f t="shared" si="242"/>
        <v>27.397260273972602</v>
      </c>
      <c r="S629" s="158">
        <f t="shared" si="242"/>
        <v>0</v>
      </c>
      <c r="T629" s="487">
        <f t="shared" si="242"/>
        <v>0</v>
      </c>
      <c r="U629" s="158">
        <f t="shared" si="242"/>
        <v>0</v>
      </c>
      <c r="V629" s="487">
        <f t="shared" si="242"/>
        <v>0</v>
      </c>
      <c r="W629" s="158">
        <f t="shared" si="242"/>
        <v>0</v>
      </c>
      <c r="X629" s="487">
        <f t="shared" si="242"/>
        <v>0</v>
      </c>
      <c r="Y629" s="513">
        <f t="shared" si="242"/>
        <v>0</v>
      </c>
      <c r="Z629" s="487">
        <f t="shared" si="242"/>
        <v>0</v>
      </c>
      <c r="AA629" s="158">
        <f t="shared" si="242"/>
        <v>0</v>
      </c>
      <c r="AB629" s="407">
        <f t="shared" si="242"/>
        <v>0</v>
      </c>
      <c r="AC629" s="158">
        <f t="shared" si="242"/>
        <v>2</v>
      </c>
      <c r="AD629" s="407">
        <f>AD625</f>
        <v>2.7397260273972601</v>
      </c>
      <c r="AE629" s="41"/>
      <c r="AF629" s="41"/>
    </row>
    <row r="630" spans="1:32" ht="19.5" thickTop="1" thickBot="1">
      <c r="A630" s="852" t="s">
        <v>2195</v>
      </c>
      <c r="B630" s="853"/>
      <c r="C630" s="853"/>
      <c r="D630" s="853"/>
      <c r="E630" s="853"/>
      <c r="F630" s="853"/>
      <c r="G630" s="854"/>
      <c r="H630" s="408">
        <f>H21+H65+H185+H208+H248+H266+H340+H530+H550+H577+H601+H629</f>
        <v>7567</v>
      </c>
      <c r="I630" s="408">
        <f>I21+I65+I185+I208+I248+I266+I340+I530+I550+I577+I601+I629</f>
        <v>5847</v>
      </c>
      <c r="J630" s="488">
        <f>I630*100/H630</f>
        <v>77.269723800713621</v>
      </c>
      <c r="K630" s="408">
        <f>K21+K65+K185+K208+K248+K266+K340+K530+K550+K577+K601+K629</f>
        <v>2355</v>
      </c>
      <c r="L630" s="488">
        <f>K630*100/I630</f>
        <v>40.277065161621344</v>
      </c>
      <c r="M630" s="408">
        <f>M21+M65+M185+M208+M248+M266+M340+M530+M550+M577+M601+M629</f>
        <v>13</v>
      </c>
      <c r="N630" s="488">
        <f>M630*100/I630</f>
        <v>0.22233624080725159</v>
      </c>
      <c r="O630" s="408">
        <f>O21+O65+O185+O208+O248+O266+O340+O530+O550+O577+O601+O629</f>
        <v>1901</v>
      </c>
      <c r="P630" s="488">
        <f>O630*100/I630</f>
        <v>32.512399521121942</v>
      </c>
      <c r="Q630" s="408">
        <f>Q21+Q65+Q185+Q208+Q248+Q266+Q340+Q530+Q550+Q577+Q601+Q629</f>
        <v>924</v>
      </c>
      <c r="R630" s="488">
        <f>Q630*100/I630</f>
        <v>15.802975885069266</v>
      </c>
      <c r="S630" s="408">
        <f>S21+S65+S185+S208+S248+S266+S340+S530+S550+S577+S601+S629</f>
        <v>11</v>
      </c>
      <c r="T630" s="488">
        <f>S630*100/I630</f>
        <v>0.18813066529844363</v>
      </c>
      <c r="U630" s="408">
        <f>U21+U65+U185+U208+U248+U266+U340+U530+U550+U577+U601+U629</f>
        <v>4</v>
      </c>
      <c r="V630" s="488">
        <f>U630*100/I630</f>
        <v>6.841115101761587E-2</v>
      </c>
      <c r="W630" s="408">
        <f>W21+W65+W185+W208+W248+W266+W340+W530+W550+W577+W601+W629</f>
        <v>20</v>
      </c>
      <c r="X630" s="488">
        <f>W630*100/I630</f>
        <v>0.34205575508807934</v>
      </c>
      <c r="Y630" s="514">
        <f>Y21+Y65+Y185+Y208+Y248+Y266+Y340+Y530+Y550+Y577+Y601+Y629</f>
        <v>0</v>
      </c>
      <c r="Z630" s="488">
        <f>Y630*100/I630</f>
        <v>0</v>
      </c>
      <c r="AA630" s="408">
        <f>AA21+AA65+AA185+AA208+AA248+AA266+AA340+AA530+AA550+AA577+AA601+AA629</f>
        <v>0</v>
      </c>
      <c r="AB630" s="436">
        <f>AA630*100/I630</f>
        <v>0</v>
      </c>
      <c r="AC630" s="408">
        <f>AC21+AC65+AC185+AC208+AC248+AC266+AC340+AC530+AC550+AC577+AC601+AC629</f>
        <v>168</v>
      </c>
      <c r="AD630" s="436">
        <f>AC630*100/I630</f>
        <v>2.8732683427398666</v>
      </c>
      <c r="AE630" s="15">
        <f>SUM(AE11:AE625)</f>
        <v>279</v>
      </c>
      <c r="AF630" s="15">
        <f>SUM(AF11:AF625)</f>
        <v>254</v>
      </c>
    </row>
    <row r="631" spans="1:32" ht="13.5" thickTop="1"/>
  </sheetData>
  <mergeCells count="667">
    <mergeCell ref="C254:N254"/>
    <mergeCell ref="C228:O228"/>
    <mergeCell ref="C370:O370"/>
    <mergeCell ref="C420:O420"/>
    <mergeCell ref="C445:O445"/>
    <mergeCell ref="C521:O521"/>
    <mergeCell ref="C541:O541"/>
    <mergeCell ref="E230:E232"/>
    <mergeCell ref="A248:G248"/>
    <mergeCell ref="A249:AD249"/>
    <mergeCell ref="A250:AD250"/>
    <mergeCell ref="B252:AD252"/>
    <mergeCell ref="A256:A258"/>
    <mergeCell ref="B256:B258"/>
    <mergeCell ref="C256:C258"/>
    <mergeCell ref="D256:D258"/>
    <mergeCell ref="U257:V257"/>
    <mergeCell ref="W257:X257"/>
    <mergeCell ref="E256:E258"/>
    <mergeCell ref="F256:F258"/>
    <mergeCell ref="G256:G258"/>
    <mergeCell ref="S257:T257"/>
    <mergeCell ref="Y257:Z257"/>
    <mergeCell ref="B281:B283"/>
    <mergeCell ref="E8:E10"/>
    <mergeCell ref="F8:F10"/>
    <mergeCell ref="G8:G10"/>
    <mergeCell ref="M8:AD8"/>
    <mergeCell ref="AC9:AD9"/>
    <mergeCell ref="K8:L9"/>
    <mergeCell ref="A21:G21"/>
    <mergeCell ref="A22:AD22"/>
    <mergeCell ref="U9:V9"/>
    <mergeCell ref="W9:X9"/>
    <mergeCell ref="Y9:Z9"/>
    <mergeCell ref="AA9:AB9"/>
    <mergeCell ref="M9:N9"/>
    <mergeCell ref="O9:P9"/>
    <mergeCell ref="Q9:R9"/>
    <mergeCell ref="S9:T9"/>
    <mergeCell ref="I29:I30"/>
    <mergeCell ref="J29:J30"/>
    <mergeCell ref="K29:L30"/>
    <mergeCell ref="M29:AD29"/>
    <mergeCell ref="M30:N30"/>
    <mergeCell ref="O30:P30"/>
    <mergeCell ref="Q30:R30"/>
    <mergeCell ref="A1:AD1"/>
    <mergeCell ref="A2:AD2"/>
    <mergeCell ref="B4:AD4"/>
    <mergeCell ref="A8:A10"/>
    <mergeCell ref="B8:B10"/>
    <mergeCell ref="C8:C10"/>
    <mergeCell ref="D8:D10"/>
    <mergeCell ref="H8:H10"/>
    <mergeCell ref="I8:I9"/>
    <mergeCell ref="J8:J9"/>
    <mergeCell ref="A23:AD23"/>
    <mergeCell ref="B25:AD25"/>
    <mergeCell ref="A29:A31"/>
    <mergeCell ref="B29:B31"/>
    <mergeCell ref="C29:C31"/>
    <mergeCell ref="D29:D31"/>
    <mergeCell ref="E29:E31"/>
    <mergeCell ref="AA30:AB30"/>
    <mergeCell ref="AC30:AD30"/>
    <mergeCell ref="A46:AD46"/>
    <mergeCell ref="A47:AD47"/>
    <mergeCell ref="B49:AD49"/>
    <mergeCell ref="A53:A55"/>
    <mergeCell ref="B53:B55"/>
    <mergeCell ref="C53:C55"/>
    <mergeCell ref="D53:D55"/>
    <mergeCell ref="Q54:R54"/>
    <mergeCell ref="E53:E55"/>
    <mergeCell ref="F53:F55"/>
    <mergeCell ref="G53:G55"/>
    <mergeCell ref="S30:T30"/>
    <mergeCell ref="F29:F31"/>
    <mergeCell ref="G29:G31"/>
    <mergeCell ref="H29:H31"/>
    <mergeCell ref="Y30:Z30"/>
    <mergeCell ref="U30:V30"/>
    <mergeCell ref="W30:X30"/>
    <mergeCell ref="Y54:Z54"/>
    <mergeCell ref="S54:T54"/>
    <mergeCell ref="U54:V54"/>
    <mergeCell ref="W54:X54"/>
    <mergeCell ref="B74:AD74"/>
    <mergeCell ref="E78:E80"/>
    <mergeCell ref="F78:F80"/>
    <mergeCell ref="G78:G80"/>
    <mergeCell ref="H78:H80"/>
    <mergeCell ref="A65:G65"/>
    <mergeCell ref="A71:AD71"/>
    <mergeCell ref="A72:AD72"/>
    <mergeCell ref="H53:H55"/>
    <mergeCell ref="I53:I54"/>
    <mergeCell ref="J53:J54"/>
    <mergeCell ref="K53:L54"/>
    <mergeCell ref="M53:AD53"/>
    <mergeCell ref="M54:N54"/>
    <mergeCell ref="O54:P54"/>
    <mergeCell ref="AA54:AB54"/>
    <mergeCell ref="AC54:AD54"/>
    <mergeCell ref="M78:AD78"/>
    <mergeCell ref="M79:N79"/>
    <mergeCell ref="O79:P79"/>
    <mergeCell ref="Q79:R79"/>
    <mergeCell ref="A78:A80"/>
    <mergeCell ref="B78:B80"/>
    <mergeCell ref="C78:C80"/>
    <mergeCell ref="D78:D80"/>
    <mergeCell ref="Y79:Z79"/>
    <mergeCell ref="I103:I104"/>
    <mergeCell ref="J103:J104"/>
    <mergeCell ref="K103:L104"/>
    <mergeCell ref="M103:AD103"/>
    <mergeCell ref="M104:N104"/>
    <mergeCell ref="O104:P104"/>
    <mergeCell ref="Q104:R104"/>
    <mergeCell ref="S104:T104"/>
    <mergeCell ref="S79:T79"/>
    <mergeCell ref="U79:V79"/>
    <mergeCell ref="W79:X79"/>
    <mergeCell ref="A97:AD97"/>
    <mergeCell ref="B99:AD99"/>
    <mergeCell ref="A103:A105"/>
    <mergeCell ref="B103:B105"/>
    <mergeCell ref="C103:C105"/>
    <mergeCell ref="D103:D105"/>
    <mergeCell ref="E103:E105"/>
    <mergeCell ref="I78:I79"/>
    <mergeCell ref="AA79:AB79"/>
    <mergeCell ref="AC79:AD79"/>
    <mergeCell ref="A96:AD96"/>
    <mergeCell ref="J78:J79"/>
    <mergeCell ref="K78:L79"/>
    <mergeCell ref="A121:AD121"/>
    <mergeCell ref="A122:AD122"/>
    <mergeCell ref="B124:AD124"/>
    <mergeCell ref="A128:A130"/>
    <mergeCell ref="B128:B130"/>
    <mergeCell ref="C128:C130"/>
    <mergeCell ref="D128:D130"/>
    <mergeCell ref="Q129:R129"/>
    <mergeCell ref="Y104:Z104"/>
    <mergeCell ref="U104:V104"/>
    <mergeCell ref="W104:X104"/>
    <mergeCell ref="Y129:Z129"/>
    <mergeCell ref="S129:T129"/>
    <mergeCell ref="U129:V129"/>
    <mergeCell ref="W129:X129"/>
    <mergeCell ref="E128:E130"/>
    <mergeCell ref="F128:F130"/>
    <mergeCell ref="G128:G130"/>
    <mergeCell ref="F103:F105"/>
    <mergeCell ref="G103:G105"/>
    <mergeCell ref="H103:H105"/>
    <mergeCell ref="C126:N126"/>
    <mergeCell ref="AA104:AB104"/>
    <mergeCell ref="AC104:AD104"/>
    <mergeCell ref="A145:AD145"/>
    <mergeCell ref="A146:AD146"/>
    <mergeCell ref="H128:H130"/>
    <mergeCell ref="I128:I129"/>
    <mergeCell ref="J128:J129"/>
    <mergeCell ref="K128:L129"/>
    <mergeCell ref="M128:AD128"/>
    <mergeCell ref="M129:N129"/>
    <mergeCell ref="O129:P129"/>
    <mergeCell ref="AA129:AB129"/>
    <mergeCell ref="AC129:AD129"/>
    <mergeCell ref="A177:A179"/>
    <mergeCell ref="B177:B179"/>
    <mergeCell ref="C177:C179"/>
    <mergeCell ref="B148:AD148"/>
    <mergeCell ref="A152:A154"/>
    <mergeCell ref="B152:B154"/>
    <mergeCell ref="C152:C154"/>
    <mergeCell ref="D152:D154"/>
    <mergeCell ref="E152:E154"/>
    <mergeCell ref="F152:F154"/>
    <mergeCell ref="G152:G154"/>
    <mergeCell ref="H152:H154"/>
    <mergeCell ref="I152:I153"/>
    <mergeCell ref="AA153:AB153"/>
    <mergeCell ref="W153:X153"/>
    <mergeCell ref="Y153:Z153"/>
    <mergeCell ref="A171:AD171"/>
    <mergeCell ref="AC153:AD153"/>
    <mergeCell ref="A170:AD170"/>
    <mergeCell ref="J152:J153"/>
    <mergeCell ref="K152:L153"/>
    <mergeCell ref="M152:AD152"/>
    <mergeCell ref="M153:N153"/>
    <mergeCell ref="O153:P153"/>
    <mergeCell ref="D177:D179"/>
    <mergeCell ref="E177:E179"/>
    <mergeCell ref="Y178:Z178"/>
    <mergeCell ref="AA178:AB178"/>
    <mergeCell ref="AC178:AD178"/>
    <mergeCell ref="I177:I178"/>
    <mergeCell ref="F177:F179"/>
    <mergeCell ref="G177:G179"/>
    <mergeCell ref="H177:H179"/>
    <mergeCell ref="S178:T178"/>
    <mergeCell ref="U178:V178"/>
    <mergeCell ref="W178:X178"/>
    <mergeCell ref="J177:J178"/>
    <mergeCell ref="K177:L178"/>
    <mergeCell ref="M177:AD177"/>
    <mergeCell ref="M178:N178"/>
    <mergeCell ref="O178:P178"/>
    <mergeCell ref="Q178:R178"/>
    <mergeCell ref="K203:L204"/>
    <mergeCell ref="M203:AD203"/>
    <mergeCell ref="M204:N204"/>
    <mergeCell ref="O204:P204"/>
    <mergeCell ref="Q204:R204"/>
    <mergeCell ref="W204:X204"/>
    <mergeCell ref="Q153:R153"/>
    <mergeCell ref="S153:T153"/>
    <mergeCell ref="U153:V153"/>
    <mergeCell ref="B173:AD173"/>
    <mergeCell ref="K230:L231"/>
    <mergeCell ref="M230:AD230"/>
    <mergeCell ref="M231:N231"/>
    <mergeCell ref="O231:P231"/>
    <mergeCell ref="Q231:R231"/>
    <mergeCell ref="W231:X231"/>
    <mergeCell ref="A185:G185"/>
    <mergeCell ref="A196:AD196"/>
    <mergeCell ref="A197:AD197"/>
    <mergeCell ref="B199:AD199"/>
    <mergeCell ref="A203:A205"/>
    <mergeCell ref="B203:B205"/>
    <mergeCell ref="C203:C205"/>
    <mergeCell ref="D203:D205"/>
    <mergeCell ref="S204:T204"/>
    <mergeCell ref="U204:V204"/>
    <mergeCell ref="AA204:AB204"/>
    <mergeCell ref="E203:E205"/>
    <mergeCell ref="F203:F205"/>
    <mergeCell ref="G203:G205"/>
    <mergeCell ref="H203:H205"/>
    <mergeCell ref="AC204:AD204"/>
    <mergeCell ref="I203:I204"/>
    <mergeCell ref="J203:J204"/>
    <mergeCell ref="A267:D267"/>
    <mergeCell ref="A274:AD274"/>
    <mergeCell ref="A275:AD275"/>
    <mergeCell ref="J281:J282"/>
    <mergeCell ref="K281:L282"/>
    <mergeCell ref="C279:N279"/>
    <mergeCell ref="Y204:Z204"/>
    <mergeCell ref="F230:F232"/>
    <mergeCell ref="G230:G232"/>
    <mergeCell ref="H230:H232"/>
    <mergeCell ref="Y231:Z231"/>
    <mergeCell ref="A223:AD223"/>
    <mergeCell ref="A224:AD224"/>
    <mergeCell ref="B226:AD226"/>
    <mergeCell ref="A230:A232"/>
    <mergeCell ref="B230:B232"/>
    <mergeCell ref="AA231:AB231"/>
    <mergeCell ref="C230:C232"/>
    <mergeCell ref="D230:D232"/>
    <mergeCell ref="S231:T231"/>
    <mergeCell ref="U231:V231"/>
    <mergeCell ref="AC231:AD231"/>
    <mergeCell ref="I230:I231"/>
    <mergeCell ref="J230:J231"/>
    <mergeCell ref="H256:H258"/>
    <mergeCell ref="I256:I257"/>
    <mergeCell ref="M256:AD256"/>
    <mergeCell ref="M257:N257"/>
    <mergeCell ref="O257:P257"/>
    <mergeCell ref="Q257:R257"/>
    <mergeCell ref="AA257:AB257"/>
    <mergeCell ref="AC257:AD257"/>
    <mergeCell ref="A266:G266"/>
    <mergeCell ref="J256:J257"/>
    <mergeCell ref="K256:L257"/>
    <mergeCell ref="A296:AD296"/>
    <mergeCell ref="A297:AD297"/>
    <mergeCell ref="B299:AD299"/>
    <mergeCell ref="A303:A305"/>
    <mergeCell ref="B277:AD277"/>
    <mergeCell ref="A281:A283"/>
    <mergeCell ref="Y282:Z282"/>
    <mergeCell ref="U282:V282"/>
    <mergeCell ref="W282:X282"/>
    <mergeCell ref="E281:E283"/>
    <mergeCell ref="F281:F283"/>
    <mergeCell ref="G281:G283"/>
    <mergeCell ref="H281:H283"/>
    <mergeCell ref="I281:I282"/>
    <mergeCell ref="AC282:AD282"/>
    <mergeCell ref="M281:AD281"/>
    <mergeCell ref="M282:N282"/>
    <mergeCell ref="O282:P282"/>
    <mergeCell ref="Q282:R282"/>
    <mergeCell ref="C281:C283"/>
    <mergeCell ref="D281:D283"/>
    <mergeCell ref="AA282:AB282"/>
    <mergeCell ref="S282:T282"/>
    <mergeCell ref="B321:AD321"/>
    <mergeCell ref="H303:H305"/>
    <mergeCell ref="I303:I304"/>
    <mergeCell ref="J303:J304"/>
    <mergeCell ref="K303:L304"/>
    <mergeCell ref="M303:AD303"/>
    <mergeCell ref="M304:N304"/>
    <mergeCell ref="O304:P304"/>
    <mergeCell ref="Q304:R304"/>
    <mergeCell ref="S304:T304"/>
    <mergeCell ref="F303:F305"/>
    <mergeCell ref="G303:G305"/>
    <mergeCell ref="U304:V304"/>
    <mergeCell ref="W304:X304"/>
    <mergeCell ref="A318:AD318"/>
    <mergeCell ref="B303:B305"/>
    <mergeCell ref="C303:C305"/>
    <mergeCell ref="D303:D305"/>
    <mergeCell ref="E303:E305"/>
    <mergeCell ref="A319:AD319"/>
    <mergeCell ref="Y304:Z304"/>
    <mergeCell ref="AA304:AB304"/>
    <mergeCell ref="AC304:AD304"/>
    <mergeCell ref="E325:E327"/>
    <mergeCell ref="F325:F327"/>
    <mergeCell ref="G325:G327"/>
    <mergeCell ref="H325:H327"/>
    <mergeCell ref="Y326:Z326"/>
    <mergeCell ref="A325:A327"/>
    <mergeCell ref="B325:B327"/>
    <mergeCell ref="C325:C327"/>
    <mergeCell ref="D325:D327"/>
    <mergeCell ref="S326:T326"/>
    <mergeCell ref="Q326:R326"/>
    <mergeCell ref="AA326:AB326"/>
    <mergeCell ref="AC326:AD326"/>
    <mergeCell ref="I325:I326"/>
    <mergeCell ref="J325:J326"/>
    <mergeCell ref="K325:L326"/>
    <mergeCell ref="W326:X326"/>
    <mergeCell ref="U326:V326"/>
    <mergeCell ref="M325:AD325"/>
    <mergeCell ref="M326:N326"/>
    <mergeCell ref="O326:P326"/>
    <mergeCell ref="A340:G340"/>
    <mergeCell ref="A341:AD341"/>
    <mergeCell ref="A342:AD342"/>
    <mergeCell ref="B344:AD344"/>
    <mergeCell ref="A348:A350"/>
    <mergeCell ref="B348:B350"/>
    <mergeCell ref="C348:C350"/>
    <mergeCell ref="D348:D350"/>
    <mergeCell ref="AA349:AB349"/>
    <mergeCell ref="AC349:AD349"/>
    <mergeCell ref="Y349:Z349"/>
    <mergeCell ref="U349:V349"/>
    <mergeCell ref="W349:X349"/>
    <mergeCell ref="E348:E350"/>
    <mergeCell ref="F348:F350"/>
    <mergeCell ref="G348:G350"/>
    <mergeCell ref="H348:H350"/>
    <mergeCell ref="I348:I349"/>
    <mergeCell ref="J348:J349"/>
    <mergeCell ref="K348:L349"/>
    <mergeCell ref="M348:AD348"/>
    <mergeCell ref="M349:N349"/>
    <mergeCell ref="O349:P349"/>
    <mergeCell ref="Q349:R349"/>
    <mergeCell ref="S349:T349"/>
    <mergeCell ref="A390:AD390"/>
    <mergeCell ref="Y373:Z373"/>
    <mergeCell ref="AA373:AB373"/>
    <mergeCell ref="AC373:AD373"/>
    <mergeCell ref="A365:AD365"/>
    <mergeCell ref="A366:AD366"/>
    <mergeCell ref="B368:AD368"/>
    <mergeCell ref="A372:A374"/>
    <mergeCell ref="B372:B374"/>
    <mergeCell ref="C372:C374"/>
    <mergeCell ref="Q373:R373"/>
    <mergeCell ref="S373:T373"/>
    <mergeCell ref="U373:V373"/>
    <mergeCell ref="W373:X373"/>
    <mergeCell ref="A389:AD389"/>
    <mergeCell ref="D372:D374"/>
    <mergeCell ref="E372:E374"/>
    <mergeCell ref="F372:F374"/>
    <mergeCell ref="G372:G374"/>
    <mergeCell ref="O373:P373"/>
    <mergeCell ref="A415:AD415"/>
    <mergeCell ref="A416:AD416"/>
    <mergeCell ref="B418:AD418"/>
    <mergeCell ref="A396:A398"/>
    <mergeCell ref="B396:B398"/>
    <mergeCell ref="C396:C398"/>
    <mergeCell ref="D396:D398"/>
    <mergeCell ref="AA397:AB397"/>
    <mergeCell ref="AC397:AD397"/>
    <mergeCell ref="I396:I397"/>
    <mergeCell ref="J396:J397"/>
    <mergeCell ref="K396:L397"/>
    <mergeCell ref="M396:AD396"/>
    <mergeCell ref="Y397:Z397"/>
    <mergeCell ref="U397:V397"/>
    <mergeCell ref="W397:X397"/>
    <mergeCell ref="E396:E398"/>
    <mergeCell ref="F396:F398"/>
    <mergeCell ref="G396:G398"/>
    <mergeCell ref="H396:H398"/>
    <mergeCell ref="M397:N397"/>
    <mergeCell ref="O397:P397"/>
    <mergeCell ref="Q397:R397"/>
    <mergeCell ref="S397:T397"/>
    <mergeCell ref="B422:B424"/>
    <mergeCell ref="C422:C424"/>
    <mergeCell ref="D422:D424"/>
    <mergeCell ref="B443:AD443"/>
    <mergeCell ref="H422:H424"/>
    <mergeCell ref="I422:I423"/>
    <mergeCell ref="J422:J423"/>
    <mergeCell ref="K422:L423"/>
    <mergeCell ref="M422:AD422"/>
    <mergeCell ref="E422:E424"/>
    <mergeCell ref="F422:F424"/>
    <mergeCell ref="G422:G424"/>
    <mergeCell ref="Q423:R423"/>
    <mergeCell ref="S423:T423"/>
    <mergeCell ref="M423:N423"/>
    <mergeCell ref="F447:F449"/>
    <mergeCell ref="G447:G449"/>
    <mergeCell ref="H447:H449"/>
    <mergeCell ref="W423:X423"/>
    <mergeCell ref="A440:AD440"/>
    <mergeCell ref="A441:AD441"/>
    <mergeCell ref="AC448:AD448"/>
    <mergeCell ref="I447:I448"/>
    <mergeCell ref="J447:J448"/>
    <mergeCell ref="K447:L448"/>
    <mergeCell ref="M447:AD447"/>
    <mergeCell ref="M448:N448"/>
    <mergeCell ref="O448:P448"/>
    <mergeCell ref="Y423:Z423"/>
    <mergeCell ref="AA423:AB423"/>
    <mergeCell ref="AC423:AD423"/>
    <mergeCell ref="O423:P423"/>
    <mergeCell ref="A447:A449"/>
    <mergeCell ref="B447:B449"/>
    <mergeCell ref="C447:C449"/>
    <mergeCell ref="D447:D449"/>
    <mergeCell ref="AA448:AB448"/>
    <mergeCell ref="U423:V423"/>
    <mergeCell ref="A422:A424"/>
    <mergeCell ref="B492:AD492"/>
    <mergeCell ref="H471:H473"/>
    <mergeCell ref="I471:I472"/>
    <mergeCell ref="J471:J472"/>
    <mergeCell ref="K471:L472"/>
    <mergeCell ref="M471:AD471"/>
    <mergeCell ref="M472:N472"/>
    <mergeCell ref="O472:P472"/>
    <mergeCell ref="Q472:R472"/>
    <mergeCell ref="S472:T472"/>
    <mergeCell ref="U472:V472"/>
    <mergeCell ref="W472:X472"/>
    <mergeCell ref="A489:AD489"/>
    <mergeCell ref="D471:D473"/>
    <mergeCell ref="E471:E473"/>
    <mergeCell ref="F471:F473"/>
    <mergeCell ref="G471:G473"/>
    <mergeCell ref="A490:AD490"/>
    <mergeCell ref="Y472:Z472"/>
    <mergeCell ref="AA472:AB472"/>
    <mergeCell ref="AC472:AD472"/>
    <mergeCell ref="A471:A473"/>
    <mergeCell ref="B471:B473"/>
    <mergeCell ref="C471:C473"/>
    <mergeCell ref="O497:P497"/>
    <mergeCell ref="C523:C525"/>
    <mergeCell ref="AA497:AB497"/>
    <mergeCell ref="AC497:AD497"/>
    <mergeCell ref="I496:I497"/>
    <mergeCell ref="J496:J497"/>
    <mergeCell ref="K496:L497"/>
    <mergeCell ref="M496:AD496"/>
    <mergeCell ref="S497:T497"/>
    <mergeCell ref="Y497:Z497"/>
    <mergeCell ref="W497:X497"/>
    <mergeCell ref="C496:C498"/>
    <mergeCell ref="D496:D498"/>
    <mergeCell ref="E496:E498"/>
    <mergeCell ref="F496:F498"/>
    <mergeCell ref="G496:G498"/>
    <mergeCell ref="H496:H498"/>
    <mergeCell ref="M497:N497"/>
    <mergeCell ref="A516:AD516"/>
    <mergeCell ref="A517:AD517"/>
    <mergeCell ref="B519:AD519"/>
    <mergeCell ref="A523:A525"/>
    <mergeCell ref="B523:B525"/>
    <mergeCell ref="B496:B498"/>
    <mergeCell ref="J595:J596"/>
    <mergeCell ref="G622:G624"/>
    <mergeCell ref="H622:H624"/>
    <mergeCell ref="AC569:AD569"/>
    <mergeCell ref="S544:T544"/>
    <mergeCell ref="M543:AD543"/>
    <mergeCell ref="W544:X544"/>
    <mergeCell ref="AC544:AD544"/>
    <mergeCell ref="O544:P544"/>
    <mergeCell ref="AA544:AB544"/>
    <mergeCell ref="Q569:R569"/>
    <mergeCell ref="Q544:R544"/>
    <mergeCell ref="G568:G570"/>
    <mergeCell ref="H568:H570"/>
    <mergeCell ref="Y544:Z544"/>
    <mergeCell ref="B619:L619"/>
    <mergeCell ref="C620:N620"/>
    <mergeCell ref="B591:AD591"/>
    <mergeCell ref="S596:T596"/>
    <mergeCell ref="W596:X596"/>
    <mergeCell ref="AA596:AB596"/>
    <mergeCell ref="B592:M592"/>
    <mergeCell ref="B564:AD564"/>
    <mergeCell ref="I568:I569"/>
    <mergeCell ref="W448:X448"/>
    <mergeCell ref="E447:E449"/>
    <mergeCell ref="A568:A570"/>
    <mergeCell ref="A577:G577"/>
    <mergeCell ref="W569:X569"/>
    <mergeCell ref="A629:G629"/>
    <mergeCell ref="J622:J623"/>
    <mergeCell ref="K622:L623"/>
    <mergeCell ref="M622:AD622"/>
    <mergeCell ref="M623:N623"/>
    <mergeCell ref="I622:I623"/>
    <mergeCell ref="A601:G601"/>
    <mergeCell ref="C568:C570"/>
    <mergeCell ref="U623:V623"/>
    <mergeCell ref="Q596:R596"/>
    <mergeCell ref="A615:AD615"/>
    <mergeCell ref="A616:AD616"/>
    <mergeCell ref="B618:AD618"/>
    <mergeCell ref="W623:X623"/>
    <mergeCell ref="Y623:Z623"/>
    <mergeCell ref="A622:A624"/>
    <mergeCell ref="B622:B624"/>
    <mergeCell ref="C622:C624"/>
    <mergeCell ref="D622:D624"/>
    <mergeCell ref="Q497:R497"/>
    <mergeCell ref="U497:V497"/>
    <mergeCell ref="A464:AD464"/>
    <mergeCell ref="A465:AD465"/>
    <mergeCell ref="B467:AD467"/>
    <mergeCell ref="O623:P623"/>
    <mergeCell ref="Q623:R623"/>
    <mergeCell ref="S623:T623"/>
    <mergeCell ref="C201:M201"/>
    <mergeCell ref="A208:G208"/>
    <mergeCell ref="C394:N394"/>
    <mergeCell ref="M595:AD595"/>
    <mergeCell ref="M596:N596"/>
    <mergeCell ref="E622:E624"/>
    <mergeCell ref="F622:F624"/>
    <mergeCell ref="AA623:AB623"/>
    <mergeCell ref="AC623:AD623"/>
    <mergeCell ref="K568:L569"/>
    <mergeCell ref="M568:AD568"/>
    <mergeCell ref="M569:N569"/>
    <mergeCell ref="S569:T569"/>
    <mergeCell ref="S448:T448"/>
    <mergeCell ref="Y448:Z448"/>
    <mergeCell ref="U448:V448"/>
    <mergeCell ref="B75:I75"/>
    <mergeCell ref="B278:J278"/>
    <mergeCell ref="C76:N76"/>
    <mergeCell ref="C101:N101"/>
    <mergeCell ref="C469:N469"/>
    <mergeCell ref="M373:N373"/>
    <mergeCell ref="D568:D570"/>
    <mergeCell ref="E568:E570"/>
    <mergeCell ref="F568:F570"/>
    <mergeCell ref="C175:N175"/>
    <mergeCell ref="C150:N150"/>
    <mergeCell ref="B392:AD392"/>
    <mergeCell ref="H372:H374"/>
    <mergeCell ref="I372:I373"/>
    <mergeCell ref="J372:J373"/>
    <mergeCell ref="K372:L373"/>
    <mergeCell ref="M372:AD372"/>
    <mergeCell ref="U569:V569"/>
    <mergeCell ref="O569:P569"/>
    <mergeCell ref="J543:J544"/>
    <mergeCell ref="K543:L544"/>
    <mergeCell ref="C566:N566"/>
    <mergeCell ref="A561:AD561"/>
    <mergeCell ref="Y569:Z569"/>
    <mergeCell ref="J568:J569"/>
    <mergeCell ref="Y524:Z524"/>
    <mergeCell ref="D523:D525"/>
    <mergeCell ref="F523:F525"/>
    <mergeCell ref="O524:P524"/>
    <mergeCell ref="B568:B570"/>
    <mergeCell ref="A536:AD536"/>
    <mergeCell ref="S524:T524"/>
    <mergeCell ref="A537:AD537"/>
    <mergeCell ref="B539:AD539"/>
    <mergeCell ref="E543:E545"/>
    <mergeCell ref="AA524:AB524"/>
    <mergeCell ref="AC524:AD524"/>
    <mergeCell ref="H523:H525"/>
    <mergeCell ref="A543:A545"/>
    <mergeCell ref="W524:X524"/>
    <mergeCell ref="C593:N593"/>
    <mergeCell ref="A530:G530"/>
    <mergeCell ref="E523:E525"/>
    <mergeCell ref="G523:G525"/>
    <mergeCell ref="M524:N524"/>
    <mergeCell ref="J523:J524"/>
    <mergeCell ref="K523:L524"/>
    <mergeCell ref="U596:V596"/>
    <mergeCell ref="U544:V544"/>
    <mergeCell ref="Q524:R524"/>
    <mergeCell ref="A550:G550"/>
    <mergeCell ref="G543:G545"/>
    <mergeCell ref="H543:H545"/>
    <mergeCell ref="C543:C545"/>
    <mergeCell ref="M544:N544"/>
    <mergeCell ref="B543:B545"/>
    <mergeCell ref="U524:V524"/>
    <mergeCell ref="K595:L596"/>
    <mergeCell ref="E595:E597"/>
    <mergeCell ref="F595:F597"/>
    <mergeCell ref="I523:I524"/>
    <mergeCell ref="I595:I596"/>
    <mergeCell ref="G595:G597"/>
    <mergeCell ref="I543:I544"/>
    <mergeCell ref="A209:C209"/>
    <mergeCell ref="A186:C186"/>
    <mergeCell ref="A531:D531"/>
    <mergeCell ref="A630:G630"/>
    <mergeCell ref="F543:F545"/>
    <mergeCell ref="D543:D545"/>
    <mergeCell ref="C323:M323"/>
    <mergeCell ref="C301:N301"/>
    <mergeCell ref="C494:N494"/>
    <mergeCell ref="A562:AD562"/>
    <mergeCell ref="M523:AD523"/>
    <mergeCell ref="B595:B597"/>
    <mergeCell ref="H595:H597"/>
    <mergeCell ref="A588:AD588"/>
    <mergeCell ref="AA569:AB569"/>
    <mergeCell ref="A595:A597"/>
    <mergeCell ref="A496:A498"/>
    <mergeCell ref="Q448:R448"/>
    <mergeCell ref="Y596:Z596"/>
    <mergeCell ref="AC596:AD596"/>
    <mergeCell ref="O596:P596"/>
    <mergeCell ref="C595:C597"/>
    <mergeCell ref="D595:D597"/>
    <mergeCell ref="A589:AD589"/>
  </mergeCells>
  <phoneticPr fontId="2" type="noConversion"/>
  <pageMargins left="0.15748031496062992" right="0.15748031496062992" top="1.7322834645669292" bottom="0.19685039370078741" header="1.1023622047244095" footer="0.51181102362204722"/>
  <pageSetup paperSize="9" scale="84" orientation="landscape" r:id="rId1"/>
  <headerFooter alignWithMargins="0">
    <oddHeader>&amp;C&amp;A&amp;RPage &amp;P</oddHeader>
  </headerFooter>
  <rowBreaks count="25" manualBreakCount="25">
    <brk id="21" max="16383" man="1"/>
    <brk id="45" max="16383" man="1"/>
    <brk id="70" max="33" man="1"/>
    <brk id="95" max="16383" man="1"/>
    <brk id="120" max="16383" man="1"/>
    <brk id="144" max="16383" man="1"/>
    <brk id="169" max="16383" man="1"/>
    <brk id="195" max="16383" man="1"/>
    <brk id="222" max="16383" man="1"/>
    <brk id="248" max="16383" man="1"/>
    <brk id="273" max="16383" man="1"/>
    <brk id="295" max="16383" man="1"/>
    <brk id="317" max="16383" man="1"/>
    <brk id="340" max="16383" man="1"/>
    <brk id="364" max="16383" man="1"/>
    <brk id="388" max="16383" man="1"/>
    <brk id="414" max="16383" man="1"/>
    <brk id="439" max="16383" man="1"/>
    <brk id="463" max="16383" man="1"/>
    <brk id="488" max="33" man="1"/>
    <brk id="515" max="16383" man="1"/>
    <brk id="535" max="16383" man="1"/>
    <brk id="560" max="16383" man="1"/>
    <brk id="587" max="16383" man="1"/>
    <brk id="614" max="16383" man="1"/>
  </rowBreaks>
  <colBreaks count="1" manualBreakCount="1"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6"/>
  <sheetViews>
    <sheetView view="pageBreakPreview" topLeftCell="A82" zoomScaleNormal="130" zoomScaleSheetLayoutView="100" workbookViewId="0">
      <selection activeCell="B87" sqref="B87:F87"/>
    </sheetView>
  </sheetViews>
  <sheetFormatPr defaultRowHeight="12.75"/>
  <cols>
    <col min="1" max="1" width="5.42578125" style="526" customWidth="1"/>
    <col min="2" max="2" width="17.7109375" style="102" customWidth="1"/>
    <col min="3" max="3" width="9.28515625" style="102" customWidth="1"/>
    <col min="4" max="4" width="7" style="353" customWidth="1"/>
    <col min="5" max="5" width="7.42578125" style="353" customWidth="1"/>
    <col min="6" max="6" width="8.140625" style="353" customWidth="1"/>
    <col min="7" max="7" width="9.140625" style="355" customWidth="1"/>
    <col min="8" max="8" width="6.7109375" style="355" customWidth="1"/>
    <col min="9" max="9" width="7.5703125" style="102" customWidth="1"/>
    <col min="10" max="10" width="5.85546875" style="355" customWidth="1"/>
    <col min="11" max="11" width="6" style="102" customWidth="1"/>
    <col min="12" max="12" width="4.7109375" style="355" customWidth="1"/>
    <col min="13" max="13" width="5.5703125" style="102" customWidth="1"/>
    <col min="14" max="14" width="4.7109375" style="355" customWidth="1"/>
    <col min="15" max="15" width="6" style="102" customWidth="1"/>
    <col min="16" max="16" width="5" style="355" customWidth="1"/>
    <col min="17" max="17" width="5.7109375" style="102" customWidth="1"/>
    <col min="18" max="18" width="4.7109375" style="355" customWidth="1"/>
    <col min="19" max="19" width="5.7109375" style="102" customWidth="1"/>
    <col min="20" max="20" width="4.85546875" style="355" customWidth="1"/>
    <col min="21" max="21" width="5.85546875" style="102" customWidth="1"/>
    <col min="22" max="22" width="5.42578125" style="355" customWidth="1"/>
    <col min="23" max="23" width="5.7109375" style="102" customWidth="1"/>
    <col min="24" max="24" width="5.7109375" style="355" customWidth="1"/>
    <col min="25" max="25" width="5.85546875" style="102" customWidth="1"/>
    <col min="26" max="26" width="5.7109375" style="355" customWidth="1"/>
    <col min="27" max="27" width="5.5703125" style="102" customWidth="1"/>
    <col min="28" max="28" width="6.140625" style="355" customWidth="1"/>
    <col min="29" max="29" width="6.85546875" style="102" customWidth="1"/>
  </cols>
  <sheetData>
    <row r="1" spans="1:31" ht="26.25">
      <c r="A1" s="879" t="s">
        <v>2405</v>
      </c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O1" s="879"/>
      <c r="P1" s="879"/>
      <c r="Q1" s="879"/>
      <c r="R1" s="879"/>
      <c r="S1" s="879"/>
      <c r="T1" s="879"/>
      <c r="U1" s="879"/>
      <c r="V1" s="879"/>
      <c r="W1" s="879"/>
      <c r="X1" s="879"/>
      <c r="Y1" s="879"/>
      <c r="Z1" s="879"/>
      <c r="AA1" s="879"/>
      <c r="AB1" s="879"/>
      <c r="AC1" s="879"/>
      <c r="AD1" s="879"/>
    </row>
    <row r="2" spans="1:31" ht="23.25">
      <c r="A2" s="880" t="s">
        <v>133</v>
      </c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880"/>
      <c r="T2" s="880"/>
      <c r="U2" s="880"/>
      <c r="V2" s="880"/>
      <c r="W2" s="880"/>
      <c r="X2" s="880"/>
      <c r="Y2" s="880"/>
      <c r="Z2" s="880"/>
      <c r="AA2" s="880"/>
      <c r="AB2" s="880"/>
      <c r="AC2" s="880"/>
      <c r="AD2" s="880"/>
    </row>
    <row r="3" spans="1:31" ht="23.25">
      <c r="A3" s="448"/>
      <c r="B3" s="453"/>
      <c r="C3" s="453"/>
      <c r="D3" s="453"/>
      <c r="E3" s="453"/>
      <c r="F3" s="453"/>
      <c r="G3" s="295"/>
      <c r="H3" s="295"/>
      <c r="I3" s="453"/>
      <c r="J3" s="295"/>
      <c r="K3" s="453"/>
      <c r="L3" s="295"/>
      <c r="M3" s="453"/>
      <c r="N3" s="295"/>
      <c r="O3" s="453"/>
      <c r="P3" s="295"/>
      <c r="Q3" s="453"/>
      <c r="R3" s="295"/>
      <c r="S3" s="453"/>
      <c r="T3" s="295"/>
      <c r="U3" s="453"/>
      <c r="V3" s="295"/>
      <c r="W3" s="453"/>
      <c r="X3" s="295"/>
      <c r="Y3" s="453"/>
      <c r="Z3" s="295"/>
      <c r="AA3" s="453"/>
      <c r="AB3" s="295"/>
      <c r="AC3" s="453"/>
      <c r="AD3" s="2"/>
    </row>
    <row r="4" spans="1:31" ht="23.25">
      <c r="A4" s="56"/>
      <c r="B4" s="863" t="s">
        <v>626</v>
      </c>
      <c r="C4" s="863"/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  <c r="Y4" s="863"/>
      <c r="Z4" s="863"/>
      <c r="AA4" s="863"/>
      <c r="AB4" s="863"/>
      <c r="AC4" s="863"/>
      <c r="AD4" s="8"/>
    </row>
    <row r="5" spans="1:31" ht="23.25">
      <c r="A5" s="56"/>
      <c r="B5" s="863" t="s">
        <v>1947</v>
      </c>
      <c r="C5" s="863"/>
      <c r="D5" s="863"/>
      <c r="E5" s="863"/>
      <c r="F5" s="863"/>
      <c r="G5" s="295"/>
      <c r="H5" s="295"/>
      <c r="I5" s="454"/>
      <c r="J5" s="295"/>
      <c r="K5" s="454"/>
      <c r="L5" s="295"/>
      <c r="M5" s="454"/>
      <c r="N5" s="295"/>
      <c r="O5" s="454"/>
      <c r="P5" s="295"/>
      <c r="Q5" s="454"/>
      <c r="R5" s="295"/>
      <c r="S5" s="454"/>
      <c r="T5" s="295"/>
      <c r="U5" s="454"/>
      <c r="V5" s="295"/>
      <c r="W5" s="454"/>
      <c r="X5" s="295"/>
      <c r="Y5" s="454"/>
      <c r="Z5" s="295"/>
      <c r="AA5" s="454"/>
      <c r="AB5" s="295"/>
      <c r="AC5" s="454"/>
      <c r="AD5" s="8"/>
    </row>
    <row r="6" spans="1:31" ht="23.25">
      <c r="A6" s="56"/>
      <c r="B6" s="453"/>
      <c r="C6" s="453"/>
      <c r="D6" s="453"/>
      <c r="E6" s="453"/>
      <c r="F6" s="453"/>
      <c r="G6" s="295"/>
      <c r="H6" s="295"/>
      <c r="I6" s="453"/>
      <c r="J6" s="295"/>
      <c r="K6" s="453"/>
      <c r="L6" s="295"/>
      <c r="M6" s="453"/>
      <c r="N6" s="295"/>
      <c r="O6" s="453"/>
      <c r="P6" s="295"/>
      <c r="Q6" s="453"/>
      <c r="R6" s="295"/>
      <c r="S6" s="453"/>
      <c r="T6" s="295"/>
      <c r="U6" s="453"/>
      <c r="V6" s="295"/>
      <c r="W6" s="453"/>
      <c r="X6" s="295"/>
      <c r="Y6" s="453"/>
      <c r="Z6" s="295"/>
      <c r="AA6" s="453"/>
      <c r="AB6" s="295"/>
      <c r="AC6" s="453"/>
      <c r="AD6" s="8"/>
    </row>
    <row r="7" spans="1:31" ht="18">
      <c r="A7" s="740" t="s">
        <v>940</v>
      </c>
      <c r="B7" s="740" t="s">
        <v>941</v>
      </c>
      <c r="C7" s="740" t="s">
        <v>627</v>
      </c>
      <c r="D7" s="740" t="s">
        <v>944</v>
      </c>
      <c r="E7" s="740" t="s">
        <v>945</v>
      </c>
      <c r="F7" s="740" t="s">
        <v>1139</v>
      </c>
      <c r="G7" s="743" t="s">
        <v>946</v>
      </c>
      <c r="H7" s="840" t="s">
        <v>947</v>
      </c>
      <c r="I7" s="838" t="s">
        <v>948</v>
      </c>
      <c r="J7" s="765" t="s">
        <v>928</v>
      </c>
      <c r="K7" s="766"/>
      <c r="L7" s="751" t="s">
        <v>929</v>
      </c>
      <c r="M7" s="764"/>
      <c r="N7" s="764"/>
      <c r="O7" s="764"/>
      <c r="P7" s="764"/>
      <c r="Q7" s="764"/>
      <c r="R7" s="764"/>
      <c r="S7" s="764"/>
      <c r="T7" s="764"/>
      <c r="U7" s="764"/>
      <c r="V7" s="764"/>
      <c r="W7" s="764"/>
      <c r="X7" s="764"/>
      <c r="Y7" s="764"/>
      <c r="Z7" s="764"/>
      <c r="AA7" s="764"/>
      <c r="AB7" s="764"/>
      <c r="AC7" s="752"/>
      <c r="AD7" s="8"/>
    </row>
    <row r="8" spans="1:31" ht="18">
      <c r="A8" s="741"/>
      <c r="B8" s="741"/>
      <c r="C8" s="741"/>
      <c r="D8" s="741"/>
      <c r="E8" s="741"/>
      <c r="F8" s="816"/>
      <c r="G8" s="744"/>
      <c r="H8" s="841"/>
      <c r="I8" s="839"/>
      <c r="J8" s="767"/>
      <c r="K8" s="768"/>
      <c r="L8" s="808" t="s">
        <v>930</v>
      </c>
      <c r="M8" s="809"/>
      <c r="N8" s="808" t="s">
        <v>931</v>
      </c>
      <c r="O8" s="809"/>
      <c r="P8" s="808" t="s">
        <v>932</v>
      </c>
      <c r="Q8" s="809"/>
      <c r="R8" s="808" t="s">
        <v>933</v>
      </c>
      <c r="S8" s="809"/>
      <c r="T8" s="808" t="s">
        <v>934</v>
      </c>
      <c r="U8" s="809"/>
      <c r="V8" s="808" t="s">
        <v>935</v>
      </c>
      <c r="W8" s="809"/>
      <c r="X8" s="808" t="s">
        <v>936</v>
      </c>
      <c r="Y8" s="809"/>
      <c r="Z8" s="808" t="s">
        <v>950</v>
      </c>
      <c r="AA8" s="809"/>
      <c r="AB8" s="808" t="s">
        <v>951</v>
      </c>
      <c r="AC8" s="809"/>
      <c r="AD8" s="8"/>
    </row>
    <row r="9" spans="1:31" ht="54">
      <c r="A9" s="742"/>
      <c r="B9" s="742"/>
      <c r="C9" s="742"/>
      <c r="D9" s="742"/>
      <c r="E9" s="742"/>
      <c r="F9" s="817"/>
      <c r="G9" s="745"/>
      <c r="H9" s="449" t="s">
        <v>126</v>
      </c>
      <c r="I9" s="451" t="s">
        <v>938</v>
      </c>
      <c r="J9" s="416" t="s">
        <v>937</v>
      </c>
      <c r="K9" s="65" t="s">
        <v>949</v>
      </c>
      <c r="L9" s="416" t="s">
        <v>937</v>
      </c>
      <c r="M9" s="65" t="s">
        <v>949</v>
      </c>
      <c r="N9" s="416" t="s">
        <v>937</v>
      </c>
      <c r="O9" s="65" t="s">
        <v>949</v>
      </c>
      <c r="P9" s="416" t="s">
        <v>937</v>
      </c>
      <c r="Q9" s="65" t="s">
        <v>949</v>
      </c>
      <c r="R9" s="416" t="s">
        <v>937</v>
      </c>
      <c r="S9" s="65" t="s">
        <v>949</v>
      </c>
      <c r="T9" s="416" t="s">
        <v>937</v>
      </c>
      <c r="U9" s="65" t="s">
        <v>949</v>
      </c>
      <c r="V9" s="416" t="s">
        <v>937</v>
      </c>
      <c r="W9" s="65" t="s">
        <v>949</v>
      </c>
      <c r="X9" s="416" t="s">
        <v>937</v>
      </c>
      <c r="Y9" s="65" t="s">
        <v>949</v>
      </c>
      <c r="Z9" s="416" t="s">
        <v>937</v>
      </c>
      <c r="AA9" s="65" t="s">
        <v>949</v>
      </c>
      <c r="AB9" s="416" t="s">
        <v>937</v>
      </c>
      <c r="AC9" s="65" t="s">
        <v>949</v>
      </c>
      <c r="AD9" s="8"/>
    </row>
    <row r="10" spans="1:31" s="19" customFormat="1" ht="18">
      <c r="A10" s="23">
        <v>1</v>
      </c>
      <c r="B10" s="51" t="s">
        <v>2345</v>
      </c>
      <c r="C10" s="284" t="s">
        <v>1728</v>
      </c>
      <c r="D10" s="200" t="s">
        <v>628</v>
      </c>
      <c r="E10" s="200" t="s">
        <v>628</v>
      </c>
      <c r="F10" s="200" t="s">
        <v>1285</v>
      </c>
      <c r="G10" s="25">
        <v>0</v>
      </c>
      <c r="H10" s="25">
        <v>0</v>
      </c>
      <c r="I10" s="26" t="e">
        <f t="shared" ref="I10:I21" si="0">H10*100/G10</f>
        <v>#DIV/0!</v>
      </c>
      <c r="J10" s="27">
        <v>0</v>
      </c>
      <c r="K10" s="26" t="e">
        <f t="shared" ref="K10:K21" si="1">J10*100/H10</f>
        <v>#DIV/0!</v>
      </c>
      <c r="L10" s="23">
        <v>0</v>
      </c>
      <c r="M10" s="26" t="e">
        <f t="shared" ref="M10:M22" si="2">L10*100/H10</f>
        <v>#DIV/0!</v>
      </c>
      <c r="N10" s="23">
        <v>0</v>
      </c>
      <c r="O10" s="26" t="e">
        <f t="shared" ref="O10:O21" si="3">N10*100/H10</f>
        <v>#DIV/0!</v>
      </c>
      <c r="P10" s="23">
        <v>0</v>
      </c>
      <c r="Q10" s="26" t="e">
        <f t="shared" ref="Q10:Q21" si="4">P10*100/H10</f>
        <v>#DIV/0!</v>
      </c>
      <c r="R10" s="23">
        <v>0</v>
      </c>
      <c r="S10" s="26" t="e">
        <f t="shared" ref="S10:S21" si="5">R10*100/H10</f>
        <v>#DIV/0!</v>
      </c>
      <c r="T10" s="23">
        <v>0</v>
      </c>
      <c r="U10" s="26" t="e">
        <f t="shared" ref="U10:U22" si="6">T10*100/H10</f>
        <v>#DIV/0!</v>
      </c>
      <c r="V10" s="23">
        <v>0</v>
      </c>
      <c r="W10" s="26" t="e">
        <f t="shared" ref="W10:W22" si="7">V10*100/H10</f>
        <v>#DIV/0!</v>
      </c>
      <c r="X10" s="23">
        <v>0</v>
      </c>
      <c r="Y10" s="26" t="e">
        <f t="shared" ref="Y10:Y22" si="8">X10*100/H10</f>
        <v>#DIV/0!</v>
      </c>
      <c r="Z10" s="28">
        <v>0</v>
      </c>
      <c r="AA10" s="26" t="e">
        <f t="shared" ref="AA10:AA22" si="9">Z10*100/H10</f>
        <v>#DIV/0!</v>
      </c>
      <c r="AB10" s="28">
        <v>0</v>
      </c>
      <c r="AC10" s="26" t="e">
        <f t="shared" ref="AC10:AC25" si="10">AB10*100/H10</f>
        <v>#DIV/0!</v>
      </c>
      <c r="AD10" s="19">
        <v>1</v>
      </c>
      <c r="AE10" s="19">
        <v>0</v>
      </c>
    </row>
    <row r="11" spans="1:31" s="19" customFormat="1" ht="18">
      <c r="A11" s="23">
        <v>2</v>
      </c>
      <c r="B11" s="51" t="s">
        <v>2346</v>
      </c>
      <c r="C11" s="288" t="s">
        <v>629</v>
      </c>
      <c r="D11" s="32" t="s">
        <v>1345</v>
      </c>
      <c r="E11" s="32" t="s">
        <v>630</v>
      </c>
      <c r="F11" s="200" t="s">
        <v>1285</v>
      </c>
      <c r="G11" s="25">
        <v>0</v>
      </c>
      <c r="H11" s="25">
        <v>0</v>
      </c>
      <c r="I11" s="26" t="e">
        <f t="shared" si="0"/>
        <v>#DIV/0!</v>
      </c>
      <c r="J11" s="27">
        <v>0</v>
      </c>
      <c r="K11" s="26" t="e">
        <f t="shared" si="1"/>
        <v>#DIV/0!</v>
      </c>
      <c r="L11" s="23">
        <v>0</v>
      </c>
      <c r="M11" s="26" t="e">
        <f t="shared" si="2"/>
        <v>#DIV/0!</v>
      </c>
      <c r="N11" s="23">
        <v>0</v>
      </c>
      <c r="O11" s="26" t="e">
        <f t="shared" si="3"/>
        <v>#DIV/0!</v>
      </c>
      <c r="P11" s="23">
        <v>0</v>
      </c>
      <c r="Q11" s="26" t="e">
        <f t="shared" si="4"/>
        <v>#DIV/0!</v>
      </c>
      <c r="R11" s="23">
        <v>0</v>
      </c>
      <c r="S11" s="26" t="e">
        <f t="shared" si="5"/>
        <v>#DIV/0!</v>
      </c>
      <c r="T11" s="23">
        <v>0</v>
      </c>
      <c r="U11" s="26" t="e">
        <f t="shared" si="6"/>
        <v>#DIV/0!</v>
      </c>
      <c r="V11" s="23">
        <v>0</v>
      </c>
      <c r="W11" s="26" t="e">
        <f t="shared" si="7"/>
        <v>#DIV/0!</v>
      </c>
      <c r="X11" s="23">
        <v>0</v>
      </c>
      <c r="Y11" s="26" t="e">
        <f t="shared" si="8"/>
        <v>#DIV/0!</v>
      </c>
      <c r="Z11" s="28">
        <v>0</v>
      </c>
      <c r="AA11" s="26" t="e">
        <f t="shared" si="9"/>
        <v>#DIV/0!</v>
      </c>
      <c r="AB11" s="28">
        <v>0</v>
      </c>
      <c r="AC11" s="26" t="e">
        <f t="shared" si="10"/>
        <v>#DIV/0!</v>
      </c>
      <c r="AD11" s="19">
        <v>1</v>
      </c>
      <c r="AE11" s="19">
        <v>0</v>
      </c>
    </row>
    <row r="12" spans="1:31" s="19" customFormat="1" ht="18">
      <c r="A12" s="23">
        <v>3</v>
      </c>
      <c r="B12" s="51" t="s">
        <v>631</v>
      </c>
      <c r="C12" s="288" t="s">
        <v>632</v>
      </c>
      <c r="D12" s="32" t="s">
        <v>633</v>
      </c>
      <c r="E12" s="32" t="s">
        <v>630</v>
      </c>
      <c r="F12" s="200" t="s">
        <v>1285</v>
      </c>
      <c r="G12" s="25">
        <v>0</v>
      </c>
      <c r="H12" s="25">
        <v>0</v>
      </c>
      <c r="I12" s="26" t="e">
        <f t="shared" si="0"/>
        <v>#DIV/0!</v>
      </c>
      <c r="J12" s="27">
        <v>0</v>
      </c>
      <c r="K12" s="26" t="e">
        <f t="shared" si="1"/>
        <v>#DIV/0!</v>
      </c>
      <c r="L12" s="23">
        <v>0</v>
      </c>
      <c r="M12" s="26" t="e">
        <f t="shared" si="2"/>
        <v>#DIV/0!</v>
      </c>
      <c r="N12" s="23">
        <v>0</v>
      </c>
      <c r="O12" s="26" t="e">
        <f t="shared" si="3"/>
        <v>#DIV/0!</v>
      </c>
      <c r="P12" s="23">
        <v>0</v>
      </c>
      <c r="Q12" s="26" t="e">
        <f t="shared" si="4"/>
        <v>#DIV/0!</v>
      </c>
      <c r="R12" s="23">
        <v>0</v>
      </c>
      <c r="S12" s="26" t="e">
        <f t="shared" si="5"/>
        <v>#DIV/0!</v>
      </c>
      <c r="T12" s="23">
        <v>0</v>
      </c>
      <c r="U12" s="26" t="e">
        <f t="shared" si="6"/>
        <v>#DIV/0!</v>
      </c>
      <c r="V12" s="23">
        <v>0</v>
      </c>
      <c r="W12" s="26" t="e">
        <f t="shared" si="7"/>
        <v>#DIV/0!</v>
      </c>
      <c r="X12" s="23">
        <v>0</v>
      </c>
      <c r="Y12" s="26" t="e">
        <f t="shared" si="8"/>
        <v>#DIV/0!</v>
      </c>
      <c r="Z12" s="28">
        <v>0</v>
      </c>
      <c r="AA12" s="26" t="e">
        <f t="shared" si="9"/>
        <v>#DIV/0!</v>
      </c>
      <c r="AB12" s="28">
        <v>0</v>
      </c>
      <c r="AC12" s="26" t="e">
        <f t="shared" si="10"/>
        <v>#DIV/0!</v>
      </c>
      <c r="AD12" s="19">
        <v>1</v>
      </c>
      <c r="AE12" s="19">
        <v>0</v>
      </c>
    </row>
    <row r="13" spans="1:31" s="9" customFormat="1" ht="18">
      <c r="A13" s="23">
        <v>4</v>
      </c>
      <c r="B13" s="51" t="s">
        <v>634</v>
      </c>
      <c r="C13" s="288" t="s">
        <v>635</v>
      </c>
      <c r="D13" s="32" t="s">
        <v>636</v>
      </c>
      <c r="E13" s="32" t="s">
        <v>636</v>
      </c>
      <c r="F13" s="200" t="s">
        <v>1285</v>
      </c>
      <c r="G13" s="25">
        <v>0</v>
      </c>
      <c r="H13" s="25">
        <v>0</v>
      </c>
      <c r="I13" s="26" t="e">
        <f t="shared" si="0"/>
        <v>#DIV/0!</v>
      </c>
      <c r="J13" s="27">
        <v>0</v>
      </c>
      <c r="K13" s="26" t="e">
        <f t="shared" si="1"/>
        <v>#DIV/0!</v>
      </c>
      <c r="L13" s="23">
        <v>0</v>
      </c>
      <c r="M13" s="26" t="e">
        <f t="shared" si="2"/>
        <v>#DIV/0!</v>
      </c>
      <c r="N13" s="23">
        <v>0</v>
      </c>
      <c r="O13" s="26" t="e">
        <f t="shared" si="3"/>
        <v>#DIV/0!</v>
      </c>
      <c r="P13" s="23">
        <v>0</v>
      </c>
      <c r="Q13" s="26" t="e">
        <f t="shared" si="4"/>
        <v>#DIV/0!</v>
      </c>
      <c r="R13" s="23">
        <v>0</v>
      </c>
      <c r="S13" s="26" t="e">
        <f t="shared" si="5"/>
        <v>#DIV/0!</v>
      </c>
      <c r="T13" s="23">
        <v>0</v>
      </c>
      <c r="U13" s="26" t="e">
        <f t="shared" si="6"/>
        <v>#DIV/0!</v>
      </c>
      <c r="V13" s="23">
        <v>0</v>
      </c>
      <c r="W13" s="26" t="e">
        <f t="shared" si="7"/>
        <v>#DIV/0!</v>
      </c>
      <c r="X13" s="23">
        <v>0</v>
      </c>
      <c r="Y13" s="26" t="e">
        <f t="shared" si="8"/>
        <v>#DIV/0!</v>
      </c>
      <c r="Z13" s="28">
        <v>0</v>
      </c>
      <c r="AA13" s="26" t="e">
        <f t="shared" si="9"/>
        <v>#DIV/0!</v>
      </c>
      <c r="AB13" s="28">
        <v>0</v>
      </c>
      <c r="AC13" s="26" t="e">
        <f t="shared" si="10"/>
        <v>#DIV/0!</v>
      </c>
      <c r="AD13" s="9">
        <v>1</v>
      </c>
      <c r="AE13" s="19">
        <v>0</v>
      </c>
    </row>
    <row r="14" spans="1:31" s="9" customFormat="1" ht="18">
      <c r="A14" s="23">
        <v>5</v>
      </c>
      <c r="B14" s="51" t="s">
        <v>637</v>
      </c>
      <c r="C14" s="288" t="s">
        <v>638</v>
      </c>
      <c r="D14" s="32" t="s">
        <v>639</v>
      </c>
      <c r="E14" s="32" t="s">
        <v>639</v>
      </c>
      <c r="F14" s="200" t="s">
        <v>1285</v>
      </c>
      <c r="G14" s="25">
        <v>0</v>
      </c>
      <c r="H14" s="25">
        <v>0</v>
      </c>
      <c r="I14" s="26" t="e">
        <f t="shared" si="0"/>
        <v>#DIV/0!</v>
      </c>
      <c r="J14" s="27">
        <v>0</v>
      </c>
      <c r="K14" s="26" t="e">
        <f t="shared" si="1"/>
        <v>#DIV/0!</v>
      </c>
      <c r="L14" s="23">
        <v>0</v>
      </c>
      <c r="M14" s="26" t="e">
        <f t="shared" si="2"/>
        <v>#DIV/0!</v>
      </c>
      <c r="N14" s="23">
        <v>0</v>
      </c>
      <c r="O14" s="26" t="e">
        <f t="shared" si="3"/>
        <v>#DIV/0!</v>
      </c>
      <c r="P14" s="23">
        <v>0</v>
      </c>
      <c r="Q14" s="26" t="e">
        <f t="shared" si="4"/>
        <v>#DIV/0!</v>
      </c>
      <c r="R14" s="23">
        <v>0</v>
      </c>
      <c r="S14" s="26" t="e">
        <f t="shared" si="5"/>
        <v>#DIV/0!</v>
      </c>
      <c r="T14" s="23">
        <v>0</v>
      </c>
      <c r="U14" s="26" t="e">
        <f t="shared" si="6"/>
        <v>#DIV/0!</v>
      </c>
      <c r="V14" s="23">
        <v>0</v>
      </c>
      <c r="W14" s="26" t="e">
        <f t="shared" si="7"/>
        <v>#DIV/0!</v>
      </c>
      <c r="X14" s="23">
        <v>0</v>
      </c>
      <c r="Y14" s="26" t="e">
        <f t="shared" si="8"/>
        <v>#DIV/0!</v>
      </c>
      <c r="Z14" s="28">
        <v>0</v>
      </c>
      <c r="AA14" s="26" t="e">
        <f t="shared" si="9"/>
        <v>#DIV/0!</v>
      </c>
      <c r="AB14" s="28">
        <v>0</v>
      </c>
      <c r="AC14" s="26" t="e">
        <f t="shared" si="10"/>
        <v>#DIV/0!</v>
      </c>
      <c r="AD14" s="9">
        <v>1</v>
      </c>
      <c r="AE14" s="19">
        <v>0</v>
      </c>
    </row>
    <row r="15" spans="1:31" s="9" customFormat="1" ht="18">
      <c r="A15" s="23">
        <v>6</v>
      </c>
      <c r="B15" s="51" t="s">
        <v>640</v>
      </c>
      <c r="C15" s="288" t="s">
        <v>641</v>
      </c>
      <c r="D15" s="32" t="s">
        <v>642</v>
      </c>
      <c r="E15" s="32" t="s">
        <v>643</v>
      </c>
      <c r="F15" s="200" t="s">
        <v>1285</v>
      </c>
      <c r="G15" s="25">
        <v>0</v>
      </c>
      <c r="H15" s="25">
        <v>0</v>
      </c>
      <c r="I15" s="26" t="e">
        <f t="shared" si="0"/>
        <v>#DIV/0!</v>
      </c>
      <c r="J15" s="27">
        <v>0</v>
      </c>
      <c r="K15" s="26" t="e">
        <f t="shared" si="1"/>
        <v>#DIV/0!</v>
      </c>
      <c r="L15" s="23">
        <v>0</v>
      </c>
      <c r="M15" s="26" t="e">
        <f t="shared" si="2"/>
        <v>#DIV/0!</v>
      </c>
      <c r="N15" s="23">
        <v>0</v>
      </c>
      <c r="O15" s="26" t="e">
        <f t="shared" si="3"/>
        <v>#DIV/0!</v>
      </c>
      <c r="P15" s="23">
        <v>0</v>
      </c>
      <c r="Q15" s="26" t="e">
        <f t="shared" si="4"/>
        <v>#DIV/0!</v>
      </c>
      <c r="R15" s="23">
        <v>0</v>
      </c>
      <c r="S15" s="26" t="e">
        <f t="shared" si="5"/>
        <v>#DIV/0!</v>
      </c>
      <c r="T15" s="23">
        <v>0</v>
      </c>
      <c r="U15" s="26" t="e">
        <f t="shared" si="6"/>
        <v>#DIV/0!</v>
      </c>
      <c r="V15" s="23">
        <v>0</v>
      </c>
      <c r="W15" s="26" t="e">
        <f t="shared" si="7"/>
        <v>#DIV/0!</v>
      </c>
      <c r="X15" s="23">
        <v>0</v>
      </c>
      <c r="Y15" s="26" t="e">
        <f t="shared" si="8"/>
        <v>#DIV/0!</v>
      </c>
      <c r="Z15" s="28">
        <v>0</v>
      </c>
      <c r="AA15" s="26" t="e">
        <f t="shared" si="9"/>
        <v>#DIV/0!</v>
      </c>
      <c r="AB15" s="28">
        <v>0</v>
      </c>
      <c r="AC15" s="26" t="e">
        <f t="shared" si="10"/>
        <v>#DIV/0!</v>
      </c>
      <c r="AD15" s="9">
        <v>1</v>
      </c>
      <c r="AE15" s="19">
        <v>0</v>
      </c>
    </row>
    <row r="16" spans="1:31" s="9" customFormat="1" ht="18">
      <c r="A16" s="23">
        <v>7</v>
      </c>
      <c r="B16" s="51" t="s">
        <v>644</v>
      </c>
      <c r="C16" s="288" t="s">
        <v>645</v>
      </c>
      <c r="D16" s="32" t="s">
        <v>646</v>
      </c>
      <c r="E16" s="32" t="s">
        <v>646</v>
      </c>
      <c r="F16" s="200" t="s">
        <v>1285</v>
      </c>
      <c r="G16" s="25">
        <v>0</v>
      </c>
      <c r="H16" s="25">
        <v>0</v>
      </c>
      <c r="I16" s="26" t="e">
        <f t="shared" si="0"/>
        <v>#DIV/0!</v>
      </c>
      <c r="J16" s="27">
        <v>0</v>
      </c>
      <c r="K16" s="26" t="e">
        <f t="shared" si="1"/>
        <v>#DIV/0!</v>
      </c>
      <c r="L16" s="23">
        <v>0</v>
      </c>
      <c r="M16" s="26" t="e">
        <f t="shared" si="2"/>
        <v>#DIV/0!</v>
      </c>
      <c r="N16" s="23">
        <v>0</v>
      </c>
      <c r="O16" s="26" t="e">
        <f t="shared" si="3"/>
        <v>#DIV/0!</v>
      </c>
      <c r="P16" s="23">
        <v>0</v>
      </c>
      <c r="Q16" s="26" t="e">
        <f t="shared" si="4"/>
        <v>#DIV/0!</v>
      </c>
      <c r="R16" s="23">
        <v>0</v>
      </c>
      <c r="S16" s="26" t="e">
        <f t="shared" si="5"/>
        <v>#DIV/0!</v>
      </c>
      <c r="T16" s="23">
        <v>0</v>
      </c>
      <c r="U16" s="26" t="e">
        <f t="shared" si="6"/>
        <v>#DIV/0!</v>
      </c>
      <c r="V16" s="23">
        <v>0</v>
      </c>
      <c r="W16" s="26" t="e">
        <f t="shared" si="7"/>
        <v>#DIV/0!</v>
      </c>
      <c r="X16" s="23">
        <v>0</v>
      </c>
      <c r="Y16" s="26" t="e">
        <f t="shared" si="8"/>
        <v>#DIV/0!</v>
      </c>
      <c r="Z16" s="28">
        <v>0</v>
      </c>
      <c r="AA16" s="26" t="e">
        <f t="shared" si="9"/>
        <v>#DIV/0!</v>
      </c>
      <c r="AB16" s="28">
        <v>0</v>
      </c>
      <c r="AC16" s="26" t="e">
        <f t="shared" si="10"/>
        <v>#DIV/0!</v>
      </c>
      <c r="AD16" s="9">
        <v>1</v>
      </c>
      <c r="AE16" s="19">
        <v>0</v>
      </c>
    </row>
    <row r="17" spans="1:31" s="9" customFormat="1" ht="18">
      <c r="A17" s="23">
        <v>8</v>
      </c>
      <c r="B17" s="51" t="s">
        <v>647</v>
      </c>
      <c r="C17" s="288" t="s">
        <v>648</v>
      </c>
      <c r="D17" s="32" t="s">
        <v>649</v>
      </c>
      <c r="E17" s="32" t="s">
        <v>958</v>
      </c>
      <c r="F17" s="200" t="s">
        <v>1285</v>
      </c>
      <c r="G17" s="25">
        <v>0</v>
      </c>
      <c r="H17" s="25">
        <v>0</v>
      </c>
      <c r="I17" s="26" t="e">
        <f t="shared" si="0"/>
        <v>#DIV/0!</v>
      </c>
      <c r="J17" s="27">
        <v>0</v>
      </c>
      <c r="K17" s="26" t="e">
        <f t="shared" si="1"/>
        <v>#DIV/0!</v>
      </c>
      <c r="L17" s="23">
        <v>0</v>
      </c>
      <c r="M17" s="26" t="e">
        <f t="shared" si="2"/>
        <v>#DIV/0!</v>
      </c>
      <c r="N17" s="23">
        <v>0</v>
      </c>
      <c r="O17" s="26" t="e">
        <f t="shared" si="3"/>
        <v>#DIV/0!</v>
      </c>
      <c r="P17" s="23">
        <v>0</v>
      </c>
      <c r="Q17" s="26" t="e">
        <f t="shared" si="4"/>
        <v>#DIV/0!</v>
      </c>
      <c r="R17" s="23">
        <v>0</v>
      </c>
      <c r="S17" s="26" t="e">
        <f t="shared" si="5"/>
        <v>#DIV/0!</v>
      </c>
      <c r="T17" s="23">
        <v>0</v>
      </c>
      <c r="U17" s="26" t="e">
        <f t="shared" si="6"/>
        <v>#DIV/0!</v>
      </c>
      <c r="V17" s="23">
        <v>0</v>
      </c>
      <c r="W17" s="26" t="e">
        <f t="shared" si="7"/>
        <v>#DIV/0!</v>
      </c>
      <c r="X17" s="23">
        <v>0</v>
      </c>
      <c r="Y17" s="26" t="e">
        <f t="shared" si="8"/>
        <v>#DIV/0!</v>
      </c>
      <c r="Z17" s="28">
        <v>0</v>
      </c>
      <c r="AA17" s="26" t="e">
        <f t="shared" si="9"/>
        <v>#DIV/0!</v>
      </c>
      <c r="AB17" s="28">
        <v>0</v>
      </c>
      <c r="AC17" s="26" t="e">
        <f t="shared" si="10"/>
        <v>#DIV/0!</v>
      </c>
      <c r="AD17" s="9">
        <v>1</v>
      </c>
      <c r="AE17" s="19">
        <v>0</v>
      </c>
    </row>
    <row r="18" spans="1:31" s="9" customFormat="1" ht="18">
      <c r="A18" s="23">
        <v>9</v>
      </c>
      <c r="B18" s="51" t="s">
        <v>650</v>
      </c>
      <c r="C18" s="288" t="s">
        <v>651</v>
      </c>
      <c r="D18" s="32" t="s">
        <v>652</v>
      </c>
      <c r="E18" s="32" t="s">
        <v>1282</v>
      </c>
      <c r="F18" s="200" t="s">
        <v>1285</v>
      </c>
      <c r="G18" s="25">
        <v>0</v>
      </c>
      <c r="H18" s="25">
        <v>0</v>
      </c>
      <c r="I18" s="26" t="e">
        <f t="shared" si="0"/>
        <v>#DIV/0!</v>
      </c>
      <c r="J18" s="27">
        <v>0</v>
      </c>
      <c r="K18" s="26" t="e">
        <f t="shared" si="1"/>
        <v>#DIV/0!</v>
      </c>
      <c r="L18" s="23">
        <v>0</v>
      </c>
      <c r="M18" s="26" t="e">
        <f t="shared" si="2"/>
        <v>#DIV/0!</v>
      </c>
      <c r="N18" s="23">
        <v>0</v>
      </c>
      <c r="O18" s="26" t="e">
        <f t="shared" si="3"/>
        <v>#DIV/0!</v>
      </c>
      <c r="P18" s="23">
        <v>0</v>
      </c>
      <c r="Q18" s="26" t="e">
        <f t="shared" si="4"/>
        <v>#DIV/0!</v>
      </c>
      <c r="R18" s="23">
        <v>0</v>
      </c>
      <c r="S18" s="26" t="e">
        <f t="shared" si="5"/>
        <v>#DIV/0!</v>
      </c>
      <c r="T18" s="23">
        <v>0</v>
      </c>
      <c r="U18" s="26" t="e">
        <f t="shared" si="6"/>
        <v>#DIV/0!</v>
      </c>
      <c r="V18" s="23">
        <v>0</v>
      </c>
      <c r="W18" s="26" t="e">
        <f t="shared" si="7"/>
        <v>#DIV/0!</v>
      </c>
      <c r="X18" s="23">
        <v>0</v>
      </c>
      <c r="Y18" s="26" t="e">
        <f t="shared" si="8"/>
        <v>#DIV/0!</v>
      </c>
      <c r="Z18" s="28">
        <v>0</v>
      </c>
      <c r="AA18" s="26" t="e">
        <f t="shared" si="9"/>
        <v>#DIV/0!</v>
      </c>
      <c r="AB18" s="28">
        <v>0</v>
      </c>
      <c r="AC18" s="26" t="e">
        <f t="shared" si="10"/>
        <v>#DIV/0!</v>
      </c>
      <c r="AD18" s="9">
        <v>1</v>
      </c>
      <c r="AE18" s="19">
        <v>0</v>
      </c>
    </row>
    <row r="19" spans="1:31" s="9" customFormat="1" ht="18">
      <c r="A19" s="23">
        <v>10</v>
      </c>
      <c r="B19" s="51" t="s">
        <v>653</v>
      </c>
      <c r="C19" s="288" t="s">
        <v>654</v>
      </c>
      <c r="D19" s="32" t="s">
        <v>655</v>
      </c>
      <c r="E19" s="32" t="s">
        <v>1282</v>
      </c>
      <c r="F19" s="200" t="s">
        <v>1285</v>
      </c>
      <c r="G19" s="25">
        <v>0</v>
      </c>
      <c r="H19" s="25">
        <v>0</v>
      </c>
      <c r="I19" s="26" t="e">
        <f t="shared" si="0"/>
        <v>#DIV/0!</v>
      </c>
      <c r="J19" s="27">
        <v>0</v>
      </c>
      <c r="K19" s="26" t="e">
        <f t="shared" si="1"/>
        <v>#DIV/0!</v>
      </c>
      <c r="L19" s="23">
        <v>0</v>
      </c>
      <c r="M19" s="26" t="e">
        <f t="shared" si="2"/>
        <v>#DIV/0!</v>
      </c>
      <c r="N19" s="23">
        <v>0</v>
      </c>
      <c r="O19" s="26" t="e">
        <f t="shared" si="3"/>
        <v>#DIV/0!</v>
      </c>
      <c r="P19" s="23">
        <v>0</v>
      </c>
      <c r="Q19" s="26" t="e">
        <f t="shared" si="4"/>
        <v>#DIV/0!</v>
      </c>
      <c r="R19" s="23">
        <v>0</v>
      </c>
      <c r="S19" s="26" t="e">
        <f t="shared" si="5"/>
        <v>#DIV/0!</v>
      </c>
      <c r="T19" s="23">
        <v>0</v>
      </c>
      <c r="U19" s="26" t="e">
        <f t="shared" si="6"/>
        <v>#DIV/0!</v>
      </c>
      <c r="V19" s="23">
        <v>0</v>
      </c>
      <c r="W19" s="26" t="e">
        <f t="shared" si="7"/>
        <v>#DIV/0!</v>
      </c>
      <c r="X19" s="23">
        <v>0</v>
      </c>
      <c r="Y19" s="26" t="e">
        <f t="shared" si="8"/>
        <v>#DIV/0!</v>
      </c>
      <c r="Z19" s="28">
        <v>0</v>
      </c>
      <c r="AA19" s="26" t="e">
        <f t="shared" si="9"/>
        <v>#DIV/0!</v>
      </c>
      <c r="AB19" s="28">
        <v>0</v>
      </c>
      <c r="AC19" s="26" t="e">
        <f t="shared" si="10"/>
        <v>#DIV/0!</v>
      </c>
      <c r="AD19" s="9">
        <v>1</v>
      </c>
      <c r="AE19" s="19">
        <v>0</v>
      </c>
    </row>
    <row r="20" spans="1:31" s="9" customFormat="1" ht="18">
      <c r="A20" s="23">
        <v>11</v>
      </c>
      <c r="B20" s="320" t="s">
        <v>656</v>
      </c>
      <c r="C20" s="321" t="s">
        <v>657</v>
      </c>
      <c r="D20" s="319" t="s">
        <v>658</v>
      </c>
      <c r="E20" s="319" t="s">
        <v>659</v>
      </c>
      <c r="F20" s="32" t="s">
        <v>1285</v>
      </c>
      <c r="G20" s="25">
        <v>0</v>
      </c>
      <c r="H20" s="25">
        <v>0</v>
      </c>
      <c r="I20" s="26" t="e">
        <f t="shared" si="0"/>
        <v>#DIV/0!</v>
      </c>
      <c r="J20" s="27">
        <v>0</v>
      </c>
      <c r="K20" s="26" t="e">
        <f t="shared" si="1"/>
        <v>#DIV/0!</v>
      </c>
      <c r="L20" s="23">
        <v>0</v>
      </c>
      <c r="M20" s="26" t="e">
        <f t="shared" si="2"/>
        <v>#DIV/0!</v>
      </c>
      <c r="N20" s="23">
        <v>0</v>
      </c>
      <c r="O20" s="26" t="e">
        <f t="shared" si="3"/>
        <v>#DIV/0!</v>
      </c>
      <c r="P20" s="23">
        <v>0</v>
      </c>
      <c r="Q20" s="26" t="e">
        <f t="shared" si="4"/>
        <v>#DIV/0!</v>
      </c>
      <c r="R20" s="23">
        <v>0</v>
      </c>
      <c r="S20" s="26" t="e">
        <f t="shared" si="5"/>
        <v>#DIV/0!</v>
      </c>
      <c r="T20" s="23">
        <v>0</v>
      </c>
      <c r="U20" s="26" t="e">
        <f t="shared" si="6"/>
        <v>#DIV/0!</v>
      </c>
      <c r="V20" s="23">
        <v>0</v>
      </c>
      <c r="W20" s="26" t="e">
        <f t="shared" si="7"/>
        <v>#DIV/0!</v>
      </c>
      <c r="X20" s="23">
        <v>0</v>
      </c>
      <c r="Y20" s="26" t="e">
        <f t="shared" si="8"/>
        <v>#DIV/0!</v>
      </c>
      <c r="Z20" s="28">
        <v>0</v>
      </c>
      <c r="AA20" s="26" t="e">
        <f t="shared" si="9"/>
        <v>#DIV/0!</v>
      </c>
      <c r="AB20" s="28">
        <v>0</v>
      </c>
      <c r="AC20" s="26" t="e">
        <f t="shared" si="10"/>
        <v>#DIV/0!</v>
      </c>
      <c r="AD20" s="9">
        <v>1</v>
      </c>
      <c r="AE20" s="19">
        <v>0</v>
      </c>
    </row>
    <row r="21" spans="1:31" s="19" customFormat="1" ht="18">
      <c r="A21" s="23">
        <v>12</v>
      </c>
      <c r="B21" s="51" t="s">
        <v>1937</v>
      </c>
      <c r="C21" s="288"/>
      <c r="D21" s="32" t="s">
        <v>1938</v>
      </c>
      <c r="E21" s="32" t="s">
        <v>1281</v>
      </c>
      <c r="F21" s="32" t="s">
        <v>1285</v>
      </c>
      <c r="G21" s="25">
        <v>0</v>
      </c>
      <c r="H21" s="25">
        <v>0</v>
      </c>
      <c r="I21" s="26" t="e">
        <f t="shared" si="0"/>
        <v>#DIV/0!</v>
      </c>
      <c r="J21" s="27">
        <v>0</v>
      </c>
      <c r="K21" s="26" t="e">
        <f t="shared" si="1"/>
        <v>#DIV/0!</v>
      </c>
      <c r="L21" s="23">
        <v>0</v>
      </c>
      <c r="M21" s="26" t="e">
        <f t="shared" si="2"/>
        <v>#DIV/0!</v>
      </c>
      <c r="N21" s="23">
        <v>0</v>
      </c>
      <c r="O21" s="26" t="e">
        <f t="shared" si="3"/>
        <v>#DIV/0!</v>
      </c>
      <c r="P21" s="23">
        <v>0</v>
      </c>
      <c r="Q21" s="26" t="e">
        <f t="shared" si="4"/>
        <v>#DIV/0!</v>
      </c>
      <c r="R21" s="23">
        <v>0</v>
      </c>
      <c r="S21" s="26" t="e">
        <f t="shared" si="5"/>
        <v>#DIV/0!</v>
      </c>
      <c r="T21" s="23">
        <v>0</v>
      </c>
      <c r="U21" s="26" t="e">
        <f t="shared" si="6"/>
        <v>#DIV/0!</v>
      </c>
      <c r="V21" s="23">
        <v>0</v>
      </c>
      <c r="W21" s="26" t="e">
        <f t="shared" si="7"/>
        <v>#DIV/0!</v>
      </c>
      <c r="X21" s="23">
        <v>0</v>
      </c>
      <c r="Y21" s="26" t="e">
        <f t="shared" si="8"/>
        <v>#DIV/0!</v>
      </c>
      <c r="Z21" s="28">
        <v>0</v>
      </c>
      <c r="AA21" s="26" t="e">
        <f t="shared" si="9"/>
        <v>#DIV/0!</v>
      </c>
      <c r="AB21" s="28">
        <v>0</v>
      </c>
      <c r="AC21" s="26" t="e">
        <f t="shared" si="10"/>
        <v>#DIV/0!</v>
      </c>
      <c r="AD21" s="19">
        <v>1</v>
      </c>
      <c r="AE21" s="19">
        <v>0</v>
      </c>
    </row>
    <row r="22" spans="1:31" s="182" customFormat="1" ht="18">
      <c r="A22" s="23">
        <v>13</v>
      </c>
      <c r="B22" s="51" t="s">
        <v>1939</v>
      </c>
      <c r="C22" s="51"/>
      <c r="D22" s="32" t="s">
        <v>1802</v>
      </c>
      <c r="E22" s="32" t="s">
        <v>1940</v>
      </c>
      <c r="F22" s="200" t="s">
        <v>1285</v>
      </c>
      <c r="G22" s="131">
        <v>28</v>
      </c>
      <c r="H22" s="131">
        <v>23</v>
      </c>
      <c r="I22" s="515">
        <v>82.14</v>
      </c>
      <c r="J22" s="131">
        <v>3</v>
      </c>
      <c r="K22" s="515">
        <v>13.04</v>
      </c>
      <c r="L22" s="131">
        <v>0</v>
      </c>
      <c r="M22" s="26">
        <f t="shared" si="2"/>
        <v>0</v>
      </c>
      <c r="N22" s="131">
        <v>1</v>
      </c>
      <c r="O22" s="515">
        <v>4.34</v>
      </c>
      <c r="P22" s="131">
        <v>1</v>
      </c>
      <c r="Q22" s="515">
        <v>4.34</v>
      </c>
      <c r="R22" s="131">
        <v>1</v>
      </c>
      <c r="S22" s="515">
        <v>4.34</v>
      </c>
      <c r="T22" s="25">
        <v>0</v>
      </c>
      <c r="U22" s="26">
        <f t="shared" si="6"/>
        <v>0</v>
      </c>
      <c r="V22" s="25">
        <v>0</v>
      </c>
      <c r="W22" s="26">
        <f t="shared" si="7"/>
        <v>0</v>
      </c>
      <c r="X22" s="25">
        <v>0</v>
      </c>
      <c r="Y22" s="26">
        <f t="shared" si="8"/>
        <v>0</v>
      </c>
      <c r="Z22" s="25">
        <v>0</v>
      </c>
      <c r="AA22" s="26">
        <f t="shared" si="9"/>
        <v>0</v>
      </c>
      <c r="AB22" s="25">
        <v>0</v>
      </c>
      <c r="AC22" s="26">
        <f t="shared" si="10"/>
        <v>0</v>
      </c>
      <c r="AD22" s="182">
        <v>1</v>
      </c>
      <c r="AE22" s="182">
        <v>1</v>
      </c>
    </row>
    <row r="23" spans="1:31" s="19" customFormat="1" ht="18">
      <c r="A23" s="23">
        <v>14</v>
      </c>
      <c r="B23" s="51" t="s">
        <v>1941</v>
      </c>
      <c r="C23" s="288" t="s">
        <v>1941</v>
      </c>
      <c r="D23" s="32" t="s">
        <v>1944</v>
      </c>
      <c r="E23" s="32" t="s">
        <v>1945</v>
      </c>
      <c r="F23" s="200" t="s">
        <v>1285</v>
      </c>
      <c r="G23" s="25">
        <v>0</v>
      </c>
      <c r="H23" s="25">
        <v>0</v>
      </c>
      <c r="I23" s="26" t="e">
        <f>H23*100/G23</f>
        <v>#DIV/0!</v>
      </c>
      <c r="J23" s="27">
        <v>0</v>
      </c>
      <c r="K23" s="26" t="e">
        <f>J23*100/H23</f>
        <v>#DIV/0!</v>
      </c>
      <c r="L23" s="23">
        <v>0</v>
      </c>
      <c r="M23" s="26" t="e">
        <f>L23*100/H23</f>
        <v>#DIV/0!</v>
      </c>
      <c r="N23" s="23">
        <v>0</v>
      </c>
      <c r="O23" s="26" t="e">
        <f>N23*100/H23</f>
        <v>#DIV/0!</v>
      </c>
      <c r="P23" s="23">
        <v>0</v>
      </c>
      <c r="Q23" s="26" t="e">
        <f>P23*100/H23</f>
        <v>#DIV/0!</v>
      </c>
      <c r="R23" s="23">
        <v>0</v>
      </c>
      <c r="S23" s="26" t="e">
        <f>R23*100/H23</f>
        <v>#DIV/0!</v>
      </c>
      <c r="T23" s="23">
        <v>0</v>
      </c>
      <c r="U23" s="26" t="e">
        <f>T23*100/H23</f>
        <v>#DIV/0!</v>
      </c>
      <c r="V23" s="23">
        <v>0</v>
      </c>
      <c r="W23" s="26" t="e">
        <f>V23*100/H23</f>
        <v>#DIV/0!</v>
      </c>
      <c r="X23" s="23">
        <v>0</v>
      </c>
      <c r="Y23" s="26" t="e">
        <f>X23*100/H23</f>
        <v>#DIV/0!</v>
      </c>
      <c r="Z23" s="28">
        <v>0</v>
      </c>
      <c r="AA23" s="26" t="e">
        <f>Z23*100/H23</f>
        <v>#DIV/0!</v>
      </c>
      <c r="AB23" s="28">
        <v>0</v>
      </c>
      <c r="AC23" s="26" t="e">
        <f t="shared" si="10"/>
        <v>#DIV/0!</v>
      </c>
      <c r="AD23" s="19">
        <v>1</v>
      </c>
      <c r="AE23" s="19">
        <v>0</v>
      </c>
    </row>
    <row r="24" spans="1:31" s="19" customFormat="1" ht="18.75" thickBot="1">
      <c r="A24" s="23">
        <v>15</v>
      </c>
      <c r="B24" s="320" t="s">
        <v>1942</v>
      </c>
      <c r="C24" s="321" t="s">
        <v>1943</v>
      </c>
      <c r="D24" s="319" t="s">
        <v>1946</v>
      </c>
      <c r="E24" s="319" t="s">
        <v>646</v>
      </c>
      <c r="F24" s="323" t="s">
        <v>1285</v>
      </c>
      <c r="G24" s="25">
        <v>0</v>
      </c>
      <c r="H24" s="25">
        <v>0</v>
      </c>
      <c r="I24" s="26" t="e">
        <f>H24*100/G24</f>
        <v>#DIV/0!</v>
      </c>
      <c r="J24" s="27">
        <v>0</v>
      </c>
      <c r="K24" s="26" t="e">
        <f>J24*100/H24</f>
        <v>#DIV/0!</v>
      </c>
      <c r="L24" s="23">
        <v>0</v>
      </c>
      <c r="M24" s="26" t="e">
        <f>L24*100/H24</f>
        <v>#DIV/0!</v>
      </c>
      <c r="N24" s="23">
        <v>0</v>
      </c>
      <c r="O24" s="26" t="e">
        <f>N24*100/H24</f>
        <v>#DIV/0!</v>
      </c>
      <c r="P24" s="23">
        <v>0</v>
      </c>
      <c r="Q24" s="26" t="e">
        <f>P24*100/H24</f>
        <v>#DIV/0!</v>
      </c>
      <c r="R24" s="23">
        <v>0</v>
      </c>
      <c r="S24" s="26" t="e">
        <f>R24*100/H24</f>
        <v>#DIV/0!</v>
      </c>
      <c r="T24" s="23">
        <v>0</v>
      </c>
      <c r="U24" s="26" t="e">
        <f>T24*100/H24</f>
        <v>#DIV/0!</v>
      </c>
      <c r="V24" s="23">
        <v>0</v>
      </c>
      <c r="W24" s="26" t="e">
        <f>V24*100/H24</f>
        <v>#DIV/0!</v>
      </c>
      <c r="X24" s="23">
        <v>0</v>
      </c>
      <c r="Y24" s="26" t="e">
        <f>X24*100/H24</f>
        <v>#DIV/0!</v>
      </c>
      <c r="Z24" s="28">
        <v>0</v>
      </c>
      <c r="AA24" s="26" t="e">
        <f>Z24*100/H24</f>
        <v>#DIV/0!</v>
      </c>
      <c r="AB24" s="28">
        <v>0</v>
      </c>
      <c r="AC24" s="26" t="e">
        <f t="shared" si="10"/>
        <v>#DIV/0!</v>
      </c>
      <c r="AD24" s="19">
        <v>1</v>
      </c>
      <c r="AE24" s="19">
        <v>0</v>
      </c>
    </row>
    <row r="25" spans="1:31" ht="19.5" thickTop="1" thickBot="1">
      <c r="A25" s="769" t="s">
        <v>123</v>
      </c>
      <c r="B25" s="771"/>
      <c r="C25" s="771"/>
      <c r="D25" s="771"/>
      <c r="E25" s="771"/>
      <c r="F25" s="772"/>
      <c r="G25" s="96">
        <f>SUM(G10:G24)</f>
        <v>28</v>
      </c>
      <c r="H25" s="96">
        <f>SUM(H10:H24)</f>
        <v>23</v>
      </c>
      <c r="I25" s="97">
        <f>H25/G25*100</f>
        <v>82.142857142857139</v>
      </c>
      <c r="J25" s="96">
        <f>SUM(J10:J24)</f>
        <v>3</v>
      </c>
      <c r="K25" s="97">
        <f>J25/H25*100</f>
        <v>13.043478260869565</v>
      </c>
      <c r="L25" s="96">
        <f>SUM(L10:L24)</f>
        <v>0</v>
      </c>
      <c r="M25" s="171">
        <f>L25*100/H25</f>
        <v>0</v>
      </c>
      <c r="N25" s="96">
        <f>SUM(N10:N24)</f>
        <v>1</v>
      </c>
      <c r="O25" s="97">
        <f>N25/H25*100</f>
        <v>4.3478260869565215</v>
      </c>
      <c r="P25" s="96">
        <f>SUM(P10:P24)</f>
        <v>1</v>
      </c>
      <c r="Q25" s="97">
        <f>P25/H25*100</f>
        <v>4.3478260869565215</v>
      </c>
      <c r="R25" s="96">
        <f>SUM(R10:R24)</f>
        <v>1</v>
      </c>
      <c r="S25" s="97">
        <f>R25/H25*100</f>
        <v>4.3478260869565215</v>
      </c>
      <c r="T25" s="96">
        <f>SUM(T10:T24)</f>
        <v>0</v>
      </c>
      <c r="U25" s="171">
        <f>T25*100/H25</f>
        <v>0</v>
      </c>
      <c r="V25" s="96">
        <f>SUM(V10:V24)</f>
        <v>0</v>
      </c>
      <c r="W25" s="171">
        <f>V25*100/H25</f>
        <v>0</v>
      </c>
      <c r="X25" s="96">
        <f>SUM(X10:X24)</f>
        <v>0</v>
      </c>
      <c r="Y25" s="171">
        <f>X25*100/H25</f>
        <v>0</v>
      </c>
      <c r="Z25" s="96">
        <f>SUM(Z10:Z24)</f>
        <v>0</v>
      </c>
      <c r="AA25" s="171">
        <f>Z25*100/H25</f>
        <v>0</v>
      </c>
      <c r="AB25" s="96">
        <f>SUM(AB10:AB24)</f>
        <v>0</v>
      </c>
      <c r="AC25" s="171">
        <f t="shared" si="10"/>
        <v>0</v>
      </c>
      <c r="AD25" s="8"/>
    </row>
    <row r="26" spans="1:31" ht="27" thickTop="1">
      <c r="A26" s="879" t="s">
        <v>2405</v>
      </c>
      <c r="B26" s="879"/>
      <c r="C26" s="879"/>
      <c r="D26" s="879"/>
      <c r="E26" s="879"/>
      <c r="F26" s="879"/>
      <c r="G26" s="879"/>
      <c r="H26" s="879"/>
      <c r="I26" s="879"/>
      <c r="J26" s="879"/>
      <c r="K26" s="879"/>
      <c r="L26" s="879"/>
      <c r="M26" s="879"/>
      <c r="N26" s="879"/>
      <c r="O26" s="879"/>
      <c r="P26" s="879"/>
      <c r="Q26" s="879"/>
      <c r="R26" s="879"/>
      <c r="S26" s="879"/>
      <c r="T26" s="879"/>
      <c r="U26" s="879"/>
      <c r="V26" s="879"/>
      <c r="W26" s="879"/>
      <c r="X26" s="879"/>
      <c r="Y26" s="879"/>
      <c r="Z26" s="879"/>
      <c r="AA26" s="879"/>
      <c r="AB26" s="879"/>
      <c r="AC26" s="879"/>
      <c r="AD26" s="879"/>
    </row>
    <row r="27" spans="1:31" ht="23.25">
      <c r="A27" s="880" t="s">
        <v>133</v>
      </c>
      <c r="B27" s="880"/>
      <c r="C27" s="880"/>
      <c r="D27" s="880"/>
      <c r="E27" s="880"/>
      <c r="F27" s="880"/>
      <c r="G27" s="880"/>
      <c r="H27" s="880"/>
      <c r="I27" s="880"/>
      <c r="J27" s="880"/>
      <c r="K27" s="880"/>
      <c r="L27" s="880"/>
      <c r="M27" s="880"/>
      <c r="N27" s="880"/>
      <c r="O27" s="880"/>
      <c r="P27" s="880"/>
      <c r="Q27" s="880"/>
      <c r="R27" s="880"/>
      <c r="S27" s="880"/>
      <c r="T27" s="880"/>
      <c r="U27" s="880"/>
      <c r="V27" s="880"/>
      <c r="W27" s="880"/>
      <c r="X27" s="880"/>
      <c r="Y27" s="880"/>
      <c r="Z27" s="880"/>
      <c r="AA27" s="880"/>
      <c r="AB27" s="880"/>
      <c r="AC27" s="880"/>
      <c r="AD27" s="880"/>
    </row>
    <row r="28" spans="1:31" ht="23.25">
      <c r="A28" s="448"/>
      <c r="B28" s="453"/>
      <c r="C28" s="453"/>
      <c r="D28" s="453"/>
      <c r="E28" s="453"/>
      <c r="F28" s="453"/>
      <c r="G28" s="295"/>
      <c r="H28" s="295"/>
      <c r="I28" s="453"/>
      <c r="J28" s="295"/>
      <c r="K28" s="453"/>
      <c r="L28" s="295"/>
      <c r="M28" s="453"/>
      <c r="N28" s="295"/>
      <c r="O28" s="453"/>
      <c r="P28" s="295"/>
      <c r="Q28" s="453"/>
      <c r="R28" s="295"/>
      <c r="S28" s="453"/>
      <c r="T28" s="295"/>
      <c r="U28" s="453"/>
      <c r="V28" s="295"/>
      <c r="W28" s="453"/>
      <c r="X28" s="295"/>
      <c r="Y28" s="453"/>
      <c r="Z28" s="295"/>
      <c r="AA28" s="453"/>
      <c r="AB28" s="295"/>
      <c r="AC28" s="453"/>
      <c r="AD28" s="2"/>
    </row>
    <row r="29" spans="1:31" ht="23.25">
      <c r="A29" s="56"/>
      <c r="B29" s="863" t="s">
        <v>626</v>
      </c>
      <c r="C29" s="863"/>
      <c r="D29" s="863"/>
      <c r="E29" s="863"/>
      <c r="F29" s="863"/>
      <c r="G29" s="863"/>
      <c r="H29" s="863"/>
      <c r="I29" s="863"/>
      <c r="J29" s="863"/>
      <c r="K29" s="863"/>
      <c r="L29" s="863"/>
      <c r="M29" s="863"/>
      <c r="N29" s="863"/>
      <c r="O29" s="863"/>
      <c r="P29" s="863"/>
      <c r="Q29" s="863"/>
      <c r="R29" s="863"/>
      <c r="S29" s="863"/>
      <c r="T29" s="863"/>
      <c r="U29" s="863"/>
      <c r="V29" s="863"/>
      <c r="W29" s="863"/>
      <c r="X29" s="863"/>
      <c r="Y29" s="863"/>
      <c r="Z29" s="863"/>
      <c r="AA29" s="863"/>
      <c r="AB29" s="863"/>
      <c r="AC29" s="863"/>
      <c r="AD29" s="8"/>
    </row>
    <row r="30" spans="1:31" ht="23.25">
      <c r="A30" s="56"/>
      <c r="B30" s="863" t="s">
        <v>1948</v>
      </c>
      <c r="C30" s="863"/>
      <c r="D30" s="863"/>
      <c r="E30" s="863"/>
      <c r="F30" s="863"/>
      <c r="G30" s="295"/>
      <c r="H30" s="295"/>
      <c r="I30" s="454"/>
      <c r="J30" s="295"/>
      <c r="K30" s="454"/>
      <c r="L30" s="295"/>
      <c r="M30" s="454"/>
      <c r="N30" s="295"/>
      <c r="O30" s="454"/>
      <c r="P30" s="295"/>
      <c r="Q30" s="454"/>
      <c r="R30" s="295"/>
      <c r="S30" s="454"/>
      <c r="T30" s="295"/>
      <c r="U30" s="454"/>
      <c r="V30" s="295"/>
      <c r="W30" s="454"/>
      <c r="X30" s="295"/>
      <c r="Y30" s="454"/>
      <c r="Z30" s="295"/>
      <c r="AA30" s="454"/>
      <c r="AB30" s="295"/>
      <c r="AC30" s="454"/>
      <c r="AD30" s="8"/>
    </row>
    <row r="31" spans="1:31" ht="23.25">
      <c r="A31" s="56"/>
      <c r="B31" s="453"/>
      <c r="C31" s="453"/>
      <c r="D31" s="453"/>
      <c r="E31" s="453"/>
      <c r="F31" s="453"/>
      <c r="G31" s="295"/>
      <c r="H31" s="295"/>
      <c r="I31" s="453"/>
      <c r="J31" s="295"/>
      <c r="K31" s="453"/>
      <c r="L31" s="295"/>
      <c r="M31" s="453"/>
      <c r="N31" s="295"/>
      <c r="O31" s="453"/>
      <c r="P31" s="295"/>
      <c r="Q31" s="453"/>
      <c r="R31" s="295"/>
      <c r="S31" s="453"/>
      <c r="T31" s="295"/>
      <c r="U31" s="453"/>
      <c r="V31" s="295"/>
      <c r="W31" s="453"/>
      <c r="X31" s="295"/>
      <c r="Y31" s="453"/>
      <c r="Z31" s="295"/>
      <c r="AA31" s="453"/>
      <c r="AB31" s="295"/>
      <c r="AC31" s="453"/>
      <c r="AD31" s="8"/>
    </row>
    <row r="32" spans="1:31" ht="23.25">
      <c r="A32" s="56"/>
      <c r="B32" s="453"/>
      <c r="C32" s="453"/>
      <c r="D32" s="453"/>
      <c r="E32" s="453"/>
      <c r="F32" s="453"/>
      <c r="G32" s="295"/>
      <c r="H32" s="295"/>
      <c r="I32" s="453"/>
      <c r="J32" s="295"/>
      <c r="K32" s="453"/>
      <c r="L32" s="295"/>
      <c r="M32" s="453"/>
      <c r="N32" s="295"/>
      <c r="O32" s="453"/>
      <c r="P32" s="295"/>
      <c r="Q32" s="453"/>
      <c r="R32" s="295"/>
      <c r="S32" s="453"/>
      <c r="T32" s="295"/>
      <c r="U32" s="453"/>
      <c r="V32" s="295"/>
      <c r="W32" s="453"/>
      <c r="X32" s="295"/>
      <c r="Y32" s="453"/>
      <c r="Z32" s="295"/>
      <c r="AA32" s="453"/>
      <c r="AB32" s="295"/>
      <c r="AC32" s="453"/>
      <c r="AD32" s="8"/>
    </row>
    <row r="33" spans="1:32" ht="18">
      <c r="A33" s="740" t="s">
        <v>940</v>
      </c>
      <c r="B33" s="740" t="s">
        <v>941</v>
      </c>
      <c r="C33" s="740" t="s">
        <v>627</v>
      </c>
      <c r="D33" s="740" t="s">
        <v>944</v>
      </c>
      <c r="E33" s="740" t="s">
        <v>958</v>
      </c>
      <c r="F33" s="740" t="s">
        <v>1139</v>
      </c>
      <c r="G33" s="743" t="s">
        <v>946</v>
      </c>
      <c r="H33" s="840" t="s">
        <v>947</v>
      </c>
      <c r="I33" s="838" t="s">
        <v>948</v>
      </c>
      <c r="J33" s="765" t="s">
        <v>928</v>
      </c>
      <c r="K33" s="766"/>
      <c r="L33" s="751" t="s">
        <v>929</v>
      </c>
      <c r="M33" s="764"/>
      <c r="N33" s="764"/>
      <c r="O33" s="764"/>
      <c r="P33" s="764"/>
      <c r="Q33" s="764"/>
      <c r="R33" s="764"/>
      <c r="S33" s="764"/>
      <c r="T33" s="764"/>
      <c r="U33" s="764"/>
      <c r="V33" s="764"/>
      <c r="W33" s="764"/>
      <c r="X33" s="764"/>
      <c r="Y33" s="764"/>
      <c r="Z33" s="764"/>
      <c r="AA33" s="764"/>
      <c r="AB33" s="764"/>
      <c r="AC33" s="752"/>
      <c r="AD33" s="8"/>
    </row>
    <row r="34" spans="1:32" ht="18">
      <c r="A34" s="741"/>
      <c r="B34" s="741"/>
      <c r="C34" s="741"/>
      <c r="D34" s="741"/>
      <c r="E34" s="741"/>
      <c r="F34" s="816"/>
      <c r="G34" s="744"/>
      <c r="H34" s="841"/>
      <c r="I34" s="839"/>
      <c r="J34" s="767"/>
      <c r="K34" s="768"/>
      <c r="L34" s="808" t="s">
        <v>930</v>
      </c>
      <c r="M34" s="809"/>
      <c r="N34" s="808" t="s">
        <v>931</v>
      </c>
      <c r="O34" s="809"/>
      <c r="P34" s="808" t="s">
        <v>932</v>
      </c>
      <c r="Q34" s="809"/>
      <c r="R34" s="808" t="s">
        <v>933</v>
      </c>
      <c r="S34" s="809"/>
      <c r="T34" s="808" t="s">
        <v>934</v>
      </c>
      <c r="U34" s="809"/>
      <c r="V34" s="808" t="s">
        <v>935</v>
      </c>
      <c r="W34" s="809"/>
      <c r="X34" s="808" t="s">
        <v>936</v>
      </c>
      <c r="Y34" s="809"/>
      <c r="Z34" s="808" t="s">
        <v>950</v>
      </c>
      <c r="AA34" s="809"/>
      <c r="AB34" s="808" t="s">
        <v>951</v>
      </c>
      <c r="AC34" s="809"/>
      <c r="AD34" s="8"/>
    </row>
    <row r="35" spans="1:32" ht="54">
      <c r="A35" s="742"/>
      <c r="B35" s="742"/>
      <c r="C35" s="742"/>
      <c r="D35" s="742"/>
      <c r="E35" s="742"/>
      <c r="F35" s="817"/>
      <c r="G35" s="745"/>
      <c r="H35" s="449" t="s">
        <v>126</v>
      </c>
      <c r="I35" s="451" t="s">
        <v>938</v>
      </c>
      <c r="J35" s="416" t="s">
        <v>937</v>
      </c>
      <c r="K35" s="65" t="s">
        <v>949</v>
      </c>
      <c r="L35" s="416" t="s">
        <v>937</v>
      </c>
      <c r="M35" s="65" t="s">
        <v>949</v>
      </c>
      <c r="N35" s="416" t="s">
        <v>937</v>
      </c>
      <c r="O35" s="65" t="s">
        <v>949</v>
      </c>
      <c r="P35" s="416" t="s">
        <v>937</v>
      </c>
      <c r="Q35" s="65" t="s">
        <v>949</v>
      </c>
      <c r="R35" s="416" t="s">
        <v>937</v>
      </c>
      <c r="S35" s="65" t="s">
        <v>949</v>
      </c>
      <c r="T35" s="416" t="s">
        <v>937</v>
      </c>
      <c r="U35" s="65" t="s">
        <v>949</v>
      </c>
      <c r="V35" s="416" t="s">
        <v>937</v>
      </c>
      <c r="W35" s="65" t="s">
        <v>949</v>
      </c>
      <c r="X35" s="416" t="s">
        <v>937</v>
      </c>
      <c r="Y35" s="65" t="s">
        <v>949</v>
      </c>
      <c r="Z35" s="416" t="s">
        <v>937</v>
      </c>
      <c r="AA35" s="65" t="s">
        <v>949</v>
      </c>
      <c r="AB35" s="416" t="s">
        <v>937</v>
      </c>
      <c r="AC35" s="65" t="s">
        <v>949</v>
      </c>
      <c r="AD35" s="8"/>
    </row>
    <row r="36" spans="1:32" s="130" customFormat="1" ht="54">
      <c r="A36" s="273">
        <v>1</v>
      </c>
      <c r="B36" s="272" t="s">
        <v>2214</v>
      </c>
      <c r="C36" s="346" t="s">
        <v>2424</v>
      </c>
      <c r="D36" s="273" t="s">
        <v>1949</v>
      </c>
      <c r="E36" s="273" t="s">
        <v>1949</v>
      </c>
      <c r="F36" s="273" t="s">
        <v>25</v>
      </c>
      <c r="G36" s="352"/>
      <c r="H36" s="352"/>
      <c r="I36" s="26" t="e">
        <f t="shared" ref="I36:I42" si="11">H36*100/G36</f>
        <v>#DIV/0!</v>
      </c>
      <c r="J36" s="27">
        <v>0</v>
      </c>
      <c r="K36" s="26" t="e">
        <f t="shared" ref="K36:K42" si="12">J36*100/H36</f>
        <v>#DIV/0!</v>
      </c>
      <c r="L36" s="23">
        <v>0</v>
      </c>
      <c r="M36" s="26" t="e">
        <f t="shared" ref="M36:M42" si="13">L36*100/H36</f>
        <v>#DIV/0!</v>
      </c>
      <c r="N36" s="23">
        <v>0</v>
      </c>
      <c r="O36" s="26" t="e">
        <f t="shared" ref="O36:O42" si="14">N36*100/H36</f>
        <v>#DIV/0!</v>
      </c>
      <c r="P36" s="23">
        <v>0</v>
      </c>
      <c r="Q36" s="26">
        <v>0</v>
      </c>
      <c r="R36" s="23">
        <v>0</v>
      </c>
      <c r="S36" s="26" t="e">
        <f t="shared" ref="S36:S42" si="15">R36*100/H36</f>
        <v>#DIV/0!</v>
      </c>
      <c r="T36" s="23">
        <v>0</v>
      </c>
      <c r="U36" s="26" t="e">
        <f t="shared" ref="U36:U42" si="16">T36*100/H36</f>
        <v>#DIV/0!</v>
      </c>
      <c r="V36" s="23">
        <v>0</v>
      </c>
      <c r="W36" s="26" t="e">
        <f t="shared" ref="W36:W42" si="17">V36*100/H36</f>
        <v>#DIV/0!</v>
      </c>
      <c r="X36" s="23">
        <v>0</v>
      </c>
      <c r="Y36" s="26" t="e">
        <f t="shared" ref="Y36:Y42" si="18">X36*100/H36</f>
        <v>#DIV/0!</v>
      </c>
      <c r="Z36" s="28">
        <v>0</v>
      </c>
      <c r="AA36" s="26">
        <v>0</v>
      </c>
      <c r="AB36" s="28">
        <v>0</v>
      </c>
      <c r="AC36" s="26">
        <v>0</v>
      </c>
      <c r="AD36" s="130">
        <v>1</v>
      </c>
      <c r="AE36" s="130">
        <v>1</v>
      </c>
      <c r="AF36" s="157" t="s">
        <v>2423</v>
      </c>
    </row>
    <row r="37" spans="1:32" ht="18.75">
      <c r="A37" s="273">
        <v>2</v>
      </c>
      <c r="B37" s="272" t="s">
        <v>2215</v>
      </c>
      <c r="C37" s="346" t="s">
        <v>2425</v>
      </c>
      <c r="D37" s="273" t="s">
        <v>1950</v>
      </c>
      <c r="E37" s="273" t="s">
        <v>1522</v>
      </c>
      <c r="F37" s="273" t="s">
        <v>25</v>
      </c>
      <c r="G37" s="419">
        <v>56</v>
      </c>
      <c r="H37" s="419">
        <v>56</v>
      </c>
      <c r="I37" s="26">
        <f t="shared" si="11"/>
        <v>100</v>
      </c>
      <c r="J37" s="27">
        <v>3</v>
      </c>
      <c r="K37" s="26">
        <f t="shared" si="12"/>
        <v>5.3571428571428568</v>
      </c>
      <c r="L37" s="23">
        <v>0</v>
      </c>
      <c r="M37" s="26">
        <f t="shared" si="13"/>
        <v>0</v>
      </c>
      <c r="N37" s="23">
        <v>0</v>
      </c>
      <c r="O37" s="26">
        <f t="shared" si="14"/>
        <v>0</v>
      </c>
      <c r="P37" s="23">
        <v>0</v>
      </c>
      <c r="Q37" s="26">
        <v>0</v>
      </c>
      <c r="R37" s="23">
        <v>0</v>
      </c>
      <c r="S37" s="26">
        <f t="shared" si="15"/>
        <v>0</v>
      </c>
      <c r="T37" s="23">
        <v>0</v>
      </c>
      <c r="U37" s="26">
        <f t="shared" si="16"/>
        <v>0</v>
      </c>
      <c r="V37" s="23">
        <v>0</v>
      </c>
      <c r="W37" s="26">
        <f t="shared" si="17"/>
        <v>0</v>
      </c>
      <c r="X37" s="23">
        <v>3</v>
      </c>
      <c r="Y37" s="26">
        <f t="shared" si="18"/>
        <v>5.3571428571428568</v>
      </c>
      <c r="Z37" s="28">
        <v>0</v>
      </c>
      <c r="AA37" s="26">
        <v>0</v>
      </c>
      <c r="AB37" s="28">
        <v>0</v>
      </c>
      <c r="AC37" s="26">
        <v>0</v>
      </c>
      <c r="AD37" s="8">
        <v>1</v>
      </c>
      <c r="AE37">
        <v>1</v>
      </c>
    </row>
    <row r="38" spans="1:32" ht="18.75">
      <c r="A38" s="273">
        <v>3</v>
      </c>
      <c r="B38" s="272" t="s">
        <v>2216</v>
      </c>
      <c r="C38" s="346" t="s">
        <v>2426</v>
      </c>
      <c r="D38" s="273" t="s">
        <v>1951</v>
      </c>
      <c r="E38" s="273" t="s">
        <v>1957</v>
      </c>
      <c r="F38" s="273" t="s">
        <v>25</v>
      </c>
      <c r="G38" s="419">
        <v>82</v>
      </c>
      <c r="H38" s="419">
        <v>78</v>
      </c>
      <c r="I38" s="26">
        <f t="shared" si="11"/>
        <v>95.121951219512198</v>
      </c>
      <c r="J38" s="27">
        <v>0</v>
      </c>
      <c r="K38" s="26">
        <f t="shared" si="12"/>
        <v>0</v>
      </c>
      <c r="L38" s="23">
        <v>0</v>
      </c>
      <c r="M38" s="26">
        <f t="shared" si="13"/>
        <v>0</v>
      </c>
      <c r="N38" s="23">
        <v>0</v>
      </c>
      <c r="O38" s="26">
        <f t="shared" si="14"/>
        <v>0</v>
      </c>
      <c r="P38" s="23">
        <v>0</v>
      </c>
      <c r="Q38" s="26">
        <v>0</v>
      </c>
      <c r="R38" s="23">
        <v>0</v>
      </c>
      <c r="S38" s="26">
        <f t="shared" si="15"/>
        <v>0</v>
      </c>
      <c r="T38" s="23">
        <v>0</v>
      </c>
      <c r="U38" s="26">
        <f t="shared" si="16"/>
        <v>0</v>
      </c>
      <c r="V38" s="23">
        <v>0</v>
      </c>
      <c r="W38" s="26">
        <f t="shared" si="17"/>
        <v>0</v>
      </c>
      <c r="X38" s="23">
        <v>0</v>
      </c>
      <c r="Y38" s="26">
        <f t="shared" si="18"/>
        <v>0</v>
      </c>
      <c r="Z38" s="28">
        <v>0</v>
      </c>
      <c r="AA38" s="26">
        <v>0</v>
      </c>
      <c r="AB38" s="28">
        <v>0</v>
      </c>
      <c r="AC38" s="26">
        <v>0</v>
      </c>
      <c r="AD38" s="8">
        <v>1</v>
      </c>
      <c r="AE38">
        <v>1</v>
      </c>
    </row>
    <row r="39" spans="1:32" ht="18.75">
      <c r="A39" s="273">
        <v>4</v>
      </c>
      <c r="B39" s="272" t="s">
        <v>2217</v>
      </c>
      <c r="C39" s="346" t="s">
        <v>2427</v>
      </c>
      <c r="D39" s="273" t="s">
        <v>1952</v>
      </c>
      <c r="E39" s="273" t="s">
        <v>1956</v>
      </c>
      <c r="F39" s="273" t="s">
        <v>25</v>
      </c>
      <c r="G39" s="419">
        <v>84</v>
      </c>
      <c r="H39" s="419">
        <v>79</v>
      </c>
      <c r="I39" s="26">
        <f t="shared" si="11"/>
        <v>94.047619047619051</v>
      </c>
      <c r="J39" s="27">
        <v>0</v>
      </c>
      <c r="K39" s="26">
        <f t="shared" si="12"/>
        <v>0</v>
      </c>
      <c r="L39" s="23">
        <v>0</v>
      </c>
      <c r="M39" s="26">
        <f t="shared" si="13"/>
        <v>0</v>
      </c>
      <c r="N39" s="23">
        <v>0</v>
      </c>
      <c r="O39" s="26">
        <f t="shared" si="14"/>
        <v>0</v>
      </c>
      <c r="P39" s="23">
        <v>0</v>
      </c>
      <c r="Q39" s="26">
        <v>0</v>
      </c>
      <c r="R39" s="23">
        <v>0</v>
      </c>
      <c r="S39" s="26">
        <f t="shared" si="15"/>
        <v>0</v>
      </c>
      <c r="T39" s="23">
        <v>0</v>
      </c>
      <c r="U39" s="26">
        <f t="shared" si="16"/>
        <v>0</v>
      </c>
      <c r="V39" s="23">
        <v>0</v>
      </c>
      <c r="W39" s="26">
        <f t="shared" si="17"/>
        <v>0</v>
      </c>
      <c r="X39" s="23">
        <v>0</v>
      </c>
      <c r="Y39" s="26">
        <f t="shared" si="18"/>
        <v>0</v>
      </c>
      <c r="Z39" s="28">
        <v>0</v>
      </c>
      <c r="AA39" s="26">
        <v>0</v>
      </c>
      <c r="AB39" s="28">
        <v>0</v>
      </c>
      <c r="AC39" s="26">
        <v>0</v>
      </c>
      <c r="AD39" s="8">
        <v>1</v>
      </c>
      <c r="AE39">
        <v>1</v>
      </c>
    </row>
    <row r="40" spans="1:32" ht="18.75">
      <c r="A40" s="273">
        <v>5</v>
      </c>
      <c r="B40" s="272" t="s">
        <v>2218</v>
      </c>
      <c r="C40" s="346" t="s">
        <v>2428</v>
      </c>
      <c r="D40" s="273" t="s">
        <v>1953</v>
      </c>
      <c r="E40" s="273" t="s">
        <v>24</v>
      </c>
      <c r="F40" s="273" t="s">
        <v>25</v>
      </c>
      <c r="G40" s="419">
        <v>73</v>
      </c>
      <c r="H40" s="419">
        <v>69</v>
      </c>
      <c r="I40" s="26">
        <f t="shared" si="11"/>
        <v>94.520547945205479</v>
      </c>
      <c r="J40" s="27">
        <v>0</v>
      </c>
      <c r="K40" s="26">
        <f t="shared" si="12"/>
        <v>0</v>
      </c>
      <c r="L40" s="23">
        <v>0</v>
      </c>
      <c r="M40" s="26">
        <f t="shared" si="13"/>
        <v>0</v>
      </c>
      <c r="N40" s="23">
        <v>0</v>
      </c>
      <c r="O40" s="26">
        <f t="shared" si="14"/>
        <v>0</v>
      </c>
      <c r="P40" s="23">
        <v>0</v>
      </c>
      <c r="Q40" s="26">
        <v>0</v>
      </c>
      <c r="R40" s="23">
        <v>0</v>
      </c>
      <c r="S40" s="26">
        <f t="shared" si="15"/>
        <v>0</v>
      </c>
      <c r="T40" s="23">
        <v>0</v>
      </c>
      <c r="U40" s="26">
        <f t="shared" si="16"/>
        <v>0</v>
      </c>
      <c r="V40" s="23">
        <v>0</v>
      </c>
      <c r="W40" s="26">
        <f t="shared" si="17"/>
        <v>0</v>
      </c>
      <c r="X40" s="23">
        <v>0</v>
      </c>
      <c r="Y40" s="26">
        <f t="shared" si="18"/>
        <v>0</v>
      </c>
      <c r="Z40" s="28">
        <v>0</v>
      </c>
      <c r="AA40" s="26">
        <v>0</v>
      </c>
      <c r="AB40" s="28">
        <v>0</v>
      </c>
      <c r="AC40" s="26">
        <v>0</v>
      </c>
      <c r="AD40" s="8">
        <v>1</v>
      </c>
      <c r="AE40">
        <v>1</v>
      </c>
    </row>
    <row r="41" spans="1:32" ht="18.75">
      <c r="A41" s="229">
        <v>6</v>
      </c>
      <c r="B41" s="276" t="s">
        <v>2219</v>
      </c>
      <c r="C41" s="49" t="s">
        <v>2429</v>
      </c>
      <c r="D41" s="229" t="s">
        <v>1954</v>
      </c>
      <c r="E41" s="229" t="s">
        <v>1955</v>
      </c>
      <c r="F41" s="229" t="s">
        <v>25</v>
      </c>
      <c r="G41" s="419">
        <v>79</v>
      </c>
      <c r="H41" s="419">
        <v>79</v>
      </c>
      <c r="I41" s="26">
        <f t="shared" si="11"/>
        <v>100</v>
      </c>
      <c r="J41" s="27">
        <v>0</v>
      </c>
      <c r="K41" s="26">
        <f t="shared" si="12"/>
        <v>0</v>
      </c>
      <c r="L41" s="23">
        <v>0</v>
      </c>
      <c r="M41" s="26">
        <f t="shared" si="13"/>
        <v>0</v>
      </c>
      <c r="N41" s="23">
        <v>0</v>
      </c>
      <c r="O41" s="26">
        <f t="shared" si="14"/>
        <v>0</v>
      </c>
      <c r="P41" s="23">
        <v>0</v>
      </c>
      <c r="Q41" s="26">
        <v>0</v>
      </c>
      <c r="R41" s="23">
        <v>0</v>
      </c>
      <c r="S41" s="26">
        <f t="shared" si="15"/>
        <v>0</v>
      </c>
      <c r="T41" s="23">
        <v>0</v>
      </c>
      <c r="U41" s="26">
        <f t="shared" si="16"/>
        <v>0</v>
      </c>
      <c r="V41" s="23">
        <v>0</v>
      </c>
      <c r="W41" s="26">
        <f t="shared" si="17"/>
        <v>0</v>
      </c>
      <c r="X41" s="23">
        <v>0</v>
      </c>
      <c r="Y41" s="26">
        <f t="shared" si="18"/>
        <v>0</v>
      </c>
      <c r="Z41" s="28">
        <v>0</v>
      </c>
      <c r="AA41" s="26">
        <v>0</v>
      </c>
      <c r="AB41" s="28">
        <v>0</v>
      </c>
      <c r="AC41" s="26">
        <v>0</v>
      </c>
      <c r="AD41" s="8">
        <v>1</v>
      </c>
      <c r="AE41">
        <v>1</v>
      </c>
    </row>
    <row r="42" spans="1:32" s="9" customFormat="1" ht="18.75">
      <c r="A42" s="229">
        <v>7</v>
      </c>
      <c r="B42" s="516" t="s">
        <v>2220</v>
      </c>
      <c r="C42" s="337" t="s">
        <v>660</v>
      </c>
      <c r="D42" s="517" t="s">
        <v>649</v>
      </c>
      <c r="E42" s="517" t="s">
        <v>958</v>
      </c>
      <c r="F42" s="517" t="s">
        <v>25</v>
      </c>
      <c r="G42" s="518">
        <v>326</v>
      </c>
      <c r="H42" s="518">
        <v>314</v>
      </c>
      <c r="I42" s="26">
        <f t="shared" si="11"/>
        <v>96.319018404907979</v>
      </c>
      <c r="J42" s="27">
        <v>0</v>
      </c>
      <c r="K42" s="26">
        <f t="shared" si="12"/>
        <v>0</v>
      </c>
      <c r="L42" s="23">
        <v>0</v>
      </c>
      <c r="M42" s="26">
        <f t="shared" si="13"/>
        <v>0</v>
      </c>
      <c r="N42" s="23">
        <v>0</v>
      </c>
      <c r="O42" s="26">
        <f t="shared" si="14"/>
        <v>0</v>
      </c>
      <c r="P42" s="23">
        <v>0</v>
      </c>
      <c r="Q42" s="26">
        <v>0</v>
      </c>
      <c r="R42" s="23">
        <v>0</v>
      </c>
      <c r="S42" s="26">
        <f t="shared" si="15"/>
        <v>0</v>
      </c>
      <c r="T42" s="23">
        <v>0</v>
      </c>
      <c r="U42" s="26">
        <f t="shared" si="16"/>
        <v>0</v>
      </c>
      <c r="V42" s="23">
        <v>0</v>
      </c>
      <c r="W42" s="26">
        <f t="shared" si="17"/>
        <v>0</v>
      </c>
      <c r="X42" s="23">
        <v>0</v>
      </c>
      <c r="Y42" s="26">
        <f t="shared" si="18"/>
        <v>0</v>
      </c>
      <c r="Z42" s="28">
        <v>0</v>
      </c>
      <c r="AA42" s="26">
        <v>0</v>
      </c>
      <c r="AB42" s="28">
        <v>0</v>
      </c>
      <c r="AC42" s="26">
        <v>0</v>
      </c>
      <c r="AD42" s="9">
        <v>1</v>
      </c>
      <c r="AE42" s="9">
        <v>1</v>
      </c>
    </row>
    <row r="43" spans="1:32" ht="18.75" thickBot="1">
      <c r="A43" s="811" t="s">
        <v>123</v>
      </c>
      <c r="B43" s="811"/>
      <c r="C43" s="811"/>
      <c r="D43" s="811"/>
      <c r="E43" s="811"/>
      <c r="F43" s="811"/>
      <c r="G43" s="96">
        <f>SUM(G37:G42)</f>
        <v>700</v>
      </c>
      <c r="H43" s="96">
        <f>SUM(H37:H42)</f>
        <v>675</v>
      </c>
      <c r="I43" s="171">
        <f>H43/G43*100</f>
        <v>96.428571428571431</v>
      </c>
      <c r="J43" s="96">
        <f>SUM(J37:J42)</f>
        <v>3</v>
      </c>
      <c r="K43" s="171">
        <f>J43/H43*100</f>
        <v>0.44444444444444442</v>
      </c>
      <c r="L43" s="96">
        <f>SUM(L37:L42)</f>
        <v>0</v>
      </c>
      <c r="M43" s="171">
        <f>L43/H43*100</f>
        <v>0</v>
      </c>
      <c r="N43" s="96">
        <f>SUM(N37:N42)</f>
        <v>0</v>
      </c>
      <c r="O43" s="171">
        <f>N43/H43*100</f>
        <v>0</v>
      </c>
      <c r="P43" s="96">
        <f>SUM(P37:P42)</f>
        <v>0</v>
      </c>
      <c r="Q43" s="171">
        <f>P43/H43*100</f>
        <v>0</v>
      </c>
      <c r="R43" s="96">
        <f>SUM(R37:R42)</f>
        <v>0</v>
      </c>
      <c r="S43" s="171">
        <f>R43/H43*100</f>
        <v>0</v>
      </c>
      <c r="T43" s="96">
        <f>SUM(T37:T42)</f>
        <v>0</v>
      </c>
      <c r="U43" s="171">
        <f>T43/H43*100</f>
        <v>0</v>
      </c>
      <c r="V43" s="96">
        <f>SUM(V37:V42)</f>
        <v>0</v>
      </c>
      <c r="W43" s="171">
        <f>V43/H43*100</f>
        <v>0</v>
      </c>
      <c r="X43" s="96">
        <f>SUM(X37:X42)</f>
        <v>3</v>
      </c>
      <c r="Y43" s="171">
        <f>X43/H43*100</f>
        <v>0.44444444444444442</v>
      </c>
      <c r="Z43" s="96">
        <f>SUM(Z37:Z42)</f>
        <v>0</v>
      </c>
      <c r="AA43" s="171">
        <f>Z43/H43*100</f>
        <v>0</v>
      </c>
      <c r="AB43" s="96">
        <f>SUM(AB37:AB42)</f>
        <v>0</v>
      </c>
      <c r="AC43" s="171">
        <f>AB43/H43*100</f>
        <v>0</v>
      </c>
      <c r="AD43" s="8"/>
    </row>
    <row r="44" spans="1:32" ht="15" thickTop="1">
      <c r="A44" s="878" t="s">
        <v>2128</v>
      </c>
      <c r="B44" s="878"/>
      <c r="C44" s="878"/>
      <c r="D44" s="878"/>
      <c r="AD44" s="8"/>
    </row>
    <row r="45" spans="1:32">
      <c r="AD45" s="8"/>
    </row>
    <row r="46" spans="1:32">
      <c r="AD46" s="8"/>
    </row>
    <row r="47" spans="1:32">
      <c r="AD47" s="8"/>
    </row>
    <row r="48" spans="1:32">
      <c r="AD48" s="8"/>
    </row>
    <row r="49" spans="1:30">
      <c r="AD49" s="8"/>
    </row>
    <row r="50" spans="1:30">
      <c r="AD50" s="8"/>
    </row>
    <row r="51" spans="1:30">
      <c r="AD51" s="8"/>
    </row>
    <row r="52" spans="1:30">
      <c r="AD52" s="8"/>
    </row>
    <row r="53" spans="1:30">
      <c r="AD53" s="8"/>
    </row>
    <row r="54" spans="1:30">
      <c r="AD54" s="8"/>
    </row>
    <row r="55" spans="1:30">
      <c r="AD55" s="8"/>
    </row>
    <row r="56" spans="1:30">
      <c r="AD56" s="8"/>
    </row>
    <row r="57" spans="1:30">
      <c r="AD57" s="8"/>
    </row>
    <row r="58" spans="1:30">
      <c r="AD58" s="8"/>
    </row>
    <row r="59" spans="1:30" ht="26.25">
      <c r="A59" s="879" t="s">
        <v>2405</v>
      </c>
      <c r="B59" s="879"/>
      <c r="C59" s="879"/>
      <c r="D59" s="879"/>
      <c r="E59" s="879"/>
      <c r="F59" s="879"/>
      <c r="G59" s="879"/>
      <c r="H59" s="879"/>
      <c r="I59" s="879"/>
      <c r="J59" s="879"/>
      <c r="K59" s="879"/>
      <c r="L59" s="879"/>
      <c r="M59" s="879"/>
      <c r="N59" s="879"/>
      <c r="O59" s="879"/>
      <c r="P59" s="879"/>
      <c r="Q59" s="879"/>
      <c r="R59" s="879"/>
      <c r="S59" s="879"/>
      <c r="T59" s="879"/>
      <c r="U59" s="879"/>
      <c r="V59" s="879"/>
      <c r="W59" s="879"/>
      <c r="X59" s="879"/>
      <c r="Y59" s="879"/>
      <c r="Z59" s="879"/>
      <c r="AA59" s="879"/>
      <c r="AB59" s="879"/>
      <c r="AC59" s="879"/>
      <c r="AD59" s="879"/>
    </row>
    <row r="60" spans="1:30" ht="23.25">
      <c r="A60" s="880" t="s">
        <v>133</v>
      </c>
      <c r="B60" s="880"/>
      <c r="C60" s="880"/>
      <c r="D60" s="880"/>
      <c r="E60" s="880"/>
      <c r="F60" s="880"/>
      <c r="G60" s="880"/>
      <c r="H60" s="880"/>
      <c r="I60" s="880"/>
      <c r="J60" s="880"/>
      <c r="K60" s="880"/>
      <c r="L60" s="880"/>
      <c r="M60" s="880"/>
      <c r="N60" s="880"/>
      <c r="O60" s="880"/>
      <c r="P60" s="880"/>
      <c r="Q60" s="880"/>
      <c r="R60" s="880"/>
      <c r="S60" s="880"/>
      <c r="T60" s="880"/>
      <c r="U60" s="880"/>
      <c r="V60" s="880"/>
      <c r="W60" s="880"/>
      <c r="X60" s="880"/>
      <c r="Y60" s="880"/>
      <c r="Z60" s="880"/>
      <c r="AA60" s="880"/>
      <c r="AB60" s="880"/>
      <c r="AC60" s="880"/>
      <c r="AD60" s="880"/>
    </row>
    <row r="61" spans="1:30" ht="23.25">
      <c r="A61" s="448"/>
      <c r="B61" s="453"/>
      <c r="C61" s="453"/>
      <c r="D61" s="453"/>
      <c r="E61" s="453"/>
      <c r="F61" s="453"/>
      <c r="G61" s="295"/>
      <c r="H61" s="295"/>
      <c r="I61" s="453"/>
      <c r="J61" s="295"/>
      <c r="K61" s="453"/>
      <c r="L61" s="295"/>
      <c r="M61" s="453"/>
      <c r="N61" s="295"/>
      <c r="O61" s="453"/>
      <c r="P61" s="295"/>
      <c r="Q61" s="453"/>
      <c r="R61" s="295"/>
      <c r="S61" s="453"/>
      <c r="T61" s="295"/>
      <c r="U61" s="453"/>
      <c r="V61" s="295"/>
      <c r="W61" s="453"/>
      <c r="X61" s="295"/>
      <c r="Y61" s="453"/>
      <c r="Z61" s="295"/>
      <c r="AA61" s="453"/>
      <c r="AB61" s="295"/>
      <c r="AC61" s="453"/>
      <c r="AD61" s="2"/>
    </row>
    <row r="62" spans="1:30" ht="23.25">
      <c r="A62" s="56"/>
      <c r="B62" s="863" t="s">
        <v>626</v>
      </c>
      <c r="C62" s="863"/>
      <c r="D62" s="863"/>
      <c r="E62" s="863"/>
      <c r="F62" s="863"/>
      <c r="G62" s="863"/>
      <c r="H62" s="863"/>
      <c r="I62" s="863"/>
      <c r="J62" s="863"/>
      <c r="K62" s="863"/>
      <c r="L62" s="863"/>
      <c r="M62" s="863"/>
      <c r="N62" s="863"/>
      <c r="O62" s="863"/>
      <c r="P62" s="863"/>
      <c r="Q62" s="863"/>
      <c r="R62" s="863"/>
      <c r="S62" s="863"/>
      <c r="T62" s="863"/>
      <c r="U62" s="863"/>
      <c r="V62" s="863"/>
      <c r="W62" s="863"/>
      <c r="X62" s="863"/>
      <c r="Y62" s="863"/>
      <c r="Z62" s="863"/>
      <c r="AA62" s="863"/>
      <c r="AB62" s="863"/>
      <c r="AC62" s="863"/>
      <c r="AD62" s="8"/>
    </row>
    <row r="63" spans="1:30" ht="23.25">
      <c r="A63" s="56" t="s">
        <v>719</v>
      </c>
      <c r="B63" s="863" t="s">
        <v>1869</v>
      </c>
      <c r="C63" s="863"/>
      <c r="D63" s="863"/>
      <c r="E63" s="863"/>
      <c r="F63" s="863"/>
      <c r="G63" s="295"/>
      <c r="H63" s="295"/>
      <c r="I63" s="454"/>
      <c r="J63" s="295"/>
      <c r="K63" s="454"/>
      <c r="L63" s="295"/>
      <c r="M63" s="454"/>
      <c r="N63" s="295"/>
      <c r="O63" s="454"/>
      <c r="P63" s="295"/>
      <c r="Q63" s="454"/>
      <c r="R63" s="295"/>
      <c r="S63" s="454"/>
      <c r="T63" s="295"/>
      <c r="U63" s="454"/>
      <c r="V63" s="295"/>
      <c r="W63" s="454"/>
      <c r="X63" s="295"/>
      <c r="Y63" s="454"/>
      <c r="Z63" s="295"/>
      <c r="AA63" s="454"/>
      <c r="AB63" s="295"/>
      <c r="AC63" s="454"/>
      <c r="AD63" s="8"/>
    </row>
    <row r="64" spans="1:30" ht="23.25">
      <c r="A64" s="56"/>
      <c r="B64" s="454"/>
      <c r="C64" s="454"/>
      <c r="D64" s="454"/>
      <c r="E64" s="454"/>
      <c r="F64" s="454"/>
      <c r="G64" s="295"/>
      <c r="H64" s="295"/>
      <c r="I64" s="454"/>
      <c r="J64" s="295"/>
      <c r="K64" s="454"/>
      <c r="L64" s="295"/>
      <c r="M64" s="454"/>
      <c r="N64" s="295"/>
      <c r="O64" s="454"/>
      <c r="P64" s="295"/>
      <c r="Q64" s="454"/>
      <c r="R64" s="295"/>
      <c r="S64" s="454"/>
      <c r="T64" s="295"/>
      <c r="U64" s="454"/>
      <c r="V64" s="295"/>
      <c r="W64" s="454"/>
      <c r="X64" s="295"/>
      <c r="Y64" s="454"/>
      <c r="Z64" s="295"/>
      <c r="AA64" s="454"/>
      <c r="AB64" s="295"/>
      <c r="AC64" s="454"/>
      <c r="AD64" s="8"/>
    </row>
    <row r="65" spans="1:31" ht="23.25">
      <c r="A65" s="56"/>
      <c r="B65" s="453"/>
      <c r="C65" s="453"/>
      <c r="D65" s="453"/>
      <c r="E65" s="453"/>
      <c r="F65" s="453"/>
      <c r="G65" s="295"/>
      <c r="H65" s="295"/>
      <c r="I65" s="453"/>
      <c r="J65" s="295"/>
      <c r="K65" s="453"/>
      <c r="L65" s="295"/>
      <c r="M65" s="453"/>
      <c r="N65" s="295"/>
      <c r="O65" s="453"/>
      <c r="P65" s="295"/>
      <c r="Q65" s="453"/>
      <c r="R65" s="295"/>
      <c r="S65" s="453"/>
      <c r="T65" s="295"/>
      <c r="U65" s="453"/>
      <c r="V65" s="295"/>
      <c r="W65" s="453"/>
      <c r="X65" s="295"/>
      <c r="Y65" s="453"/>
      <c r="Z65" s="295"/>
      <c r="AA65" s="453"/>
      <c r="AB65" s="295"/>
      <c r="AC65" s="453"/>
      <c r="AD65" s="8"/>
    </row>
    <row r="66" spans="1:31" ht="18">
      <c r="A66" s="740" t="s">
        <v>940</v>
      </c>
      <c r="B66" s="740" t="s">
        <v>941</v>
      </c>
      <c r="C66" s="740" t="s">
        <v>627</v>
      </c>
      <c r="D66" s="740" t="s">
        <v>944</v>
      </c>
      <c r="E66" s="740" t="s">
        <v>945</v>
      </c>
      <c r="F66" s="740" t="s">
        <v>1139</v>
      </c>
      <c r="G66" s="743" t="s">
        <v>946</v>
      </c>
      <c r="H66" s="840" t="s">
        <v>947</v>
      </c>
      <c r="I66" s="838" t="s">
        <v>948</v>
      </c>
      <c r="J66" s="765" t="s">
        <v>928</v>
      </c>
      <c r="K66" s="766"/>
      <c r="L66" s="751" t="s">
        <v>929</v>
      </c>
      <c r="M66" s="764"/>
      <c r="N66" s="764"/>
      <c r="O66" s="764"/>
      <c r="P66" s="764"/>
      <c r="Q66" s="764"/>
      <c r="R66" s="764"/>
      <c r="S66" s="764"/>
      <c r="T66" s="764"/>
      <c r="U66" s="764"/>
      <c r="V66" s="764"/>
      <c r="W66" s="764"/>
      <c r="X66" s="764"/>
      <c r="Y66" s="764"/>
      <c r="Z66" s="764"/>
      <c r="AA66" s="764"/>
      <c r="AB66" s="764"/>
      <c r="AC66" s="752"/>
      <c r="AD66" s="8"/>
    </row>
    <row r="67" spans="1:31" ht="18">
      <c r="A67" s="741"/>
      <c r="B67" s="741"/>
      <c r="C67" s="741"/>
      <c r="D67" s="741"/>
      <c r="E67" s="741"/>
      <c r="F67" s="816"/>
      <c r="G67" s="744"/>
      <c r="H67" s="841"/>
      <c r="I67" s="839"/>
      <c r="J67" s="767"/>
      <c r="K67" s="768"/>
      <c r="L67" s="808" t="s">
        <v>930</v>
      </c>
      <c r="M67" s="809"/>
      <c r="N67" s="808" t="s">
        <v>931</v>
      </c>
      <c r="O67" s="809"/>
      <c r="P67" s="808" t="s">
        <v>932</v>
      </c>
      <c r="Q67" s="809"/>
      <c r="R67" s="808" t="s">
        <v>933</v>
      </c>
      <c r="S67" s="809"/>
      <c r="T67" s="808" t="s">
        <v>934</v>
      </c>
      <c r="U67" s="809"/>
      <c r="V67" s="808" t="s">
        <v>935</v>
      </c>
      <c r="W67" s="809"/>
      <c r="X67" s="808" t="s">
        <v>936</v>
      </c>
      <c r="Y67" s="809"/>
      <c r="Z67" s="808" t="s">
        <v>950</v>
      </c>
      <c r="AA67" s="809"/>
      <c r="AB67" s="808" t="s">
        <v>951</v>
      </c>
      <c r="AC67" s="809"/>
      <c r="AD67" s="8"/>
    </row>
    <row r="68" spans="1:31" ht="54">
      <c r="A68" s="742"/>
      <c r="B68" s="742"/>
      <c r="C68" s="742"/>
      <c r="D68" s="742"/>
      <c r="E68" s="742"/>
      <c r="F68" s="817"/>
      <c r="G68" s="745"/>
      <c r="H68" s="449" t="s">
        <v>126</v>
      </c>
      <c r="I68" s="451" t="s">
        <v>938</v>
      </c>
      <c r="J68" s="416" t="s">
        <v>937</v>
      </c>
      <c r="K68" s="65" t="s">
        <v>949</v>
      </c>
      <c r="L68" s="416" t="s">
        <v>937</v>
      </c>
      <c r="M68" s="65" t="s">
        <v>949</v>
      </c>
      <c r="N68" s="416" t="s">
        <v>937</v>
      </c>
      <c r="O68" s="65" t="s">
        <v>949</v>
      </c>
      <c r="P68" s="416" t="s">
        <v>937</v>
      </c>
      <c r="Q68" s="65" t="s">
        <v>949</v>
      </c>
      <c r="R68" s="416" t="s">
        <v>937</v>
      </c>
      <c r="S68" s="65" t="s">
        <v>949</v>
      </c>
      <c r="T68" s="416" t="s">
        <v>937</v>
      </c>
      <c r="U68" s="65" t="s">
        <v>949</v>
      </c>
      <c r="V68" s="416" t="s">
        <v>937</v>
      </c>
      <c r="W68" s="65" t="s">
        <v>949</v>
      </c>
      <c r="X68" s="416" t="s">
        <v>937</v>
      </c>
      <c r="Y68" s="65" t="s">
        <v>949</v>
      </c>
      <c r="Z68" s="416" t="s">
        <v>937</v>
      </c>
      <c r="AA68" s="65" t="s">
        <v>949</v>
      </c>
      <c r="AB68" s="416" t="s">
        <v>937</v>
      </c>
      <c r="AC68" s="65" t="s">
        <v>949</v>
      </c>
      <c r="AD68" s="8"/>
    </row>
    <row r="69" spans="1:31" s="9" customFormat="1" ht="18.75">
      <c r="A69" s="30">
        <v>1</v>
      </c>
      <c r="B69" s="377" t="s">
        <v>2196</v>
      </c>
      <c r="C69" s="284" t="s">
        <v>661</v>
      </c>
      <c r="D69" s="200" t="s">
        <v>662</v>
      </c>
      <c r="E69" s="200" t="s">
        <v>663</v>
      </c>
      <c r="F69" s="200" t="s">
        <v>1287</v>
      </c>
      <c r="G69" s="527">
        <v>130</v>
      </c>
      <c r="H69" s="527">
        <v>130</v>
      </c>
      <c r="I69" s="478">
        <f t="shared" ref="I69:I80" si="19">H69*100/G69</f>
        <v>100</v>
      </c>
      <c r="J69" s="528">
        <v>0</v>
      </c>
      <c r="K69" s="478">
        <f t="shared" ref="K69:K80" si="20">J69*100/H69</f>
        <v>0</v>
      </c>
      <c r="L69" s="529">
        <v>0</v>
      </c>
      <c r="M69" s="478">
        <f t="shared" ref="M69:M80" si="21">L69*100/H69</f>
        <v>0</v>
      </c>
      <c r="N69" s="529">
        <v>0</v>
      </c>
      <c r="O69" s="478">
        <f t="shared" ref="O69:O80" si="22">N69*100/H69</f>
        <v>0</v>
      </c>
      <c r="P69" s="529">
        <v>0</v>
      </c>
      <c r="Q69" s="478">
        <f t="shared" ref="Q69:Q80" si="23">P69*100/H69</f>
        <v>0</v>
      </c>
      <c r="R69" s="529">
        <v>0</v>
      </c>
      <c r="S69" s="478">
        <f t="shared" ref="S69:S80" si="24">R69*100/H69</f>
        <v>0</v>
      </c>
      <c r="T69" s="529">
        <v>0</v>
      </c>
      <c r="U69" s="478">
        <f t="shared" ref="U69:U80" si="25">T69*100/H69</f>
        <v>0</v>
      </c>
      <c r="V69" s="529">
        <v>0</v>
      </c>
      <c r="W69" s="478">
        <f t="shared" ref="W69:W80" si="26">V69*100/H69</f>
        <v>0</v>
      </c>
      <c r="X69" s="529">
        <v>0</v>
      </c>
      <c r="Y69" s="478">
        <f t="shared" ref="Y69:Y80" si="27">X69*100/H69</f>
        <v>0</v>
      </c>
      <c r="Z69" s="529">
        <v>0</v>
      </c>
      <c r="AA69" s="530">
        <f t="shared" ref="AA69:AA80" si="28">Z69*100/H69</f>
        <v>0</v>
      </c>
      <c r="AB69" s="529">
        <v>0</v>
      </c>
      <c r="AC69" s="530">
        <f t="shared" ref="AC69:AC80" si="29">AB69*100/H69</f>
        <v>0</v>
      </c>
      <c r="AD69" s="9">
        <v>1</v>
      </c>
      <c r="AE69" s="9">
        <v>1</v>
      </c>
    </row>
    <row r="70" spans="1:31" s="9" customFormat="1" ht="18.75">
      <c r="A70" s="23">
        <v>2</v>
      </c>
      <c r="B70" s="51" t="s">
        <v>2197</v>
      </c>
      <c r="C70" s="288" t="s">
        <v>664</v>
      </c>
      <c r="D70" s="32" t="s">
        <v>665</v>
      </c>
      <c r="E70" s="32" t="s">
        <v>1284</v>
      </c>
      <c r="F70" s="200" t="s">
        <v>1287</v>
      </c>
      <c r="G70" s="160">
        <v>87</v>
      </c>
      <c r="H70" s="160">
        <v>87</v>
      </c>
      <c r="I70" s="143">
        <f t="shared" si="19"/>
        <v>100</v>
      </c>
      <c r="J70" s="144">
        <v>0</v>
      </c>
      <c r="K70" s="143">
        <f t="shared" si="20"/>
        <v>0</v>
      </c>
      <c r="L70" s="145">
        <v>0</v>
      </c>
      <c r="M70" s="143">
        <f t="shared" si="21"/>
        <v>0</v>
      </c>
      <c r="N70" s="145">
        <v>0</v>
      </c>
      <c r="O70" s="143">
        <f t="shared" si="22"/>
        <v>0</v>
      </c>
      <c r="P70" s="145">
        <v>0</v>
      </c>
      <c r="Q70" s="143">
        <f t="shared" si="23"/>
        <v>0</v>
      </c>
      <c r="R70" s="145">
        <v>0</v>
      </c>
      <c r="S70" s="143">
        <f t="shared" si="24"/>
        <v>0</v>
      </c>
      <c r="T70" s="145">
        <v>0</v>
      </c>
      <c r="U70" s="143">
        <f t="shared" si="25"/>
        <v>0</v>
      </c>
      <c r="V70" s="145">
        <v>0</v>
      </c>
      <c r="W70" s="143">
        <f t="shared" si="26"/>
        <v>0</v>
      </c>
      <c r="X70" s="145">
        <v>0</v>
      </c>
      <c r="Y70" s="143">
        <f t="shared" si="27"/>
        <v>0</v>
      </c>
      <c r="Z70" s="145">
        <v>0</v>
      </c>
      <c r="AA70" s="146">
        <f t="shared" si="28"/>
        <v>0</v>
      </c>
      <c r="AB70" s="145">
        <v>0</v>
      </c>
      <c r="AC70" s="146">
        <f t="shared" si="29"/>
        <v>0</v>
      </c>
      <c r="AD70" s="9">
        <v>1</v>
      </c>
      <c r="AE70" s="9">
        <v>1</v>
      </c>
    </row>
    <row r="71" spans="1:31" s="9" customFormat="1" ht="18.75">
      <c r="A71" s="23">
        <v>3</v>
      </c>
      <c r="B71" s="51" t="s">
        <v>2198</v>
      </c>
      <c r="C71" s="288" t="s">
        <v>666</v>
      </c>
      <c r="D71" s="32" t="s">
        <v>667</v>
      </c>
      <c r="E71" s="32" t="s">
        <v>1284</v>
      </c>
      <c r="F71" s="200" t="s">
        <v>1287</v>
      </c>
      <c r="G71" s="160">
        <v>131</v>
      </c>
      <c r="H71" s="160">
        <v>131</v>
      </c>
      <c r="I71" s="143">
        <f t="shared" si="19"/>
        <v>100</v>
      </c>
      <c r="J71" s="144">
        <v>0</v>
      </c>
      <c r="K71" s="143">
        <f t="shared" si="20"/>
        <v>0</v>
      </c>
      <c r="L71" s="145">
        <v>0</v>
      </c>
      <c r="M71" s="143">
        <f t="shared" si="21"/>
        <v>0</v>
      </c>
      <c r="N71" s="145">
        <v>0</v>
      </c>
      <c r="O71" s="143">
        <f t="shared" si="22"/>
        <v>0</v>
      </c>
      <c r="P71" s="145">
        <v>0</v>
      </c>
      <c r="Q71" s="143">
        <f t="shared" si="23"/>
        <v>0</v>
      </c>
      <c r="R71" s="145">
        <v>0</v>
      </c>
      <c r="S71" s="143">
        <f t="shared" si="24"/>
        <v>0</v>
      </c>
      <c r="T71" s="145">
        <v>0</v>
      </c>
      <c r="U71" s="143">
        <f t="shared" si="25"/>
        <v>0</v>
      </c>
      <c r="V71" s="145">
        <v>0</v>
      </c>
      <c r="W71" s="143">
        <f t="shared" si="26"/>
        <v>0</v>
      </c>
      <c r="X71" s="145">
        <v>0</v>
      </c>
      <c r="Y71" s="143">
        <f t="shared" si="27"/>
        <v>0</v>
      </c>
      <c r="Z71" s="145">
        <v>0</v>
      </c>
      <c r="AA71" s="146">
        <f t="shared" si="28"/>
        <v>0</v>
      </c>
      <c r="AB71" s="145">
        <v>0</v>
      </c>
      <c r="AC71" s="146">
        <f t="shared" si="29"/>
        <v>0</v>
      </c>
      <c r="AD71" s="9">
        <v>1</v>
      </c>
      <c r="AE71" s="9">
        <v>1</v>
      </c>
    </row>
    <row r="72" spans="1:31" s="9" customFormat="1" ht="18.75">
      <c r="A72" s="23">
        <v>4</v>
      </c>
      <c r="B72" s="51" t="s">
        <v>2199</v>
      </c>
      <c r="C72" s="288" t="s">
        <v>668</v>
      </c>
      <c r="D72" s="32" t="s">
        <v>669</v>
      </c>
      <c r="E72" s="32" t="s">
        <v>1284</v>
      </c>
      <c r="F72" s="200" t="s">
        <v>1287</v>
      </c>
      <c r="G72" s="160">
        <v>86</v>
      </c>
      <c r="H72" s="160">
        <v>86</v>
      </c>
      <c r="I72" s="143">
        <f t="shared" si="19"/>
        <v>100</v>
      </c>
      <c r="J72" s="144">
        <v>0</v>
      </c>
      <c r="K72" s="143">
        <f t="shared" si="20"/>
        <v>0</v>
      </c>
      <c r="L72" s="145">
        <v>0</v>
      </c>
      <c r="M72" s="143">
        <f t="shared" si="21"/>
        <v>0</v>
      </c>
      <c r="N72" s="145">
        <v>0</v>
      </c>
      <c r="O72" s="143">
        <f t="shared" si="22"/>
        <v>0</v>
      </c>
      <c r="P72" s="145">
        <v>0</v>
      </c>
      <c r="Q72" s="143">
        <f t="shared" si="23"/>
        <v>0</v>
      </c>
      <c r="R72" s="145">
        <v>0</v>
      </c>
      <c r="S72" s="143">
        <f t="shared" si="24"/>
        <v>0</v>
      </c>
      <c r="T72" s="145">
        <v>0</v>
      </c>
      <c r="U72" s="143">
        <f t="shared" si="25"/>
        <v>0</v>
      </c>
      <c r="V72" s="145">
        <v>0</v>
      </c>
      <c r="W72" s="143">
        <f t="shared" si="26"/>
        <v>0</v>
      </c>
      <c r="X72" s="145">
        <v>0</v>
      </c>
      <c r="Y72" s="143">
        <f t="shared" si="27"/>
        <v>0</v>
      </c>
      <c r="Z72" s="145">
        <v>0</v>
      </c>
      <c r="AA72" s="146">
        <f t="shared" si="28"/>
        <v>0</v>
      </c>
      <c r="AB72" s="145">
        <v>0</v>
      </c>
      <c r="AC72" s="146">
        <f t="shared" si="29"/>
        <v>0</v>
      </c>
      <c r="AD72" s="9">
        <v>1</v>
      </c>
      <c r="AE72" s="9">
        <v>1</v>
      </c>
    </row>
    <row r="73" spans="1:31" s="9" customFormat="1" ht="18.75">
      <c r="A73" s="23">
        <v>5</v>
      </c>
      <c r="B73" s="51" t="s">
        <v>2200</v>
      </c>
      <c r="C73" s="288" t="s">
        <v>670</v>
      </c>
      <c r="D73" s="32" t="s">
        <v>671</v>
      </c>
      <c r="E73" s="32" t="s">
        <v>672</v>
      </c>
      <c r="F73" s="200" t="s">
        <v>1287</v>
      </c>
      <c r="G73" s="160">
        <v>89</v>
      </c>
      <c r="H73" s="160">
        <v>89</v>
      </c>
      <c r="I73" s="143">
        <f t="shared" si="19"/>
        <v>100</v>
      </c>
      <c r="J73" s="144">
        <v>0</v>
      </c>
      <c r="K73" s="143">
        <f t="shared" si="20"/>
        <v>0</v>
      </c>
      <c r="L73" s="145">
        <v>0</v>
      </c>
      <c r="M73" s="143">
        <f t="shared" si="21"/>
        <v>0</v>
      </c>
      <c r="N73" s="145">
        <v>0</v>
      </c>
      <c r="O73" s="143">
        <f t="shared" si="22"/>
        <v>0</v>
      </c>
      <c r="P73" s="145">
        <v>0</v>
      </c>
      <c r="Q73" s="143">
        <f t="shared" si="23"/>
        <v>0</v>
      </c>
      <c r="R73" s="145">
        <v>0</v>
      </c>
      <c r="S73" s="143">
        <f t="shared" si="24"/>
        <v>0</v>
      </c>
      <c r="T73" s="145">
        <v>0</v>
      </c>
      <c r="U73" s="143">
        <f t="shared" si="25"/>
        <v>0</v>
      </c>
      <c r="V73" s="145">
        <v>0</v>
      </c>
      <c r="W73" s="143">
        <f t="shared" si="26"/>
        <v>0</v>
      </c>
      <c r="X73" s="145">
        <v>0</v>
      </c>
      <c r="Y73" s="143">
        <f t="shared" si="27"/>
        <v>0</v>
      </c>
      <c r="Z73" s="145">
        <v>0</v>
      </c>
      <c r="AA73" s="146">
        <f t="shared" si="28"/>
        <v>0</v>
      </c>
      <c r="AB73" s="145">
        <v>0</v>
      </c>
      <c r="AC73" s="146">
        <f t="shared" si="29"/>
        <v>0</v>
      </c>
      <c r="AD73" s="9">
        <v>1</v>
      </c>
      <c r="AE73" s="9">
        <v>1</v>
      </c>
    </row>
    <row r="74" spans="1:31" s="9" customFormat="1" ht="18.75">
      <c r="A74" s="23">
        <v>6</v>
      </c>
      <c r="B74" s="51" t="s">
        <v>2201</v>
      </c>
      <c r="C74" s="288" t="s">
        <v>673</v>
      </c>
      <c r="D74" s="32" t="s">
        <v>667</v>
      </c>
      <c r="E74" s="32" t="s">
        <v>674</v>
      </c>
      <c r="F74" s="200" t="s">
        <v>1287</v>
      </c>
      <c r="G74" s="160">
        <v>244</v>
      </c>
      <c r="H74" s="160">
        <v>244</v>
      </c>
      <c r="I74" s="143">
        <f t="shared" si="19"/>
        <v>100</v>
      </c>
      <c r="J74" s="144">
        <v>0</v>
      </c>
      <c r="K74" s="143">
        <f t="shared" si="20"/>
        <v>0</v>
      </c>
      <c r="L74" s="145">
        <v>0</v>
      </c>
      <c r="M74" s="143">
        <f t="shared" si="21"/>
        <v>0</v>
      </c>
      <c r="N74" s="145">
        <v>0</v>
      </c>
      <c r="O74" s="143">
        <f t="shared" si="22"/>
        <v>0</v>
      </c>
      <c r="P74" s="145">
        <v>0</v>
      </c>
      <c r="Q74" s="143">
        <f t="shared" si="23"/>
        <v>0</v>
      </c>
      <c r="R74" s="145">
        <v>0</v>
      </c>
      <c r="S74" s="143">
        <f t="shared" si="24"/>
        <v>0</v>
      </c>
      <c r="T74" s="145">
        <v>0</v>
      </c>
      <c r="U74" s="143">
        <f t="shared" si="25"/>
        <v>0</v>
      </c>
      <c r="V74" s="145">
        <v>0</v>
      </c>
      <c r="W74" s="143">
        <f t="shared" si="26"/>
        <v>0</v>
      </c>
      <c r="X74" s="145">
        <v>0</v>
      </c>
      <c r="Y74" s="143">
        <f t="shared" si="27"/>
        <v>0</v>
      </c>
      <c r="Z74" s="145">
        <v>0</v>
      </c>
      <c r="AA74" s="146">
        <f t="shared" si="28"/>
        <v>0</v>
      </c>
      <c r="AB74" s="145">
        <v>0</v>
      </c>
      <c r="AC74" s="146">
        <f t="shared" si="29"/>
        <v>0</v>
      </c>
      <c r="AD74" s="9">
        <v>1</v>
      </c>
      <c r="AE74" s="9">
        <v>1</v>
      </c>
    </row>
    <row r="75" spans="1:31" s="9" customFormat="1" ht="18.75">
      <c r="A75" s="23">
        <v>7</v>
      </c>
      <c r="B75" s="51" t="s">
        <v>1856</v>
      </c>
      <c r="C75" s="288" t="s">
        <v>675</v>
      </c>
      <c r="D75" s="32" t="s">
        <v>676</v>
      </c>
      <c r="E75" s="32" t="s">
        <v>677</v>
      </c>
      <c r="F75" s="200" t="s">
        <v>1287</v>
      </c>
      <c r="G75" s="160">
        <v>41</v>
      </c>
      <c r="H75" s="160">
        <v>41</v>
      </c>
      <c r="I75" s="143">
        <f t="shared" si="19"/>
        <v>100</v>
      </c>
      <c r="J75" s="144">
        <v>0</v>
      </c>
      <c r="K75" s="143">
        <f t="shared" si="20"/>
        <v>0</v>
      </c>
      <c r="L75" s="145">
        <v>0</v>
      </c>
      <c r="M75" s="143">
        <f t="shared" si="21"/>
        <v>0</v>
      </c>
      <c r="N75" s="145">
        <v>0</v>
      </c>
      <c r="O75" s="143">
        <f t="shared" si="22"/>
        <v>0</v>
      </c>
      <c r="P75" s="145">
        <v>0</v>
      </c>
      <c r="Q75" s="143">
        <f t="shared" si="23"/>
        <v>0</v>
      </c>
      <c r="R75" s="145">
        <v>0</v>
      </c>
      <c r="S75" s="143">
        <f t="shared" si="24"/>
        <v>0</v>
      </c>
      <c r="T75" s="145">
        <v>0</v>
      </c>
      <c r="U75" s="143">
        <f t="shared" si="25"/>
        <v>0</v>
      </c>
      <c r="V75" s="145">
        <v>0</v>
      </c>
      <c r="W75" s="143">
        <f t="shared" si="26"/>
        <v>0</v>
      </c>
      <c r="X75" s="145">
        <v>0</v>
      </c>
      <c r="Y75" s="143">
        <f t="shared" si="27"/>
        <v>0</v>
      </c>
      <c r="Z75" s="145">
        <v>0</v>
      </c>
      <c r="AA75" s="146">
        <f t="shared" si="28"/>
        <v>0</v>
      </c>
      <c r="AB75" s="145">
        <v>0</v>
      </c>
      <c r="AC75" s="146">
        <f t="shared" si="29"/>
        <v>0</v>
      </c>
      <c r="AD75" s="9">
        <v>1</v>
      </c>
      <c r="AE75" s="9">
        <v>1</v>
      </c>
    </row>
    <row r="76" spans="1:31" s="9" customFormat="1" ht="18.75">
      <c r="A76" s="23">
        <v>8</v>
      </c>
      <c r="B76" s="51" t="s">
        <v>2202</v>
      </c>
      <c r="C76" s="288" t="s">
        <v>678</v>
      </c>
      <c r="D76" s="32" t="s">
        <v>679</v>
      </c>
      <c r="E76" s="32" t="s">
        <v>680</v>
      </c>
      <c r="F76" s="200" t="s">
        <v>1287</v>
      </c>
      <c r="G76" s="160">
        <v>121</v>
      </c>
      <c r="H76" s="160">
        <v>121</v>
      </c>
      <c r="I76" s="143">
        <f t="shared" si="19"/>
        <v>100</v>
      </c>
      <c r="J76" s="144">
        <v>1</v>
      </c>
      <c r="K76" s="143">
        <f t="shared" si="20"/>
        <v>0.82644628099173556</v>
      </c>
      <c r="L76" s="145">
        <v>0</v>
      </c>
      <c r="M76" s="143">
        <f t="shared" si="21"/>
        <v>0</v>
      </c>
      <c r="N76" s="145">
        <v>1</v>
      </c>
      <c r="O76" s="143">
        <f t="shared" si="22"/>
        <v>0.82644628099173556</v>
      </c>
      <c r="P76" s="145">
        <v>0</v>
      </c>
      <c r="Q76" s="143" t="s">
        <v>2468</v>
      </c>
      <c r="R76" s="145">
        <v>0</v>
      </c>
      <c r="S76" s="143">
        <f t="shared" si="24"/>
        <v>0</v>
      </c>
      <c r="T76" s="145">
        <v>0</v>
      </c>
      <c r="U76" s="143">
        <f t="shared" si="25"/>
        <v>0</v>
      </c>
      <c r="V76" s="145">
        <v>0</v>
      </c>
      <c r="W76" s="143">
        <f t="shared" si="26"/>
        <v>0</v>
      </c>
      <c r="X76" s="145">
        <v>0</v>
      </c>
      <c r="Y76" s="143">
        <f t="shared" si="27"/>
        <v>0</v>
      </c>
      <c r="Z76" s="145">
        <v>0</v>
      </c>
      <c r="AA76" s="146">
        <f t="shared" si="28"/>
        <v>0</v>
      </c>
      <c r="AB76" s="145">
        <v>0</v>
      </c>
      <c r="AC76" s="146">
        <f t="shared" si="29"/>
        <v>0</v>
      </c>
      <c r="AD76" s="9">
        <v>1</v>
      </c>
      <c r="AE76" s="9">
        <v>1</v>
      </c>
    </row>
    <row r="77" spans="1:31" s="9" customFormat="1" ht="18.75">
      <c r="A77" s="23">
        <v>9</v>
      </c>
      <c r="B77" s="51" t="s">
        <v>2203</v>
      </c>
      <c r="C77" s="288" t="s">
        <v>681</v>
      </c>
      <c r="D77" s="32" t="s">
        <v>682</v>
      </c>
      <c r="E77" s="32" t="s">
        <v>683</v>
      </c>
      <c r="F77" s="200" t="s">
        <v>1287</v>
      </c>
      <c r="G77" s="160">
        <v>144</v>
      </c>
      <c r="H77" s="160">
        <v>144</v>
      </c>
      <c r="I77" s="143">
        <f t="shared" si="19"/>
        <v>100</v>
      </c>
      <c r="J77" s="144">
        <v>2</v>
      </c>
      <c r="K77" s="143">
        <f t="shared" si="20"/>
        <v>1.3888888888888888</v>
      </c>
      <c r="L77" s="145">
        <v>0</v>
      </c>
      <c r="M77" s="143">
        <f t="shared" si="21"/>
        <v>0</v>
      </c>
      <c r="N77" s="145">
        <v>2</v>
      </c>
      <c r="O77" s="143">
        <f t="shared" si="22"/>
        <v>1.3888888888888888</v>
      </c>
      <c r="P77" s="145">
        <v>0</v>
      </c>
      <c r="Q77" s="143">
        <f t="shared" si="23"/>
        <v>0</v>
      </c>
      <c r="R77" s="145">
        <v>0</v>
      </c>
      <c r="S77" s="143">
        <f t="shared" si="24"/>
        <v>0</v>
      </c>
      <c r="T77" s="145">
        <v>0</v>
      </c>
      <c r="U77" s="143">
        <f t="shared" si="25"/>
        <v>0</v>
      </c>
      <c r="V77" s="145">
        <v>0</v>
      </c>
      <c r="W77" s="143">
        <f t="shared" si="26"/>
        <v>0</v>
      </c>
      <c r="X77" s="145">
        <v>0</v>
      </c>
      <c r="Y77" s="143">
        <f t="shared" si="27"/>
        <v>0</v>
      </c>
      <c r="Z77" s="145">
        <v>0</v>
      </c>
      <c r="AA77" s="146">
        <f t="shared" si="28"/>
        <v>0</v>
      </c>
      <c r="AB77" s="145">
        <v>0</v>
      </c>
      <c r="AC77" s="146">
        <f t="shared" si="29"/>
        <v>0</v>
      </c>
      <c r="AD77" s="9">
        <v>1</v>
      </c>
      <c r="AE77" s="9">
        <v>1</v>
      </c>
    </row>
    <row r="78" spans="1:31" s="9" customFormat="1" ht="18.75">
      <c r="A78" s="23">
        <v>10</v>
      </c>
      <c r="B78" s="51" t="s">
        <v>2204</v>
      </c>
      <c r="C78" s="288" t="s">
        <v>684</v>
      </c>
      <c r="D78" s="32" t="s">
        <v>685</v>
      </c>
      <c r="E78" s="32" t="s">
        <v>703</v>
      </c>
      <c r="F78" s="200" t="s">
        <v>1287</v>
      </c>
      <c r="G78" s="28">
        <v>64</v>
      </c>
      <c r="H78" s="28">
        <v>64</v>
      </c>
      <c r="I78" s="143">
        <f t="shared" si="19"/>
        <v>100</v>
      </c>
      <c r="J78" s="144">
        <v>0</v>
      </c>
      <c r="K78" s="143">
        <f t="shared" si="20"/>
        <v>0</v>
      </c>
      <c r="L78" s="145">
        <v>0</v>
      </c>
      <c r="M78" s="143">
        <f t="shared" si="21"/>
        <v>0</v>
      </c>
      <c r="N78" s="145">
        <v>0</v>
      </c>
      <c r="O78" s="143">
        <f t="shared" si="22"/>
        <v>0</v>
      </c>
      <c r="P78" s="145">
        <v>0</v>
      </c>
      <c r="Q78" s="143">
        <f t="shared" si="23"/>
        <v>0</v>
      </c>
      <c r="R78" s="145">
        <v>0</v>
      </c>
      <c r="S78" s="143">
        <f t="shared" si="24"/>
        <v>0</v>
      </c>
      <c r="T78" s="145">
        <v>0</v>
      </c>
      <c r="U78" s="143">
        <f t="shared" si="25"/>
        <v>0</v>
      </c>
      <c r="V78" s="145">
        <v>0</v>
      </c>
      <c r="W78" s="143">
        <f t="shared" si="26"/>
        <v>0</v>
      </c>
      <c r="X78" s="145">
        <v>0</v>
      </c>
      <c r="Y78" s="143">
        <f t="shared" si="27"/>
        <v>0</v>
      </c>
      <c r="Z78" s="145">
        <v>0</v>
      </c>
      <c r="AA78" s="146">
        <f t="shared" si="28"/>
        <v>0</v>
      </c>
      <c r="AB78" s="145">
        <v>0</v>
      </c>
      <c r="AC78" s="146">
        <f t="shared" si="29"/>
        <v>0</v>
      </c>
      <c r="AD78" s="9">
        <v>1</v>
      </c>
      <c r="AE78" s="9">
        <v>1</v>
      </c>
    </row>
    <row r="79" spans="1:31" s="9" customFormat="1" ht="18.75">
      <c r="A79" s="23">
        <v>11</v>
      </c>
      <c r="B79" s="51" t="s">
        <v>2250</v>
      </c>
      <c r="C79" s="288" t="s">
        <v>687</v>
      </c>
      <c r="D79" s="32" t="s">
        <v>667</v>
      </c>
      <c r="E79" s="32" t="s">
        <v>686</v>
      </c>
      <c r="F79" s="200" t="s">
        <v>1287</v>
      </c>
      <c r="G79" s="160">
        <v>269</v>
      </c>
      <c r="H79" s="160">
        <v>269</v>
      </c>
      <c r="I79" s="143">
        <f t="shared" si="19"/>
        <v>100</v>
      </c>
      <c r="J79" s="144">
        <v>0</v>
      </c>
      <c r="K79" s="143">
        <f t="shared" si="20"/>
        <v>0</v>
      </c>
      <c r="L79" s="145">
        <v>0</v>
      </c>
      <c r="M79" s="143">
        <f t="shared" si="21"/>
        <v>0</v>
      </c>
      <c r="N79" s="145">
        <v>0</v>
      </c>
      <c r="O79" s="143">
        <f t="shared" si="22"/>
        <v>0</v>
      </c>
      <c r="P79" s="145">
        <v>0</v>
      </c>
      <c r="Q79" s="143">
        <f t="shared" si="23"/>
        <v>0</v>
      </c>
      <c r="R79" s="145">
        <v>0</v>
      </c>
      <c r="S79" s="143">
        <f t="shared" si="24"/>
        <v>0</v>
      </c>
      <c r="T79" s="145">
        <v>0</v>
      </c>
      <c r="U79" s="143">
        <f t="shared" si="25"/>
        <v>0</v>
      </c>
      <c r="V79" s="145">
        <v>0</v>
      </c>
      <c r="W79" s="143">
        <f t="shared" si="26"/>
        <v>0</v>
      </c>
      <c r="X79" s="145">
        <v>0</v>
      </c>
      <c r="Y79" s="143">
        <f t="shared" si="27"/>
        <v>0</v>
      </c>
      <c r="Z79" s="145">
        <v>0</v>
      </c>
      <c r="AA79" s="146">
        <f t="shared" si="28"/>
        <v>0</v>
      </c>
      <c r="AB79" s="145">
        <v>0</v>
      </c>
      <c r="AC79" s="146">
        <f t="shared" si="29"/>
        <v>0</v>
      </c>
      <c r="AD79" s="9">
        <v>1</v>
      </c>
      <c r="AE79" s="9">
        <v>1</v>
      </c>
    </row>
    <row r="80" spans="1:31" s="9" customFormat="1" ht="18.75">
      <c r="A80" s="23">
        <v>12</v>
      </c>
      <c r="B80" s="51" t="s">
        <v>2205</v>
      </c>
      <c r="C80" s="288" t="s">
        <v>688</v>
      </c>
      <c r="D80" s="32" t="s">
        <v>2343</v>
      </c>
      <c r="E80" s="32" t="s">
        <v>1381</v>
      </c>
      <c r="F80" s="32" t="s">
        <v>1287</v>
      </c>
      <c r="G80" s="158">
        <v>108</v>
      </c>
      <c r="H80" s="158">
        <v>81</v>
      </c>
      <c r="I80" s="143">
        <f t="shared" si="19"/>
        <v>75</v>
      </c>
      <c r="J80" s="144">
        <v>1</v>
      </c>
      <c r="K80" s="143">
        <f t="shared" si="20"/>
        <v>1.2345679012345678</v>
      </c>
      <c r="L80" s="145">
        <v>0</v>
      </c>
      <c r="M80" s="143">
        <f t="shared" si="21"/>
        <v>0</v>
      </c>
      <c r="N80" s="145">
        <v>0</v>
      </c>
      <c r="O80" s="143">
        <f t="shared" si="22"/>
        <v>0</v>
      </c>
      <c r="P80" s="145">
        <v>0</v>
      </c>
      <c r="Q80" s="143">
        <f t="shared" si="23"/>
        <v>0</v>
      </c>
      <c r="R80" s="145">
        <v>0</v>
      </c>
      <c r="S80" s="143">
        <f t="shared" si="24"/>
        <v>0</v>
      </c>
      <c r="T80" s="145">
        <v>0</v>
      </c>
      <c r="U80" s="143">
        <f t="shared" si="25"/>
        <v>0</v>
      </c>
      <c r="V80" s="145">
        <v>1</v>
      </c>
      <c r="W80" s="143">
        <f t="shared" si="26"/>
        <v>1.2345679012345678</v>
      </c>
      <c r="X80" s="145">
        <v>0</v>
      </c>
      <c r="Y80" s="143">
        <f t="shared" si="27"/>
        <v>0</v>
      </c>
      <c r="Z80" s="145">
        <v>0</v>
      </c>
      <c r="AA80" s="146">
        <f t="shared" si="28"/>
        <v>0</v>
      </c>
      <c r="AB80" s="145">
        <v>0</v>
      </c>
      <c r="AC80" s="146">
        <f t="shared" si="29"/>
        <v>0</v>
      </c>
      <c r="AD80" s="9">
        <v>1</v>
      </c>
      <c r="AE80" s="9">
        <v>1</v>
      </c>
    </row>
    <row r="81" spans="1:32" ht="18">
      <c r="A81" s="877"/>
      <c r="B81" s="877"/>
      <c r="C81" s="519"/>
      <c r="D81" s="308"/>
      <c r="E81" s="308"/>
      <c r="F81" s="308"/>
      <c r="G81" s="520"/>
      <c r="H81" s="520"/>
      <c r="I81" s="303"/>
      <c r="J81" s="520"/>
      <c r="K81" s="303"/>
      <c r="L81" s="302"/>
      <c r="M81" s="303"/>
      <c r="N81" s="302"/>
      <c r="O81" s="303"/>
      <c r="P81" s="302"/>
      <c r="Q81" s="303"/>
      <c r="R81" s="302"/>
      <c r="S81" s="303"/>
      <c r="T81" s="302"/>
      <c r="U81" s="303"/>
      <c r="V81" s="302"/>
      <c r="W81" s="303"/>
      <c r="X81" s="302"/>
      <c r="Y81" s="303"/>
      <c r="Z81" s="302"/>
      <c r="AA81" s="303"/>
      <c r="AB81" s="302"/>
      <c r="AC81" s="304"/>
      <c r="AD81" s="8"/>
    </row>
    <row r="82" spans="1:32" ht="18">
      <c r="A82" s="56"/>
      <c r="B82" s="55"/>
      <c r="C82" s="55"/>
      <c r="D82" s="290"/>
      <c r="E82" s="290"/>
      <c r="F82" s="308"/>
      <c r="G82" s="302"/>
      <c r="H82" s="302"/>
      <c r="I82" s="303"/>
      <c r="J82" s="302"/>
      <c r="K82" s="303"/>
      <c r="L82" s="302"/>
      <c r="M82" s="303"/>
      <c r="N82" s="302"/>
      <c r="O82" s="303"/>
      <c r="P82" s="302"/>
      <c r="Q82" s="303"/>
      <c r="R82" s="302"/>
      <c r="S82" s="303"/>
      <c r="T82" s="302"/>
      <c r="U82" s="303"/>
      <c r="V82" s="302"/>
      <c r="W82" s="303"/>
      <c r="X82" s="302"/>
      <c r="Y82" s="303"/>
      <c r="Z82" s="302"/>
      <c r="AA82" s="303"/>
      <c r="AB82" s="302"/>
      <c r="AC82" s="304"/>
      <c r="AD82" s="8"/>
    </row>
    <row r="83" spans="1:32" ht="26.25">
      <c r="A83" s="879" t="s">
        <v>2405</v>
      </c>
      <c r="B83" s="879"/>
      <c r="C83" s="879"/>
      <c r="D83" s="879"/>
      <c r="E83" s="879"/>
      <c r="F83" s="879"/>
      <c r="G83" s="879"/>
      <c r="H83" s="879"/>
      <c r="I83" s="879"/>
      <c r="J83" s="879"/>
      <c r="K83" s="879"/>
      <c r="L83" s="879"/>
      <c r="M83" s="879"/>
      <c r="N83" s="879"/>
      <c r="O83" s="879"/>
      <c r="P83" s="879"/>
      <c r="Q83" s="879"/>
      <c r="R83" s="879"/>
      <c r="S83" s="879"/>
      <c r="T83" s="879"/>
      <c r="U83" s="879"/>
      <c r="V83" s="879"/>
      <c r="W83" s="879"/>
      <c r="X83" s="879"/>
      <c r="Y83" s="879"/>
      <c r="Z83" s="879"/>
      <c r="AA83" s="879"/>
      <c r="AB83" s="879"/>
      <c r="AC83" s="879"/>
      <c r="AD83" s="879"/>
    </row>
    <row r="84" spans="1:32" ht="23.25">
      <c r="A84" s="880" t="s">
        <v>133</v>
      </c>
      <c r="B84" s="880"/>
      <c r="C84" s="880"/>
      <c r="D84" s="880"/>
      <c r="E84" s="880"/>
      <c r="F84" s="880"/>
      <c r="G84" s="880"/>
      <c r="H84" s="880"/>
      <c r="I84" s="880"/>
      <c r="J84" s="880"/>
      <c r="K84" s="880"/>
      <c r="L84" s="880"/>
      <c r="M84" s="880"/>
      <c r="N84" s="880"/>
      <c r="O84" s="880"/>
      <c r="P84" s="880"/>
      <c r="Q84" s="880"/>
      <c r="R84" s="880"/>
      <c r="S84" s="880"/>
      <c r="T84" s="880"/>
      <c r="U84" s="880"/>
      <c r="V84" s="880"/>
      <c r="W84" s="880"/>
      <c r="X84" s="880"/>
      <c r="Y84" s="880"/>
      <c r="Z84" s="880"/>
      <c r="AA84" s="880"/>
      <c r="AB84" s="880"/>
      <c r="AC84" s="880"/>
      <c r="AD84" s="880"/>
    </row>
    <row r="85" spans="1:32" ht="23.25">
      <c r="A85" s="448"/>
      <c r="B85" s="453"/>
      <c r="C85" s="453"/>
      <c r="D85" s="453"/>
      <c r="E85" s="453"/>
      <c r="F85" s="453"/>
      <c r="G85" s="295"/>
      <c r="H85" s="295"/>
      <c r="I85" s="453"/>
      <c r="J85" s="295"/>
      <c r="K85" s="453"/>
      <c r="L85" s="295"/>
      <c r="M85" s="453"/>
      <c r="N85" s="295"/>
      <c r="O85" s="453"/>
      <c r="P85" s="295"/>
      <c r="Q85" s="453"/>
      <c r="R85" s="295"/>
      <c r="S85" s="453"/>
      <c r="T85" s="295"/>
      <c r="U85" s="453"/>
      <c r="V85" s="295"/>
      <c r="W85" s="453"/>
      <c r="X85" s="295"/>
      <c r="Y85" s="453"/>
      <c r="Z85" s="295"/>
      <c r="AA85" s="453"/>
      <c r="AB85" s="295"/>
      <c r="AC85" s="453"/>
      <c r="AD85" s="2"/>
    </row>
    <row r="86" spans="1:32" ht="23.25">
      <c r="A86" s="56"/>
      <c r="B86" s="863" t="s">
        <v>626</v>
      </c>
      <c r="C86" s="863"/>
      <c r="D86" s="863"/>
      <c r="E86" s="863"/>
      <c r="F86" s="863"/>
      <c r="G86" s="863"/>
      <c r="H86" s="863"/>
      <c r="I86" s="863"/>
      <c r="J86" s="863"/>
      <c r="K86" s="863"/>
      <c r="L86" s="863"/>
      <c r="M86" s="863"/>
      <c r="N86" s="863"/>
      <c r="O86" s="863"/>
      <c r="P86" s="863"/>
      <c r="Q86" s="863"/>
      <c r="R86" s="863"/>
      <c r="S86" s="863"/>
      <c r="T86" s="863"/>
      <c r="U86" s="863"/>
      <c r="V86" s="863"/>
      <c r="W86" s="863"/>
      <c r="X86" s="863"/>
      <c r="Y86" s="863"/>
      <c r="Z86" s="863"/>
      <c r="AA86" s="863"/>
      <c r="AB86" s="863"/>
      <c r="AC86" s="863"/>
      <c r="AD86" s="8"/>
    </row>
    <row r="87" spans="1:32" ht="23.25">
      <c r="A87" s="56"/>
      <c r="B87" s="863" t="s">
        <v>1869</v>
      </c>
      <c r="C87" s="863"/>
      <c r="D87" s="863"/>
      <c r="E87" s="863"/>
      <c r="F87" s="863"/>
      <c r="G87" s="295"/>
      <c r="H87" s="295"/>
      <c r="I87" s="454"/>
      <c r="J87" s="295"/>
      <c r="K87" s="454"/>
      <c r="L87" s="295"/>
      <c r="M87" s="454"/>
      <c r="N87" s="295"/>
      <c r="O87" s="454"/>
      <c r="P87" s="295"/>
      <c r="Q87" s="454"/>
      <c r="R87" s="295"/>
      <c r="S87" s="454"/>
      <c r="T87" s="295"/>
      <c r="U87" s="454"/>
      <c r="V87" s="295"/>
      <c r="W87" s="454"/>
      <c r="X87" s="295"/>
      <c r="Y87" s="454"/>
      <c r="Z87" s="295"/>
      <c r="AA87" s="454"/>
      <c r="AB87" s="295"/>
      <c r="AC87" s="454"/>
      <c r="AD87" s="8"/>
    </row>
    <row r="88" spans="1:32" ht="23.25">
      <c r="A88" s="56"/>
      <c r="B88" s="453"/>
      <c r="C88" s="453"/>
      <c r="D88" s="453"/>
      <c r="E88" s="453"/>
      <c r="F88" s="453"/>
      <c r="G88" s="295"/>
      <c r="H88" s="295"/>
      <c r="I88" s="453"/>
      <c r="J88" s="295"/>
      <c r="K88" s="453"/>
      <c r="L88" s="295"/>
      <c r="M88" s="453"/>
      <c r="N88" s="295"/>
      <c r="O88" s="453"/>
      <c r="P88" s="295"/>
      <c r="Q88" s="453"/>
      <c r="R88" s="295"/>
      <c r="S88" s="453"/>
      <c r="T88" s="295"/>
      <c r="U88" s="453"/>
      <c r="V88" s="295"/>
      <c r="W88" s="453"/>
      <c r="X88" s="295"/>
      <c r="Y88" s="453"/>
      <c r="Z88" s="295"/>
      <c r="AA88" s="453"/>
      <c r="AB88" s="295"/>
      <c r="AC88" s="453"/>
      <c r="AD88" s="8"/>
    </row>
    <row r="89" spans="1:32" ht="23.25">
      <c r="A89" s="56"/>
      <c r="B89" s="453"/>
      <c r="C89" s="453"/>
      <c r="D89" s="453"/>
      <c r="E89" s="453"/>
      <c r="F89" s="453"/>
      <c r="G89" s="295"/>
      <c r="H89" s="295"/>
      <c r="I89" s="453"/>
      <c r="J89" s="295"/>
      <c r="K89" s="453"/>
      <c r="L89" s="295"/>
      <c r="M89" s="453"/>
      <c r="N89" s="295"/>
      <c r="O89" s="453"/>
      <c r="P89" s="295"/>
      <c r="Q89" s="453"/>
      <c r="R89" s="295"/>
      <c r="S89" s="453"/>
      <c r="T89" s="295"/>
      <c r="U89" s="453"/>
      <c r="V89" s="295"/>
      <c r="W89" s="453"/>
      <c r="X89" s="295"/>
      <c r="Y89" s="453"/>
      <c r="Z89" s="295"/>
      <c r="AA89" s="453"/>
      <c r="AB89" s="295"/>
      <c r="AC89" s="453"/>
      <c r="AD89" s="8"/>
    </row>
    <row r="90" spans="1:32" ht="18">
      <c r="A90" s="740" t="s">
        <v>940</v>
      </c>
      <c r="B90" s="740" t="s">
        <v>941</v>
      </c>
      <c r="C90" s="740" t="s">
        <v>627</v>
      </c>
      <c r="D90" s="740" t="s">
        <v>944</v>
      </c>
      <c r="E90" s="740" t="s">
        <v>945</v>
      </c>
      <c r="F90" s="740" t="s">
        <v>1139</v>
      </c>
      <c r="G90" s="743" t="s">
        <v>946</v>
      </c>
      <c r="H90" s="840" t="s">
        <v>947</v>
      </c>
      <c r="I90" s="838" t="s">
        <v>948</v>
      </c>
      <c r="J90" s="765" t="s">
        <v>928</v>
      </c>
      <c r="K90" s="766"/>
      <c r="L90" s="751" t="s">
        <v>929</v>
      </c>
      <c r="M90" s="764"/>
      <c r="N90" s="764"/>
      <c r="O90" s="764"/>
      <c r="P90" s="764"/>
      <c r="Q90" s="764"/>
      <c r="R90" s="764"/>
      <c r="S90" s="764"/>
      <c r="T90" s="764"/>
      <c r="U90" s="764"/>
      <c r="V90" s="764"/>
      <c r="W90" s="764"/>
      <c r="X90" s="764"/>
      <c r="Y90" s="764"/>
      <c r="Z90" s="764"/>
      <c r="AA90" s="764"/>
      <c r="AB90" s="764"/>
      <c r="AC90" s="752"/>
      <c r="AD90" s="8"/>
    </row>
    <row r="91" spans="1:32" ht="18">
      <c r="A91" s="741"/>
      <c r="B91" s="741"/>
      <c r="C91" s="741"/>
      <c r="D91" s="741"/>
      <c r="E91" s="741"/>
      <c r="F91" s="816"/>
      <c r="G91" s="744"/>
      <c r="H91" s="841"/>
      <c r="I91" s="839"/>
      <c r="J91" s="767"/>
      <c r="K91" s="768"/>
      <c r="L91" s="808" t="s">
        <v>930</v>
      </c>
      <c r="M91" s="809"/>
      <c r="N91" s="808" t="s">
        <v>931</v>
      </c>
      <c r="O91" s="809"/>
      <c r="P91" s="808" t="s">
        <v>932</v>
      </c>
      <c r="Q91" s="809"/>
      <c r="R91" s="808" t="s">
        <v>933</v>
      </c>
      <c r="S91" s="809"/>
      <c r="T91" s="808" t="s">
        <v>934</v>
      </c>
      <c r="U91" s="809"/>
      <c r="V91" s="808" t="s">
        <v>935</v>
      </c>
      <c r="W91" s="809"/>
      <c r="X91" s="808" t="s">
        <v>936</v>
      </c>
      <c r="Y91" s="809"/>
      <c r="Z91" s="808" t="s">
        <v>950</v>
      </c>
      <c r="AA91" s="809"/>
      <c r="AB91" s="808" t="s">
        <v>951</v>
      </c>
      <c r="AC91" s="809"/>
      <c r="AD91" s="8"/>
    </row>
    <row r="92" spans="1:32" ht="54">
      <c r="A92" s="742"/>
      <c r="B92" s="742"/>
      <c r="C92" s="742"/>
      <c r="D92" s="742"/>
      <c r="E92" s="742"/>
      <c r="F92" s="817"/>
      <c r="G92" s="745"/>
      <c r="H92" s="449" t="s">
        <v>126</v>
      </c>
      <c r="I92" s="451" t="s">
        <v>938</v>
      </c>
      <c r="J92" s="416" t="s">
        <v>937</v>
      </c>
      <c r="K92" s="65" t="s">
        <v>949</v>
      </c>
      <c r="L92" s="416" t="s">
        <v>937</v>
      </c>
      <c r="M92" s="65" t="s">
        <v>949</v>
      </c>
      <c r="N92" s="416" t="s">
        <v>937</v>
      </c>
      <c r="O92" s="65" t="s">
        <v>949</v>
      </c>
      <c r="P92" s="416" t="s">
        <v>937</v>
      </c>
      <c r="Q92" s="65" t="s">
        <v>949</v>
      </c>
      <c r="R92" s="416" t="s">
        <v>937</v>
      </c>
      <c r="S92" s="65" t="s">
        <v>949</v>
      </c>
      <c r="T92" s="416" t="s">
        <v>937</v>
      </c>
      <c r="U92" s="65" t="s">
        <v>949</v>
      </c>
      <c r="V92" s="416" t="s">
        <v>937</v>
      </c>
      <c r="W92" s="65" t="s">
        <v>949</v>
      </c>
      <c r="X92" s="416" t="s">
        <v>937</v>
      </c>
      <c r="Y92" s="65" t="s">
        <v>949</v>
      </c>
      <c r="Z92" s="416" t="s">
        <v>937</v>
      </c>
      <c r="AA92" s="65" t="s">
        <v>949</v>
      </c>
      <c r="AB92" s="416" t="s">
        <v>937</v>
      </c>
      <c r="AC92" s="65" t="s">
        <v>949</v>
      </c>
      <c r="AD92" s="8"/>
    </row>
    <row r="93" spans="1:32" s="9" customFormat="1" ht="18.75">
      <c r="A93" s="23">
        <v>13</v>
      </c>
      <c r="B93" s="51" t="s">
        <v>2206</v>
      </c>
      <c r="C93" s="284" t="s">
        <v>689</v>
      </c>
      <c r="D93" s="200" t="s">
        <v>689</v>
      </c>
      <c r="E93" s="200" t="s">
        <v>1381</v>
      </c>
      <c r="F93" s="200" t="s">
        <v>1287</v>
      </c>
      <c r="G93" s="160">
        <v>180</v>
      </c>
      <c r="H93" s="160">
        <v>159</v>
      </c>
      <c r="I93" s="143">
        <f t="shared" ref="I93:I101" si="30">H93*100/G93</f>
        <v>88.333333333333329</v>
      </c>
      <c r="J93" s="144">
        <v>1</v>
      </c>
      <c r="K93" s="143">
        <f t="shared" ref="K93:K101" si="31">J93*100/H93</f>
        <v>0.62893081761006286</v>
      </c>
      <c r="L93" s="145">
        <v>1</v>
      </c>
      <c r="M93" s="143">
        <f t="shared" ref="M93:M101" si="32">L93*100/H93</f>
        <v>0.62893081761006286</v>
      </c>
      <c r="N93" s="145">
        <v>0</v>
      </c>
      <c r="O93" s="143">
        <f t="shared" ref="O93:O101" si="33">N93*100/H93</f>
        <v>0</v>
      </c>
      <c r="P93" s="145">
        <v>0</v>
      </c>
      <c r="Q93" s="143">
        <f t="shared" ref="Q93:Q101" si="34">P93*100/H93</f>
        <v>0</v>
      </c>
      <c r="R93" s="145">
        <v>0</v>
      </c>
      <c r="S93" s="143">
        <f t="shared" ref="S93:S101" si="35">R93*100/H93</f>
        <v>0</v>
      </c>
      <c r="T93" s="145">
        <v>0</v>
      </c>
      <c r="U93" s="143">
        <f t="shared" ref="U93:U101" si="36">T93*100/H93</f>
        <v>0</v>
      </c>
      <c r="V93" s="145">
        <v>0</v>
      </c>
      <c r="W93" s="143">
        <f t="shared" ref="W93:W101" si="37">V93*100/H93</f>
        <v>0</v>
      </c>
      <c r="X93" s="145">
        <v>0</v>
      </c>
      <c r="Y93" s="143">
        <f t="shared" ref="Y93:Y101" si="38">X93*100/H93</f>
        <v>0</v>
      </c>
      <c r="Z93" s="145">
        <v>0</v>
      </c>
      <c r="AA93" s="146">
        <f t="shared" ref="AA93:AA101" si="39">Z93*100/H93</f>
        <v>0</v>
      </c>
      <c r="AB93" s="145">
        <v>0</v>
      </c>
      <c r="AC93" s="146">
        <f t="shared" ref="AC93:AC101" si="40">AB93*100/H93</f>
        <v>0</v>
      </c>
      <c r="AD93" s="9">
        <v>1</v>
      </c>
      <c r="AE93" s="9">
        <v>1</v>
      </c>
    </row>
    <row r="94" spans="1:32" s="9" customFormat="1" ht="18.75">
      <c r="A94" s="23">
        <v>14</v>
      </c>
      <c r="B94" s="51" t="s">
        <v>2207</v>
      </c>
      <c r="C94" s="288" t="s">
        <v>690</v>
      </c>
      <c r="D94" s="32" t="s">
        <v>691</v>
      </c>
      <c r="E94" s="32" t="s">
        <v>692</v>
      </c>
      <c r="F94" s="200" t="s">
        <v>1287</v>
      </c>
      <c r="G94" s="160">
        <v>81</v>
      </c>
      <c r="H94" s="160">
        <v>67</v>
      </c>
      <c r="I94" s="143">
        <f t="shared" si="30"/>
        <v>82.716049382716051</v>
      </c>
      <c r="J94" s="144">
        <v>0</v>
      </c>
      <c r="K94" s="143">
        <f t="shared" si="31"/>
        <v>0</v>
      </c>
      <c r="L94" s="145">
        <v>0</v>
      </c>
      <c r="M94" s="143">
        <f t="shared" si="32"/>
        <v>0</v>
      </c>
      <c r="N94" s="145">
        <v>0</v>
      </c>
      <c r="O94" s="143">
        <f t="shared" si="33"/>
        <v>0</v>
      </c>
      <c r="P94" s="145">
        <v>0</v>
      </c>
      <c r="Q94" s="143">
        <f t="shared" si="34"/>
        <v>0</v>
      </c>
      <c r="R94" s="145">
        <v>0</v>
      </c>
      <c r="S94" s="143">
        <f t="shared" si="35"/>
        <v>0</v>
      </c>
      <c r="T94" s="145">
        <v>0</v>
      </c>
      <c r="U94" s="143">
        <f t="shared" si="36"/>
        <v>0</v>
      </c>
      <c r="V94" s="145">
        <v>0</v>
      </c>
      <c r="W94" s="143">
        <f t="shared" si="37"/>
        <v>0</v>
      </c>
      <c r="X94" s="145">
        <v>0</v>
      </c>
      <c r="Y94" s="143">
        <f t="shared" si="38"/>
        <v>0</v>
      </c>
      <c r="Z94" s="145">
        <v>0</v>
      </c>
      <c r="AA94" s="146">
        <f t="shared" si="39"/>
        <v>0</v>
      </c>
      <c r="AB94" s="145">
        <v>0</v>
      </c>
      <c r="AC94" s="146">
        <f t="shared" si="40"/>
        <v>0</v>
      </c>
      <c r="AD94" s="9">
        <v>1</v>
      </c>
      <c r="AE94" s="9">
        <v>1</v>
      </c>
    </row>
    <row r="95" spans="1:32" s="118" customFormat="1" ht="18.75">
      <c r="A95" s="23">
        <v>15</v>
      </c>
      <c r="B95" s="51" t="s">
        <v>2208</v>
      </c>
      <c r="C95" s="288" t="s">
        <v>693</v>
      </c>
      <c r="D95" s="32" t="s">
        <v>693</v>
      </c>
      <c r="E95" s="32" t="s">
        <v>1298</v>
      </c>
      <c r="F95" s="200" t="s">
        <v>1287</v>
      </c>
      <c r="G95" s="160">
        <v>127</v>
      </c>
      <c r="H95" s="160">
        <v>95</v>
      </c>
      <c r="I95" s="143">
        <f t="shared" si="30"/>
        <v>74.803149606299215</v>
      </c>
      <c r="J95" s="144">
        <v>3</v>
      </c>
      <c r="K95" s="143">
        <f t="shared" si="31"/>
        <v>3.1578947368421053</v>
      </c>
      <c r="L95" s="145">
        <v>0</v>
      </c>
      <c r="M95" s="143">
        <f t="shared" si="32"/>
        <v>0</v>
      </c>
      <c r="N95" s="145">
        <v>0</v>
      </c>
      <c r="O95" s="143">
        <f t="shared" si="33"/>
        <v>0</v>
      </c>
      <c r="P95" s="145">
        <v>0</v>
      </c>
      <c r="Q95" s="143">
        <f t="shared" si="34"/>
        <v>0</v>
      </c>
      <c r="R95" s="145">
        <v>0</v>
      </c>
      <c r="S95" s="143">
        <f t="shared" si="35"/>
        <v>0</v>
      </c>
      <c r="T95" s="145">
        <v>0</v>
      </c>
      <c r="U95" s="143">
        <f t="shared" si="36"/>
        <v>0</v>
      </c>
      <c r="V95" s="145">
        <v>0</v>
      </c>
      <c r="W95" s="143">
        <f t="shared" si="37"/>
        <v>0</v>
      </c>
      <c r="X95" s="145">
        <v>0</v>
      </c>
      <c r="Y95" s="143">
        <f t="shared" si="38"/>
        <v>0</v>
      </c>
      <c r="Z95" s="145">
        <v>0</v>
      </c>
      <c r="AA95" s="146">
        <f t="shared" si="39"/>
        <v>0</v>
      </c>
      <c r="AB95" s="145">
        <v>0</v>
      </c>
      <c r="AC95" s="146">
        <f t="shared" si="40"/>
        <v>0</v>
      </c>
      <c r="AD95" s="118">
        <v>1</v>
      </c>
      <c r="AE95" s="120">
        <v>1</v>
      </c>
      <c r="AF95" s="120" t="s">
        <v>2432</v>
      </c>
    </row>
    <row r="96" spans="1:32" s="9" customFormat="1" ht="18.75">
      <c r="A96" s="23">
        <v>16</v>
      </c>
      <c r="B96" s="51" t="s">
        <v>2209</v>
      </c>
      <c r="C96" s="288" t="s">
        <v>694</v>
      </c>
      <c r="D96" s="32" t="s">
        <v>695</v>
      </c>
      <c r="E96" s="32" t="s">
        <v>696</v>
      </c>
      <c r="F96" s="200" t="s">
        <v>1287</v>
      </c>
      <c r="G96" s="160">
        <v>41</v>
      </c>
      <c r="H96" s="160">
        <v>31</v>
      </c>
      <c r="I96" s="143">
        <f t="shared" si="30"/>
        <v>75.609756097560975</v>
      </c>
      <c r="J96" s="144">
        <v>0</v>
      </c>
      <c r="K96" s="143">
        <f t="shared" si="31"/>
        <v>0</v>
      </c>
      <c r="L96" s="145">
        <v>0</v>
      </c>
      <c r="M96" s="143">
        <f t="shared" si="32"/>
        <v>0</v>
      </c>
      <c r="N96" s="145">
        <v>0</v>
      </c>
      <c r="O96" s="143">
        <f t="shared" si="33"/>
        <v>0</v>
      </c>
      <c r="P96" s="145">
        <v>0</v>
      </c>
      <c r="Q96" s="143">
        <f t="shared" si="34"/>
        <v>0</v>
      </c>
      <c r="R96" s="145">
        <v>0</v>
      </c>
      <c r="S96" s="143">
        <f t="shared" si="35"/>
        <v>0</v>
      </c>
      <c r="T96" s="145">
        <v>0</v>
      </c>
      <c r="U96" s="143">
        <f t="shared" si="36"/>
        <v>0</v>
      </c>
      <c r="V96" s="145">
        <v>0</v>
      </c>
      <c r="W96" s="143">
        <f t="shared" si="37"/>
        <v>0</v>
      </c>
      <c r="X96" s="145">
        <v>0</v>
      </c>
      <c r="Y96" s="143">
        <f t="shared" si="38"/>
        <v>0</v>
      </c>
      <c r="Z96" s="145">
        <v>0</v>
      </c>
      <c r="AA96" s="146">
        <f t="shared" si="39"/>
        <v>0</v>
      </c>
      <c r="AB96" s="145">
        <v>0</v>
      </c>
      <c r="AC96" s="146">
        <f t="shared" si="40"/>
        <v>0</v>
      </c>
      <c r="AD96" s="9">
        <v>1</v>
      </c>
      <c r="AE96" s="9">
        <v>1</v>
      </c>
    </row>
    <row r="97" spans="1:31" s="9" customFormat="1" ht="18.75">
      <c r="A97" s="23">
        <v>17</v>
      </c>
      <c r="B97" s="51" t="s">
        <v>2210</v>
      </c>
      <c r="C97" s="288" t="s">
        <v>1296</v>
      </c>
      <c r="D97" s="32" t="s">
        <v>697</v>
      </c>
      <c r="E97" s="32" t="s">
        <v>1299</v>
      </c>
      <c r="F97" s="200" t="s">
        <v>1287</v>
      </c>
      <c r="G97" s="160">
        <v>60</v>
      </c>
      <c r="H97" s="160">
        <v>45</v>
      </c>
      <c r="I97" s="143">
        <f t="shared" si="30"/>
        <v>75</v>
      </c>
      <c r="J97" s="144">
        <v>7</v>
      </c>
      <c r="K97" s="143">
        <f t="shared" si="31"/>
        <v>15.555555555555555</v>
      </c>
      <c r="L97" s="145">
        <v>1</v>
      </c>
      <c r="M97" s="143">
        <f t="shared" si="32"/>
        <v>2.2222222222222223</v>
      </c>
      <c r="N97" s="145">
        <v>1</v>
      </c>
      <c r="O97" s="143">
        <f t="shared" si="33"/>
        <v>2.2222222222222223</v>
      </c>
      <c r="P97" s="145">
        <v>6</v>
      </c>
      <c r="Q97" s="143">
        <f t="shared" si="34"/>
        <v>13.333333333333334</v>
      </c>
      <c r="R97" s="145">
        <v>0</v>
      </c>
      <c r="S97" s="143">
        <f t="shared" si="35"/>
        <v>0</v>
      </c>
      <c r="T97" s="145">
        <v>0</v>
      </c>
      <c r="U97" s="143">
        <f t="shared" si="36"/>
        <v>0</v>
      </c>
      <c r="V97" s="145">
        <v>0</v>
      </c>
      <c r="W97" s="143">
        <f t="shared" si="37"/>
        <v>0</v>
      </c>
      <c r="X97" s="145">
        <v>0</v>
      </c>
      <c r="Y97" s="143">
        <f t="shared" si="38"/>
        <v>0</v>
      </c>
      <c r="Z97" s="145">
        <v>0</v>
      </c>
      <c r="AA97" s="146">
        <f t="shared" si="39"/>
        <v>0</v>
      </c>
      <c r="AB97" s="145">
        <v>0</v>
      </c>
      <c r="AC97" s="146">
        <f t="shared" si="40"/>
        <v>0</v>
      </c>
      <c r="AD97" s="9">
        <v>1</v>
      </c>
      <c r="AE97" s="9">
        <v>1</v>
      </c>
    </row>
    <row r="98" spans="1:31" s="9" customFormat="1" ht="18.75">
      <c r="A98" s="23">
        <v>18</v>
      </c>
      <c r="B98" s="51" t="s">
        <v>2211</v>
      </c>
      <c r="C98" s="288" t="s">
        <v>698</v>
      </c>
      <c r="D98" s="32" t="s">
        <v>699</v>
      </c>
      <c r="E98" s="32" t="s">
        <v>700</v>
      </c>
      <c r="F98" s="200" t="s">
        <v>1287</v>
      </c>
      <c r="G98" s="160">
        <v>68</v>
      </c>
      <c r="H98" s="160">
        <v>68</v>
      </c>
      <c r="I98" s="143">
        <f t="shared" si="30"/>
        <v>100</v>
      </c>
      <c r="J98" s="144">
        <v>0</v>
      </c>
      <c r="K98" s="143">
        <f t="shared" si="31"/>
        <v>0</v>
      </c>
      <c r="L98" s="145">
        <v>0</v>
      </c>
      <c r="M98" s="143">
        <f t="shared" si="32"/>
        <v>0</v>
      </c>
      <c r="N98" s="145">
        <v>0</v>
      </c>
      <c r="O98" s="143">
        <f t="shared" si="33"/>
        <v>0</v>
      </c>
      <c r="P98" s="145">
        <v>0</v>
      </c>
      <c r="Q98" s="143">
        <f t="shared" si="34"/>
        <v>0</v>
      </c>
      <c r="R98" s="145">
        <v>0</v>
      </c>
      <c r="S98" s="143">
        <f t="shared" si="35"/>
        <v>0</v>
      </c>
      <c r="T98" s="145">
        <v>0</v>
      </c>
      <c r="U98" s="143">
        <f t="shared" si="36"/>
        <v>0</v>
      </c>
      <c r="V98" s="145">
        <v>0</v>
      </c>
      <c r="W98" s="143">
        <f t="shared" si="37"/>
        <v>0</v>
      </c>
      <c r="X98" s="145">
        <v>0</v>
      </c>
      <c r="Y98" s="143">
        <f t="shared" si="38"/>
        <v>0</v>
      </c>
      <c r="Z98" s="145">
        <v>0</v>
      </c>
      <c r="AA98" s="146">
        <f t="shared" si="39"/>
        <v>0</v>
      </c>
      <c r="AB98" s="145">
        <v>0</v>
      </c>
      <c r="AC98" s="146">
        <f t="shared" si="40"/>
        <v>0</v>
      </c>
      <c r="AD98" s="9">
        <v>1</v>
      </c>
      <c r="AE98" s="9">
        <v>1</v>
      </c>
    </row>
    <row r="99" spans="1:31" s="9" customFormat="1" ht="18.75">
      <c r="A99" s="23">
        <v>19</v>
      </c>
      <c r="B99" s="51" t="s">
        <v>2344</v>
      </c>
      <c r="C99" s="288" t="s">
        <v>701</v>
      </c>
      <c r="D99" s="32" t="s">
        <v>702</v>
      </c>
      <c r="E99" s="32" t="s">
        <v>703</v>
      </c>
      <c r="F99" s="200" t="s">
        <v>1287</v>
      </c>
      <c r="G99" s="160">
        <v>59</v>
      </c>
      <c r="H99" s="160">
        <v>59</v>
      </c>
      <c r="I99" s="143">
        <f t="shared" si="30"/>
        <v>100</v>
      </c>
      <c r="J99" s="144">
        <v>0</v>
      </c>
      <c r="K99" s="143">
        <f t="shared" si="31"/>
        <v>0</v>
      </c>
      <c r="L99" s="145">
        <v>0</v>
      </c>
      <c r="M99" s="143">
        <f t="shared" si="32"/>
        <v>0</v>
      </c>
      <c r="N99" s="145">
        <v>0</v>
      </c>
      <c r="O99" s="143">
        <f t="shared" si="33"/>
        <v>0</v>
      </c>
      <c r="P99" s="145">
        <v>0</v>
      </c>
      <c r="Q99" s="143">
        <f t="shared" si="34"/>
        <v>0</v>
      </c>
      <c r="R99" s="145">
        <v>0</v>
      </c>
      <c r="S99" s="143">
        <f t="shared" si="35"/>
        <v>0</v>
      </c>
      <c r="T99" s="145">
        <v>0</v>
      </c>
      <c r="U99" s="143">
        <f t="shared" si="36"/>
        <v>0</v>
      </c>
      <c r="V99" s="145">
        <v>0</v>
      </c>
      <c r="W99" s="143">
        <f t="shared" si="37"/>
        <v>0</v>
      </c>
      <c r="X99" s="145">
        <v>0</v>
      </c>
      <c r="Y99" s="143">
        <f t="shared" si="38"/>
        <v>0</v>
      </c>
      <c r="Z99" s="145">
        <v>0</v>
      </c>
      <c r="AA99" s="146">
        <f t="shared" si="39"/>
        <v>0</v>
      </c>
      <c r="AB99" s="145">
        <v>0</v>
      </c>
      <c r="AC99" s="146">
        <f t="shared" si="40"/>
        <v>0</v>
      </c>
      <c r="AD99" s="9">
        <v>1</v>
      </c>
      <c r="AE99" s="9">
        <v>1</v>
      </c>
    </row>
    <row r="100" spans="1:31" s="15" customFormat="1" ht="18.75">
      <c r="A100" s="37">
        <v>20</v>
      </c>
      <c r="B100" s="320" t="s">
        <v>2212</v>
      </c>
      <c r="C100" s="321" t="s">
        <v>704</v>
      </c>
      <c r="D100" s="319" t="s">
        <v>705</v>
      </c>
      <c r="E100" s="319" t="s">
        <v>958</v>
      </c>
      <c r="F100" s="323" t="s">
        <v>1287</v>
      </c>
      <c r="G100" s="160">
        <v>115</v>
      </c>
      <c r="H100" s="160">
        <v>115</v>
      </c>
      <c r="I100" s="143">
        <f t="shared" si="30"/>
        <v>100</v>
      </c>
      <c r="J100" s="144">
        <v>0</v>
      </c>
      <c r="K100" s="143">
        <f t="shared" si="31"/>
        <v>0</v>
      </c>
      <c r="L100" s="145">
        <v>0</v>
      </c>
      <c r="M100" s="143">
        <f t="shared" si="32"/>
        <v>0</v>
      </c>
      <c r="N100" s="145">
        <v>0</v>
      </c>
      <c r="O100" s="143">
        <f t="shared" si="33"/>
        <v>0</v>
      </c>
      <c r="P100" s="145">
        <v>0</v>
      </c>
      <c r="Q100" s="143">
        <f t="shared" si="34"/>
        <v>0</v>
      </c>
      <c r="R100" s="145">
        <v>0</v>
      </c>
      <c r="S100" s="143">
        <f t="shared" si="35"/>
        <v>0</v>
      </c>
      <c r="T100" s="145">
        <v>0</v>
      </c>
      <c r="U100" s="143">
        <f t="shared" si="36"/>
        <v>0</v>
      </c>
      <c r="V100" s="145">
        <v>0</v>
      </c>
      <c r="W100" s="143">
        <f t="shared" si="37"/>
        <v>0</v>
      </c>
      <c r="X100" s="145">
        <v>0</v>
      </c>
      <c r="Y100" s="143">
        <f t="shared" si="38"/>
        <v>0</v>
      </c>
      <c r="Z100" s="145">
        <v>0</v>
      </c>
      <c r="AA100" s="146">
        <f t="shared" si="39"/>
        <v>0</v>
      </c>
      <c r="AB100" s="145">
        <v>0</v>
      </c>
      <c r="AC100" s="146">
        <f t="shared" si="40"/>
        <v>0</v>
      </c>
      <c r="AD100" s="15">
        <v>1</v>
      </c>
      <c r="AE100" s="15">
        <v>1</v>
      </c>
    </row>
    <row r="101" spans="1:31" s="15" customFormat="1" ht="18.75">
      <c r="A101" s="23">
        <v>21</v>
      </c>
      <c r="B101" s="51" t="s">
        <v>2213</v>
      </c>
      <c r="C101" s="288" t="s">
        <v>1860</v>
      </c>
      <c r="D101" s="32" t="s">
        <v>1859</v>
      </c>
      <c r="E101" s="32" t="s">
        <v>1861</v>
      </c>
      <c r="F101" s="32" t="s">
        <v>1287</v>
      </c>
      <c r="G101" s="160">
        <v>72</v>
      </c>
      <c r="H101" s="160">
        <v>72</v>
      </c>
      <c r="I101" s="143">
        <f t="shared" si="30"/>
        <v>100</v>
      </c>
      <c r="J101" s="144">
        <v>0</v>
      </c>
      <c r="K101" s="143">
        <f t="shared" si="31"/>
        <v>0</v>
      </c>
      <c r="L101" s="145">
        <v>0</v>
      </c>
      <c r="M101" s="143">
        <f t="shared" si="32"/>
        <v>0</v>
      </c>
      <c r="N101" s="145">
        <v>0</v>
      </c>
      <c r="O101" s="143">
        <f t="shared" si="33"/>
        <v>0</v>
      </c>
      <c r="P101" s="145">
        <v>0</v>
      </c>
      <c r="Q101" s="143">
        <f t="shared" si="34"/>
        <v>0</v>
      </c>
      <c r="R101" s="145">
        <v>0</v>
      </c>
      <c r="S101" s="143">
        <f t="shared" si="35"/>
        <v>0</v>
      </c>
      <c r="T101" s="145">
        <v>0</v>
      </c>
      <c r="U101" s="143">
        <f t="shared" si="36"/>
        <v>0</v>
      </c>
      <c r="V101" s="145">
        <v>0</v>
      </c>
      <c r="W101" s="143">
        <f t="shared" si="37"/>
        <v>0</v>
      </c>
      <c r="X101" s="145">
        <v>0</v>
      </c>
      <c r="Y101" s="143">
        <f t="shared" si="38"/>
        <v>0</v>
      </c>
      <c r="Z101" s="145">
        <v>0</v>
      </c>
      <c r="AA101" s="146">
        <f t="shared" si="39"/>
        <v>0</v>
      </c>
      <c r="AB101" s="145">
        <v>0</v>
      </c>
      <c r="AC101" s="146">
        <f t="shared" si="40"/>
        <v>0</v>
      </c>
      <c r="AD101" s="15">
        <v>1</v>
      </c>
      <c r="AE101" s="15">
        <v>1</v>
      </c>
    </row>
    <row r="102" spans="1:31" ht="18.75" thickBot="1">
      <c r="A102" s="847" t="s">
        <v>123</v>
      </c>
      <c r="B102" s="770"/>
      <c r="C102" s="770"/>
      <c r="D102" s="770"/>
      <c r="E102" s="770"/>
      <c r="F102" s="848"/>
      <c r="G102" s="175">
        <f>SUM(G69:G100)</f>
        <v>2245</v>
      </c>
      <c r="H102" s="175">
        <f>SUM(H69:H100)</f>
        <v>2126</v>
      </c>
      <c r="I102" s="171">
        <f>H102/G102*100</f>
        <v>94.699331848552333</v>
      </c>
      <c r="J102" s="175">
        <f>SUM(J69:J100)</f>
        <v>15</v>
      </c>
      <c r="K102" s="171">
        <f>J102/H102*100</f>
        <v>0.70555032925682037</v>
      </c>
      <c r="L102" s="175">
        <f>SUM(L69:L100)</f>
        <v>2</v>
      </c>
      <c r="M102" s="171">
        <f>L102/H102*100</f>
        <v>9.4073377234242708E-2</v>
      </c>
      <c r="N102" s="175">
        <f>SUM(N69:N100)</f>
        <v>4</v>
      </c>
      <c r="O102" s="171">
        <f>N102/H102*100</f>
        <v>0.18814675446848542</v>
      </c>
      <c r="P102" s="175">
        <f>SUM(P69:P100)</f>
        <v>6</v>
      </c>
      <c r="Q102" s="171">
        <f>P102/H102*100</f>
        <v>0.28222013170272814</v>
      </c>
      <c r="R102" s="175">
        <f>SUM(R69:R100)</f>
        <v>0</v>
      </c>
      <c r="S102" s="171">
        <f>R102/H102*100</f>
        <v>0</v>
      </c>
      <c r="T102" s="175">
        <f>SUM(T69:T100)</f>
        <v>0</v>
      </c>
      <c r="U102" s="171">
        <f>T102/H102*100</f>
        <v>0</v>
      </c>
      <c r="V102" s="175">
        <f>SUM(V69:V100)</f>
        <v>1</v>
      </c>
      <c r="W102" s="171">
        <f>V102/H102*100</f>
        <v>4.7036688617121354E-2</v>
      </c>
      <c r="X102" s="175">
        <f>SUM(X69:X100)</f>
        <v>0</v>
      </c>
      <c r="Y102" s="171">
        <f>X102/H102*100</f>
        <v>0</v>
      </c>
      <c r="Z102" s="175">
        <v>0</v>
      </c>
      <c r="AA102" s="171">
        <f>AE104</f>
        <v>0</v>
      </c>
      <c r="AB102" s="175">
        <f>SUM(AB69:AB100)</f>
        <v>0</v>
      </c>
      <c r="AC102" s="171">
        <f>AB102/H102*100</f>
        <v>0</v>
      </c>
      <c r="AD102" s="8"/>
    </row>
    <row r="103" spans="1:31" ht="18.75" thickTop="1">
      <c r="A103" s="881"/>
      <c r="B103" s="881"/>
      <c r="AD103" s="8"/>
    </row>
    <row r="104" spans="1:31" ht="18">
      <c r="A104" s="881"/>
      <c r="B104" s="881"/>
      <c r="AD104" s="8"/>
    </row>
    <row r="105" spans="1:31" ht="26.25">
      <c r="A105" s="879" t="s">
        <v>2405</v>
      </c>
      <c r="B105" s="879"/>
      <c r="C105" s="879"/>
      <c r="D105" s="879"/>
      <c r="E105" s="879"/>
      <c r="F105" s="879"/>
      <c r="G105" s="879"/>
      <c r="H105" s="879"/>
      <c r="I105" s="879"/>
      <c r="J105" s="879"/>
      <c r="K105" s="879"/>
      <c r="L105" s="879"/>
      <c r="M105" s="879"/>
      <c r="N105" s="879"/>
      <c r="O105" s="879"/>
      <c r="P105" s="879"/>
      <c r="Q105" s="879"/>
      <c r="R105" s="879"/>
      <c r="S105" s="879"/>
      <c r="T105" s="879"/>
      <c r="U105" s="879"/>
      <c r="V105" s="879"/>
      <c r="W105" s="879"/>
      <c r="X105" s="879"/>
      <c r="Y105" s="879"/>
      <c r="Z105" s="879"/>
      <c r="AA105" s="879"/>
      <c r="AB105" s="879"/>
      <c r="AC105" s="879"/>
      <c r="AD105" s="879"/>
    </row>
    <row r="106" spans="1:31" ht="23.25">
      <c r="A106" s="880" t="s">
        <v>133</v>
      </c>
      <c r="B106" s="880"/>
      <c r="C106" s="880"/>
      <c r="D106" s="880"/>
      <c r="E106" s="880"/>
      <c r="F106" s="880"/>
      <c r="G106" s="880"/>
      <c r="H106" s="880"/>
      <c r="I106" s="880"/>
      <c r="J106" s="880"/>
      <c r="K106" s="880"/>
      <c r="L106" s="880"/>
      <c r="M106" s="880"/>
      <c r="N106" s="880"/>
      <c r="O106" s="880"/>
      <c r="P106" s="880"/>
      <c r="Q106" s="880"/>
      <c r="R106" s="880"/>
      <c r="S106" s="880"/>
      <c r="T106" s="880"/>
      <c r="U106" s="880"/>
      <c r="V106" s="880"/>
      <c r="W106" s="880"/>
      <c r="X106" s="880"/>
      <c r="Y106" s="880"/>
      <c r="Z106" s="880"/>
      <c r="AA106" s="880"/>
      <c r="AB106" s="880"/>
      <c r="AC106" s="880"/>
      <c r="AD106" s="880"/>
    </row>
    <row r="107" spans="1:31" ht="23.25">
      <c r="A107" s="448"/>
      <c r="B107" s="453"/>
      <c r="C107" s="453"/>
      <c r="D107" s="453"/>
      <c r="E107" s="453"/>
      <c r="F107" s="453"/>
      <c r="G107" s="295"/>
      <c r="H107" s="295"/>
      <c r="I107" s="453"/>
      <c r="J107" s="295"/>
      <c r="K107" s="453"/>
      <c r="L107" s="295"/>
      <c r="M107" s="453"/>
      <c r="N107" s="295"/>
      <c r="O107" s="453"/>
      <c r="P107" s="295"/>
      <c r="Q107" s="453"/>
      <c r="R107" s="295"/>
      <c r="S107" s="453"/>
      <c r="T107" s="295"/>
      <c r="U107" s="453"/>
      <c r="V107" s="295"/>
      <c r="W107" s="453"/>
      <c r="X107" s="295"/>
      <c r="Y107" s="453"/>
      <c r="Z107" s="295"/>
      <c r="AA107" s="453"/>
      <c r="AB107" s="295"/>
      <c r="AC107" s="453"/>
      <c r="AD107" s="2"/>
    </row>
    <row r="108" spans="1:31" ht="23.25">
      <c r="A108" s="56"/>
      <c r="B108" s="863" t="s">
        <v>626</v>
      </c>
      <c r="C108" s="863"/>
      <c r="D108" s="863"/>
      <c r="E108" s="863"/>
      <c r="F108" s="863"/>
      <c r="G108" s="863"/>
      <c r="H108" s="863"/>
      <c r="I108" s="863"/>
      <c r="J108" s="863"/>
      <c r="K108" s="863"/>
      <c r="L108" s="863"/>
      <c r="M108" s="863"/>
      <c r="N108" s="863"/>
      <c r="O108" s="863"/>
      <c r="P108" s="863"/>
      <c r="Q108" s="863"/>
      <c r="R108" s="863"/>
      <c r="S108" s="863"/>
      <c r="T108" s="863"/>
      <c r="U108" s="863"/>
      <c r="V108" s="863"/>
      <c r="W108" s="863"/>
      <c r="X108" s="863"/>
      <c r="Y108" s="863"/>
      <c r="Z108" s="863"/>
      <c r="AA108" s="863"/>
      <c r="AB108" s="863"/>
      <c r="AC108" s="863"/>
      <c r="AD108" s="8"/>
    </row>
    <row r="109" spans="1:31" ht="23.25">
      <c r="A109" s="56"/>
      <c r="B109" s="863" t="s">
        <v>1969</v>
      </c>
      <c r="C109" s="863"/>
      <c r="D109" s="863"/>
      <c r="E109" s="863"/>
      <c r="F109" s="863"/>
      <c r="G109" s="295"/>
      <c r="H109" s="295"/>
      <c r="I109" s="454"/>
      <c r="J109" s="295"/>
      <c r="K109" s="454"/>
      <c r="L109" s="295"/>
      <c r="M109" s="454"/>
      <c r="N109" s="295"/>
      <c r="O109" s="454"/>
      <c r="P109" s="295"/>
      <c r="Q109" s="454"/>
      <c r="R109" s="295"/>
      <c r="S109" s="454"/>
      <c r="T109" s="295"/>
      <c r="U109" s="454"/>
      <c r="V109" s="295"/>
      <c r="W109" s="454"/>
      <c r="X109" s="295"/>
      <c r="Y109" s="454"/>
      <c r="Z109" s="295"/>
      <c r="AA109" s="454"/>
      <c r="AB109" s="295"/>
      <c r="AC109" s="454"/>
      <c r="AD109" s="8"/>
    </row>
    <row r="110" spans="1:31" ht="23.25">
      <c r="A110" s="56"/>
      <c r="B110" s="453"/>
      <c r="C110" s="453"/>
      <c r="D110" s="453"/>
      <c r="E110" s="453"/>
      <c r="F110" s="453"/>
      <c r="G110" s="295"/>
      <c r="H110" s="295"/>
      <c r="I110" s="453"/>
      <c r="J110" s="295"/>
      <c r="K110" s="453"/>
      <c r="L110" s="295"/>
      <c r="M110" s="453"/>
      <c r="N110" s="295"/>
      <c r="O110" s="453"/>
      <c r="P110" s="295"/>
      <c r="Q110" s="453"/>
      <c r="R110" s="295"/>
      <c r="S110" s="453"/>
      <c r="T110" s="295"/>
      <c r="U110" s="453"/>
      <c r="V110" s="295"/>
      <c r="W110" s="453"/>
      <c r="X110" s="295"/>
      <c r="Y110" s="453"/>
      <c r="Z110" s="295"/>
      <c r="AA110" s="453"/>
      <c r="AB110" s="295"/>
      <c r="AC110" s="453"/>
      <c r="AD110" s="8"/>
    </row>
    <row r="111" spans="1:31" ht="23.25">
      <c r="A111" s="56"/>
      <c r="B111" s="453"/>
      <c r="C111" s="453"/>
      <c r="D111" s="453"/>
      <c r="E111" s="453"/>
      <c r="F111" s="453"/>
      <c r="G111" s="295"/>
      <c r="H111" s="295"/>
      <c r="I111" s="453"/>
      <c r="J111" s="295"/>
      <c r="K111" s="453"/>
      <c r="L111" s="295"/>
      <c r="M111" s="453"/>
      <c r="N111" s="295"/>
      <c r="O111" s="453"/>
      <c r="P111" s="295"/>
      <c r="Q111" s="453"/>
      <c r="R111" s="295"/>
      <c r="S111" s="453"/>
      <c r="T111" s="295"/>
      <c r="U111" s="453"/>
      <c r="V111" s="295"/>
      <c r="W111" s="453"/>
      <c r="X111" s="295"/>
      <c r="Y111" s="453"/>
      <c r="Z111" s="295"/>
      <c r="AA111" s="453"/>
      <c r="AB111" s="295"/>
      <c r="AC111" s="453"/>
      <c r="AD111" s="8"/>
    </row>
    <row r="112" spans="1:31" ht="18">
      <c r="A112" s="740" t="s">
        <v>940</v>
      </c>
      <c r="B112" s="740" t="s">
        <v>941</v>
      </c>
      <c r="C112" s="740" t="s">
        <v>627</v>
      </c>
      <c r="D112" s="740" t="s">
        <v>944</v>
      </c>
      <c r="E112" s="740" t="s">
        <v>945</v>
      </c>
      <c r="F112" s="740" t="s">
        <v>1139</v>
      </c>
      <c r="G112" s="743" t="s">
        <v>946</v>
      </c>
      <c r="H112" s="840" t="s">
        <v>947</v>
      </c>
      <c r="I112" s="838" t="s">
        <v>948</v>
      </c>
      <c r="J112" s="765" t="s">
        <v>928</v>
      </c>
      <c r="K112" s="766"/>
      <c r="L112" s="751" t="s">
        <v>929</v>
      </c>
      <c r="M112" s="764"/>
      <c r="N112" s="764"/>
      <c r="O112" s="764"/>
      <c r="P112" s="764"/>
      <c r="Q112" s="764"/>
      <c r="R112" s="764"/>
      <c r="S112" s="764"/>
      <c r="T112" s="764"/>
      <c r="U112" s="764"/>
      <c r="V112" s="764"/>
      <c r="W112" s="764"/>
      <c r="X112" s="764"/>
      <c r="Y112" s="764"/>
      <c r="Z112" s="764"/>
      <c r="AA112" s="764"/>
      <c r="AB112" s="764"/>
      <c r="AC112" s="752"/>
      <c r="AD112" s="8"/>
    </row>
    <row r="113" spans="1:31" ht="18">
      <c r="A113" s="741"/>
      <c r="B113" s="741"/>
      <c r="C113" s="741"/>
      <c r="D113" s="741"/>
      <c r="E113" s="741"/>
      <c r="F113" s="816"/>
      <c r="G113" s="744"/>
      <c r="H113" s="841"/>
      <c r="I113" s="839"/>
      <c r="J113" s="767"/>
      <c r="K113" s="768"/>
      <c r="L113" s="808" t="s">
        <v>930</v>
      </c>
      <c r="M113" s="809"/>
      <c r="N113" s="808" t="s">
        <v>931</v>
      </c>
      <c r="O113" s="809"/>
      <c r="P113" s="808" t="s">
        <v>932</v>
      </c>
      <c r="Q113" s="809"/>
      <c r="R113" s="808" t="s">
        <v>933</v>
      </c>
      <c r="S113" s="809"/>
      <c r="T113" s="808" t="s">
        <v>934</v>
      </c>
      <c r="U113" s="809"/>
      <c r="V113" s="808" t="s">
        <v>935</v>
      </c>
      <c r="W113" s="809"/>
      <c r="X113" s="808" t="s">
        <v>936</v>
      </c>
      <c r="Y113" s="809"/>
      <c r="Z113" s="808" t="s">
        <v>950</v>
      </c>
      <c r="AA113" s="809"/>
      <c r="AB113" s="808" t="s">
        <v>951</v>
      </c>
      <c r="AC113" s="809"/>
      <c r="AD113" s="8"/>
    </row>
    <row r="114" spans="1:31" ht="54">
      <c r="A114" s="742"/>
      <c r="B114" s="742"/>
      <c r="C114" s="742"/>
      <c r="D114" s="742"/>
      <c r="E114" s="742"/>
      <c r="F114" s="817"/>
      <c r="G114" s="745"/>
      <c r="H114" s="449" t="s">
        <v>126</v>
      </c>
      <c r="I114" s="451" t="s">
        <v>938</v>
      </c>
      <c r="J114" s="416" t="s">
        <v>937</v>
      </c>
      <c r="K114" s="65" t="s">
        <v>949</v>
      </c>
      <c r="L114" s="416" t="s">
        <v>937</v>
      </c>
      <c r="M114" s="65" t="s">
        <v>949</v>
      </c>
      <c r="N114" s="416" t="s">
        <v>937</v>
      </c>
      <c r="O114" s="65" t="s">
        <v>949</v>
      </c>
      <c r="P114" s="416" t="s">
        <v>937</v>
      </c>
      <c r="Q114" s="65" t="s">
        <v>949</v>
      </c>
      <c r="R114" s="416" t="s">
        <v>937</v>
      </c>
      <c r="S114" s="65" t="s">
        <v>949</v>
      </c>
      <c r="T114" s="416" t="s">
        <v>937</v>
      </c>
      <c r="U114" s="65" t="s">
        <v>949</v>
      </c>
      <c r="V114" s="416" t="s">
        <v>937</v>
      </c>
      <c r="W114" s="65" t="s">
        <v>949</v>
      </c>
      <c r="X114" s="416" t="s">
        <v>937</v>
      </c>
      <c r="Y114" s="65" t="s">
        <v>949</v>
      </c>
      <c r="Z114" s="416" t="s">
        <v>937</v>
      </c>
      <c r="AA114" s="65" t="s">
        <v>949</v>
      </c>
      <c r="AB114" s="416" t="s">
        <v>937</v>
      </c>
      <c r="AC114" s="65" t="s">
        <v>949</v>
      </c>
      <c r="AD114" s="8"/>
    </row>
    <row r="115" spans="1:31" ht="18.75">
      <c r="A115" s="50">
        <v>1</v>
      </c>
      <c r="B115" s="346" t="s">
        <v>2221</v>
      </c>
      <c r="C115" s="50"/>
      <c r="D115" s="50" t="s">
        <v>1958</v>
      </c>
      <c r="E115" s="50" t="s">
        <v>809</v>
      </c>
      <c r="F115" s="50" t="s">
        <v>1286</v>
      </c>
      <c r="G115" s="419"/>
      <c r="H115" s="419"/>
      <c r="I115" s="143" t="e">
        <f t="shared" ref="I115:I123" si="41">H115*100/G115</f>
        <v>#DIV/0!</v>
      </c>
      <c r="J115" s="144"/>
      <c r="K115" s="143" t="e">
        <f t="shared" ref="K115:K123" si="42">J115*100/H115</f>
        <v>#DIV/0!</v>
      </c>
      <c r="L115" s="145"/>
      <c r="M115" s="143" t="e">
        <f t="shared" ref="M115:M123" si="43">L115*100/H115</f>
        <v>#DIV/0!</v>
      </c>
      <c r="N115" s="145"/>
      <c r="O115" s="143" t="e">
        <f t="shared" ref="O115:O123" si="44">N115*100/H115</f>
        <v>#DIV/0!</v>
      </c>
      <c r="P115" s="145"/>
      <c r="Q115" s="143" t="e">
        <f t="shared" ref="Q115:Q123" si="45">P115*100/H115</f>
        <v>#DIV/0!</v>
      </c>
      <c r="R115" s="145"/>
      <c r="S115" s="143" t="e">
        <f t="shared" ref="S115:S123" si="46">R115*100/H115</f>
        <v>#DIV/0!</v>
      </c>
      <c r="T115" s="145"/>
      <c r="U115" s="143" t="e">
        <f t="shared" ref="U115:U123" si="47">T115*100/H115</f>
        <v>#DIV/0!</v>
      </c>
      <c r="V115" s="145">
        <v>0</v>
      </c>
      <c r="W115" s="143" t="e">
        <f t="shared" ref="W115:W123" si="48">V115*100/H115</f>
        <v>#DIV/0!</v>
      </c>
      <c r="X115" s="145"/>
      <c r="Y115" s="143" t="e">
        <f t="shared" ref="Y115:Y123" si="49">X115*100/H115</f>
        <v>#DIV/0!</v>
      </c>
      <c r="Z115" s="145"/>
      <c r="AA115" s="146" t="e">
        <f t="shared" ref="AA115:AA123" si="50">Z115*100/H115</f>
        <v>#DIV/0!</v>
      </c>
      <c r="AB115" s="145"/>
      <c r="AC115" s="146" t="e">
        <f t="shared" ref="AC115:AC123" si="51">AB115*100/H115</f>
        <v>#DIV/0!</v>
      </c>
      <c r="AD115" s="8">
        <v>1</v>
      </c>
      <c r="AE115">
        <v>0</v>
      </c>
    </row>
    <row r="116" spans="1:31" ht="18.75">
      <c r="A116" s="50">
        <v>2</v>
      </c>
      <c r="B116" s="346" t="s">
        <v>2222</v>
      </c>
      <c r="C116" s="50"/>
      <c r="D116" s="50" t="s">
        <v>1959</v>
      </c>
      <c r="E116" s="50" t="s">
        <v>1968</v>
      </c>
      <c r="F116" s="50" t="s">
        <v>1286</v>
      </c>
      <c r="G116" s="419"/>
      <c r="H116" s="419"/>
      <c r="I116" s="143" t="e">
        <f t="shared" si="41"/>
        <v>#DIV/0!</v>
      </c>
      <c r="J116" s="144"/>
      <c r="K116" s="143" t="e">
        <f t="shared" si="42"/>
        <v>#DIV/0!</v>
      </c>
      <c r="L116" s="145"/>
      <c r="M116" s="143" t="e">
        <f t="shared" si="43"/>
        <v>#DIV/0!</v>
      </c>
      <c r="N116" s="145"/>
      <c r="O116" s="143" t="e">
        <f t="shared" si="44"/>
        <v>#DIV/0!</v>
      </c>
      <c r="P116" s="145"/>
      <c r="Q116" s="143" t="e">
        <f t="shared" si="45"/>
        <v>#DIV/0!</v>
      </c>
      <c r="R116" s="145"/>
      <c r="S116" s="143" t="e">
        <f t="shared" si="46"/>
        <v>#DIV/0!</v>
      </c>
      <c r="T116" s="145"/>
      <c r="U116" s="143" t="e">
        <f t="shared" si="47"/>
        <v>#DIV/0!</v>
      </c>
      <c r="V116" s="145">
        <v>0</v>
      </c>
      <c r="W116" s="143" t="e">
        <f t="shared" si="48"/>
        <v>#DIV/0!</v>
      </c>
      <c r="X116" s="145"/>
      <c r="Y116" s="143" t="e">
        <f t="shared" si="49"/>
        <v>#DIV/0!</v>
      </c>
      <c r="Z116" s="145"/>
      <c r="AA116" s="146" t="e">
        <f t="shared" si="50"/>
        <v>#DIV/0!</v>
      </c>
      <c r="AB116" s="145"/>
      <c r="AC116" s="146" t="e">
        <f t="shared" si="51"/>
        <v>#DIV/0!</v>
      </c>
      <c r="AD116" s="8">
        <v>1</v>
      </c>
      <c r="AE116">
        <v>0</v>
      </c>
    </row>
    <row r="117" spans="1:31" ht="18.75">
      <c r="A117" s="50">
        <v>3</v>
      </c>
      <c r="B117" s="346" t="s">
        <v>2223</v>
      </c>
      <c r="C117" s="50"/>
      <c r="D117" s="50" t="s">
        <v>1960</v>
      </c>
      <c r="E117" s="50" t="s">
        <v>1967</v>
      </c>
      <c r="F117" s="50" t="s">
        <v>1286</v>
      </c>
      <c r="G117" s="419"/>
      <c r="H117" s="419"/>
      <c r="I117" s="143" t="e">
        <f t="shared" si="41"/>
        <v>#DIV/0!</v>
      </c>
      <c r="J117" s="144"/>
      <c r="K117" s="143" t="e">
        <f t="shared" si="42"/>
        <v>#DIV/0!</v>
      </c>
      <c r="L117" s="145"/>
      <c r="M117" s="143" t="e">
        <f t="shared" si="43"/>
        <v>#DIV/0!</v>
      </c>
      <c r="N117" s="145"/>
      <c r="O117" s="143" t="e">
        <f t="shared" si="44"/>
        <v>#DIV/0!</v>
      </c>
      <c r="P117" s="145"/>
      <c r="Q117" s="143" t="e">
        <f t="shared" si="45"/>
        <v>#DIV/0!</v>
      </c>
      <c r="R117" s="145"/>
      <c r="S117" s="143" t="e">
        <f t="shared" si="46"/>
        <v>#DIV/0!</v>
      </c>
      <c r="T117" s="145"/>
      <c r="U117" s="143" t="e">
        <f t="shared" si="47"/>
        <v>#DIV/0!</v>
      </c>
      <c r="V117" s="145">
        <v>0</v>
      </c>
      <c r="W117" s="143" t="e">
        <f t="shared" si="48"/>
        <v>#DIV/0!</v>
      </c>
      <c r="X117" s="145"/>
      <c r="Y117" s="143" t="e">
        <f t="shared" si="49"/>
        <v>#DIV/0!</v>
      </c>
      <c r="Z117" s="145"/>
      <c r="AA117" s="146" t="e">
        <f t="shared" si="50"/>
        <v>#DIV/0!</v>
      </c>
      <c r="AB117" s="145"/>
      <c r="AC117" s="146" t="e">
        <f t="shared" si="51"/>
        <v>#DIV/0!</v>
      </c>
      <c r="AD117" s="8">
        <v>1</v>
      </c>
      <c r="AE117">
        <v>0</v>
      </c>
    </row>
    <row r="118" spans="1:31" ht="18.75">
      <c r="A118" s="50">
        <v>4</v>
      </c>
      <c r="B118" s="346" t="s">
        <v>2224</v>
      </c>
      <c r="C118" s="50"/>
      <c r="D118" s="50" t="s">
        <v>1961</v>
      </c>
      <c r="E118" s="50" t="s">
        <v>1966</v>
      </c>
      <c r="F118" s="50" t="s">
        <v>1286</v>
      </c>
      <c r="G118" s="419"/>
      <c r="H118" s="419"/>
      <c r="I118" s="143" t="e">
        <f t="shared" si="41"/>
        <v>#DIV/0!</v>
      </c>
      <c r="J118" s="144"/>
      <c r="K118" s="143" t="e">
        <f t="shared" si="42"/>
        <v>#DIV/0!</v>
      </c>
      <c r="L118" s="145"/>
      <c r="M118" s="143" t="e">
        <f t="shared" si="43"/>
        <v>#DIV/0!</v>
      </c>
      <c r="N118" s="145"/>
      <c r="O118" s="143" t="e">
        <f t="shared" si="44"/>
        <v>#DIV/0!</v>
      </c>
      <c r="P118" s="145"/>
      <c r="Q118" s="143" t="e">
        <f t="shared" si="45"/>
        <v>#DIV/0!</v>
      </c>
      <c r="R118" s="145"/>
      <c r="S118" s="143" t="e">
        <f t="shared" si="46"/>
        <v>#DIV/0!</v>
      </c>
      <c r="T118" s="145"/>
      <c r="U118" s="143" t="e">
        <f t="shared" si="47"/>
        <v>#DIV/0!</v>
      </c>
      <c r="V118" s="145">
        <v>0</v>
      </c>
      <c r="W118" s="143" t="e">
        <f t="shared" si="48"/>
        <v>#DIV/0!</v>
      </c>
      <c r="X118" s="145"/>
      <c r="Y118" s="143" t="e">
        <f t="shared" si="49"/>
        <v>#DIV/0!</v>
      </c>
      <c r="Z118" s="145"/>
      <c r="AA118" s="146" t="e">
        <f t="shared" si="50"/>
        <v>#DIV/0!</v>
      </c>
      <c r="AB118" s="145"/>
      <c r="AC118" s="146" t="e">
        <f t="shared" si="51"/>
        <v>#DIV/0!</v>
      </c>
      <c r="AD118" s="8">
        <v>1</v>
      </c>
      <c r="AE118">
        <v>0</v>
      </c>
    </row>
    <row r="119" spans="1:31" ht="18.75">
      <c r="A119" s="50">
        <v>5</v>
      </c>
      <c r="B119" s="346" t="s">
        <v>2225</v>
      </c>
      <c r="C119" s="50"/>
      <c r="D119" s="50" t="s">
        <v>1962</v>
      </c>
      <c r="E119" s="50" t="s">
        <v>1279</v>
      </c>
      <c r="F119" s="50" t="s">
        <v>1286</v>
      </c>
      <c r="G119" s="419"/>
      <c r="H119" s="419"/>
      <c r="I119" s="143" t="e">
        <f t="shared" si="41"/>
        <v>#DIV/0!</v>
      </c>
      <c r="J119" s="144"/>
      <c r="K119" s="143" t="e">
        <f t="shared" si="42"/>
        <v>#DIV/0!</v>
      </c>
      <c r="L119" s="145"/>
      <c r="M119" s="143" t="e">
        <f t="shared" si="43"/>
        <v>#DIV/0!</v>
      </c>
      <c r="N119" s="145"/>
      <c r="O119" s="143" t="e">
        <f t="shared" si="44"/>
        <v>#DIV/0!</v>
      </c>
      <c r="P119" s="145"/>
      <c r="Q119" s="143" t="e">
        <f t="shared" si="45"/>
        <v>#DIV/0!</v>
      </c>
      <c r="R119" s="145"/>
      <c r="S119" s="143" t="e">
        <f t="shared" si="46"/>
        <v>#DIV/0!</v>
      </c>
      <c r="T119" s="145"/>
      <c r="U119" s="143" t="e">
        <f t="shared" si="47"/>
        <v>#DIV/0!</v>
      </c>
      <c r="V119" s="145">
        <v>0</v>
      </c>
      <c r="W119" s="143" t="e">
        <f t="shared" si="48"/>
        <v>#DIV/0!</v>
      </c>
      <c r="X119" s="145"/>
      <c r="Y119" s="143" t="e">
        <f t="shared" si="49"/>
        <v>#DIV/0!</v>
      </c>
      <c r="Z119" s="145"/>
      <c r="AA119" s="146" t="e">
        <f t="shared" si="50"/>
        <v>#DIV/0!</v>
      </c>
      <c r="AB119" s="145"/>
      <c r="AC119" s="146" t="e">
        <f t="shared" si="51"/>
        <v>#DIV/0!</v>
      </c>
      <c r="AD119" s="8">
        <v>1</v>
      </c>
      <c r="AE119">
        <v>0</v>
      </c>
    </row>
    <row r="120" spans="1:31" ht="18.75">
      <c r="A120" s="50">
        <v>6</v>
      </c>
      <c r="B120" s="346" t="s">
        <v>2226</v>
      </c>
      <c r="C120" s="50"/>
      <c r="D120" s="50" t="s">
        <v>1963</v>
      </c>
      <c r="E120" s="50" t="s">
        <v>1279</v>
      </c>
      <c r="F120" s="50" t="s">
        <v>1286</v>
      </c>
      <c r="G120" s="419"/>
      <c r="H120" s="419"/>
      <c r="I120" s="143" t="e">
        <f t="shared" si="41"/>
        <v>#DIV/0!</v>
      </c>
      <c r="J120" s="144"/>
      <c r="K120" s="143" t="e">
        <f t="shared" si="42"/>
        <v>#DIV/0!</v>
      </c>
      <c r="L120" s="145"/>
      <c r="M120" s="143" t="e">
        <f t="shared" si="43"/>
        <v>#DIV/0!</v>
      </c>
      <c r="N120" s="145"/>
      <c r="O120" s="143" t="e">
        <f t="shared" si="44"/>
        <v>#DIV/0!</v>
      </c>
      <c r="P120" s="145"/>
      <c r="Q120" s="143" t="e">
        <f t="shared" si="45"/>
        <v>#DIV/0!</v>
      </c>
      <c r="R120" s="145"/>
      <c r="S120" s="143" t="e">
        <f t="shared" si="46"/>
        <v>#DIV/0!</v>
      </c>
      <c r="T120" s="145"/>
      <c r="U120" s="143" t="e">
        <f t="shared" si="47"/>
        <v>#DIV/0!</v>
      </c>
      <c r="V120" s="145">
        <v>0</v>
      </c>
      <c r="W120" s="143" t="e">
        <f t="shared" si="48"/>
        <v>#DIV/0!</v>
      </c>
      <c r="X120" s="145"/>
      <c r="Y120" s="143" t="e">
        <f t="shared" si="49"/>
        <v>#DIV/0!</v>
      </c>
      <c r="Z120" s="145"/>
      <c r="AA120" s="146" t="e">
        <f t="shared" si="50"/>
        <v>#DIV/0!</v>
      </c>
      <c r="AB120" s="145"/>
      <c r="AC120" s="146" t="e">
        <f t="shared" si="51"/>
        <v>#DIV/0!</v>
      </c>
      <c r="AD120" s="8">
        <v>1</v>
      </c>
      <c r="AE120">
        <v>0</v>
      </c>
    </row>
    <row r="121" spans="1:31" ht="18.75">
      <c r="A121" s="50">
        <v>7</v>
      </c>
      <c r="B121" s="346" t="s">
        <v>2227</v>
      </c>
      <c r="C121" s="50"/>
      <c r="D121" s="50" t="s">
        <v>667</v>
      </c>
      <c r="E121" s="50" t="s">
        <v>958</v>
      </c>
      <c r="F121" s="50" t="s">
        <v>1286</v>
      </c>
      <c r="G121" s="419"/>
      <c r="H121" s="419"/>
      <c r="I121" s="143" t="e">
        <f t="shared" si="41"/>
        <v>#DIV/0!</v>
      </c>
      <c r="J121" s="144"/>
      <c r="K121" s="143" t="e">
        <f t="shared" si="42"/>
        <v>#DIV/0!</v>
      </c>
      <c r="L121" s="145"/>
      <c r="M121" s="143" t="e">
        <f t="shared" si="43"/>
        <v>#DIV/0!</v>
      </c>
      <c r="N121" s="145"/>
      <c r="O121" s="143" t="e">
        <f t="shared" si="44"/>
        <v>#DIV/0!</v>
      </c>
      <c r="P121" s="145"/>
      <c r="Q121" s="143" t="e">
        <f t="shared" si="45"/>
        <v>#DIV/0!</v>
      </c>
      <c r="R121" s="145"/>
      <c r="S121" s="143" t="e">
        <f t="shared" si="46"/>
        <v>#DIV/0!</v>
      </c>
      <c r="T121" s="145"/>
      <c r="U121" s="143" t="e">
        <f t="shared" si="47"/>
        <v>#DIV/0!</v>
      </c>
      <c r="V121" s="145">
        <v>0</v>
      </c>
      <c r="W121" s="143" t="e">
        <f t="shared" si="48"/>
        <v>#DIV/0!</v>
      </c>
      <c r="X121" s="145"/>
      <c r="Y121" s="143" t="e">
        <f t="shared" si="49"/>
        <v>#DIV/0!</v>
      </c>
      <c r="Z121" s="145"/>
      <c r="AA121" s="146" t="e">
        <f t="shared" si="50"/>
        <v>#DIV/0!</v>
      </c>
      <c r="AB121" s="145"/>
      <c r="AC121" s="146" t="e">
        <f t="shared" si="51"/>
        <v>#DIV/0!</v>
      </c>
      <c r="AD121" s="8">
        <v>1</v>
      </c>
      <c r="AE121">
        <v>0</v>
      </c>
    </row>
    <row r="122" spans="1:31" ht="18.75">
      <c r="A122" s="50">
        <v>8</v>
      </c>
      <c r="B122" s="346" t="s">
        <v>2228</v>
      </c>
      <c r="C122" s="50"/>
      <c r="D122" s="50" t="s">
        <v>1964</v>
      </c>
      <c r="E122" s="50" t="s">
        <v>1965</v>
      </c>
      <c r="F122" s="50" t="s">
        <v>1286</v>
      </c>
      <c r="G122" s="419"/>
      <c r="H122" s="419"/>
      <c r="I122" s="143" t="e">
        <f t="shared" si="41"/>
        <v>#DIV/0!</v>
      </c>
      <c r="J122" s="144"/>
      <c r="K122" s="143" t="e">
        <f t="shared" si="42"/>
        <v>#DIV/0!</v>
      </c>
      <c r="L122" s="145"/>
      <c r="M122" s="143" t="e">
        <f t="shared" si="43"/>
        <v>#DIV/0!</v>
      </c>
      <c r="N122" s="145"/>
      <c r="O122" s="143" t="e">
        <f t="shared" si="44"/>
        <v>#DIV/0!</v>
      </c>
      <c r="P122" s="145"/>
      <c r="Q122" s="143" t="e">
        <f t="shared" si="45"/>
        <v>#DIV/0!</v>
      </c>
      <c r="R122" s="145"/>
      <c r="S122" s="143" t="e">
        <f t="shared" si="46"/>
        <v>#DIV/0!</v>
      </c>
      <c r="T122" s="145"/>
      <c r="U122" s="143" t="e">
        <f t="shared" si="47"/>
        <v>#DIV/0!</v>
      </c>
      <c r="V122" s="145">
        <v>0</v>
      </c>
      <c r="W122" s="143" t="e">
        <f t="shared" si="48"/>
        <v>#DIV/0!</v>
      </c>
      <c r="X122" s="145"/>
      <c r="Y122" s="143" t="e">
        <f t="shared" si="49"/>
        <v>#DIV/0!</v>
      </c>
      <c r="Z122" s="145"/>
      <c r="AA122" s="146" t="e">
        <f t="shared" si="50"/>
        <v>#DIV/0!</v>
      </c>
      <c r="AB122" s="145"/>
      <c r="AC122" s="146" t="e">
        <f t="shared" si="51"/>
        <v>#DIV/0!</v>
      </c>
      <c r="AD122" s="8">
        <v>1</v>
      </c>
      <c r="AE122">
        <v>0</v>
      </c>
    </row>
    <row r="123" spans="1:31" ht="19.5" thickBot="1">
      <c r="A123" s="50">
        <v>9</v>
      </c>
      <c r="B123" s="311" t="s">
        <v>1864</v>
      </c>
      <c r="C123" s="311" t="s">
        <v>1864</v>
      </c>
      <c r="D123" s="314" t="s">
        <v>272</v>
      </c>
      <c r="E123" s="314" t="s">
        <v>1850</v>
      </c>
      <c r="F123" s="314" t="s">
        <v>1286</v>
      </c>
      <c r="G123" s="521"/>
      <c r="H123" s="521"/>
      <c r="I123" s="143" t="e">
        <f t="shared" si="41"/>
        <v>#DIV/0!</v>
      </c>
      <c r="J123" s="144"/>
      <c r="K123" s="143" t="e">
        <f t="shared" si="42"/>
        <v>#DIV/0!</v>
      </c>
      <c r="L123" s="145"/>
      <c r="M123" s="143" t="e">
        <f t="shared" si="43"/>
        <v>#DIV/0!</v>
      </c>
      <c r="N123" s="145"/>
      <c r="O123" s="143" t="e">
        <f t="shared" si="44"/>
        <v>#DIV/0!</v>
      </c>
      <c r="P123" s="145"/>
      <c r="Q123" s="143" t="e">
        <f t="shared" si="45"/>
        <v>#DIV/0!</v>
      </c>
      <c r="R123" s="145"/>
      <c r="S123" s="143" t="e">
        <f t="shared" si="46"/>
        <v>#DIV/0!</v>
      </c>
      <c r="T123" s="145"/>
      <c r="U123" s="143" t="e">
        <f t="shared" si="47"/>
        <v>#DIV/0!</v>
      </c>
      <c r="V123" s="145">
        <v>0</v>
      </c>
      <c r="W123" s="143" t="e">
        <f t="shared" si="48"/>
        <v>#DIV/0!</v>
      </c>
      <c r="X123" s="145"/>
      <c r="Y123" s="143" t="e">
        <f t="shared" si="49"/>
        <v>#DIV/0!</v>
      </c>
      <c r="Z123" s="145"/>
      <c r="AA123" s="146" t="e">
        <f t="shared" si="50"/>
        <v>#DIV/0!</v>
      </c>
      <c r="AB123" s="145"/>
      <c r="AC123" s="146" t="e">
        <f t="shared" si="51"/>
        <v>#DIV/0!</v>
      </c>
      <c r="AD123" s="9">
        <v>1</v>
      </c>
      <c r="AE123">
        <v>0</v>
      </c>
    </row>
    <row r="124" spans="1:31" ht="19.5" thickTop="1" thickBot="1">
      <c r="A124" s="769" t="s">
        <v>123</v>
      </c>
      <c r="B124" s="771"/>
      <c r="C124" s="771"/>
      <c r="D124" s="771"/>
      <c r="E124" s="771"/>
      <c r="F124" s="772"/>
      <c r="G124" s="66">
        <f>SUM(G105:G123)</f>
        <v>0</v>
      </c>
      <c r="H124" s="66">
        <f>SUM(H105:H123)</f>
        <v>0</v>
      </c>
      <c r="I124" s="67" t="e">
        <f>H124/G124*100</f>
        <v>#DIV/0!</v>
      </c>
      <c r="J124" s="66">
        <f>SUM(J105:J123)</f>
        <v>0</v>
      </c>
      <c r="K124" s="67" t="e">
        <f>J124/H124*100</f>
        <v>#DIV/0!</v>
      </c>
      <c r="L124" s="66">
        <f>SUM(L105:L123)</f>
        <v>0</v>
      </c>
      <c r="M124" s="67" t="e">
        <f>L124/H124*100</f>
        <v>#DIV/0!</v>
      </c>
      <c r="N124" s="66">
        <f>SUM(N105:N123)</f>
        <v>0</v>
      </c>
      <c r="O124" s="67" t="e">
        <f>N124/H124*100</f>
        <v>#DIV/0!</v>
      </c>
      <c r="P124" s="66">
        <f>SUM(P105:P123)</f>
        <v>0</v>
      </c>
      <c r="Q124" s="67" t="e">
        <f>P124/H124*100</f>
        <v>#DIV/0!</v>
      </c>
      <c r="R124" s="66">
        <f>SUM(R105:R123)</f>
        <v>0</v>
      </c>
      <c r="S124" s="67" t="e">
        <f>R124/H124*100</f>
        <v>#DIV/0!</v>
      </c>
      <c r="T124" s="66">
        <f>SUM(T105:T123)</f>
        <v>0</v>
      </c>
      <c r="U124" s="67" t="e">
        <f>T124/H124*100</f>
        <v>#DIV/0!</v>
      </c>
      <c r="V124" s="66">
        <f>SUM(V105:V123)</f>
        <v>0</v>
      </c>
      <c r="W124" s="67" t="e">
        <f>V124/H124*100</f>
        <v>#DIV/0!</v>
      </c>
      <c r="X124" s="66">
        <f>SUM(X105:X123)</f>
        <v>0</v>
      </c>
      <c r="Y124" s="67" t="e">
        <f>X124/H124*100</f>
        <v>#DIV/0!</v>
      </c>
      <c r="Z124" s="66">
        <f>SUM(Z105:Z123)</f>
        <v>0</v>
      </c>
      <c r="AA124" s="67" t="e">
        <f>Z124/H124*100</f>
        <v>#DIV/0!</v>
      </c>
      <c r="AB124" s="66">
        <f>SUM(AB105:AB123)</f>
        <v>0</v>
      </c>
      <c r="AC124" s="67" t="e">
        <f>AB124/H124*100</f>
        <v>#DIV/0!</v>
      </c>
      <c r="AD124" s="8"/>
    </row>
    <row r="125" spans="1:31" ht="15" thickTop="1">
      <c r="A125" s="851" t="s">
        <v>2128</v>
      </c>
      <c r="B125" s="851"/>
      <c r="C125" s="851"/>
      <c r="D125" s="851"/>
    </row>
    <row r="127" spans="1:31" ht="26.25">
      <c r="A127" s="879" t="s">
        <v>2405</v>
      </c>
      <c r="B127" s="879"/>
      <c r="C127" s="879"/>
      <c r="D127" s="879"/>
      <c r="E127" s="879"/>
      <c r="F127" s="879"/>
      <c r="G127" s="879"/>
      <c r="H127" s="879"/>
      <c r="I127" s="879"/>
      <c r="J127" s="879"/>
      <c r="K127" s="879"/>
      <c r="L127" s="879"/>
      <c r="M127" s="879"/>
      <c r="N127" s="879"/>
      <c r="O127" s="879"/>
      <c r="P127" s="879"/>
      <c r="Q127" s="879"/>
      <c r="R127" s="879"/>
      <c r="S127" s="879"/>
      <c r="T127" s="879"/>
      <c r="U127" s="879"/>
      <c r="V127" s="879"/>
      <c r="W127" s="879"/>
      <c r="X127" s="879"/>
      <c r="Y127" s="879"/>
      <c r="Z127" s="879"/>
      <c r="AA127" s="879"/>
      <c r="AB127" s="879"/>
      <c r="AC127" s="879"/>
      <c r="AD127" s="879"/>
    </row>
    <row r="128" spans="1:31" ht="23.25">
      <c r="A128" s="880" t="s">
        <v>133</v>
      </c>
      <c r="B128" s="880"/>
      <c r="C128" s="880"/>
      <c r="D128" s="880"/>
      <c r="E128" s="880"/>
      <c r="F128" s="880"/>
      <c r="G128" s="880"/>
      <c r="H128" s="880"/>
      <c r="I128" s="880"/>
      <c r="J128" s="880"/>
      <c r="K128" s="880"/>
      <c r="L128" s="880"/>
      <c r="M128" s="880"/>
      <c r="N128" s="880"/>
      <c r="O128" s="880"/>
      <c r="P128" s="880"/>
      <c r="Q128" s="880"/>
      <c r="R128" s="880"/>
      <c r="S128" s="880"/>
      <c r="T128" s="880"/>
      <c r="U128" s="880"/>
      <c r="V128" s="880"/>
      <c r="W128" s="880"/>
      <c r="X128" s="880"/>
      <c r="Y128" s="880"/>
      <c r="Z128" s="880"/>
      <c r="AA128" s="880"/>
      <c r="AB128" s="880"/>
      <c r="AC128" s="880"/>
      <c r="AD128" s="880"/>
    </row>
    <row r="129" spans="1:31" ht="23.25">
      <c r="A129" s="448"/>
      <c r="B129" s="453"/>
      <c r="C129" s="453"/>
      <c r="D129" s="453"/>
      <c r="E129" s="453"/>
      <c r="F129" s="453"/>
      <c r="G129" s="295"/>
      <c r="H129" s="295"/>
      <c r="I129" s="453"/>
      <c r="J129" s="295"/>
      <c r="K129" s="453"/>
      <c r="L129" s="295"/>
      <c r="M129" s="453"/>
      <c r="N129" s="295"/>
      <c r="O129" s="453"/>
      <c r="P129" s="295"/>
      <c r="Q129" s="453"/>
      <c r="R129" s="295"/>
      <c r="S129" s="453"/>
      <c r="T129" s="295"/>
      <c r="U129" s="453"/>
      <c r="V129" s="295"/>
      <c r="W129" s="453"/>
      <c r="X129" s="295"/>
      <c r="Y129" s="453"/>
      <c r="Z129" s="295"/>
      <c r="AA129" s="453"/>
      <c r="AB129" s="295"/>
      <c r="AC129" s="453"/>
      <c r="AD129" s="2"/>
    </row>
    <row r="130" spans="1:31" ht="23.25">
      <c r="A130" s="56"/>
      <c r="B130" s="863" t="s">
        <v>626</v>
      </c>
      <c r="C130" s="863"/>
      <c r="D130" s="863"/>
      <c r="E130" s="863"/>
      <c r="F130" s="863"/>
      <c r="G130" s="863"/>
      <c r="H130" s="863"/>
      <c r="I130" s="863"/>
      <c r="J130" s="863"/>
      <c r="K130" s="863"/>
      <c r="L130" s="863"/>
      <c r="M130" s="863"/>
      <c r="N130" s="863"/>
      <c r="O130" s="863"/>
      <c r="P130" s="863"/>
      <c r="Q130" s="863"/>
      <c r="R130" s="863"/>
      <c r="S130" s="863"/>
      <c r="T130" s="863"/>
      <c r="U130" s="863"/>
      <c r="V130" s="863"/>
      <c r="W130" s="863"/>
      <c r="X130" s="863"/>
      <c r="Y130" s="863"/>
      <c r="Z130" s="863"/>
      <c r="AA130" s="863"/>
      <c r="AB130" s="863"/>
      <c r="AC130" s="863"/>
      <c r="AD130" s="8"/>
    </row>
    <row r="131" spans="1:31" ht="23.25">
      <c r="A131" s="56"/>
      <c r="B131" s="863" t="s">
        <v>1970</v>
      </c>
      <c r="C131" s="863"/>
      <c r="D131" s="863"/>
      <c r="E131" s="863"/>
      <c r="F131" s="863"/>
      <c r="G131" s="295"/>
      <c r="H131" s="295"/>
      <c r="I131" s="454"/>
      <c r="J131" s="295"/>
      <c r="K131" s="454"/>
      <c r="L131" s="295"/>
      <c r="M131" s="454"/>
      <c r="N131" s="295"/>
      <c r="O131" s="454"/>
      <c r="P131" s="295"/>
      <c r="Q131" s="454"/>
      <c r="R131" s="295"/>
      <c r="S131" s="454"/>
      <c r="T131" s="295"/>
      <c r="U131" s="454"/>
      <c r="V131" s="295"/>
      <c r="W131" s="454"/>
      <c r="X131" s="295"/>
      <c r="Y131" s="454"/>
      <c r="Z131" s="295"/>
      <c r="AA131" s="454"/>
      <c r="AB131" s="295"/>
      <c r="AC131" s="454"/>
      <c r="AD131" s="8"/>
    </row>
    <row r="132" spans="1:31" ht="23.25">
      <c r="A132" s="56"/>
      <c r="B132" s="453"/>
      <c r="C132" s="453"/>
      <c r="D132" s="453"/>
      <c r="E132" s="453"/>
      <c r="F132" s="453"/>
      <c r="G132" s="295"/>
      <c r="H132" s="295"/>
      <c r="I132" s="453"/>
      <c r="J132" s="295"/>
      <c r="K132" s="453"/>
      <c r="L132" s="295"/>
      <c r="M132" s="453"/>
      <c r="N132" s="295"/>
      <c r="O132" s="453"/>
      <c r="P132" s="295"/>
      <c r="Q132" s="453"/>
      <c r="R132" s="295"/>
      <c r="S132" s="453"/>
      <c r="T132" s="295"/>
      <c r="U132" s="453"/>
      <c r="V132" s="295"/>
      <c r="W132" s="453"/>
      <c r="X132" s="295"/>
      <c r="Y132" s="453"/>
      <c r="Z132" s="295"/>
      <c r="AA132" s="453"/>
      <c r="AB132" s="295"/>
      <c r="AC132" s="453"/>
      <c r="AD132" s="8"/>
    </row>
    <row r="133" spans="1:31" ht="23.25">
      <c r="A133" s="56"/>
      <c r="B133" s="453"/>
      <c r="C133" s="453"/>
      <c r="D133" s="453"/>
      <c r="E133" s="453"/>
      <c r="F133" s="453"/>
      <c r="G133" s="295"/>
      <c r="H133" s="295"/>
      <c r="I133" s="453"/>
      <c r="J133" s="295"/>
      <c r="K133" s="453"/>
      <c r="L133" s="295"/>
      <c r="M133" s="453"/>
      <c r="N133" s="295"/>
      <c r="O133" s="453"/>
      <c r="P133" s="295"/>
      <c r="Q133" s="453"/>
      <c r="R133" s="295"/>
      <c r="S133" s="453"/>
      <c r="T133" s="295"/>
      <c r="U133" s="453"/>
      <c r="V133" s="295"/>
      <c r="W133" s="453"/>
      <c r="X133" s="295"/>
      <c r="Y133" s="453"/>
      <c r="Z133" s="295"/>
      <c r="AA133" s="453"/>
      <c r="AB133" s="295"/>
      <c r="AC133" s="453"/>
      <c r="AD133" s="8"/>
    </row>
    <row r="134" spans="1:31" ht="18">
      <c r="A134" s="740" t="s">
        <v>940</v>
      </c>
      <c r="B134" s="740" t="s">
        <v>941</v>
      </c>
      <c r="C134" s="740" t="s">
        <v>627</v>
      </c>
      <c r="D134" s="740" t="s">
        <v>944</v>
      </c>
      <c r="E134" s="740" t="s">
        <v>945</v>
      </c>
      <c r="F134" s="740" t="s">
        <v>1139</v>
      </c>
      <c r="G134" s="743" t="s">
        <v>946</v>
      </c>
      <c r="H134" s="840" t="s">
        <v>947</v>
      </c>
      <c r="I134" s="838" t="s">
        <v>948</v>
      </c>
      <c r="J134" s="765" t="s">
        <v>928</v>
      </c>
      <c r="K134" s="766"/>
      <c r="L134" s="751" t="s">
        <v>929</v>
      </c>
      <c r="M134" s="764"/>
      <c r="N134" s="764"/>
      <c r="O134" s="764"/>
      <c r="P134" s="764"/>
      <c r="Q134" s="764"/>
      <c r="R134" s="764"/>
      <c r="S134" s="764"/>
      <c r="T134" s="764"/>
      <c r="U134" s="764"/>
      <c r="V134" s="764"/>
      <c r="W134" s="764"/>
      <c r="X134" s="764"/>
      <c r="Y134" s="764"/>
      <c r="Z134" s="764"/>
      <c r="AA134" s="764"/>
      <c r="AB134" s="764"/>
      <c r="AC134" s="752"/>
      <c r="AD134" s="8"/>
    </row>
    <row r="135" spans="1:31" ht="18">
      <c r="A135" s="741"/>
      <c r="B135" s="741"/>
      <c r="C135" s="741"/>
      <c r="D135" s="741"/>
      <c r="E135" s="741"/>
      <c r="F135" s="816"/>
      <c r="G135" s="744"/>
      <c r="H135" s="841"/>
      <c r="I135" s="839"/>
      <c r="J135" s="767"/>
      <c r="K135" s="768"/>
      <c r="L135" s="808" t="s">
        <v>930</v>
      </c>
      <c r="M135" s="809"/>
      <c r="N135" s="808" t="s">
        <v>931</v>
      </c>
      <c r="O135" s="809"/>
      <c r="P135" s="808" t="s">
        <v>932</v>
      </c>
      <c r="Q135" s="809"/>
      <c r="R135" s="808" t="s">
        <v>933</v>
      </c>
      <c r="S135" s="809"/>
      <c r="T135" s="808" t="s">
        <v>934</v>
      </c>
      <c r="U135" s="809"/>
      <c r="V135" s="808" t="s">
        <v>935</v>
      </c>
      <c r="W135" s="809"/>
      <c r="X135" s="808" t="s">
        <v>936</v>
      </c>
      <c r="Y135" s="809"/>
      <c r="Z135" s="808" t="s">
        <v>950</v>
      </c>
      <c r="AA135" s="809"/>
      <c r="AB135" s="808" t="s">
        <v>951</v>
      </c>
      <c r="AC135" s="809"/>
      <c r="AD135" s="8"/>
    </row>
    <row r="136" spans="1:31" ht="54">
      <c r="A136" s="742"/>
      <c r="B136" s="742"/>
      <c r="C136" s="742"/>
      <c r="D136" s="742"/>
      <c r="E136" s="742"/>
      <c r="F136" s="817"/>
      <c r="G136" s="745"/>
      <c r="H136" s="449" t="s">
        <v>126</v>
      </c>
      <c r="I136" s="451" t="s">
        <v>938</v>
      </c>
      <c r="J136" s="416" t="s">
        <v>937</v>
      </c>
      <c r="K136" s="65" t="s">
        <v>949</v>
      </c>
      <c r="L136" s="416" t="s">
        <v>937</v>
      </c>
      <c r="M136" s="65" t="s">
        <v>949</v>
      </c>
      <c r="N136" s="416" t="s">
        <v>937</v>
      </c>
      <c r="O136" s="65" t="s">
        <v>949</v>
      </c>
      <c r="P136" s="416" t="s">
        <v>937</v>
      </c>
      <c r="Q136" s="65" t="s">
        <v>949</v>
      </c>
      <c r="R136" s="416" t="s">
        <v>937</v>
      </c>
      <c r="S136" s="65" t="s">
        <v>949</v>
      </c>
      <c r="T136" s="416" t="s">
        <v>937</v>
      </c>
      <c r="U136" s="65" t="s">
        <v>949</v>
      </c>
      <c r="V136" s="416" t="s">
        <v>937</v>
      </c>
      <c r="W136" s="65" t="s">
        <v>949</v>
      </c>
      <c r="X136" s="416" t="s">
        <v>937</v>
      </c>
      <c r="Y136" s="65" t="s">
        <v>949</v>
      </c>
      <c r="Z136" s="416" t="s">
        <v>937</v>
      </c>
      <c r="AA136" s="65" t="s">
        <v>949</v>
      </c>
      <c r="AB136" s="416" t="s">
        <v>937</v>
      </c>
      <c r="AC136" s="65" t="s">
        <v>949</v>
      </c>
      <c r="AD136" s="8"/>
    </row>
    <row r="137" spans="1:31" ht="18.75">
      <c r="A137" s="50">
        <v>1</v>
      </c>
      <c r="B137" s="346" t="s">
        <v>2229</v>
      </c>
      <c r="C137" s="50"/>
      <c r="D137" s="50" t="s">
        <v>1971</v>
      </c>
      <c r="E137" s="50" t="s">
        <v>1978</v>
      </c>
      <c r="F137" s="50" t="s">
        <v>1983</v>
      </c>
      <c r="G137" s="419">
        <v>69</v>
      </c>
      <c r="H137" s="419">
        <v>69</v>
      </c>
      <c r="I137" s="143">
        <f t="shared" ref="I137:I145" si="52">H137*100/G137</f>
        <v>100</v>
      </c>
      <c r="J137" s="144">
        <v>0</v>
      </c>
      <c r="K137" s="143">
        <f>J137*100/H137</f>
        <v>0</v>
      </c>
      <c r="L137" s="144">
        <v>0</v>
      </c>
      <c r="M137" s="143">
        <f t="shared" ref="M137:M145" si="53">L137*100/H137</f>
        <v>0</v>
      </c>
      <c r="N137" s="144">
        <v>0</v>
      </c>
      <c r="O137" s="143">
        <f t="shared" ref="O137:O145" si="54">N137*100/H137</f>
        <v>0</v>
      </c>
      <c r="P137" s="144">
        <v>0</v>
      </c>
      <c r="Q137" s="143">
        <f t="shared" ref="Q137:Q145" si="55">P137*100/H137</f>
        <v>0</v>
      </c>
      <c r="R137" s="144">
        <v>0</v>
      </c>
      <c r="S137" s="143">
        <f t="shared" ref="S137:S145" si="56">R137*100/H137</f>
        <v>0</v>
      </c>
      <c r="T137" s="144">
        <v>0</v>
      </c>
      <c r="U137" s="143">
        <f t="shared" ref="U137:U145" si="57">T137*100/H137</f>
        <v>0</v>
      </c>
      <c r="V137" s="145">
        <v>0</v>
      </c>
      <c r="W137" s="143">
        <f t="shared" ref="W137:W145" si="58">V137*100/H137</f>
        <v>0</v>
      </c>
      <c r="X137" s="144">
        <v>0</v>
      </c>
      <c r="Y137" s="143">
        <f t="shared" ref="Y137:Y145" si="59">X137*100/H137</f>
        <v>0</v>
      </c>
      <c r="Z137" s="144">
        <v>0</v>
      </c>
      <c r="AA137" s="146">
        <f t="shared" ref="AA137:AA145" si="60">Z137*100/H137</f>
        <v>0</v>
      </c>
      <c r="AB137" s="144">
        <v>0</v>
      </c>
      <c r="AC137" s="146">
        <f t="shared" ref="AC137:AC145" si="61">AB137*100/H137</f>
        <v>0</v>
      </c>
      <c r="AD137" s="8">
        <v>1</v>
      </c>
      <c r="AE137">
        <v>1</v>
      </c>
    </row>
    <row r="138" spans="1:31" ht="18.75">
      <c r="A138" s="50">
        <v>2</v>
      </c>
      <c r="B138" s="346" t="s">
        <v>2230</v>
      </c>
      <c r="C138" s="50"/>
      <c r="D138" s="50" t="s">
        <v>1972</v>
      </c>
      <c r="E138" s="50" t="s">
        <v>1979</v>
      </c>
      <c r="F138" s="50" t="s">
        <v>1983</v>
      </c>
      <c r="G138" s="419">
        <v>133</v>
      </c>
      <c r="H138" s="419">
        <v>85</v>
      </c>
      <c r="I138" s="143">
        <f t="shared" si="52"/>
        <v>63.909774436090224</v>
      </c>
      <c r="J138" s="144">
        <v>0</v>
      </c>
      <c r="K138" s="143">
        <f>J138*100/H138</f>
        <v>0</v>
      </c>
      <c r="L138" s="144">
        <v>0</v>
      </c>
      <c r="M138" s="143">
        <f t="shared" si="53"/>
        <v>0</v>
      </c>
      <c r="N138" s="144">
        <v>0</v>
      </c>
      <c r="O138" s="143">
        <f t="shared" si="54"/>
        <v>0</v>
      </c>
      <c r="P138" s="144">
        <v>0</v>
      </c>
      <c r="Q138" s="143">
        <f t="shared" si="55"/>
        <v>0</v>
      </c>
      <c r="R138" s="144">
        <v>0</v>
      </c>
      <c r="S138" s="143">
        <f t="shared" si="56"/>
        <v>0</v>
      </c>
      <c r="T138" s="144">
        <v>0</v>
      </c>
      <c r="U138" s="143">
        <f t="shared" si="57"/>
        <v>0</v>
      </c>
      <c r="V138" s="145">
        <v>0</v>
      </c>
      <c r="W138" s="143">
        <f t="shared" si="58"/>
        <v>0</v>
      </c>
      <c r="X138" s="144">
        <v>0</v>
      </c>
      <c r="Y138" s="143">
        <f t="shared" si="59"/>
        <v>0</v>
      </c>
      <c r="Z138" s="144">
        <v>0</v>
      </c>
      <c r="AA138" s="146">
        <f t="shared" si="60"/>
        <v>0</v>
      </c>
      <c r="AB138" s="144">
        <v>0</v>
      </c>
      <c r="AC138" s="146">
        <f t="shared" si="61"/>
        <v>0</v>
      </c>
      <c r="AD138" s="8">
        <v>1</v>
      </c>
      <c r="AE138">
        <v>1</v>
      </c>
    </row>
    <row r="139" spans="1:31" ht="18.75">
      <c r="A139" s="50">
        <v>3</v>
      </c>
      <c r="B139" s="346" t="s">
        <v>2231</v>
      </c>
      <c r="C139" s="50"/>
      <c r="D139" s="50" t="s">
        <v>1973</v>
      </c>
      <c r="E139" s="50" t="s">
        <v>1980</v>
      </c>
      <c r="F139" s="50" t="s">
        <v>1983</v>
      </c>
      <c r="G139" s="419">
        <v>57</v>
      </c>
      <c r="H139" s="419">
        <v>57</v>
      </c>
      <c r="I139" s="143">
        <f t="shared" si="52"/>
        <v>100</v>
      </c>
      <c r="J139" s="144">
        <v>0</v>
      </c>
      <c r="K139" s="143">
        <f t="shared" ref="K139:K145" si="62">J139*100/H139</f>
        <v>0</v>
      </c>
      <c r="L139" s="144">
        <v>0</v>
      </c>
      <c r="M139" s="143">
        <f t="shared" si="53"/>
        <v>0</v>
      </c>
      <c r="N139" s="144">
        <v>0</v>
      </c>
      <c r="O139" s="143">
        <f t="shared" si="54"/>
        <v>0</v>
      </c>
      <c r="P139" s="144">
        <v>0</v>
      </c>
      <c r="Q139" s="143">
        <f t="shared" si="55"/>
        <v>0</v>
      </c>
      <c r="R139" s="144">
        <v>0</v>
      </c>
      <c r="S139" s="143">
        <f t="shared" si="56"/>
        <v>0</v>
      </c>
      <c r="T139" s="144">
        <v>0</v>
      </c>
      <c r="U139" s="143">
        <f t="shared" si="57"/>
        <v>0</v>
      </c>
      <c r="V139" s="145">
        <v>0</v>
      </c>
      <c r="W139" s="143">
        <f t="shared" si="58"/>
        <v>0</v>
      </c>
      <c r="X139" s="144">
        <v>0</v>
      </c>
      <c r="Y139" s="143">
        <f t="shared" si="59"/>
        <v>0</v>
      </c>
      <c r="Z139" s="144">
        <v>0</v>
      </c>
      <c r="AA139" s="146">
        <f t="shared" si="60"/>
        <v>0</v>
      </c>
      <c r="AB139" s="144">
        <v>0</v>
      </c>
      <c r="AC139" s="146">
        <f t="shared" si="61"/>
        <v>0</v>
      </c>
      <c r="AD139" s="8">
        <v>1</v>
      </c>
      <c r="AE139">
        <v>1</v>
      </c>
    </row>
    <row r="140" spans="1:31" ht="18.75">
      <c r="A140" s="50">
        <v>4</v>
      </c>
      <c r="B140" s="346" t="s">
        <v>2232</v>
      </c>
      <c r="C140" s="50"/>
      <c r="D140" s="50" t="s">
        <v>1974</v>
      </c>
      <c r="E140" s="50" t="s">
        <v>1974</v>
      </c>
      <c r="F140" s="50" t="s">
        <v>1983</v>
      </c>
      <c r="G140" s="419">
        <v>156</v>
      </c>
      <c r="H140" s="419">
        <v>150</v>
      </c>
      <c r="I140" s="143">
        <f t="shared" si="52"/>
        <v>96.15384615384616</v>
      </c>
      <c r="J140" s="144">
        <v>0</v>
      </c>
      <c r="K140" s="143">
        <f t="shared" si="62"/>
        <v>0</v>
      </c>
      <c r="L140" s="144">
        <v>0</v>
      </c>
      <c r="M140" s="143">
        <f t="shared" si="53"/>
        <v>0</v>
      </c>
      <c r="N140" s="144">
        <v>0</v>
      </c>
      <c r="O140" s="143">
        <f t="shared" si="54"/>
        <v>0</v>
      </c>
      <c r="P140" s="144">
        <v>0</v>
      </c>
      <c r="Q140" s="143">
        <f t="shared" si="55"/>
        <v>0</v>
      </c>
      <c r="R140" s="144">
        <v>0</v>
      </c>
      <c r="S140" s="143">
        <f t="shared" si="56"/>
        <v>0</v>
      </c>
      <c r="T140" s="144">
        <v>0</v>
      </c>
      <c r="U140" s="143">
        <f t="shared" si="57"/>
        <v>0</v>
      </c>
      <c r="V140" s="145">
        <v>0</v>
      </c>
      <c r="W140" s="143">
        <f t="shared" si="58"/>
        <v>0</v>
      </c>
      <c r="X140" s="144">
        <v>0</v>
      </c>
      <c r="Y140" s="143">
        <f t="shared" si="59"/>
        <v>0</v>
      </c>
      <c r="Z140" s="144">
        <v>0</v>
      </c>
      <c r="AA140" s="146">
        <f t="shared" si="60"/>
        <v>0</v>
      </c>
      <c r="AB140" s="144">
        <v>0</v>
      </c>
      <c r="AC140" s="146">
        <f t="shared" si="61"/>
        <v>0</v>
      </c>
      <c r="AD140" s="8">
        <v>1</v>
      </c>
      <c r="AE140">
        <v>1</v>
      </c>
    </row>
    <row r="141" spans="1:31" ht="18.75">
      <c r="A141" s="50">
        <v>5</v>
      </c>
      <c r="B141" s="346" t="s">
        <v>2233</v>
      </c>
      <c r="C141" s="50"/>
      <c r="D141" s="50" t="s">
        <v>1975</v>
      </c>
      <c r="E141" s="50" t="s">
        <v>1981</v>
      </c>
      <c r="F141" s="50" t="s">
        <v>1983</v>
      </c>
      <c r="G141" s="419">
        <v>92</v>
      </c>
      <c r="H141" s="419">
        <v>92</v>
      </c>
      <c r="I141" s="143">
        <f t="shared" si="52"/>
        <v>100</v>
      </c>
      <c r="J141" s="144">
        <v>0</v>
      </c>
      <c r="K141" s="143">
        <f t="shared" si="62"/>
        <v>0</v>
      </c>
      <c r="L141" s="144">
        <v>0</v>
      </c>
      <c r="M141" s="143">
        <f t="shared" si="53"/>
        <v>0</v>
      </c>
      <c r="N141" s="144">
        <v>0</v>
      </c>
      <c r="O141" s="143">
        <f t="shared" si="54"/>
        <v>0</v>
      </c>
      <c r="P141" s="144">
        <v>0</v>
      </c>
      <c r="Q141" s="143">
        <f t="shared" si="55"/>
        <v>0</v>
      </c>
      <c r="R141" s="144">
        <v>0</v>
      </c>
      <c r="S141" s="143">
        <f t="shared" si="56"/>
        <v>0</v>
      </c>
      <c r="T141" s="144">
        <v>0</v>
      </c>
      <c r="U141" s="143">
        <f t="shared" si="57"/>
        <v>0</v>
      </c>
      <c r="V141" s="145">
        <v>0</v>
      </c>
      <c r="W141" s="143">
        <f t="shared" si="58"/>
        <v>0</v>
      </c>
      <c r="X141" s="144">
        <v>0</v>
      </c>
      <c r="Y141" s="143">
        <f t="shared" si="59"/>
        <v>0</v>
      </c>
      <c r="Z141" s="144">
        <v>0</v>
      </c>
      <c r="AA141" s="146">
        <f t="shared" si="60"/>
        <v>0</v>
      </c>
      <c r="AB141" s="144">
        <v>0</v>
      </c>
      <c r="AC141" s="146">
        <f t="shared" si="61"/>
        <v>0</v>
      </c>
      <c r="AD141" s="8">
        <v>1</v>
      </c>
      <c r="AE141">
        <v>1</v>
      </c>
    </row>
    <row r="142" spans="1:31" ht="18.75">
      <c r="A142" s="50">
        <v>6</v>
      </c>
      <c r="B142" s="346" t="s">
        <v>2234</v>
      </c>
      <c r="C142" s="50"/>
      <c r="D142" s="50" t="s">
        <v>1976</v>
      </c>
      <c r="E142" s="50" t="s">
        <v>1982</v>
      </c>
      <c r="F142" s="50" t="s">
        <v>1983</v>
      </c>
      <c r="G142" s="419">
        <v>128</v>
      </c>
      <c r="H142" s="419">
        <v>120</v>
      </c>
      <c r="I142" s="143">
        <f t="shared" si="52"/>
        <v>93.75</v>
      </c>
      <c r="J142" s="144">
        <v>0</v>
      </c>
      <c r="K142" s="143">
        <f t="shared" si="62"/>
        <v>0</v>
      </c>
      <c r="L142" s="144">
        <v>0</v>
      </c>
      <c r="M142" s="143">
        <f t="shared" si="53"/>
        <v>0</v>
      </c>
      <c r="N142" s="144">
        <v>0</v>
      </c>
      <c r="O142" s="143">
        <f t="shared" si="54"/>
        <v>0</v>
      </c>
      <c r="P142" s="144">
        <v>0</v>
      </c>
      <c r="Q142" s="143">
        <f t="shared" si="55"/>
        <v>0</v>
      </c>
      <c r="R142" s="144">
        <v>0</v>
      </c>
      <c r="S142" s="143">
        <f t="shared" si="56"/>
        <v>0</v>
      </c>
      <c r="T142" s="144">
        <v>0</v>
      </c>
      <c r="U142" s="143">
        <f t="shared" si="57"/>
        <v>0</v>
      </c>
      <c r="V142" s="145">
        <v>0</v>
      </c>
      <c r="W142" s="143">
        <f t="shared" si="58"/>
        <v>0</v>
      </c>
      <c r="X142" s="144">
        <v>0</v>
      </c>
      <c r="Y142" s="143">
        <f t="shared" si="59"/>
        <v>0</v>
      </c>
      <c r="Z142" s="144">
        <v>0</v>
      </c>
      <c r="AA142" s="146">
        <f t="shared" si="60"/>
        <v>0</v>
      </c>
      <c r="AB142" s="144">
        <v>0</v>
      </c>
      <c r="AC142" s="146">
        <f t="shared" si="61"/>
        <v>0</v>
      </c>
      <c r="AD142" s="8">
        <v>1</v>
      </c>
      <c r="AE142">
        <v>1</v>
      </c>
    </row>
    <row r="143" spans="1:31" ht="18.75">
      <c r="A143" s="50">
        <v>7</v>
      </c>
      <c r="B143" s="346" t="s">
        <v>2235</v>
      </c>
      <c r="C143" s="50"/>
      <c r="D143" s="50" t="s">
        <v>1977</v>
      </c>
      <c r="E143" s="50" t="s">
        <v>1982</v>
      </c>
      <c r="F143" s="50" t="s">
        <v>1983</v>
      </c>
      <c r="G143" s="419">
        <v>69</v>
      </c>
      <c r="H143" s="419">
        <v>61</v>
      </c>
      <c r="I143" s="143">
        <f t="shared" si="52"/>
        <v>88.405797101449281</v>
      </c>
      <c r="J143" s="144">
        <v>0</v>
      </c>
      <c r="K143" s="143">
        <f t="shared" si="62"/>
        <v>0</v>
      </c>
      <c r="L143" s="144">
        <v>0</v>
      </c>
      <c r="M143" s="143">
        <f t="shared" si="53"/>
        <v>0</v>
      </c>
      <c r="N143" s="144">
        <v>0</v>
      </c>
      <c r="O143" s="143">
        <f t="shared" si="54"/>
        <v>0</v>
      </c>
      <c r="P143" s="144">
        <v>0</v>
      </c>
      <c r="Q143" s="143">
        <f t="shared" si="55"/>
        <v>0</v>
      </c>
      <c r="R143" s="144">
        <v>0</v>
      </c>
      <c r="S143" s="143">
        <f t="shared" si="56"/>
        <v>0</v>
      </c>
      <c r="T143" s="144">
        <v>0</v>
      </c>
      <c r="U143" s="143">
        <f t="shared" si="57"/>
        <v>0</v>
      </c>
      <c r="V143" s="145">
        <v>0</v>
      </c>
      <c r="W143" s="143">
        <f t="shared" si="58"/>
        <v>0</v>
      </c>
      <c r="X143" s="144">
        <v>0</v>
      </c>
      <c r="Y143" s="143">
        <f t="shared" si="59"/>
        <v>0</v>
      </c>
      <c r="Z143" s="144">
        <v>0</v>
      </c>
      <c r="AA143" s="146">
        <f t="shared" si="60"/>
        <v>0</v>
      </c>
      <c r="AB143" s="144">
        <v>0</v>
      </c>
      <c r="AC143" s="146">
        <f t="shared" si="61"/>
        <v>0</v>
      </c>
      <c r="AD143" s="8">
        <v>1</v>
      </c>
      <c r="AE143">
        <v>1</v>
      </c>
    </row>
    <row r="144" spans="1:31" ht="19.5" thickBot="1">
      <c r="A144" s="50">
        <v>8</v>
      </c>
      <c r="B144" s="346" t="s">
        <v>2236</v>
      </c>
      <c r="C144" s="50"/>
      <c r="D144" s="50" t="s">
        <v>699</v>
      </c>
      <c r="E144" s="50" t="s">
        <v>1980</v>
      </c>
      <c r="F144" s="50" t="s">
        <v>1983</v>
      </c>
      <c r="G144" s="419">
        <v>133</v>
      </c>
      <c r="H144" s="419">
        <v>133</v>
      </c>
      <c r="I144" s="143">
        <f t="shared" si="52"/>
        <v>100</v>
      </c>
      <c r="J144" s="144">
        <v>0</v>
      </c>
      <c r="K144" s="143">
        <f t="shared" si="62"/>
        <v>0</v>
      </c>
      <c r="L144" s="144">
        <v>0</v>
      </c>
      <c r="M144" s="143">
        <f t="shared" si="53"/>
        <v>0</v>
      </c>
      <c r="N144" s="144">
        <v>0</v>
      </c>
      <c r="O144" s="143">
        <f t="shared" si="54"/>
        <v>0</v>
      </c>
      <c r="P144" s="144">
        <v>0</v>
      </c>
      <c r="Q144" s="143">
        <f t="shared" si="55"/>
        <v>0</v>
      </c>
      <c r="R144" s="144">
        <v>0</v>
      </c>
      <c r="S144" s="143">
        <f t="shared" si="56"/>
        <v>0</v>
      </c>
      <c r="T144" s="144">
        <v>0</v>
      </c>
      <c r="U144" s="143">
        <f t="shared" si="57"/>
        <v>0</v>
      </c>
      <c r="V144" s="145">
        <v>0</v>
      </c>
      <c r="W144" s="143">
        <f t="shared" si="58"/>
        <v>0</v>
      </c>
      <c r="X144" s="144">
        <v>0</v>
      </c>
      <c r="Y144" s="143">
        <f t="shared" si="59"/>
        <v>0</v>
      </c>
      <c r="Z144" s="144">
        <v>0</v>
      </c>
      <c r="AA144" s="146">
        <f t="shared" si="60"/>
        <v>0</v>
      </c>
      <c r="AB144" s="144">
        <v>0</v>
      </c>
      <c r="AC144" s="146">
        <f t="shared" si="61"/>
        <v>0</v>
      </c>
      <c r="AD144" s="8">
        <v>1</v>
      </c>
      <c r="AE144">
        <v>1</v>
      </c>
    </row>
    <row r="145" spans="1:31" ht="20.25" thickTop="1" thickBot="1">
      <c r="A145" s="769" t="s">
        <v>123</v>
      </c>
      <c r="B145" s="771"/>
      <c r="C145" s="771"/>
      <c r="D145" s="771"/>
      <c r="E145" s="771"/>
      <c r="F145" s="772"/>
      <c r="G145" s="66">
        <f>SUM(G137:G144)</f>
        <v>837</v>
      </c>
      <c r="H145" s="66">
        <f>SUM(H137:H144)</f>
        <v>767</v>
      </c>
      <c r="I145" s="494">
        <f t="shared" si="52"/>
        <v>91.636798088410998</v>
      </c>
      <c r="J145" s="66">
        <f>SUM(J137:J144)</f>
        <v>0</v>
      </c>
      <c r="K145" s="494">
        <f t="shared" si="62"/>
        <v>0</v>
      </c>
      <c r="L145" s="66">
        <f>SUM(L137:L144)</f>
        <v>0</v>
      </c>
      <c r="M145" s="494">
        <f t="shared" si="53"/>
        <v>0</v>
      </c>
      <c r="N145" s="66">
        <f>SUM(N137:N144)</f>
        <v>0</v>
      </c>
      <c r="O145" s="494">
        <f t="shared" si="54"/>
        <v>0</v>
      </c>
      <c r="P145" s="66">
        <f>SUM(P137:P144)</f>
        <v>0</v>
      </c>
      <c r="Q145" s="494">
        <f t="shared" si="55"/>
        <v>0</v>
      </c>
      <c r="R145" s="66">
        <f>SUM(R137:R144)</f>
        <v>0</v>
      </c>
      <c r="S145" s="494">
        <f t="shared" si="56"/>
        <v>0</v>
      </c>
      <c r="T145" s="66">
        <f>SUM(T137:T144)</f>
        <v>0</v>
      </c>
      <c r="U145" s="494">
        <f t="shared" si="57"/>
        <v>0</v>
      </c>
      <c r="V145" s="66">
        <f>SUM(V137:V144)</f>
        <v>0</v>
      </c>
      <c r="W145" s="494">
        <f t="shared" si="58"/>
        <v>0</v>
      </c>
      <c r="X145" s="66">
        <f>SUM(X137:X144)</f>
        <v>0</v>
      </c>
      <c r="Y145" s="494">
        <f t="shared" si="59"/>
        <v>0</v>
      </c>
      <c r="Z145" s="66">
        <f>SUM(Z137:Z144)</f>
        <v>0</v>
      </c>
      <c r="AA145" s="461">
        <f t="shared" si="60"/>
        <v>0</v>
      </c>
      <c r="AB145" s="66">
        <f>SUM(AB137:AB144)</f>
        <v>0</v>
      </c>
      <c r="AC145" s="461">
        <f t="shared" si="61"/>
        <v>0</v>
      </c>
      <c r="AD145" s="8"/>
    </row>
    <row r="146" spans="1:31" ht="15" thickTop="1">
      <c r="A146" s="851" t="s">
        <v>2128</v>
      </c>
      <c r="B146" s="851"/>
      <c r="C146" s="851"/>
      <c r="D146" s="851"/>
    </row>
    <row r="148" spans="1:31" ht="26.25">
      <c r="A148" s="879" t="s">
        <v>2405</v>
      </c>
      <c r="B148" s="879"/>
      <c r="C148" s="879"/>
      <c r="D148" s="879"/>
      <c r="E148" s="879"/>
      <c r="F148" s="879"/>
      <c r="G148" s="879"/>
      <c r="H148" s="879"/>
      <c r="I148" s="879"/>
      <c r="J148" s="879"/>
      <c r="K148" s="879"/>
      <c r="L148" s="879"/>
      <c r="M148" s="879"/>
      <c r="N148" s="879"/>
      <c r="O148" s="879"/>
      <c r="P148" s="879"/>
      <c r="Q148" s="879"/>
      <c r="R148" s="879"/>
      <c r="S148" s="879"/>
      <c r="T148" s="879"/>
      <c r="U148" s="879"/>
      <c r="V148" s="879"/>
      <c r="W148" s="879"/>
      <c r="X148" s="879"/>
      <c r="Y148" s="879"/>
      <c r="Z148" s="879"/>
      <c r="AA148" s="879"/>
      <c r="AB148" s="879"/>
      <c r="AC148" s="879"/>
      <c r="AD148" s="879"/>
    </row>
    <row r="149" spans="1:31" ht="23.25">
      <c r="A149" s="880" t="s">
        <v>133</v>
      </c>
      <c r="B149" s="880"/>
      <c r="C149" s="880"/>
      <c r="D149" s="880"/>
      <c r="E149" s="880"/>
      <c r="F149" s="880"/>
      <c r="G149" s="880"/>
      <c r="H149" s="880"/>
      <c r="I149" s="880"/>
      <c r="J149" s="880"/>
      <c r="K149" s="880"/>
      <c r="L149" s="880"/>
      <c r="M149" s="880"/>
      <c r="N149" s="880"/>
      <c r="O149" s="880"/>
      <c r="P149" s="880"/>
      <c r="Q149" s="880"/>
      <c r="R149" s="880"/>
      <c r="S149" s="880"/>
      <c r="T149" s="880"/>
      <c r="U149" s="880"/>
      <c r="V149" s="880"/>
      <c r="W149" s="880"/>
      <c r="X149" s="880"/>
      <c r="Y149" s="880"/>
      <c r="Z149" s="880"/>
      <c r="AA149" s="880"/>
      <c r="AB149" s="880"/>
      <c r="AC149" s="880"/>
      <c r="AD149" s="880"/>
    </row>
    <row r="150" spans="1:31" ht="23.25">
      <c r="A150" s="448"/>
      <c r="B150" s="453"/>
      <c r="C150" s="453"/>
      <c r="D150" s="453"/>
      <c r="E150" s="453"/>
      <c r="F150" s="453"/>
      <c r="G150" s="295"/>
      <c r="H150" s="295"/>
      <c r="I150" s="453"/>
      <c r="J150" s="295"/>
      <c r="K150" s="453"/>
      <c r="L150" s="295"/>
      <c r="M150" s="453"/>
      <c r="N150" s="295"/>
      <c r="O150" s="453"/>
      <c r="P150" s="295"/>
      <c r="Q150" s="453"/>
      <c r="R150" s="295"/>
      <c r="S150" s="453"/>
      <c r="T150" s="295"/>
      <c r="U150" s="453"/>
      <c r="V150" s="295"/>
      <c r="W150" s="453"/>
      <c r="X150" s="295"/>
      <c r="Y150" s="453"/>
      <c r="Z150" s="295"/>
      <c r="AA150" s="453"/>
      <c r="AB150" s="295"/>
      <c r="AC150" s="453"/>
      <c r="AD150" s="2"/>
    </row>
    <row r="151" spans="1:31" ht="23.25">
      <c r="A151" s="56"/>
      <c r="B151" s="863" t="s">
        <v>626</v>
      </c>
      <c r="C151" s="863"/>
      <c r="D151" s="863"/>
      <c r="E151" s="863"/>
      <c r="F151" s="863"/>
      <c r="G151" s="863"/>
      <c r="H151" s="863"/>
      <c r="I151" s="863"/>
      <c r="J151" s="863"/>
      <c r="K151" s="863"/>
      <c r="L151" s="863"/>
      <c r="M151" s="863"/>
      <c r="N151" s="863"/>
      <c r="O151" s="863"/>
      <c r="P151" s="863"/>
      <c r="Q151" s="863"/>
      <c r="R151" s="863"/>
      <c r="S151" s="863"/>
      <c r="T151" s="863"/>
      <c r="U151" s="863"/>
      <c r="V151" s="863"/>
      <c r="W151" s="863"/>
      <c r="X151" s="863"/>
      <c r="Y151" s="863"/>
      <c r="Z151" s="863"/>
      <c r="AA151" s="863"/>
      <c r="AB151" s="863"/>
      <c r="AC151" s="863"/>
      <c r="AD151" s="8"/>
    </row>
    <row r="152" spans="1:31" ht="23.25">
      <c r="A152" s="56"/>
      <c r="B152" s="863" t="s">
        <v>1984</v>
      </c>
      <c r="C152" s="863"/>
      <c r="D152" s="863"/>
      <c r="E152" s="863"/>
      <c r="F152" s="863"/>
      <c r="G152" s="295"/>
      <c r="H152" s="295"/>
      <c r="I152" s="454"/>
      <c r="J152" s="295"/>
      <c r="K152" s="454"/>
      <c r="L152" s="295"/>
      <c r="M152" s="454"/>
      <c r="N152" s="295"/>
      <c r="O152" s="454"/>
      <c r="P152" s="295"/>
      <c r="Q152" s="454"/>
      <c r="R152" s="295"/>
      <c r="S152" s="454"/>
      <c r="T152" s="295"/>
      <c r="U152" s="454"/>
      <c r="V152" s="295"/>
      <c r="W152" s="454"/>
      <c r="X152" s="295"/>
      <c r="Y152" s="454"/>
      <c r="Z152" s="295"/>
      <c r="AA152" s="454"/>
      <c r="AB152" s="295"/>
      <c r="AC152" s="454"/>
      <c r="AD152" s="8"/>
    </row>
    <row r="153" spans="1:31" ht="23.25">
      <c r="A153" s="56"/>
      <c r="B153" s="453"/>
      <c r="C153" s="453"/>
      <c r="D153" s="453"/>
      <c r="E153" s="453"/>
      <c r="F153" s="453"/>
      <c r="G153" s="295"/>
      <c r="H153" s="295"/>
      <c r="I153" s="453"/>
      <c r="J153" s="295"/>
      <c r="K153" s="453"/>
      <c r="L153" s="295"/>
      <c r="M153" s="453"/>
      <c r="N153" s="295"/>
      <c r="O153" s="453"/>
      <c r="P153" s="295"/>
      <c r="Q153" s="453"/>
      <c r="R153" s="295"/>
      <c r="S153" s="453"/>
      <c r="T153" s="295"/>
      <c r="U153" s="453"/>
      <c r="V153" s="295"/>
      <c r="W153" s="453"/>
      <c r="X153" s="295"/>
      <c r="Y153" s="453"/>
      <c r="Z153" s="295"/>
      <c r="AA153" s="453"/>
      <c r="AB153" s="295"/>
      <c r="AC153" s="453"/>
      <c r="AD153" s="8"/>
    </row>
    <row r="154" spans="1:31" ht="23.25">
      <c r="A154" s="56"/>
      <c r="B154" s="453"/>
      <c r="C154" s="453"/>
      <c r="D154" s="453"/>
      <c r="E154" s="453"/>
      <c r="F154" s="453"/>
      <c r="G154" s="295"/>
      <c r="H154" s="295"/>
      <c r="I154" s="453"/>
      <c r="J154" s="295"/>
      <c r="K154" s="453"/>
      <c r="L154" s="295"/>
      <c r="M154" s="453"/>
      <c r="N154" s="295"/>
      <c r="O154" s="453"/>
      <c r="P154" s="295"/>
      <c r="Q154" s="453"/>
      <c r="R154" s="295"/>
      <c r="S154" s="453"/>
      <c r="T154" s="295"/>
      <c r="U154" s="453"/>
      <c r="V154" s="295"/>
      <c r="W154" s="453"/>
      <c r="X154" s="295"/>
      <c r="Y154" s="453"/>
      <c r="Z154" s="295"/>
      <c r="AA154" s="453"/>
      <c r="AB154" s="295"/>
      <c r="AC154" s="453"/>
      <c r="AD154" s="8"/>
    </row>
    <row r="155" spans="1:31" ht="18">
      <c r="A155" s="740" t="s">
        <v>940</v>
      </c>
      <c r="B155" s="740" t="s">
        <v>941</v>
      </c>
      <c r="C155" s="740" t="s">
        <v>627</v>
      </c>
      <c r="D155" s="740" t="s">
        <v>944</v>
      </c>
      <c r="E155" s="740" t="s">
        <v>945</v>
      </c>
      <c r="F155" s="740" t="s">
        <v>1139</v>
      </c>
      <c r="G155" s="743" t="s">
        <v>946</v>
      </c>
      <c r="H155" s="840" t="s">
        <v>947</v>
      </c>
      <c r="I155" s="838" t="s">
        <v>948</v>
      </c>
      <c r="J155" s="765" t="s">
        <v>928</v>
      </c>
      <c r="K155" s="766"/>
      <c r="L155" s="751" t="s">
        <v>929</v>
      </c>
      <c r="M155" s="764"/>
      <c r="N155" s="764"/>
      <c r="O155" s="764"/>
      <c r="P155" s="764"/>
      <c r="Q155" s="764"/>
      <c r="R155" s="764"/>
      <c r="S155" s="764"/>
      <c r="T155" s="764"/>
      <c r="U155" s="764"/>
      <c r="V155" s="764"/>
      <c r="W155" s="764"/>
      <c r="X155" s="764"/>
      <c r="Y155" s="764"/>
      <c r="Z155" s="764"/>
      <c r="AA155" s="764"/>
      <c r="AB155" s="764"/>
      <c r="AC155" s="752"/>
      <c r="AD155" s="8"/>
    </row>
    <row r="156" spans="1:31" ht="18">
      <c r="A156" s="741"/>
      <c r="B156" s="741"/>
      <c r="C156" s="741"/>
      <c r="D156" s="741"/>
      <c r="E156" s="741"/>
      <c r="F156" s="816"/>
      <c r="G156" s="744"/>
      <c r="H156" s="841"/>
      <c r="I156" s="839"/>
      <c r="J156" s="767"/>
      <c r="K156" s="768"/>
      <c r="L156" s="808" t="s">
        <v>930</v>
      </c>
      <c r="M156" s="809"/>
      <c r="N156" s="808" t="s">
        <v>931</v>
      </c>
      <c r="O156" s="809"/>
      <c r="P156" s="808" t="s">
        <v>932</v>
      </c>
      <c r="Q156" s="809"/>
      <c r="R156" s="808" t="s">
        <v>933</v>
      </c>
      <c r="S156" s="809"/>
      <c r="T156" s="808" t="s">
        <v>934</v>
      </c>
      <c r="U156" s="809"/>
      <c r="V156" s="808" t="s">
        <v>935</v>
      </c>
      <c r="W156" s="809"/>
      <c r="X156" s="808" t="s">
        <v>936</v>
      </c>
      <c r="Y156" s="809"/>
      <c r="Z156" s="808" t="s">
        <v>950</v>
      </c>
      <c r="AA156" s="809"/>
      <c r="AB156" s="808" t="s">
        <v>951</v>
      </c>
      <c r="AC156" s="809"/>
      <c r="AD156" s="8"/>
    </row>
    <row r="157" spans="1:31" ht="54">
      <c r="A157" s="742"/>
      <c r="B157" s="742"/>
      <c r="C157" s="742"/>
      <c r="D157" s="742"/>
      <c r="E157" s="742"/>
      <c r="F157" s="817"/>
      <c r="G157" s="745"/>
      <c r="H157" s="449" t="s">
        <v>126</v>
      </c>
      <c r="I157" s="451" t="s">
        <v>938</v>
      </c>
      <c r="J157" s="416" t="s">
        <v>937</v>
      </c>
      <c r="K157" s="65" t="s">
        <v>949</v>
      </c>
      <c r="L157" s="416" t="s">
        <v>937</v>
      </c>
      <c r="M157" s="65" t="s">
        <v>949</v>
      </c>
      <c r="N157" s="416" t="s">
        <v>937</v>
      </c>
      <c r="O157" s="65" t="s">
        <v>949</v>
      </c>
      <c r="P157" s="416" t="s">
        <v>937</v>
      </c>
      <c r="Q157" s="65" t="s">
        <v>949</v>
      </c>
      <c r="R157" s="416" t="s">
        <v>937</v>
      </c>
      <c r="S157" s="65" t="s">
        <v>949</v>
      </c>
      <c r="T157" s="416" t="s">
        <v>937</v>
      </c>
      <c r="U157" s="65" t="s">
        <v>949</v>
      </c>
      <c r="V157" s="416" t="s">
        <v>937</v>
      </c>
      <c r="W157" s="65" t="s">
        <v>949</v>
      </c>
      <c r="X157" s="416" t="s">
        <v>937</v>
      </c>
      <c r="Y157" s="65" t="s">
        <v>949</v>
      </c>
      <c r="Z157" s="416" t="s">
        <v>937</v>
      </c>
      <c r="AA157" s="65" t="s">
        <v>949</v>
      </c>
      <c r="AB157" s="416" t="s">
        <v>937</v>
      </c>
      <c r="AC157" s="65" t="s">
        <v>949</v>
      </c>
      <c r="AD157" s="8"/>
    </row>
    <row r="158" spans="1:31" ht="18">
      <c r="A158" s="50">
        <v>1</v>
      </c>
      <c r="B158" s="346" t="s">
        <v>2237</v>
      </c>
      <c r="C158" s="50"/>
      <c r="D158" s="50" t="s">
        <v>1985</v>
      </c>
      <c r="E158" s="50" t="s">
        <v>2251</v>
      </c>
      <c r="F158" s="50" t="s">
        <v>1151</v>
      </c>
      <c r="G158" s="419">
        <v>174</v>
      </c>
      <c r="H158" s="419">
        <v>104</v>
      </c>
      <c r="I158" s="26">
        <f t="shared" ref="I158:I166" si="63">H158*100/G158</f>
        <v>59.770114942528735</v>
      </c>
      <c r="J158" s="27">
        <v>9</v>
      </c>
      <c r="K158" s="26">
        <f t="shared" ref="K158:K166" si="64">J158*100/H158</f>
        <v>8.6538461538461533</v>
      </c>
      <c r="L158" s="23">
        <v>2</v>
      </c>
      <c r="M158" s="26">
        <f t="shared" ref="M158:M166" si="65">L158*100/H158</f>
        <v>1.9230769230769231</v>
      </c>
      <c r="N158" s="23">
        <v>0</v>
      </c>
      <c r="O158" s="26">
        <f t="shared" ref="O158:O166" si="66">N158*100/H158</f>
        <v>0</v>
      </c>
      <c r="P158" s="23">
        <v>0</v>
      </c>
      <c r="Q158" s="26">
        <v>0</v>
      </c>
      <c r="R158" s="23">
        <v>7</v>
      </c>
      <c r="S158" s="26">
        <f t="shared" ref="S158:S166" si="67">R158*100/H158</f>
        <v>6.7307692307692308</v>
      </c>
      <c r="T158" s="23">
        <v>0</v>
      </c>
      <c r="U158" s="26">
        <f t="shared" ref="U158:U166" si="68">T158*100/H158</f>
        <v>0</v>
      </c>
      <c r="V158" s="23">
        <v>0</v>
      </c>
      <c r="W158" s="26">
        <f t="shared" ref="W158:W166" si="69">V158*100/H158</f>
        <v>0</v>
      </c>
      <c r="X158" s="23">
        <v>0</v>
      </c>
      <c r="Y158" s="26">
        <f t="shared" ref="Y158:Y166" si="70">X158*100/H158</f>
        <v>0</v>
      </c>
      <c r="Z158" s="28">
        <v>0</v>
      </c>
      <c r="AA158" s="26">
        <v>0</v>
      </c>
      <c r="AB158" s="28">
        <v>0</v>
      </c>
      <c r="AC158" s="26">
        <v>0</v>
      </c>
      <c r="AD158" s="8">
        <v>1</v>
      </c>
      <c r="AE158">
        <v>1</v>
      </c>
    </row>
    <row r="159" spans="1:31" ht="18">
      <c r="A159" s="50">
        <v>2</v>
      </c>
      <c r="B159" s="346" t="s">
        <v>2238</v>
      </c>
      <c r="C159" s="50"/>
      <c r="D159" s="50" t="s">
        <v>1987</v>
      </c>
      <c r="E159" s="50" t="s">
        <v>1986</v>
      </c>
      <c r="F159" s="50" t="s">
        <v>1151</v>
      </c>
      <c r="G159" s="419">
        <v>95</v>
      </c>
      <c r="H159" s="419">
        <v>80</v>
      </c>
      <c r="I159" s="26">
        <f t="shared" si="63"/>
        <v>84.21052631578948</v>
      </c>
      <c r="J159" s="27">
        <v>2</v>
      </c>
      <c r="K159" s="26">
        <f t="shared" si="64"/>
        <v>2.5</v>
      </c>
      <c r="L159" s="23">
        <v>2</v>
      </c>
      <c r="M159" s="26">
        <f t="shared" si="65"/>
        <v>2.5</v>
      </c>
      <c r="N159" s="23">
        <v>0</v>
      </c>
      <c r="O159" s="26">
        <f t="shared" si="66"/>
        <v>0</v>
      </c>
      <c r="P159" s="23">
        <v>0</v>
      </c>
      <c r="Q159" s="26">
        <v>0</v>
      </c>
      <c r="R159" s="23">
        <v>0</v>
      </c>
      <c r="S159" s="26">
        <f t="shared" si="67"/>
        <v>0</v>
      </c>
      <c r="T159" s="23">
        <v>0</v>
      </c>
      <c r="U159" s="26">
        <f t="shared" si="68"/>
        <v>0</v>
      </c>
      <c r="V159" s="23">
        <v>0</v>
      </c>
      <c r="W159" s="26">
        <f t="shared" si="69"/>
        <v>0</v>
      </c>
      <c r="X159" s="23">
        <v>0</v>
      </c>
      <c r="Y159" s="26">
        <f t="shared" si="70"/>
        <v>0</v>
      </c>
      <c r="Z159" s="28">
        <v>0</v>
      </c>
      <c r="AA159" s="26">
        <v>0</v>
      </c>
      <c r="AB159" s="28">
        <v>0</v>
      </c>
      <c r="AC159" s="26">
        <v>0</v>
      </c>
      <c r="AD159" s="8">
        <v>1</v>
      </c>
      <c r="AE159">
        <v>1</v>
      </c>
    </row>
    <row r="160" spans="1:31" ht="18">
      <c r="A160" s="50">
        <v>3</v>
      </c>
      <c r="B160" s="346" t="s">
        <v>2239</v>
      </c>
      <c r="C160" s="50"/>
      <c r="D160" s="50" t="s">
        <v>1988</v>
      </c>
      <c r="E160" s="50" t="s">
        <v>1989</v>
      </c>
      <c r="F160" s="50" t="s">
        <v>1151</v>
      </c>
      <c r="G160" s="419">
        <v>85</v>
      </c>
      <c r="H160" s="419">
        <v>85</v>
      </c>
      <c r="I160" s="26">
        <f t="shared" si="63"/>
        <v>100</v>
      </c>
      <c r="J160" s="27">
        <v>0</v>
      </c>
      <c r="K160" s="26">
        <f t="shared" si="64"/>
        <v>0</v>
      </c>
      <c r="L160" s="23">
        <v>0</v>
      </c>
      <c r="M160" s="26">
        <f t="shared" si="65"/>
        <v>0</v>
      </c>
      <c r="N160" s="23">
        <v>0</v>
      </c>
      <c r="O160" s="26">
        <f t="shared" si="66"/>
        <v>0</v>
      </c>
      <c r="P160" s="23">
        <v>0</v>
      </c>
      <c r="Q160" s="26">
        <v>0</v>
      </c>
      <c r="R160" s="23">
        <v>0</v>
      </c>
      <c r="S160" s="26">
        <f t="shared" si="67"/>
        <v>0</v>
      </c>
      <c r="T160" s="23">
        <v>0</v>
      </c>
      <c r="U160" s="26">
        <f t="shared" si="68"/>
        <v>0</v>
      </c>
      <c r="V160" s="23">
        <v>0</v>
      </c>
      <c r="W160" s="26">
        <f t="shared" si="69"/>
        <v>0</v>
      </c>
      <c r="X160" s="23">
        <v>0</v>
      </c>
      <c r="Y160" s="26">
        <f t="shared" si="70"/>
        <v>0</v>
      </c>
      <c r="Z160" s="28">
        <v>0</v>
      </c>
      <c r="AA160" s="26">
        <v>0</v>
      </c>
      <c r="AB160" s="28">
        <v>0</v>
      </c>
      <c r="AC160" s="26">
        <v>0</v>
      </c>
      <c r="AD160" s="8">
        <v>1</v>
      </c>
      <c r="AE160">
        <v>1</v>
      </c>
    </row>
    <row r="161" spans="1:31" ht="18">
      <c r="A161" s="50">
        <v>4</v>
      </c>
      <c r="B161" s="346" t="s">
        <v>2347</v>
      </c>
      <c r="C161" s="50"/>
      <c r="D161" s="50" t="s">
        <v>1991</v>
      </c>
      <c r="E161" s="50" t="s">
        <v>1990</v>
      </c>
      <c r="F161" s="50" t="s">
        <v>1151</v>
      </c>
      <c r="G161" s="419">
        <v>144</v>
      </c>
      <c r="H161" s="419">
        <v>144</v>
      </c>
      <c r="I161" s="26">
        <f t="shared" si="63"/>
        <v>100</v>
      </c>
      <c r="J161" s="27">
        <v>3</v>
      </c>
      <c r="K161" s="26">
        <f t="shared" si="64"/>
        <v>2.0833333333333335</v>
      </c>
      <c r="L161" s="23">
        <v>2</v>
      </c>
      <c r="M161" s="26">
        <f t="shared" si="65"/>
        <v>1.3888888888888888</v>
      </c>
      <c r="N161" s="23">
        <v>0</v>
      </c>
      <c r="O161" s="26">
        <f t="shared" si="66"/>
        <v>0</v>
      </c>
      <c r="P161" s="23">
        <v>0</v>
      </c>
      <c r="Q161" s="26">
        <v>0</v>
      </c>
      <c r="R161" s="23">
        <v>1</v>
      </c>
      <c r="S161" s="26">
        <f t="shared" si="67"/>
        <v>0.69444444444444442</v>
      </c>
      <c r="T161" s="23">
        <v>0</v>
      </c>
      <c r="U161" s="26">
        <f t="shared" si="68"/>
        <v>0</v>
      </c>
      <c r="V161" s="23">
        <v>0</v>
      </c>
      <c r="W161" s="26">
        <f t="shared" si="69"/>
        <v>0</v>
      </c>
      <c r="X161" s="23">
        <v>0</v>
      </c>
      <c r="Y161" s="26">
        <f t="shared" si="70"/>
        <v>0</v>
      </c>
      <c r="Z161" s="28">
        <v>0</v>
      </c>
      <c r="AA161" s="26">
        <v>0</v>
      </c>
      <c r="AB161" s="28">
        <v>0</v>
      </c>
      <c r="AC161" s="26">
        <v>0</v>
      </c>
      <c r="AD161" s="8">
        <v>1</v>
      </c>
      <c r="AE161">
        <v>1</v>
      </c>
    </row>
    <row r="162" spans="1:31" ht="18">
      <c r="A162" s="50">
        <v>5</v>
      </c>
      <c r="B162" s="346" t="s">
        <v>2240</v>
      </c>
      <c r="C162" s="50"/>
      <c r="D162" s="50" t="s">
        <v>1992</v>
      </c>
      <c r="E162" s="50" t="s">
        <v>1990</v>
      </c>
      <c r="F162" s="50" t="s">
        <v>1151</v>
      </c>
      <c r="G162" s="419">
        <v>54</v>
      </c>
      <c r="H162" s="419">
        <v>54</v>
      </c>
      <c r="I162" s="26">
        <f t="shared" si="63"/>
        <v>100</v>
      </c>
      <c r="J162" s="27">
        <v>0</v>
      </c>
      <c r="K162" s="26">
        <f t="shared" si="64"/>
        <v>0</v>
      </c>
      <c r="L162" s="23">
        <v>0</v>
      </c>
      <c r="M162" s="26">
        <f t="shared" si="65"/>
        <v>0</v>
      </c>
      <c r="N162" s="23">
        <v>0</v>
      </c>
      <c r="O162" s="26">
        <f t="shared" si="66"/>
        <v>0</v>
      </c>
      <c r="P162" s="23">
        <v>0</v>
      </c>
      <c r="Q162" s="26">
        <v>0</v>
      </c>
      <c r="R162" s="23">
        <v>0</v>
      </c>
      <c r="S162" s="26">
        <f t="shared" si="67"/>
        <v>0</v>
      </c>
      <c r="T162" s="23">
        <v>0</v>
      </c>
      <c r="U162" s="26">
        <f t="shared" si="68"/>
        <v>0</v>
      </c>
      <c r="V162" s="23">
        <v>0</v>
      </c>
      <c r="W162" s="26">
        <f t="shared" si="69"/>
        <v>0</v>
      </c>
      <c r="X162" s="23">
        <v>0</v>
      </c>
      <c r="Y162" s="26">
        <f t="shared" si="70"/>
        <v>0</v>
      </c>
      <c r="Z162" s="28">
        <v>0</v>
      </c>
      <c r="AA162" s="26">
        <v>0</v>
      </c>
      <c r="AB162" s="28">
        <v>0</v>
      </c>
      <c r="AC162" s="26">
        <v>0</v>
      </c>
      <c r="AD162" s="8">
        <v>1</v>
      </c>
      <c r="AE162">
        <v>1</v>
      </c>
    </row>
    <row r="163" spans="1:31" ht="18">
      <c r="A163" s="50">
        <v>6</v>
      </c>
      <c r="B163" s="346" t="s">
        <v>2241</v>
      </c>
      <c r="C163" s="50"/>
      <c r="D163" s="50" t="s">
        <v>1153</v>
      </c>
      <c r="E163" s="50" t="s">
        <v>1993</v>
      </c>
      <c r="F163" s="50" t="s">
        <v>1151</v>
      </c>
      <c r="G163" s="419">
        <v>78</v>
      </c>
      <c r="H163" s="419">
        <v>78</v>
      </c>
      <c r="I163" s="26">
        <f t="shared" si="63"/>
        <v>100</v>
      </c>
      <c r="J163" s="27">
        <v>0</v>
      </c>
      <c r="K163" s="26">
        <f t="shared" si="64"/>
        <v>0</v>
      </c>
      <c r="L163" s="23">
        <v>0</v>
      </c>
      <c r="M163" s="26">
        <f t="shared" si="65"/>
        <v>0</v>
      </c>
      <c r="N163" s="23">
        <v>0</v>
      </c>
      <c r="O163" s="26">
        <f t="shared" si="66"/>
        <v>0</v>
      </c>
      <c r="P163" s="23">
        <v>0</v>
      </c>
      <c r="Q163" s="26">
        <v>0</v>
      </c>
      <c r="R163" s="23">
        <v>0</v>
      </c>
      <c r="S163" s="26">
        <f t="shared" si="67"/>
        <v>0</v>
      </c>
      <c r="T163" s="23">
        <v>0</v>
      </c>
      <c r="U163" s="26">
        <f t="shared" si="68"/>
        <v>0</v>
      </c>
      <c r="V163" s="23">
        <v>0</v>
      </c>
      <c r="W163" s="26">
        <f t="shared" si="69"/>
        <v>0</v>
      </c>
      <c r="X163" s="23">
        <v>0</v>
      </c>
      <c r="Y163" s="26">
        <f t="shared" si="70"/>
        <v>0</v>
      </c>
      <c r="Z163" s="28">
        <v>0</v>
      </c>
      <c r="AA163" s="26">
        <v>0</v>
      </c>
      <c r="AB163" s="28">
        <v>0</v>
      </c>
      <c r="AC163" s="26">
        <v>0</v>
      </c>
      <c r="AD163" s="8">
        <v>1</v>
      </c>
      <c r="AE163">
        <v>1</v>
      </c>
    </row>
    <row r="164" spans="1:31" ht="18">
      <c r="A164" s="50">
        <v>7</v>
      </c>
      <c r="B164" s="346" t="s">
        <v>2242</v>
      </c>
      <c r="C164" s="50"/>
      <c r="D164" s="50" t="s">
        <v>1994</v>
      </c>
      <c r="E164" s="50" t="s">
        <v>1995</v>
      </c>
      <c r="F164" s="50" t="s">
        <v>1151</v>
      </c>
      <c r="G164" s="419">
        <v>90</v>
      </c>
      <c r="H164" s="419">
        <v>90</v>
      </c>
      <c r="I164" s="26">
        <f t="shared" si="63"/>
        <v>100</v>
      </c>
      <c r="J164" s="27">
        <v>4</v>
      </c>
      <c r="K164" s="26">
        <f t="shared" si="64"/>
        <v>4.4444444444444446</v>
      </c>
      <c r="L164" s="23">
        <v>2</v>
      </c>
      <c r="M164" s="26">
        <f t="shared" si="65"/>
        <v>2.2222222222222223</v>
      </c>
      <c r="N164" s="23">
        <v>0</v>
      </c>
      <c r="O164" s="26">
        <f t="shared" si="66"/>
        <v>0</v>
      </c>
      <c r="P164" s="23">
        <v>0</v>
      </c>
      <c r="Q164" s="26">
        <v>0</v>
      </c>
      <c r="R164" s="23">
        <v>2</v>
      </c>
      <c r="S164" s="26">
        <f t="shared" si="67"/>
        <v>2.2222222222222223</v>
      </c>
      <c r="T164" s="23">
        <v>0</v>
      </c>
      <c r="U164" s="26">
        <f t="shared" si="68"/>
        <v>0</v>
      </c>
      <c r="V164" s="23">
        <v>0</v>
      </c>
      <c r="W164" s="26">
        <f t="shared" si="69"/>
        <v>0</v>
      </c>
      <c r="X164" s="23">
        <v>0</v>
      </c>
      <c r="Y164" s="26">
        <f t="shared" si="70"/>
        <v>0</v>
      </c>
      <c r="Z164" s="28">
        <v>0</v>
      </c>
      <c r="AA164" s="26">
        <v>0</v>
      </c>
      <c r="AB164" s="28">
        <v>0</v>
      </c>
      <c r="AC164" s="26">
        <v>0</v>
      </c>
      <c r="AD164" s="8">
        <v>1</v>
      </c>
      <c r="AE164">
        <v>1</v>
      </c>
    </row>
    <row r="165" spans="1:31" ht="18">
      <c r="A165" s="50">
        <v>8</v>
      </c>
      <c r="B165" s="346" t="s">
        <v>2243</v>
      </c>
      <c r="C165" s="50"/>
      <c r="D165" s="50" t="s">
        <v>1997</v>
      </c>
      <c r="E165" s="50" t="s">
        <v>1996</v>
      </c>
      <c r="F165" s="50" t="s">
        <v>1151</v>
      </c>
      <c r="G165" s="419">
        <v>150</v>
      </c>
      <c r="H165" s="419">
        <v>80</v>
      </c>
      <c r="I165" s="26">
        <f t="shared" si="63"/>
        <v>53.333333333333336</v>
      </c>
      <c r="J165" s="27">
        <v>0</v>
      </c>
      <c r="K165" s="26">
        <f t="shared" si="64"/>
        <v>0</v>
      </c>
      <c r="L165" s="23">
        <v>0</v>
      </c>
      <c r="M165" s="26">
        <f t="shared" si="65"/>
        <v>0</v>
      </c>
      <c r="N165" s="23">
        <v>0</v>
      </c>
      <c r="O165" s="26">
        <f t="shared" si="66"/>
        <v>0</v>
      </c>
      <c r="P165" s="23">
        <v>0</v>
      </c>
      <c r="Q165" s="26">
        <v>0</v>
      </c>
      <c r="R165" s="23">
        <v>0</v>
      </c>
      <c r="S165" s="26">
        <f t="shared" si="67"/>
        <v>0</v>
      </c>
      <c r="T165" s="23">
        <v>0</v>
      </c>
      <c r="U165" s="26">
        <f t="shared" si="68"/>
        <v>0</v>
      </c>
      <c r="V165" s="23">
        <v>0</v>
      </c>
      <c r="W165" s="26">
        <f t="shared" si="69"/>
        <v>0</v>
      </c>
      <c r="X165" s="23">
        <v>0</v>
      </c>
      <c r="Y165" s="26">
        <f t="shared" si="70"/>
        <v>0</v>
      </c>
      <c r="Z165" s="28">
        <v>0</v>
      </c>
      <c r="AA165" s="26">
        <v>0</v>
      </c>
      <c r="AB165" s="28">
        <v>0</v>
      </c>
      <c r="AC165" s="26">
        <v>0</v>
      </c>
      <c r="AD165" s="8">
        <v>1</v>
      </c>
      <c r="AE165">
        <v>1</v>
      </c>
    </row>
    <row r="166" spans="1:31" ht="18.75" thickBot="1">
      <c r="A166" s="522">
        <v>9</v>
      </c>
      <c r="B166" s="523" t="s">
        <v>2244</v>
      </c>
      <c r="C166" s="522"/>
      <c r="D166" s="522" t="s">
        <v>1998</v>
      </c>
      <c r="E166" s="522" t="s">
        <v>1999</v>
      </c>
      <c r="F166" s="522" t="s">
        <v>1151</v>
      </c>
      <c r="G166" s="524">
        <v>80</v>
      </c>
      <c r="H166" s="524">
        <v>80</v>
      </c>
      <c r="I166" s="452">
        <f t="shared" si="63"/>
        <v>100</v>
      </c>
      <c r="J166" s="183">
        <v>0</v>
      </c>
      <c r="K166" s="452">
        <f t="shared" si="64"/>
        <v>0</v>
      </c>
      <c r="L166" s="37">
        <v>0</v>
      </c>
      <c r="M166" s="452">
        <f t="shared" si="65"/>
        <v>0</v>
      </c>
      <c r="N166" s="37">
        <v>0</v>
      </c>
      <c r="O166" s="452">
        <f t="shared" si="66"/>
        <v>0</v>
      </c>
      <c r="P166" s="37">
        <v>0</v>
      </c>
      <c r="Q166" s="452">
        <v>0</v>
      </c>
      <c r="R166" s="37">
        <v>0</v>
      </c>
      <c r="S166" s="452">
        <f t="shared" si="67"/>
        <v>0</v>
      </c>
      <c r="T166" s="37">
        <v>0</v>
      </c>
      <c r="U166" s="452">
        <f t="shared" si="68"/>
        <v>0</v>
      </c>
      <c r="V166" s="37">
        <v>0</v>
      </c>
      <c r="W166" s="452">
        <f t="shared" si="69"/>
        <v>0</v>
      </c>
      <c r="X166" s="37">
        <v>0</v>
      </c>
      <c r="Y166" s="452">
        <f t="shared" si="70"/>
        <v>0</v>
      </c>
      <c r="Z166" s="184">
        <v>0</v>
      </c>
      <c r="AA166" s="452">
        <v>0</v>
      </c>
      <c r="AB166" s="184">
        <v>0</v>
      </c>
      <c r="AC166" s="452">
        <v>0</v>
      </c>
      <c r="AD166" s="8">
        <v>1</v>
      </c>
      <c r="AE166">
        <v>1</v>
      </c>
    </row>
    <row r="167" spans="1:31" ht="19.5" thickTop="1" thickBot="1">
      <c r="A167" s="769" t="s">
        <v>123</v>
      </c>
      <c r="B167" s="771"/>
      <c r="C167" s="771"/>
      <c r="D167" s="771"/>
      <c r="E167" s="771"/>
      <c r="F167" s="772"/>
      <c r="G167" s="100">
        <f>SUM(G158:G166)</f>
        <v>950</v>
      </c>
      <c r="H167" s="100">
        <f>SUM(H158:H166)</f>
        <v>795</v>
      </c>
      <c r="I167" s="178">
        <f>H167/G167*100</f>
        <v>83.684210526315795</v>
      </c>
      <c r="J167" s="100">
        <f>SUM(J158:J166)</f>
        <v>18</v>
      </c>
      <c r="K167" s="178">
        <f>J167/H167*100</f>
        <v>2.2641509433962264</v>
      </c>
      <c r="L167" s="100">
        <f>SUM(L158:L166)</f>
        <v>8</v>
      </c>
      <c r="M167" s="178">
        <f>L167/H167*100</f>
        <v>1.0062893081761006</v>
      </c>
      <c r="N167" s="100">
        <f>SUM(N158:N166)</f>
        <v>0</v>
      </c>
      <c r="O167" s="178">
        <f>N167/H167*100</f>
        <v>0</v>
      </c>
      <c r="P167" s="100">
        <f>SUM(P158:P166)</f>
        <v>0</v>
      </c>
      <c r="Q167" s="178">
        <f>P167/H167*100</f>
        <v>0</v>
      </c>
      <c r="R167" s="100">
        <f>SUM(R158:R166)</f>
        <v>10</v>
      </c>
      <c r="S167" s="178">
        <f>R167/H167*100</f>
        <v>1.257861635220126</v>
      </c>
      <c r="T167" s="100">
        <f>SUM(T158:T166)</f>
        <v>0</v>
      </c>
      <c r="U167" s="178">
        <f>T167/H167*100</f>
        <v>0</v>
      </c>
      <c r="V167" s="100">
        <f>SUM(V158:V166)</f>
        <v>0</v>
      </c>
      <c r="W167" s="178">
        <f>V167/H167*100</f>
        <v>0</v>
      </c>
      <c r="X167" s="100">
        <f>SUM(X158:X166)</f>
        <v>0</v>
      </c>
      <c r="Y167" s="178">
        <f>X167/H167*100</f>
        <v>0</v>
      </c>
      <c r="Z167" s="100">
        <f>SUM(Z158:Z166)</f>
        <v>0</v>
      </c>
      <c r="AA167" s="178">
        <f>Z167/H167*100</f>
        <v>0</v>
      </c>
      <c r="AB167" s="100">
        <f>SUM(AB158:AB166)</f>
        <v>0</v>
      </c>
      <c r="AC167" s="178">
        <f>AB167/H167*100</f>
        <v>0</v>
      </c>
      <c r="AD167" s="8"/>
    </row>
    <row r="168" spans="1:31" ht="15" thickTop="1">
      <c r="A168" s="878" t="s">
        <v>2128</v>
      </c>
      <c r="B168" s="878"/>
      <c r="C168" s="878"/>
      <c r="D168" s="878"/>
    </row>
    <row r="173" spans="1:31" ht="26.25">
      <c r="A173" s="879" t="s">
        <v>2405</v>
      </c>
      <c r="B173" s="879"/>
      <c r="C173" s="879"/>
      <c r="D173" s="879"/>
      <c r="E173" s="879"/>
      <c r="F173" s="879"/>
      <c r="G173" s="879"/>
      <c r="H173" s="879"/>
      <c r="I173" s="879"/>
      <c r="J173" s="879"/>
      <c r="K173" s="879"/>
      <c r="L173" s="879"/>
      <c r="M173" s="879"/>
      <c r="N173" s="879"/>
      <c r="O173" s="879"/>
      <c r="P173" s="879"/>
      <c r="Q173" s="879"/>
      <c r="R173" s="879"/>
      <c r="S173" s="879"/>
      <c r="T173" s="879"/>
      <c r="U173" s="879"/>
      <c r="V173" s="879"/>
      <c r="W173" s="879"/>
      <c r="X173" s="879"/>
      <c r="Y173" s="879"/>
      <c r="Z173" s="879"/>
      <c r="AA173" s="879"/>
      <c r="AB173" s="879"/>
      <c r="AC173" s="879"/>
      <c r="AD173" s="879"/>
    </row>
    <row r="174" spans="1:31" ht="23.25">
      <c r="A174" s="880" t="s">
        <v>133</v>
      </c>
      <c r="B174" s="880"/>
      <c r="C174" s="880"/>
      <c r="D174" s="880"/>
      <c r="E174" s="880"/>
      <c r="F174" s="880"/>
      <c r="G174" s="880"/>
      <c r="H174" s="880"/>
      <c r="I174" s="880"/>
      <c r="J174" s="880"/>
      <c r="K174" s="880"/>
      <c r="L174" s="880"/>
      <c r="M174" s="880"/>
      <c r="N174" s="880"/>
      <c r="O174" s="880"/>
      <c r="P174" s="880"/>
      <c r="Q174" s="880"/>
      <c r="R174" s="880"/>
      <c r="S174" s="880"/>
      <c r="T174" s="880"/>
      <c r="U174" s="880"/>
      <c r="V174" s="880"/>
      <c r="W174" s="880"/>
      <c r="X174" s="880"/>
      <c r="Y174" s="880"/>
      <c r="Z174" s="880"/>
      <c r="AA174" s="880"/>
      <c r="AB174" s="880"/>
      <c r="AC174" s="880"/>
      <c r="AD174" s="880"/>
    </row>
    <row r="175" spans="1:31" ht="23.25">
      <c r="A175" s="448"/>
      <c r="B175" s="453"/>
      <c r="C175" s="453"/>
      <c r="D175" s="453"/>
      <c r="E175" s="453"/>
      <c r="F175" s="453"/>
      <c r="G175" s="295"/>
      <c r="H175" s="295"/>
      <c r="I175" s="453"/>
      <c r="J175" s="295"/>
      <c r="K175" s="453"/>
      <c r="L175" s="295"/>
      <c r="M175" s="453"/>
      <c r="N175" s="295"/>
      <c r="O175" s="453"/>
      <c r="P175" s="295"/>
      <c r="Q175" s="453"/>
      <c r="R175" s="295"/>
      <c r="S175" s="453"/>
      <c r="T175" s="295"/>
      <c r="U175" s="453"/>
      <c r="V175" s="295"/>
      <c r="W175" s="453"/>
      <c r="X175" s="295"/>
      <c r="Y175" s="453"/>
      <c r="Z175" s="295"/>
      <c r="AA175" s="453"/>
      <c r="AB175" s="295"/>
      <c r="AC175" s="453"/>
      <c r="AD175" s="2"/>
    </row>
    <row r="176" spans="1:31" ht="23.25">
      <c r="A176" s="56"/>
      <c r="B176" s="863" t="s">
        <v>2416</v>
      </c>
      <c r="C176" s="863"/>
      <c r="D176" s="863"/>
      <c r="E176" s="863"/>
      <c r="F176" s="863"/>
      <c r="G176" s="863"/>
      <c r="H176" s="863"/>
      <c r="I176" s="863"/>
      <c r="J176" s="863"/>
      <c r="K176" s="863"/>
      <c r="L176" s="863"/>
      <c r="M176" s="863"/>
      <c r="N176" s="863"/>
      <c r="O176" s="863"/>
      <c r="P176" s="863"/>
      <c r="Q176" s="863"/>
      <c r="R176" s="863"/>
      <c r="S176" s="863"/>
      <c r="T176" s="863"/>
      <c r="U176" s="863"/>
      <c r="V176" s="863"/>
      <c r="W176" s="863"/>
      <c r="X176" s="863"/>
      <c r="Y176" s="863"/>
      <c r="Z176" s="863"/>
      <c r="AA176" s="863"/>
      <c r="AB176" s="863"/>
      <c r="AC176" s="863"/>
      <c r="AD176" s="8"/>
    </row>
    <row r="177" spans="1:31" ht="23.25">
      <c r="A177" s="56"/>
      <c r="B177" s="863" t="s">
        <v>2418</v>
      </c>
      <c r="C177" s="863"/>
      <c r="D177" s="863"/>
      <c r="E177" s="863"/>
      <c r="F177" s="863"/>
      <c r="G177" s="863"/>
      <c r="H177" s="295"/>
      <c r="I177" s="454"/>
      <c r="J177" s="295"/>
      <c r="K177" s="454"/>
      <c r="L177" s="295"/>
      <c r="M177" s="454"/>
      <c r="N177" s="295"/>
      <c r="O177" s="454"/>
      <c r="P177" s="295"/>
      <c r="Q177" s="454"/>
      <c r="R177" s="295"/>
      <c r="S177" s="454"/>
      <c r="T177" s="295"/>
      <c r="U177" s="454"/>
      <c r="V177" s="295"/>
      <c r="W177" s="454"/>
      <c r="X177" s="295"/>
      <c r="Y177" s="454"/>
      <c r="Z177" s="295"/>
      <c r="AA177" s="454"/>
      <c r="AB177" s="295"/>
      <c r="AC177" s="454"/>
      <c r="AD177" s="8"/>
    </row>
    <row r="178" spans="1:31" ht="23.25">
      <c r="A178" s="56"/>
      <c r="B178" s="453"/>
      <c r="C178" s="453"/>
      <c r="D178" s="453"/>
      <c r="E178" s="453"/>
      <c r="F178" s="453"/>
      <c r="G178" s="295"/>
      <c r="H178" s="295"/>
      <c r="I178" s="453"/>
      <c r="J178" s="295"/>
      <c r="K178" s="453"/>
      <c r="L178" s="295"/>
      <c r="M178" s="453"/>
      <c r="N178" s="295"/>
      <c r="O178" s="453"/>
      <c r="P178" s="295"/>
      <c r="Q178" s="453"/>
      <c r="R178" s="295"/>
      <c r="S178" s="453"/>
      <c r="T178" s="295"/>
      <c r="U178" s="453"/>
      <c r="V178" s="295"/>
      <c r="W178" s="453"/>
      <c r="X178" s="295"/>
      <c r="Y178" s="453"/>
      <c r="Z178" s="295"/>
      <c r="AA178" s="453"/>
      <c r="AB178" s="295"/>
      <c r="AC178" s="453"/>
      <c r="AD178" s="8"/>
    </row>
    <row r="179" spans="1:31" ht="23.25">
      <c r="A179" s="56"/>
      <c r="B179" s="453"/>
      <c r="C179" s="453"/>
      <c r="D179" s="453"/>
      <c r="E179" s="453"/>
      <c r="F179" s="453"/>
      <c r="G179" s="295"/>
      <c r="H179" s="295"/>
      <c r="I179" s="453"/>
      <c r="J179" s="295"/>
      <c r="K179" s="453"/>
      <c r="L179" s="295"/>
      <c r="M179" s="453"/>
      <c r="N179" s="295"/>
      <c r="O179" s="453"/>
      <c r="P179" s="295"/>
      <c r="Q179" s="453"/>
      <c r="R179" s="295"/>
      <c r="S179" s="453"/>
      <c r="T179" s="295"/>
      <c r="U179" s="453"/>
      <c r="V179" s="295"/>
      <c r="W179" s="453"/>
      <c r="X179" s="295"/>
      <c r="Y179" s="453"/>
      <c r="Z179" s="295"/>
      <c r="AA179" s="453"/>
      <c r="AB179" s="295"/>
      <c r="AC179" s="453"/>
      <c r="AD179" s="8"/>
    </row>
    <row r="180" spans="1:31" ht="18">
      <c r="A180" s="740" t="s">
        <v>940</v>
      </c>
      <c r="B180" s="740" t="s">
        <v>941</v>
      </c>
      <c r="C180" s="740" t="s">
        <v>627</v>
      </c>
      <c r="D180" s="740" t="s">
        <v>944</v>
      </c>
      <c r="E180" s="740" t="s">
        <v>945</v>
      </c>
      <c r="F180" s="740" t="s">
        <v>1139</v>
      </c>
      <c r="G180" s="743" t="s">
        <v>946</v>
      </c>
      <c r="H180" s="840" t="s">
        <v>947</v>
      </c>
      <c r="I180" s="838" t="s">
        <v>948</v>
      </c>
      <c r="J180" s="765" t="s">
        <v>928</v>
      </c>
      <c r="K180" s="766"/>
      <c r="L180" s="751" t="s">
        <v>929</v>
      </c>
      <c r="M180" s="764"/>
      <c r="N180" s="764"/>
      <c r="O180" s="764"/>
      <c r="P180" s="764"/>
      <c r="Q180" s="764"/>
      <c r="R180" s="764"/>
      <c r="S180" s="764"/>
      <c r="T180" s="764"/>
      <c r="U180" s="764"/>
      <c r="V180" s="764"/>
      <c r="W180" s="764"/>
      <c r="X180" s="764"/>
      <c r="Y180" s="764"/>
      <c r="Z180" s="764"/>
      <c r="AA180" s="764"/>
      <c r="AB180" s="764"/>
      <c r="AC180" s="752"/>
      <c r="AD180" s="8"/>
    </row>
    <row r="181" spans="1:31" ht="18">
      <c r="A181" s="741"/>
      <c r="B181" s="741"/>
      <c r="C181" s="741"/>
      <c r="D181" s="741"/>
      <c r="E181" s="741"/>
      <c r="F181" s="816"/>
      <c r="G181" s="744"/>
      <c r="H181" s="841"/>
      <c r="I181" s="839"/>
      <c r="J181" s="767"/>
      <c r="K181" s="768"/>
      <c r="L181" s="808" t="s">
        <v>930</v>
      </c>
      <c r="M181" s="809"/>
      <c r="N181" s="808" t="s">
        <v>931</v>
      </c>
      <c r="O181" s="809"/>
      <c r="P181" s="808" t="s">
        <v>932</v>
      </c>
      <c r="Q181" s="809"/>
      <c r="R181" s="808" t="s">
        <v>933</v>
      </c>
      <c r="S181" s="809"/>
      <c r="T181" s="808" t="s">
        <v>934</v>
      </c>
      <c r="U181" s="809"/>
      <c r="V181" s="808" t="s">
        <v>935</v>
      </c>
      <c r="W181" s="809"/>
      <c r="X181" s="808" t="s">
        <v>936</v>
      </c>
      <c r="Y181" s="809"/>
      <c r="Z181" s="808" t="s">
        <v>950</v>
      </c>
      <c r="AA181" s="809"/>
      <c r="AB181" s="808" t="s">
        <v>951</v>
      </c>
      <c r="AC181" s="809"/>
      <c r="AD181" s="8"/>
    </row>
    <row r="182" spans="1:31" ht="54">
      <c r="A182" s="742"/>
      <c r="B182" s="742"/>
      <c r="C182" s="742"/>
      <c r="D182" s="742"/>
      <c r="E182" s="742"/>
      <c r="F182" s="817"/>
      <c r="G182" s="745"/>
      <c r="H182" s="449" t="s">
        <v>126</v>
      </c>
      <c r="I182" s="451" t="s">
        <v>938</v>
      </c>
      <c r="J182" s="416" t="s">
        <v>937</v>
      </c>
      <c r="K182" s="65" t="s">
        <v>949</v>
      </c>
      <c r="L182" s="416" t="s">
        <v>937</v>
      </c>
      <c r="M182" s="65" t="s">
        <v>949</v>
      </c>
      <c r="N182" s="416" t="s">
        <v>937</v>
      </c>
      <c r="O182" s="65" t="s">
        <v>949</v>
      </c>
      <c r="P182" s="416" t="s">
        <v>937</v>
      </c>
      <c r="Q182" s="65" t="s">
        <v>949</v>
      </c>
      <c r="R182" s="416" t="s">
        <v>937</v>
      </c>
      <c r="S182" s="65" t="s">
        <v>949</v>
      </c>
      <c r="T182" s="416" t="s">
        <v>937</v>
      </c>
      <c r="U182" s="65" t="s">
        <v>949</v>
      </c>
      <c r="V182" s="416" t="s">
        <v>937</v>
      </c>
      <c r="W182" s="65" t="s">
        <v>949</v>
      </c>
      <c r="X182" s="416" t="s">
        <v>937</v>
      </c>
      <c r="Y182" s="65" t="s">
        <v>949</v>
      </c>
      <c r="Z182" s="416" t="s">
        <v>937</v>
      </c>
      <c r="AA182" s="65" t="s">
        <v>949</v>
      </c>
      <c r="AB182" s="416" t="s">
        <v>937</v>
      </c>
      <c r="AC182" s="65" t="s">
        <v>949</v>
      </c>
      <c r="AD182" s="8"/>
    </row>
    <row r="183" spans="1:31" ht="19.5" thickBot="1">
      <c r="A183" s="50">
        <v>1</v>
      </c>
      <c r="B183" s="346" t="s">
        <v>2417</v>
      </c>
      <c r="C183" s="50"/>
      <c r="D183" s="525" t="s">
        <v>667</v>
      </c>
      <c r="E183" s="525" t="s">
        <v>1436</v>
      </c>
      <c r="F183" s="50" t="s">
        <v>2419</v>
      </c>
      <c r="G183" s="148">
        <v>23</v>
      </c>
      <c r="H183" s="148">
        <v>21</v>
      </c>
      <c r="I183" s="262">
        <f>H183*100/G183</f>
        <v>91.304347826086953</v>
      </c>
      <c r="J183" s="263">
        <v>0</v>
      </c>
      <c r="K183" s="264">
        <f>J183*100/H183</f>
        <v>0</v>
      </c>
      <c r="L183" s="263">
        <v>0</v>
      </c>
      <c r="M183" s="264">
        <f>L183*100/H183</f>
        <v>0</v>
      </c>
      <c r="N183" s="263">
        <v>0</v>
      </c>
      <c r="O183" s="264">
        <f>N183*100/H183</f>
        <v>0</v>
      </c>
      <c r="P183" s="263">
        <v>0</v>
      </c>
      <c r="Q183" s="264">
        <f>P183*100/H183</f>
        <v>0</v>
      </c>
      <c r="R183" s="263">
        <v>0</v>
      </c>
      <c r="S183" s="264">
        <f>R183*100/H183</f>
        <v>0</v>
      </c>
      <c r="T183" s="263">
        <v>0</v>
      </c>
      <c r="U183" s="264">
        <f>T183*100/H183</f>
        <v>0</v>
      </c>
      <c r="V183" s="263">
        <v>0</v>
      </c>
      <c r="W183" s="264">
        <f>V183*100/H183</f>
        <v>0</v>
      </c>
      <c r="X183" s="263">
        <v>0</v>
      </c>
      <c r="Y183" s="264">
        <f>X183*100/H183</f>
        <v>0</v>
      </c>
      <c r="Z183" s="263">
        <v>0</v>
      </c>
      <c r="AA183" s="264">
        <f>Z183*100/H183</f>
        <v>0</v>
      </c>
      <c r="AB183" s="265">
        <v>0</v>
      </c>
      <c r="AC183" s="262">
        <f>AB183*100/H183</f>
        <v>0</v>
      </c>
      <c r="AD183" s="8">
        <v>1</v>
      </c>
      <c r="AE183">
        <v>1</v>
      </c>
    </row>
    <row r="184" spans="1:31" ht="19.5" thickTop="1" thickBot="1">
      <c r="A184" s="769" t="s">
        <v>123</v>
      </c>
      <c r="B184" s="771"/>
      <c r="C184" s="771"/>
      <c r="D184" s="771"/>
      <c r="E184" s="771"/>
      <c r="F184" s="772"/>
      <c r="G184" s="66">
        <f>SUM(G183)</f>
        <v>23</v>
      </c>
      <c r="H184" s="66">
        <f>SUM(H183)</f>
        <v>21</v>
      </c>
      <c r="I184" s="67">
        <f>H184/G184*100</f>
        <v>91.304347826086953</v>
      </c>
      <c r="J184" s="66">
        <f>SUM(J183)</f>
        <v>0</v>
      </c>
      <c r="K184" s="67">
        <f>J184/H184*100</f>
        <v>0</v>
      </c>
      <c r="L184" s="66">
        <f>SUM(L183)</f>
        <v>0</v>
      </c>
      <c r="M184" s="67">
        <f>L184/H184*100</f>
        <v>0</v>
      </c>
      <c r="N184" s="66">
        <f>SUM(N183)</f>
        <v>0</v>
      </c>
      <c r="O184" s="67">
        <f>N184/H184*100</f>
        <v>0</v>
      </c>
      <c r="P184" s="66">
        <f>SUM(P183)</f>
        <v>0</v>
      </c>
      <c r="Q184" s="67">
        <f>P184/H184*100</f>
        <v>0</v>
      </c>
      <c r="R184" s="66">
        <f>SUM(R183)</f>
        <v>0</v>
      </c>
      <c r="S184" s="67">
        <f>R184/H184*100</f>
        <v>0</v>
      </c>
      <c r="T184" s="66">
        <f>SUM(T183)</f>
        <v>0</v>
      </c>
      <c r="U184" s="67">
        <f>T184/H184*100</f>
        <v>0</v>
      </c>
      <c r="V184" s="66">
        <f>SUM(V183)</f>
        <v>0</v>
      </c>
      <c r="W184" s="67">
        <f>V184/H184*100</f>
        <v>0</v>
      </c>
      <c r="X184" s="66">
        <f>SUM(X183)</f>
        <v>0</v>
      </c>
      <c r="Y184" s="67">
        <f>X184/H184*100</f>
        <v>0</v>
      </c>
      <c r="Z184" s="66">
        <f>SUM(Z183)</f>
        <v>0</v>
      </c>
      <c r="AA184" s="67">
        <f>Z184/H184*100</f>
        <v>0</v>
      </c>
      <c r="AB184" s="66">
        <f>SUM(AB183)</f>
        <v>0</v>
      </c>
      <c r="AC184" s="67">
        <f>AB184/H184*100</f>
        <v>0</v>
      </c>
      <c r="AD184" s="8"/>
    </row>
    <row r="185" spans="1:31" ht="19.5" thickTop="1" thickBot="1">
      <c r="A185" s="852" t="s">
        <v>2439</v>
      </c>
      <c r="B185" s="853"/>
      <c r="C185" s="853"/>
      <c r="D185" s="853"/>
      <c r="E185" s="853"/>
      <c r="F185" s="882"/>
      <c r="G185" s="66">
        <f>G184+G167+G145+G124+G102+G43+G25</f>
        <v>4783</v>
      </c>
      <c r="H185" s="66">
        <f>H184+H167+H145+H124+H102+H43+H25</f>
        <v>4407</v>
      </c>
      <c r="I185" s="67">
        <f>H185/G185*100</f>
        <v>92.138825005226849</v>
      </c>
      <c r="J185" s="66">
        <f>J184+J167+J145+J124+J102+J43+J25</f>
        <v>39</v>
      </c>
      <c r="K185" s="67">
        <f>J185/H185*100</f>
        <v>0.88495575221238942</v>
      </c>
      <c r="L185" s="100">
        <f>L184+L167+L145+L124+L102+L43+L25</f>
        <v>10</v>
      </c>
      <c r="M185" s="67">
        <f>L185/H185*100</f>
        <v>0.2269117313365101</v>
      </c>
      <c r="N185" s="100">
        <f>N184+N167+N145+N124+N102+N43+N25</f>
        <v>5</v>
      </c>
      <c r="O185" s="67">
        <f>N185/H185*100</f>
        <v>0.11345586566825505</v>
      </c>
      <c r="P185" s="100">
        <f>P184+P167+P145+P124+P102+P43+P25</f>
        <v>7</v>
      </c>
      <c r="Q185" s="67">
        <f>P185/H185*100</f>
        <v>0.15883821193555708</v>
      </c>
      <c r="R185" s="100">
        <f>R184+R167+R145+R124+R102+R43+R25</f>
        <v>11</v>
      </c>
      <c r="S185" s="67">
        <f>R185/H185*100</f>
        <v>0.24960290447016112</v>
      </c>
      <c r="T185" s="100">
        <f>T184+T167+T145+T124+T102+T43+T25</f>
        <v>0</v>
      </c>
      <c r="U185" s="67">
        <f>T185/H185*100</f>
        <v>0</v>
      </c>
      <c r="V185" s="100">
        <f>V184+V167+V145+V124+V102+V43+V25</f>
        <v>1</v>
      </c>
      <c r="W185" s="67">
        <f>V185/H185*100</f>
        <v>2.2691173133651009E-2</v>
      </c>
      <c r="X185" s="100">
        <f>X184+X167+X145+X124+X102+X43+X25</f>
        <v>3</v>
      </c>
      <c r="Y185" s="67">
        <f>X185/H185*100</f>
        <v>6.807351940095302E-2</v>
      </c>
      <c r="Z185" s="100">
        <f>Z184+Z167+Z145+Z124+Z102+Z43+Z25</f>
        <v>0</v>
      </c>
      <c r="AA185" s="67">
        <f>Z185/H185*100</f>
        <v>0</v>
      </c>
      <c r="AB185" s="100">
        <f>AB184+AB167+AB145+AB124+AB102+AB43+AB25</f>
        <v>0</v>
      </c>
      <c r="AC185" s="67">
        <f>AB185/H185*100</f>
        <v>0</v>
      </c>
      <c r="AD185">
        <f>SUM(AD10:AD183)</f>
        <v>70</v>
      </c>
      <c r="AE185">
        <f>SUM(AE10:AE183)</f>
        <v>47</v>
      </c>
    </row>
    <row r="186" spans="1:31" ht="13.5" thickTop="1">
      <c r="B186" s="102" t="s">
        <v>2420</v>
      </c>
    </row>
  </sheetData>
  <mergeCells count="207">
    <mergeCell ref="R181:S181"/>
    <mergeCell ref="D180:D182"/>
    <mergeCell ref="E180:E182"/>
    <mergeCell ref="A174:AD174"/>
    <mergeCell ref="B176:AC176"/>
    <mergeCell ref="A180:A182"/>
    <mergeCell ref="V181:W181"/>
    <mergeCell ref="A185:F185"/>
    <mergeCell ref="A184:F184"/>
    <mergeCell ref="G180:G182"/>
    <mergeCell ref="H180:H181"/>
    <mergeCell ref="I180:I181"/>
    <mergeCell ref="J180:K181"/>
    <mergeCell ref="B180:B182"/>
    <mergeCell ref="B177:G177"/>
    <mergeCell ref="G155:G157"/>
    <mergeCell ref="L156:M156"/>
    <mergeCell ref="P181:Q181"/>
    <mergeCell ref="T181:U181"/>
    <mergeCell ref="A173:AD173"/>
    <mergeCell ref="Z156:AA156"/>
    <mergeCell ref="AB156:AC156"/>
    <mergeCell ref="A167:F167"/>
    <mergeCell ref="H155:H156"/>
    <mergeCell ref="I155:I156"/>
    <mergeCell ref="J155:K156"/>
    <mergeCell ref="L155:AC155"/>
    <mergeCell ref="X181:Y181"/>
    <mergeCell ref="C180:C182"/>
    <mergeCell ref="Z181:AA181"/>
    <mergeCell ref="AB181:AC181"/>
    <mergeCell ref="F180:F182"/>
    <mergeCell ref="X156:Y156"/>
    <mergeCell ref="R156:S156"/>
    <mergeCell ref="T156:U156"/>
    <mergeCell ref="V156:W156"/>
    <mergeCell ref="L181:M181"/>
    <mergeCell ref="L180:AC180"/>
    <mergeCell ref="N181:O181"/>
    <mergeCell ref="H90:H91"/>
    <mergeCell ref="N156:O156"/>
    <mergeCell ref="P156:Q156"/>
    <mergeCell ref="Z135:AA135"/>
    <mergeCell ref="AB135:AC135"/>
    <mergeCell ref="A145:F145"/>
    <mergeCell ref="A148:AD148"/>
    <mergeCell ref="G134:G136"/>
    <mergeCell ref="H134:H135"/>
    <mergeCell ref="I134:I135"/>
    <mergeCell ref="J134:K135"/>
    <mergeCell ref="N135:O135"/>
    <mergeCell ref="P135:Q135"/>
    <mergeCell ref="R135:S135"/>
    <mergeCell ref="T135:U135"/>
    <mergeCell ref="A149:AD149"/>
    <mergeCell ref="B151:AC151"/>
    <mergeCell ref="B152:F152"/>
    <mergeCell ref="A155:A157"/>
    <mergeCell ref="B155:B157"/>
    <mergeCell ref="C155:C157"/>
    <mergeCell ref="D155:D157"/>
    <mergeCell ref="E155:E157"/>
    <mergeCell ref="F155:F157"/>
    <mergeCell ref="AB8:AC8"/>
    <mergeCell ref="B62:AC62"/>
    <mergeCell ref="A60:AD60"/>
    <mergeCell ref="G66:G68"/>
    <mergeCell ref="H66:H67"/>
    <mergeCell ref="L33:AC33"/>
    <mergeCell ref="L135:M135"/>
    <mergeCell ref="A134:A136"/>
    <mergeCell ref="B134:B136"/>
    <mergeCell ref="C134:C136"/>
    <mergeCell ref="D134:D136"/>
    <mergeCell ref="E134:E136"/>
    <mergeCell ref="F134:F136"/>
    <mergeCell ref="V135:W135"/>
    <mergeCell ref="X135:Y135"/>
    <mergeCell ref="B131:F131"/>
    <mergeCell ref="I90:I91"/>
    <mergeCell ref="L90:AC90"/>
    <mergeCell ref="L91:M91"/>
    <mergeCell ref="G90:G92"/>
    <mergeCell ref="A112:A114"/>
    <mergeCell ref="B112:B114"/>
    <mergeCell ref="L134:AC134"/>
    <mergeCell ref="R91:S91"/>
    <mergeCell ref="R8:S8"/>
    <mergeCell ref="T91:U91"/>
    <mergeCell ref="A103:B103"/>
    <mergeCell ref="A102:F102"/>
    <mergeCell ref="J90:K91"/>
    <mergeCell ref="A127:AD127"/>
    <mergeCell ref="A128:AD128"/>
    <mergeCell ref="B130:AC130"/>
    <mergeCell ref="A7:A9"/>
    <mergeCell ref="L7:AC7"/>
    <mergeCell ref="L8:M8"/>
    <mergeCell ref="Z8:AA8"/>
    <mergeCell ref="A27:AD27"/>
    <mergeCell ref="C33:C35"/>
    <mergeCell ref="T8:U8"/>
    <mergeCell ref="E33:E35"/>
    <mergeCell ref="T34:U34"/>
    <mergeCell ref="V34:W34"/>
    <mergeCell ref="X34:Y34"/>
    <mergeCell ref="F33:F35"/>
    <mergeCell ref="L34:M34"/>
    <mergeCell ref="N34:O34"/>
    <mergeCell ref="P34:Q34"/>
    <mergeCell ref="R34:S34"/>
    <mergeCell ref="A43:F43"/>
    <mergeCell ref="N8:O8"/>
    <mergeCell ref="A1:AD1"/>
    <mergeCell ref="A2:AD2"/>
    <mergeCell ref="A25:F25"/>
    <mergeCell ref="A26:AD26"/>
    <mergeCell ref="X8:Y8"/>
    <mergeCell ref="I7:I8"/>
    <mergeCell ref="B4:AC4"/>
    <mergeCell ref="J33:K34"/>
    <mergeCell ref="D33:D35"/>
    <mergeCell ref="E7:E9"/>
    <mergeCell ref="J7:K8"/>
    <mergeCell ref="D7:D9"/>
    <mergeCell ref="B29:AC29"/>
    <mergeCell ref="F7:F9"/>
    <mergeCell ref="G7:G9"/>
    <mergeCell ref="H7:H8"/>
    <mergeCell ref="P8:Q8"/>
    <mergeCell ref="B7:B9"/>
    <mergeCell ref="C7:C9"/>
    <mergeCell ref="AB34:AC34"/>
    <mergeCell ref="H33:H34"/>
    <mergeCell ref="I33:I34"/>
    <mergeCell ref="F90:F92"/>
    <mergeCell ref="A33:A35"/>
    <mergeCell ref="A104:B104"/>
    <mergeCell ref="V8:W8"/>
    <mergeCell ref="X67:Y67"/>
    <mergeCell ref="R67:S67"/>
    <mergeCell ref="Z67:AA67"/>
    <mergeCell ref="B30:F30"/>
    <mergeCell ref="Z34:AA34"/>
    <mergeCell ref="B63:F63"/>
    <mergeCell ref="A59:AD59"/>
    <mergeCell ref="N67:O67"/>
    <mergeCell ref="V67:W67"/>
    <mergeCell ref="P67:Q67"/>
    <mergeCell ref="T67:U67"/>
    <mergeCell ref="B66:B68"/>
    <mergeCell ref="C66:C68"/>
    <mergeCell ref="D66:D68"/>
    <mergeCell ref="J66:K67"/>
    <mergeCell ref="L66:AC66"/>
    <mergeCell ref="L67:M67"/>
    <mergeCell ref="A66:A68"/>
    <mergeCell ref="E66:E68"/>
    <mergeCell ref="F66:F68"/>
    <mergeCell ref="R113:S113"/>
    <mergeCell ref="G33:G35"/>
    <mergeCell ref="D112:D114"/>
    <mergeCell ref="B33:B35"/>
    <mergeCell ref="F112:F114"/>
    <mergeCell ref="G112:G114"/>
    <mergeCell ref="H112:H113"/>
    <mergeCell ref="AB67:AC67"/>
    <mergeCell ref="B109:F109"/>
    <mergeCell ref="Z91:AA91"/>
    <mergeCell ref="AB91:AC91"/>
    <mergeCell ref="N91:O91"/>
    <mergeCell ref="V91:W91"/>
    <mergeCell ref="A83:AD83"/>
    <mergeCell ref="I66:I67"/>
    <mergeCell ref="B86:AC86"/>
    <mergeCell ref="D90:D92"/>
    <mergeCell ref="B87:F87"/>
    <mergeCell ref="C90:C92"/>
    <mergeCell ref="A84:AD84"/>
    <mergeCell ref="A90:A92"/>
    <mergeCell ref="B90:B92"/>
    <mergeCell ref="X91:Y91"/>
    <mergeCell ref="E90:E92"/>
    <mergeCell ref="C112:C114"/>
    <mergeCell ref="A81:B81"/>
    <mergeCell ref="E112:E114"/>
    <mergeCell ref="P91:Q91"/>
    <mergeCell ref="A125:D125"/>
    <mergeCell ref="A146:D146"/>
    <mergeCell ref="A168:D168"/>
    <mergeCell ref="A44:D44"/>
    <mergeCell ref="B5:F5"/>
    <mergeCell ref="A105:AD105"/>
    <mergeCell ref="A106:AD106"/>
    <mergeCell ref="B108:AC108"/>
    <mergeCell ref="N113:O113"/>
    <mergeCell ref="V113:W113"/>
    <mergeCell ref="X113:Y113"/>
    <mergeCell ref="Z113:AA113"/>
    <mergeCell ref="AB113:AC113"/>
    <mergeCell ref="A124:F124"/>
    <mergeCell ref="T113:U113"/>
    <mergeCell ref="I112:I113"/>
    <mergeCell ref="J112:K113"/>
    <mergeCell ref="L112:AC112"/>
    <mergeCell ref="L113:M113"/>
    <mergeCell ref="P113:Q113"/>
  </mergeCells>
  <phoneticPr fontId="2" type="noConversion"/>
  <pageMargins left="0.23" right="0.17" top="1.54" bottom="0.19685039370078741" header="1.02" footer="0.2"/>
  <pageSetup paperSize="9" scale="76" orientation="landscape" r:id="rId1"/>
  <headerFooter alignWithMargins="0">
    <oddHeader>&amp;A&amp;RPage &amp;P</oddHeader>
  </headerFooter>
  <rowBreaks count="7" manualBreakCount="7">
    <brk id="25" max="16383" man="1"/>
    <brk id="58" max="16383" man="1"/>
    <brk id="82" max="16383" man="1"/>
    <brk id="104" max="16383" man="1"/>
    <brk id="126" max="16383" man="1"/>
    <brk id="147" max="16383" man="1"/>
    <brk id="172" max="16383" man="1"/>
  </rowBreaks>
  <colBreaks count="1" manualBreakCount="1"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6"/>
  <sheetViews>
    <sheetView view="pageBreakPreview" topLeftCell="A52" zoomScale="120" zoomScaleNormal="120" zoomScaleSheetLayoutView="120" workbookViewId="0">
      <selection activeCell="AD115" sqref="AD115"/>
    </sheetView>
  </sheetViews>
  <sheetFormatPr defaultRowHeight="12.75"/>
  <cols>
    <col min="1" max="1" width="4.7109375" style="15" customWidth="1"/>
    <col min="2" max="2" width="15" style="15" customWidth="1"/>
    <col min="3" max="3" width="9.5703125" style="15" customWidth="1"/>
    <col min="4" max="4" width="4.140625" style="537" customWidth="1"/>
    <col min="5" max="5" width="7.5703125" style="537" customWidth="1"/>
    <col min="6" max="6" width="8.28515625" style="537" customWidth="1"/>
    <col min="7" max="7" width="8.140625" style="537" customWidth="1"/>
    <col min="8" max="8" width="6.85546875" style="538" customWidth="1"/>
    <col min="9" max="9" width="6.28515625" style="538" customWidth="1"/>
    <col min="10" max="10" width="7.140625" style="15" customWidth="1"/>
    <col min="11" max="11" width="5.140625" style="538" customWidth="1"/>
    <col min="12" max="12" width="6" style="15" customWidth="1"/>
    <col min="13" max="13" width="4.85546875" style="538" customWidth="1"/>
    <col min="14" max="14" width="6.140625" style="15" customWidth="1"/>
    <col min="15" max="15" width="4.85546875" style="538" customWidth="1"/>
    <col min="16" max="16" width="6.5703125" style="15" customWidth="1"/>
    <col min="17" max="17" width="4.85546875" style="538" customWidth="1"/>
    <col min="18" max="18" width="6" style="15" customWidth="1"/>
    <col min="19" max="19" width="5" style="538" customWidth="1"/>
    <col min="20" max="20" width="6.28515625" style="15" customWidth="1"/>
    <col min="21" max="21" width="4.85546875" style="538" customWidth="1"/>
    <col min="22" max="22" width="6.7109375" style="15" customWidth="1"/>
    <col min="23" max="23" width="6" style="538" customWidth="1"/>
    <col min="24" max="24" width="5.5703125" style="15" customWidth="1"/>
    <col min="25" max="25" width="4.85546875" style="538" customWidth="1"/>
    <col min="26" max="26" width="5.7109375" style="15" customWidth="1"/>
    <col min="27" max="27" width="4.85546875" style="538" customWidth="1"/>
    <col min="28" max="28" width="5.85546875" style="15" customWidth="1"/>
    <col min="29" max="29" width="4.85546875" style="538" customWidth="1"/>
    <col min="30" max="30" width="6.42578125" style="15" customWidth="1"/>
  </cols>
  <sheetData>
    <row r="1" spans="1:32" ht="26.25">
      <c r="A1" s="887" t="s">
        <v>2405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7"/>
      <c r="Y1" s="887"/>
      <c r="Z1" s="887"/>
      <c r="AA1" s="887"/>
      <c r="AB1" s="887"/>
      <c r="AC1" s="887"/>
      <c r="AD1" s="887"/>
    </row>
    <row r="2" spans="1:32" ht="23.25">
      <c r="A2" s="883" t="s">
        <v>133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</row>
    <row r="3" spans="1:32" ht="23.25">
      <c r="A3" s="532"/>
      <c r="B3" s="532"/>
      <c r="C3" s="532"/>
      <c r="D3" s="532"/>
      <c r="E3" s="532"/>
      <c r="F3" s="532"/>
      <c r="G3" s="532"/>
      <c r="H3" s="533"/>
      <c r="I3" s="533"/>
      <c r="J3" s="532"/>
      <c r="K3" s="533"/>
      <c r="L3" s="532"/>
      <c r="M3" s="533"/>
      <c r="N3" s="532"/>
      <c r="O3" s="533"/>
      <c r="P3" s="532"/>
      <c r="Q3" s="533"/>
      <c r="R3" s="532"/>
      <c r="S3" s="533"/>
      <c r="T3" s="532"/>
      <c r="U3" s="533"/>
      <c r="V3" s="532"/>
      <c r="W3" s="533"/>
      <c r="X3" s="532"/>
      <c r="Y3" s="533"/>
      <c r="Z3" s="532"/>
      <c r="AA3" s="533"/>
      <c r="AB3" s="532"/>
      <c r="AC3" s="533"/>
      <c r="AD3" s="532"/>
    </row>
    <row r="4" spans="1:32" ht="23.25">
      <c r="A4" s="534"/>
      <c r="B4" s="904" t="s">
        <v>706</v>
      </c>
      <c r="C4" s="904"/>
      <c r="D4" s="904"/>
      <c r="E4" s="904"/>
      <c r="F4" s="904"/>
      <c r="G4" s="904"/>
      <c r="H4" s="904"/>
      <c r="I4" s="904"/>
      <c r="J4" s="904"/>
      <c r="K4" s="904"/>
      <c r="L4" s="904"/>
      <c r="M4" s="904"/>
      <c r="N4" s="904"/>
      <c r="O4" s="904"/>
      <c r="P4" s="904"/>
      <c r="Q4" s="904"/>
      <c r="R4" s="904"/>
      <c r="S4" s="904"/>
      <c r="T4" s="904"/>
      <c r="U4" s="904"/>
      <c r="V4" s="904"/>
      <c r="W4" s="904"/>
      <c r="X4" s="904"/>
      <c r="Y4" s="904"/>
      <c r="Z4" s="904"/>
      <c r="AA4" s="904"/>
      <c r="AB4" s="904"/>
      <c r="AC4" s="904"/>
      <c r="AD4" s="904"/>
    </row>
    <row r="5" spans="1:32" ht="23.25">
      <c r="A5" s="534"/>
      <c r="B5" s="904" t="s">
        <v>919</v>
      </c>
      <c r="C5" s="904"/>
      <c r="D5" s="904"/>
      <c r="E5" s="904"/>
      <c r="F5" s="532"/>
      <c r="G5" s="532"/>
      <c r="H5" s="533"/>
      <c r="I5" s="533"/>
      <c r="J5" s="535"/>
      <c r="K5" s="533"/>
      <c r="L5" s="535"/>
      <c r="M5" s="533"/>
      <c r="N5" s="535"/>
      <c r="O5" s="533"/>
      <c r="P5" s="535"/>
      <c r="Q5" s="533"/>
      <c r="R5" s="535"/>
      <c r="S5" s="533"/>
      <c r="T5" s="535"/>
      <c r="U5" s="533"/>
      <c r="V5" s="535"/>
      <c r="W5" s="533"/>
      <c r="X5" s="535"/>
      <c r="Y5" s="533"/>
      <c r="Z5" s="535"/>
      <c r="AA5" s="533"/>
      <c r="AB5" s="535"/>
      <c r="AC5" s="533"/>
      <c r="AD5" s="535"/>
    </row>
    <row r="6" spans="1:32" ht="23.25">
      <c r="A6" s="534"/>
      <c r="B6" s="904" t="s">
        <v>1935</v>
      </c>
      <c r="C6" s="904"/>
      <c r="D6" s="904"/>
      <c r="E6" s="904"/>
      <c r="F6" s="904"/>
      <c r="G6" s="532"/>
      <c r="H6" s="533"/>
      <c r="I6" s="533"/>
      <c r="J6" s="532"/>
      <c r="K6" s="533"/>
      <c r="L6" s="532"/>
      <c r="M6" s="533"/>
      <c r="N6" s="532"/>
      <c r="O6" s="533"/>
      <c r="P6" s="532"/>
      <c r="Q6" s="533"/>
      <c r="R6" s="532"/>
      <c r="S6" s="533"/>
      <c r="T6" s="532"/>
      <c r="U6" s="533"/>
      <c r="V6" s="532"/>
      <c r="W6" s="533"/>
      <c r="X6" s="532"/>
      <c r="Y6" s="533"/>
      <c r="Z6" s="532"/>
      <c r="AA6" s="533"/>
      <c r="AB6" s="532"/>
      <c r="AC6" s="533"/>
      <c r="AD6" s="532"/>
    </row>
    <row r="7" spans="1:32" ht="23.25">
      <c r="A7" s="534"/>
      <c r="B7" s="532"/>
      <c r="C7" s="532"/>
      <c r="D7" s="532"/>
      <c r="E7" s="532"/>
      <c r="F7" s="532"/>
      <c r="G7" s="532"/>
      <c r="H7" s="533"/>
      <c r="I7" s="533"/>
      <c r="J7" s="532"/>
      <c r="K7" s="533"/>
      <c r="L7" s="532"/>
      <c r="M7" s="533"/>
      <c r="N7" s="532"/>
      <c r="O7" s="533"/>
      <c r="P7" s="532"/>
      <c r="Q7" s="533"/>
      <c r="R7" s="532"/>
      <c r="S7" s="533"/>
      <c r="T7" s="532"/>
      <c r="U7" s="533"/>
      <c r="V7" s="532"/>
      <c r="W7" s="533"/>
      <c r="X7" s="532"/>
      <c r="Y7" s="533"/>
      <c r="Z7" s="532"/>
      <c r="AA7" s="533"/>
      <c r="AB7" s="532"/>
      <c r="AC7" s="533"/>
      <c r="AD7" s="532"/>
    </row>
    <row r="8" spans="1:32" ht="18">
      <c r="A8" s="905" t="s">
        <v>940</v>
      </c>
      <c r="B8" s="905" t="s">
        <v>941</v>
      </c>
      <c r="C8" s="905" t="s">
        <v>942</v>
      </c>
      <c r="D8" s="905" t="s">
        <v>707</v>
      </c>
      <c r="E8" s="905" t="s">
        <v>944</v>
      </c>
      <c r="F8" s="905" t="s">
        <v>945</v>
      </c>
      <c r="G8" s="905" t="s">
        <v>1139</v>
      </c>
      <c r="H8" s="894" t="s">
        <v>946</v>
      </c>
      <c r="I8" s="890" t="s">
        <v>947</v>
      </c>
      <c r="J8" s="892" t="s">
        <v>948</v>
      </c>
      <c r="K8" s="897" t="s">
        <v>928</v>
      </c>
      <c r="L8" s="898"/>
      <c r="M8" s="901" t="s">
        <v>929</v>
      </c>
      <c r="N8" s="902"/>
      <c r="O8" s="902"/>
      <c r="P8" s="902"/>
      <c r="Q8" s="902"/>
      <c r="R8" s="902"/>
      <c r="S8" s="902"/>
      <c r="T8" s="902"/>
      <c r="U8" s="902"/>
      <c r="V8" s="902"/>
      <c r="W8" s="902"/>
      <c r="X8" s="902"/>
      <c r="Y8" s="902"/>
      <c r="Z8" s="902"/>
      <c r="AA8" s="902"/>
      <c r="AB8" s="902"/>
      <c r="AC8" s="902"/>
      <c r="AD8" s="903"/>
    </row>
    <row r="9" spans="1:32" ht="18">
      <c r="A9" s="906"/>
      <c r="B9" s="906"/>
      <c r="C9" s="906"/>
      <c r="D9" s="906"/>
      <c r="E9" s="906"/>
      <c r="F9" s="906"/>
      <c r="G9" s="908"/>
      <c r="H9" s="895"/>
      <c r="I9" s="891"/>
      <c r="J9" s="893"/>
      <c r="K9" s="899"/>
      <c r="L9" s="900"/>
      <c r="M9" s="888" t="s">
        <v>930</v>
      </c>
      <c r="N9" s="889"/>
      <c r="O9" s="888" t="s">
        <v>931</v>
      </c>
      <c r="P9" s="889"/>
      <c r="Q9" s="888" t="s">
        <v>932</v>
      </c>
      <c r="R9" s="889"/>
      <c r="S9" s="888" t="s">
        <v>933</v>
      </c>
      <c r="T9" s="889"/>
      <c r="U9" s="888" t="s">
        <v>934</v>
      </c>
      <c r="V9" s="889"/>
      <c r="W9" s="888" t="s">
        <v>935</v>
      </c>
      <c r="X9" s="889"/>
      <c r="Y9" s="888" t="s">
        <v>936</v>
      </c>
      <c r="Z9" s="889"/>
      <c r="AA9" s="888" t="s">
        <v>950</v>
      </c>
      <c r="AB9" s="889"/>
      <c r="AC9" s="888" t="s">
        <v>951</v>
      </c>
      <c r="AD9" s="889"/>
    </row>
    <row r="10" spans="1:32" ht="54">
      <c r="A10" s="907"/>
      <c r="B10" s="907"/>
      <c r="C10" s="907"/>
      <c r="D10" s="907"/>
      <c r="E10" s="907"/>
      <c r="F10" s="907"/>
      <c r="G10" s="909"/>
      <c r="H10" s="896"/>
      <c r="I10" s="455" t="s">
        <v>126</v>
      </c>
      <c r="J10" s="456" t="s">
        <v>938</v>
      </c>
      <c r="K10" s="536" t="s">
        <v>937</v>
      </c>
      <c r="L10" s="35" t="s">
        <v>949</v>
      </c>
      <c r="M10" s="536" t="s">
        <v>937</v>
      </c>
      <c r="N10" s="35" t="s">
        <v>949</v>
      </c>
      <c r="O10" s="536" t="s">
        <v>937</v>
      </c>
      <c r="P10" s="35" t="s">
        <v>949</v>
      </c>
      <c r="Q10" s="536" t="s">
        <v>937</v>
      </c>
      <c r="R10" s="35" t="s">
        <v>949</v>
      </c>
      <c r="S10" s="536" t="s">
        <v>937</v>
      </c>
      <c r="T10" s="35" t="s">
        <v>949</v>
      </c>
      <c r="U10" s="536" t="s">
        <v>937</v>
      </c>
      <c r="V10" s="35" t="s">
        <v>949</v>
      </c>
      <c r="W10" s="536" t="s">
        <v>937</v>
      </c>
      <c r="X10" s="35" t="s">
        <v>949</v>
      </c>
      <c r="Y10" s="536" t="s">
        <v>937</v>
      </c>
      <c r="Z10" s="35" t="s">
        <v>949</v>
      </c>
      <c r="AA10" s="536" t="s">
        <v>937</v>
      </c>
      <c r="AB10" s="35" t="s">
        <v>949</v>
      </c>
      <c r="AC10" s="536" t="s">
        <v>937</v>
      </c>
      <c r="AD10" s="35" t="s">
        <v>949</v>
      </c>
    </row>
    <row r="11" spans="1:32" s="9" customFormat="1" ht="18">
      <c r="A11" s="32">
        <v>1</v>
      </c>
      <c r="B11" s="51" t="s">
        <v>708</v>
      </c>
      <c r="C11" s="284" t="s">
        <v>67</v>
      </c>
      <c r="D11" s="200">
        <v>3</v>
      </c>
      <c r="E11" s="200" t="s">
        <v>67</v>
      </c>
      <c r="F11" s="200" t="s">
        <v>70</v>
      </c>
      <c r="G11" s="200" t="s">
        <v>1533</v>
      </c>
      <c r="H11" s="158">
        <v>344</v>
      </c>
      <c r="I11" s="158">
        <v>344</v>
      </c>
      <c r="J11" s="26">
        <f t="shared" ref="J11:J17" si="0">I11*100/H11</f>
        <v>100</v>
      </c>
      <c r="K11" s="27">
        <v>11</v>
      </c>
      <c r="L11" s="26">
        <f t="shared" ref="L11:L17" si="1">K11*100/I11</f>
        <v>3.1976744186046511</v>
      </c>
      <c r="M11" s="23"/>
      <c r="N11" s="26">
        <f t="shared" ref="N11:N17" si="2">M11*100/I11</f>
        <v>0</v>
      </c>
      <c r="O11" s="23">
        <v>3</v>
      </c>
      <c r="P11" s="26">
        <f t="shared" ref="P11:P17" si="3">O11*100/I11</f>
        <v>0.87209302325581395</v>
      </c>
      <c r="Q11" s="23">
        <v>8</v>
      </c>
      <c r="R11" s="26">
        <f t="shared" ref="R11:R17" si="4">Q11*100/I11</f>
        <v>2.3255813953488373</v>
      </c>
      <c r="S11" s="23">
        <v>0</v>
      </c>
      <c r="T11" s="26">
        <f t="shared" ref="T11:T17" si="5">S11*100/I11</f>
        <v>0</v>
      </c>
      <c r="U11" s="23"/>
      <c r="V11" s="26">
        <f t="shared" ref="V11:V17" si="6">U11*100/I11</f>
        <v>0</v>
      </c>
      <c r="W11" s="23">
        <v>0</v>
      </c>
      <c r="X11" s="26">
        <f t="shared" ref="X11:X17" si="7">W11*100/I11</f>
        <v>0</v>
      </c>
      <c r="Y11" s="23">
        <v>0</v>
      </c>
      <c r="Z11" s="26">
        <f t="shared" ref="Z11:Z17" si="8">Y11*100/I11</f>
        <v>0</v>
      </c>
      <c r="AA11" s="28">
        <v>0</v>
      </c>
      <c r="AB11" s="26">
        <f t="shared" ref="AB11:AB17" si="9">AA11*100/I11</f>
        <v>0</v>
      </c>
      <c r="AC11" s="28">
        <v>0</v>
      </c>
      <c r="AD11" s="26">
        <f t="shared" ref="AD11:AD17" si="10">AC11*100/I11</f>
        <v>0</v>
      </c>
      <c r="AE11" s="9">
        <v>1</v>
      </c>
      <c r="AF11" s="9">
        <v>1</v>
      </c>
    </row>
    <row r="12" spans="1:32" s="9" customFormat="1" ht="18">
      <c r="A12" s="32">
        <v>2</v>
      </c>
      <c r="B12" s="51" t="s">
        <v>710</v>
      </c>
      <c r="C12" s="288" t="s">
        <v>711</v>
      </c>
      <c r="D12" s="32">
        <v>9</v>
      </c>
      <c r="E12" s="32" t="s">
        <v>712</v>
      </c>
      <c r="F12" s="32" t="s">
        <v>958</v>
      </c>
      <c r="G12" s="200" t="s">
        <v>1533</v>
      </c>
      <c r="H12" s="158">
        <v>558</v>
      </c>
      <c r="I12" s="158">
        <v>281</v>
      </c>
      <c r="J12" s="26">
        <f t="shared" si="0"/>
        <v>50.358422939068099</v>
      </c>
      <c r="K12" s="27">
        <v>16</v>
      </c>
      <c r="L12" s="26">
        <f t="shared" si="1"/>
        <v>5.6939501779359434</v>
      </c>
      <c r="M12" s="23">
        <v>1</v>
      </c>
      <c r="N12" s="26">
        <f t="shared" si="2"/>
        <v>0.35587188612099646</v>
      </c>
      <c r="O12" s="23">
        <v>8</v>
      </c>
      <c r="P12" s="26">
        <f t="shared" si="3"/>
        <v>2.8469750889679717</v>
      </c>
      <c r="Q12" s="23">
        <v>6</v>
      </c>
      <c r="R12" s="26">
        <f t="shared" si="4"/>
        <v>2.1352313167259784</v>
      </c>
      <c r="S12" s="23">
        <v>0</v>
      </c>
      <c r="T12" s="26">
        <f t="shared" si="5"/>
        <v>0</v>
      </c>
      <c r="U12" s="23">
        <v>1</v>
      </c>
      <c r="V12" s="26">
        <f t="shared" si="6"/>
        <v>0.35587188612099646</v>
      </c>
      <c r="W12" s="23">
        <v>0</v>
      </c>
      <c r="X12" s="26">
        <f t="shared" si="7"/>
        <v>0</v>
      </c>
      <c r="Y12" s="23">
        <v>0</v>
      </c>
      <c r="Z12" s="26">
        <f t="shared" si="8"/>
        <v>0</v>
      </c>
      <c r="AA12" s="28">
        <v>0</v>
      </c>
      <c r="AB12" s="26">
        <f t="shared" si="9"/>
        <v>0</v>
      </c>
      <c r="AC12" s="28">
        <v>0</v>
      </c>
      <c r="AD12" s="26">
        <f t="shared" si="10"/>
        <v>0</v>
      </c>
      <c r="AE12" s="9">
        <v>1</v>
      </c>
      <c r="AF12" s="9">
        <v>1</v>
      </c>
    </row>
    <row r="13" spans="1:32" s="9" customFormat="1" ht="18">
      <c r="A13" s="32">
        <v>3</v>
      </c>
      <c r="B13" s="51" t="s">
        <v>713</v>
      </c>
      <c r="C13" s="288" t="s">
        <v>714</v>
      </c>
      <c r="D13" s="32">
        <v>7</v>
      </c>
      <c r="E13" s="32" t="s">
        <v>715</v>
      </c>
      <c r="F13" s="32" t="s">
        <v>1529</v>
      </c>
      <c r="G13" s="200" t="s">
        <v>1533</v>
      </c>
      <c r="H13" s="158">
        <v>761</v>
      </c>
      <c r="I13" s="158">
        <v>761</v>
      </c>
      <c r="J13" s="26">
        <f t="shared" si="0"/>
        <v>100</v>
      </c>
      <c r="K13" s="27">
        <v>30</v>
      </c>
      <c r="L13" s="26">
        <f t="shared" si="1"/>
        <v>3.9421813403416559</v>
      </c>
      <c r="M13" s="23">
        <v>15</v>
      </c>
      <c r="N13" s="26">
        <f t="shared" si="2"/>
        <v>1.971090670170828</v>
      </c>
      <c r="O13" s="23">
        <v>11</v>
      </c>
      <c r="P13" s="26">
        <f t="shared" si="3"/>
        <v>1.4454664914586071</v>
      </c>
      <c r="Q13" s="23">
        <v>4</v>
      </c>
      <c r="R13" s="26">
        <f t="shared" si="4"/>
        <v>0.52562417871222078</v>
      </c>
      <c r="S13" s="23">
        <v>0</v>
      </c>
      <c r="T13" s="26">
        <f t="shared" si="5"/>
        <v>0</v>
      </c>
      <c r="U13" s="23">
        <v>0</v>
      </c>
      <c r="V13" s="26">
        <f t="shared" si="6"/>
        <v>0</v>
      </c>
      <c r="W13" s="23">
        <v>0</v>
      </c>
      <c r="X13" s="26">
        <f t="shared" si="7"/>
        <v>0</v>
      </c>
      <c r="Y13" s="23">
        <v>0</v>
      </c>
      <c r="Z13" s="26">
        <f t="shared" si="8"/>
        <v>0</v>
      </c>
      <c r="AA13" s="28">
        <v>0</v>
      </c>
      <c r="AB13" s="26">
        <f t="shared" si="9"/>
        <v>0</v>
      </c>
      <c r="AC13" s="28">
        <v>0</v>
      </c>
      <c r="AD13" s="26">
        <f t="shared" si="10"/>
        <v>0</v>
      </c>
      <c r="AE13" s="9">
        <v>1</v>
      </c>
      <c r="AF13" s="9">
        <v>1</v>
      </c>
    </row>
    <row r="14" spans="1:32" s="9" customFormat="1" ht="18">
      <c r="A14" s="32">
        <v>4</v>
      </c>
      <c r="B14" s="51" t="s">
        <v>716</v>
      </c>
      <c r="C14" s="288" t="s">
        <v>717</v>
      </c>
      <c r="D14" s="32">
        <v>7</v>
      </c>
      <c r="E14" s="32" t="s">
        <v>1529</v>
      </c>
      <c r="F14" s="32" t="s">
        <v>718</v>
      </c>
      <c r="G14" s="200" t="s">
        <v>1533</v>
      </c>
      <c r="H14" s="158">
        <v>658</v>
      </c>
      <c r="I14" s="158">
        <v>658</v>
      </c>
      <c r="J14" s="26">
        <f t="shared" si="0"/>
        <v>100</v>
      </c>
      <c r="K14" s="27">
        <v>1</v>
      </c>
      <c r="L14" s="26">
        <f t="shared" si="1"/>
        <v>0.1519756838905775</v>
      </c>
      <c r="M14" s="23">
        <v>0</v>
      </c>
      <c r="N14" s="26">
        <f t="shared" si="2"/>
        <v>0</v>
      </c>
      <c r="O14" s="23">
        <v>1</v>
      </c>
      <c r="P14" s="26">
        <f t="shared" si="3"/>
        <v>0.1519756838905775</v>
      </c>
      <c r="Q14" s="23">
        <v>0</v>
      </c>
      <c r="R14" s="26">
        <f t="shared" si="4"/>
        <v>0</v>
      </c>
      <c r="S14" s="23">
        <v>0</v>
      </c>
      <c r="T14" s="26">
        <f t="shared" si="5"/>
        <v>0</v>
      </c>
      <c r="U14" s="23">
        <v>0</v>
      </c>
      <c r="V14" s="26">
        <f t="shared" si="6"/>
        <v>0</v>
      </c>
      <c r="W14" s="23">
        <v>0</v>
      </c>
      <c r="X14" s="26">
        <f t="shared" si="7"/>
        <v>0</v>
      </c>
      <c r="Y14" s="23">
        <v>0</v>
      </c>
      <c r="Z14" s="26">
        <f t="shared" si="8"/>
        <v>0</v>
      </c>
      <c r="AA14" s="28">
        <v>0</v>
      </c>
      <c r="AB14" s="26">
        <f t="shared" si="9"/>
        <v>0</v>
      </c>
      <c r="AC14" s="28">
        <v>0</v>
      </c>
      <c r="AD14" s="26">
        <f t="shared" si="10"/>
        <v>0</v>
      </c>
      <c r="AE14" s="9">
        <v>1</v>
      </c>
      <c r="AF14" s="9">
        <v>1</v>
      </c>
    </row>
    <row r="15" spans="1:32" s="9" customFormat="1" ht="18">
      <c r="A15" s="32">
        <v>5</v>
      </c>
      <c r="B15" s="51" t="s">
        <v>720</v>
      </c>
      <c r="C15" s="288" t="s">
        <v>721</v>
      </c>
      <c r="D15" s="32">
        <v>1</v>
      </c>
      <c r="E15" s="32" t="s">
        <v>721</v>
      </c>
      <c r="F15" s="32" t="s">
        <v>1530</v>
      </c>
      <c r="G15" s="200" t="s">
        <v>1533</v>
      </c>
      <c r="H15" s="158">
        <v>1105</v>
      </c>
      <c r="I15" s="158">
        <v>910</v>
      </c>
      <c r="J15" s="26">
        <f t="shared" si="0"/>
        <v>82.352941176470594</v>
      </c>
      <c r="K15" s="27">
        <v>40</v>
      </c>
      <c r="L15" s="26">
        <f t="shared" si="1"/>
        <v>4.395604395604396</v>
      </c>
      <c r="M15" s="23">
        <v>0</v>
      </c>
      <c r="N15" s="26">
        <f t="shared" si="2"/>
        <v>0</v>
      </c>
      <c r="O15" s="23">
        <v>25</v>
      </c>
      <c r="P15" s="26">
        <f t="shared" si="3"/>
        <v>2.7472527472527473</v>
      </c>
      <c r="Q15" s="23">
        <v>15</v>
      </c>
      <c r="R15" s="26">
        <f t="shared" si="4"/>
        <v>1.6483516483516483</v>
      </c>
      <c r="S15" s="23">
        <v>0</v>
      </c>
      <c r="T15" s="26">
        <f t="shared" si="5"/>
        <v>0</v>
      </c>
      <c r="U15" s="23">
        <v>0</v>
      </c>
      <c r="V15" s="26">
        <f t="shared" si="6"/>
        <v>0</v>
      </c>
      <c r="W15" s="23">
        <v>0</v>
      </c>
      <c r="X15" s="26">
        <f t="shared" si="7"/>
        <v>0</v>
      </c>
      <c r="Y15" s="23">
        <v>0</v>
      </c>
      <c r="Z15" s="26">
        <f t="shared" si="8"/>
        <v>0</v>
      </c>
      <c r="AA15" s="28">
        <v>0</v>
      </c>
      <c r="AB15" s="26">
        <f t="shared" si="9"/>
        <v>0</v>
      </c>
      <c r="AC15" s="28">
        <v>0</v>
      </c>
      <c r="AD15" s="26">
        <f t="shared" si="10"/>
        <v>0</v>
      </c>
      <c r="AE15" s="9">
        <v>1</v>
      </c>
      <c r="AF15" s="9">
        <v>1</v>
      </c>
    </row>
    <row r="16" spans="1:32" s="9" customFormat="1" ht="18">
      <c r="A16" s="319">
        <v>6</v>
      </c>
      <c r="B16" s="320" t="s">
        <v>1931</v>
      </c>
      <c r="C16" s="321"/>
      <c r="D16" s="319">
        <v>5</v>
      </c>
      <c r="E16" s="319" t="s">
        <v>62</v>
      </c>
      <c r="F16" s="319" t="s">
        <v>958</v>
      </c>
      <c r="G16" s="32" t="s">
        <v>1533</v>
      </c>
      <c r="H16" s="158">
        <v>351</v>
      </c>
      <c r="I16" s="158">
        <v>231</v>
      </c>
      <c r="J16" s="26">
        <f t="shared" si="0"/>
        <v>65.811965811965806</v>
      </c>
      <c r="K16" s="27">
        <v>15</v>
      </c>
      <c r="L16" s="26">
        <f t="shared" si="1"/>
        <v>6.4935064935064934</v>
      </c>
      <c r="M16" s="23">
        <v>0</v>
      </c>
      <c r="N16" s="26">
        <f t="shared" si="2"/>
        <v>0</v>
      </c>
      <c r="O16" s="23">
        <v>6</v>
      </c>
      <c r="P16" s="26">
        <f t="shared" si="3"/>
        <v>2.5974025974025974</v>
      </c>
      <c r="Q16" s="23">
        <v>9</v>
      </c>
      <c r="R16" s="26">
        <f t="shared" si="4"/>
        <v>3.8961038961038961</v>
      </c>
      <c r="S16" s="23">
        <v>0</v>
      </c>
      <c r="T16" s="26">
        <f t="shared" si="5"/>
        <v>0</v>
      </c>
      <c r="U16" s="23">
        <v>0</v>
      </c>
      <c r="V16" s="26">
        <f t="shared" si="6"/>
        <v>0</v>
      </c>
      <c r="W16" s="23">
        <v>0</v>
      </c>
      <c r="X16" s="26">
        <f t="shared" si="7"/>
        <v>0</v>
      </c>
      <c r="Y16" s="23">
        <v>0</v>
      </c>
      <c r="Z16" s="26">
        <f t="shared" si="8"/>
        <v>0</v>
      </c>
      <c r="AA16" s="28">
        <v>0</v>
      </c>
      <c r="AB16" s="26">
        <f t="shared" si="9"/>
        <v>0</v>
      </c>
      <c r="AC16" s="28">
        <v>0</v>
      </c>
      <c r="AD16" s="26">
        <f t="shared" si="10"/>
        <v>0</v>
      </c>
      <c r="AE16" s="9">
        <v>1</v>
      </c>
      <c r="AF16" s="9">
        <v>1</v>
      </c>
    </row>
    <row r="17" spans="1:32" s="9" customFormat="1" ht="18">
      <c r="A17" s="32">
        <v>7</v>
      </c>
      <c r="B17" s="51" t="s">
        <v>722</v>
      </c>
      <c r="C17" s="288" t="s">
        <v>723</v>
      </c>
      <c r="D17" s="32">
        <v>1</v>
      </c>
      <c r="E17" s="32" t="s">
        <v>724</v>
      </c>
      <c r="F17" s="32" t="s">
        <v>725</v>
      </c>
      <c r="G17" s="32" t="s">
        <v>1533</v>
      </c>
      <c r="H17" s="158">
        <v>329</v>
      </c>
      <c r="I17" s="158">
        <v>298</v>
      </c>
      <c r="J17" s="26">
        <f t="shared" si="0"/>
        <v>90.577507598784194</v>
      </c>
      <c r="K17" s="27">
        <v>3</v>
      </c>
      <c r="L17" s="26">
        <f t="shared" si="1"/>
        <v>1.0067114093959733</v>
      </c>
      <c r="M17" s="23">
        <v>0</v>
      </c>
      <c r="N17" s="26">
        <f t="shared" si="2"/>
        <v>0</v>
      </c>
      <c r="O17" s="23">
        <v>2</v>
      </c>
      <c r="P17" s="26">
        <f t="shared" si="3"/>
        <v>0.67114093959731547</v>
      </c>
      <c r="Q17" s="23">
        <v>1</v>
      </c>
      <c r="R17" s="26">
        <f t="shared" si="4"/>
        <v>0.33557046979865773</v>
      </c>
      <c r="S17" s="23">
        <v>0</v>
      </c>
      <c r="T17" s="26">
        <f t="shared" si="5"/>
        <v>0</v>
      </c>
      <c r="U17" s="23">
        <v>0</v>
      </c>
      <c r="V17" s="26">
        <f t="shared" si="6"/>
        <v>0</v>
      </c>
      <c r="W17" s="23">
        <v>0</v>
      </c>
      <c r="X17" s="26">
        <f t="shared" si="7"/>
        <v>0</v>
      </c>
      <c r="Y17" s="23">
        <v>0</v>
      </c>
      <c r="Z17" s="26">
        <f t="shared" si="8"/>
        <v>0</v>
      </c>
      <c r="AA17" s="28">
        <v>0</v>
      </c>
      <c r="AB17" s="26">
        <f t="shared" si="9"/>
        <v>0</v>
      </c>
      <c r="AC17" s="28">
        <v>0</v>
      </c>
      <c r="AD17" s="26">
        <f t="shared" si="10"/>
        <v>0</v>
      </c>
      <c r="AE17" s="9">
        <v>1</v>
      </c>
      <c r="AF17" s="9">
        <v>1</v>
      </c>
    </row>
    <row r="18" spans="1:32" ht="18.75" thickBot="1">
      <c r="A18" s="884" t="s">
        <v>123</v>
      </c>
      <c r="B18" s="885"/>
      <c r="C18" s="885"/>
      <c r="D18" s="885"/>
      <c r="E18" s="885"/>
      <c r="F18" s="885"/>
      <c r="G18" s="886"/>
      <c r="H18" s="38">
        <f>SUM(H11:H17)</f>
        <v>4106</v>
      </c>
      <c r="I18" s="38">
        <f>SUM(I11:I17)</f>
        <v>3483</v>
      </c>
      <c r="J18" s="39">
        <f>(I18/H18)*100</f>
        <v>84.827082318558212</v>
      </c>
      <c r="K18" s="38">
        <f>SUM(K11:K17)</f>
        <v>116</v>
      </c>
      <c r="L18" s="39">
        <f>(K18/I18)*100</f>
        <v>3.3304622451909274</v>
      </c>
      <c r="M18" s="38">
        <f>SUM(M11:M17)</f>
        <v>16</v>
      </c>
      <c r="N18" s="39">
        <f>(M18/I18)*100</f>
        <v>0.45937410278495555</v>
      </c>
      <c r="O18" s="38">
        <f>SUM(O11:O17)</f>
        <v>56</v>
      </c>
      <c r="P18" s="39">
        <f>(O18/I18)*100</f>
        <v>1.6078093597473444</v>
      </c>
      <c r="Q18" s="38">
        <f>SUM(Q11:Q17)</f>
        <v>43</v>
      </c>
      <c r="R18" s="39">
        <f>Q18/I18*100</f>
        <v>1.2345679012345678</v>
      </c>
      <c r="S18" s="38">
        <f>SUM(S11:S17)</f>
        <v>0</v>
      </c>
      <c r="T18" s="39">
        <f>S18/I18*100</f>
        <v>0</v>
      </c>
      <c r="U18" s="38">
        <f>SUM(U11:U17)</f>
        <v>1</v>
      </c>
      <c r="V18" s="39">
        <f>U18/I18*100</f>
        <v>2.8710881424059722E-2</v>
      </c>
      <c r="W18" s="38">
        <f>SUM(W11:W17)</f>
        <v>0</v>
      </c>
      <c r="X18" s="39">
        <f>W18/I18*100</f>
        <v>0</v>
      </c>
      <c r="Y18" s="38">
        <f>SUM(Y11:Y17)</f>
        <v>0</v>
      </c>
      <c r="Z18" s="39">
        <f>Y18/I18*100</f>
        <v>0</v>
      </c>
      <c r="AA18" s="38">
        <f>SUM(AA11:AA17)</f>
        <v>0</v>
      </c>
      <c r="AB18" s="39">
        <f>AA18/I18*100</f>
        <v>0</v>
      </c>
      <c r="AC18" s="38">
        <f>SUM(AC11:AC17)</f>
        <v>0</v>
      </c>
      <c r="AD18" s="39">
        <f>AC18/I18*100</f>
        <v>0</v>
      </c>
    </row>
    <row r="19" spans="1:32" ht="13.5" thickTop="1"/>
    <row r="20" spans="1:32" ht="18">
      <c r="G20" s="539" t="s">
        <v>726</v>
      </c>
    </row>
    <row r="26" spans="1:32" ht="26.25">
      <c r="A26" s="887" t="s">
        <v>2405</v>
      </c>
      <c r="B26" s="887"/>
      <c r="C26" s="887"/>
      <c r="D26" s="887"/>
      <c r="E26" s="887"/>
      <c r="F26" s="887"/>
      <c r="G26" s="887"/>
      <c r="H26" s="887"/>
      <c r="I26" s="887"/>
      <c r="J26" s="887"/>
      <c r="K26" s="887"/>
      <c r="L26" s="887"/>
      <c r="M26" s="887"/>
      <c r="N26" s="887"/>
      <c r="O26" s="887"/>
      <c r="P26" s="887"/>
      <c r="Q26" s="887"/>
      <c r="R26" s="887"/>
      <c r="S26" s="887"/>
      <c r="T26" s="887"/>
      <c r="U26" s="887"/>
      <c r="V26" s="887"/>
      <c r="W26" s="887"/>
      <c r="X26" s="887"/>
      <c r="Y26" s="887"/>
      <c r="Z26" s="887"/>
      <c r="AA26" s="887"/>
      <c r="AB26" s="887"/>
      <c r="AC26" s="887"/>
      <c r="AD26" s="887"/>
    </row>
    <row r="27" spans="1:32" ht="23.25">
      <c r="A27" s="883" t="s">
        <v>133</v>
      </c>
      <c r="B27" s="883"/>
      <c r="C27" s="883"/>
      <c r="D27" s="883"/>
      <c r="E27" s="883"/>
      <c r="F27" s="883"/>
      <c r="G27" s="883"/>
      <c r="H27" s="883"/>
      <c r="I27" s="883"/>
      <c r="J27" s="883"/>
      <c r="K27" s="883"/>
      <c r="L27" s="883"/>
      <c r="M27" s="883"/>
      <c r="N27" s="883"/>
      <c r="O27" s="883"/>
      <c r="P27" s="883"/>
      <c r="Q27" s="883"/>
      <c r="R27" s="883"/>
      <c r="S27" s="883"/>
      <c r="T27" s="883"/>
      <c r="U27" s="883"/>
      <c r="V27" s="883"/>
      <c r="W27" s="883"/>
      <c r="X27" s="883"/>
      <c r="Y27" s="883"/>
      <c r="Z27" s="883"/>
      <c r="AA27" s="883"/>
      <c r="AB27" s="883"/>
      <c r="AC27" s="883"/>
      <c r="AD27" s="883"/>
    </row>
    <row r="28" spans="1:32" ht="23.25">
      <c r="A28" s="532"/>
      <c r="B28" s="532"/>
      <c r="C28" s="532"/>
      <c r="D28" s="532"/>
      <c r="E28" s="532"/>
      <c r="F28" s="532"/>
      <c r="G28" s="532"/>
      <c r="H28" s="533"/>
      <c r="I28" s="533"/>
      <c r="J28" s="532"/>
      <c r="K28" s="533"/>
      <c r="L28" s="532"/>
      <c r="M28" s="533"/>
      <c r="N28" s="532"/>
      <c r="O28" s="533"/>
      <c r="P28" s="532"/>
      <c r="Q28" s="533"/>
      <c r="R28" s="532"/>
      <c r="S28" s="533"/>
      <c r="T28" s="532"/>
      <c r="U28" s="533"/>
      <c r="V28" s="532"/>
      <c r="W28" s="533"/>
      <c r="X28" s="532"/>
      <c r="Y28" s="533"/>
      <c r="Z28" s="532"/>
      <c r="AA28" s="533"/>
      <c r="AB28" s="532"/>
      <c r="AC28" s="533"/>
      <c r="AD28" s="532"/>
    </row>
    <row r="29" spans="1:32" ht="23.25">
      <c r="A29" s="534"/>
      <c r="B29" s="904" t="s">
        <v>706</v>
      </c>
      <c r="C29" s="904"/>
      <c r="D29" s="904"/>
      <c r="E29" s="904"/>
      <c r="F29" s="904"/>
      <c r="G29" s="904"/>
      <c r="H29" s="904"/>
      <c r="I29" s="904"/>
      <c r="J29" s="904"/>
      <c r="K29" s="904"/>
      <c r="L29" s="904"/>
      <c r="M29" s="904"/>
      <c r="N29" s="904"/>
      <c r="O29" s="904"/>
      <c r="P29" s="904"/>
      <c r="Q29" s="904"/>
      <c r="R29" s="904"/>
      <c r="S29" s="904"/>
      <c r="T29" s="904"/>
      <c r="U29" s="904"/>
      <c r="V29" s="904"/>
      <c r="W29" s="904"/>
      <c r="X29" s="904"/>
      <c r="Y29" s="904"/>
      <c r="Z29" s="904"/>
      <c r="AA29" s="904"/>
      <c r="AB29" s="904"/>
      <c r="AC29" s="904"/>
      <c r="AD29" s="904"/>
    </row>
    <row r="30" spans="1:32" ht="23.25">
      <c r="A30" s="534"/>
      <c r="B30" s="535" t="s">
        <v>920</v>
      </c>
      <c r="C30" s="535"/>
      <c r="D30" s="532"/>
      <c r="E30" s="532"/>
      <c r="F30" s="532"/>
      <c r="G30" s="532"/>
      <c r="H30" s="533"/>
      <c r="I30" s="533"/>
      <c r="J30" s="535"/>
      <c r="K30" s="533"/>
      <c r="L30" s="535"/>
      <c r="M30" s="533"/>
      <c r="N30" s="535"/>
      <c r="O30" s="533"/>
      <c r="P30" s="535"/>
      <c r="Q30" s="533"/>
      <c r="R30" s="535"/>
      <c r="S30" s="533"/>
      <c r="T30" s="535"/>
      <c r="U30" s="533"/>
      <c r="V30" s="535"/>
      <c r="W30" s="533"/>
      <c r="X30" s="535"/>
      <c r="Y30" s="533"/>
      <c r="Z30" s="535"/>
      <c r="AA30" s="533"/>
      <c r="AB30" s="535"/>
      <c r="AC30" s="533"/>
      <c r="AD30" s="535"/>
    </row>
    <row r="31" spans="1:32" ht="23.25">
      <c r="A31" s="534"/>
      <c r="B31" s="904" t="s">
        <v>921</v>
      </c>
      <c r="C31" s="904"/>
      <c r="D31" s="904"/>
      <c r="E31" s="904"/>
      <c r="F31" s="532"/>
      <c r="G31" s="532"/>
      <c r="H31" s="533"/>
      <c r="I31" s="533"/>
      <c r="J31" s="532"/>
      <c r="K31" s="533"/>
      <c r="L31" s="532"/>
      <c r="M31" s="533"/>
      <c r="N31" s="532"/>
      <c r="O31" s="533"/>
      <c r="P31" s="532"/>
      <c r="Q31" s="533"/>
      <c r="R31" s="532"/>
      <c r="S31" s="533"/>
      <c r="T31" s="532"/>
      <c r="U31" s="533"/>
      <c r="V31" s="532"/>
      <c r="W31" s="533"/>
      <c r="X31" s="532"/>
      <c r="Y31" s="533"/>
      <c r="Z31" s="532"/>
      <c r="AA31" s="533"/>
      <c r="AB31" s="532"/>
      <c r="AC31" s="533"/>
      <c r="AD31" s="532"/>
    </row>
    <row r="32" spans="1:32" ht="23.25">
      <c r="A32" s="534"/>
      <c r="B32" s="532"/>
      <c r="C32" s="532"/>
      <c r="D32" s="532"/>
      <c r="E32" s="532"/>
      <c r="F32" s="532"/>
      <c r="G32" s="532"/>
      <c r="H32" s="533"/>
      <c r="I32" s="533"/>
      <c r="J32" s="532"/>
      <c r="K32" s="533"/>
      <c r="L32" s="532"/>
      <c r="M32" s="533"/>
      <c r="N32" s="532"/>
      <c r="O32" s="533"/>
      <c r="P32" s="532"/>
      <c r="Q32" s="533"/>
      <c r="R32" s="532"/>
      <c r="S32" s="533"/>
      <c r="T32" s="532"/>
      <c r="U32" s="533"/>
      <c r="V32" s="532"/>
      <c r="W32" s="533"/>
      <c r="X32" s="532"/>
      <c r="Y32" s="533"/>
      <c r="Z32" s="532"/>
      <c r="AA32" s="533"/>
      <c r="AB32" s="532"/>
      <c r="AC32" s="533"/>
      <c r="AD32" s="532"/>
    </row>
    <row r="33" spans="1:33" ht="18">
      <c r="A33" s="905" t="s">
        <v>940</v>
      </c>
      <c r="B33" s="905" t="s">
        <v>941</v>
      </c>
      <c r="C33" s="905" t="s">
        <v>627</v>
      </c>
      <c r="D33" s="905" t="s">
        <v>707</v>
      </c>
      <c r="E33" s="905" t="s">
        <v>944</v>
      </c>
      <c r="F33" s="905" t="s">
        <v>945</v>
      </c>
      <c r="G33" s="905" t="s">
        <v>1139</v>
      </c>
      <c r="H33" s="894" t="s">
        <v>946</v>
      </c>
      <c r="I33" s="890" t="s">
        <v>947</v>
      </c>
      <c r="J33" s="892" t="s">
        <v>948</v>
      </c>
      <c r="K33" s="897" t="s">
        <v>928</v>
      </c>
      <c r="L33" s="898"/>
      <c r="M33" s="901" t="s">
        <v>929</v>
      </c>
      <c r="N33" s="902"/>
      <c r="O33" s="902"/>
      <c r="P33" s="902"/>
      <c r="Q33" s="902"/>
      <c r="R33" s="902"/>
      <c r="S33" s="902"/>
      <c r="T33" s="902"/>
      <c r="U33" s="902"/>
      <c r="V33" s="902"/>
      <c r="W33" s="902"/>
      <c r="X33" s="902"/>
      <c r="Y33" s="902"/>
      <c r="Z33" s="902"/>
      <c r="AA33" s="902"/>
      <c r="AB33" s="902"/>
      <c r="AC33" s="902"/>
      <c r="AD33" s="903"/>
    </row>
    <row r="34" spans="1:33" ht="18">
      <c r="A34" s="906"/>
      <c r="B34" s="906"/>
      <c r="C34" s="906"/>
      <c r="D34" s="906"/>
      <c r="E34" s="906"/>
      <c r="F34" s="906"/>
      <c r="G34" s="908"/>
      <c r="H34" s="895"/>
      <c r="I34" s="891"/>
      <c r="J34" s="893"/>
      <c r="K34" s="899"/>
      <c r="L34" s="900"/>
      <c r="M34" s="888" t="s">
        <v>930</v>
      </c>
      <c r="N34" s="889"/>
      <c r="O34" s="888" t="s">
        <v>931</v>
      </c>
      <c r="P34" s="889"/>
      <c r="Q34" s="888" t="s">
        <v>932</v>
      </c>
      <c r="R34" s="889"/>
      <c r="S34" s="888" t="s">
        <v>933</v>
      </c>
      <c r="T34" s="889"/>
      <c r="U34" s="888" t="s">
        <v>934</v>
      </c>
      <c r="V34" s="889"/>
      <c r="W34" s="888" t="s">
        <v>935</v>
      </c>
      <c r="X34" s="889"/>
      <c r="Y34" s="888" t="s">
        <v>936</v>
      </c>
      <c r="Z34" s="889"/>
      <c r="AA34" s="888" t="s">
        <v>950</v>
      </c>
      <c r="AB34" s="889"/>
      <c r="AC34" s="888" t="s">
        <v>951</v>
      </c>
      <c r="AD34" s="889"/>
    </row>
    <row r="35" spans="1:33" ht="54">
      <c r="A35" s="907"/>
      <c r="B35" s="907"/>
      <c r="C35" s="907"/>
      <c r="D35" s="907"/>
      <c r="E35" s="907"/>
      <c r="F35" s="907"/>
      <c r="G35" s="909"/>
      <c r="H35" s="896"/>
      <c r="I35" s="455" t="s">
        <v>126</v>
      </c>
      <c r="J35" s="456" t="s">
        <v>938</v>
      </c>
      <c r="K35" s="536" t="s">
        <v>937</v>
      </c>
      <c r="L35" s="35" t="s">
        <v>949</v>
      </c>
      <c r="M35" s="536" t="s">
        <v>937</v>
      </c>
      <c r="N35" s="35" t="s">
        <v>949</v>
      </c>
      <c r="O35" s="536" t="s">
        <v>937</v>
      </c>
      <c r="P35" s="35" t="s">
        <v>949</v>
      </c>
      <c r="Q35" s="536" t="s">
        <v>937</v>
      </c>
      <c r="R35" s="35" t="s">
        <v>949</v>
      </c>
      <c r="S35" s="536" t="s">
        <v>937</v>
      </c>
      <c r="T35" s="35" t="s">
        <v>949</v>
      </c>
      <c r="U35" s="536" t="s">
        <v>937</v>
      </c>
      <c r="V35" s="35" t="s">
        <v>949</v>
      </c>
      <c r="W35" s="536" t="s">
        <v>937</v>
      </c>
      <c r="X35" s="35" t="s">
        <v>949</v>
      </c>
      <c r="Y35" s="536" t="s">
        <v>937</v>
      </c>
      <c r="Z35" s="35" t="s">
        <v>949</v>
      </c>
      <c r="AA35" s="536" t="s">
        <v>937</v>
      </c>
      <c r="AB35" s="35" t="s">
        <v>949</v>
      </c>
      <c r="AC35" s="536" t="s">
        <v>937</v>
      </c>
      <c r="AD35" s="35" t="s">
        <v>949</v>
      </c>
    </row>
    <row r="36" spans="1:33" s="19" customFormat="1" ht="18">
      <c r="A36" s="11">
        <v>1</v>
      </c>
      <c r="B36" s="51" t="s">
        <v>1932</v>
      </c>
      <c r="C36" s="12" t="s">
        <v>1517</v>
      </c>
      <c r="D36" s="13">
        <v>6</v>
      </c>
      <c r="E36" s="13" t="s">
        <v>1517</v>
      </c>
      <c r="F36" s="13" t="s">
        <v>1526</v>
      </c>
      <c r="G36" s="13" t="s">
        <v>1531</v>
      </c>
      <c r="H36" s="158">
        <v>948</v>
      </c>
      <c r="I36" s="158">
        <v>84</v>
      </c>
      <c r="J36" s="26">
        <f>I36*100/H36</f>
        <v>8.8607594936708853</v>
      </c>
      <c r="K36" s="27">
        <v>0</v>
      </c>
      <c r="L36" s="26">
        <f>K36*100/I36</f>
        <v>0</v>
      </c>
      <c r="M36" s="23">
        <v>0</v>
      </c>
      <c r="N36" s="26">
        <f>M36*100/I36</f>
        <v>0</v>
      </c>
      <c r="O36" s="23">
        <v>0</v>
      </c>
      <c r="P36" s="26">
        <f>O36*100/I36</f>
        <v>0</v>
      </c>
      <c r="Q36" s="23">
        <v>0</v>
      </c>
      <c r="R36" s="26">
        <v>0</v>
      </c>
      <c r="S36" s="23">
        <v>0</v>
      </c>
      <c r="T36" s="26">
        <f>S36*100/I36</f>
        <v>0</v>
      </c>
      <c r="U36" s="23">
        <v>0</v>
      </c>
      <c r="V36" s="26">
        <f>U36*100/I36</f>
        <v>0</v>
      </c>
      <c r="W36" s="23">
        <v>0</v>
      </c>
      <c r="X36" s="26">
        <f>W36*100/I36</f>
        <v>0</v>
      </c>
      <c r="Y36" s="23">
        <v>0</v>
      </c>
      <c r="Z36" s="26">
        <f>Y36*100/I36</f>
        <v>0</v>
      </c>
      <c r="AA36" s="28">
        <v>0</v>
      </c>
      <c r="AB36" s="26">
        <v>0</v>
      </c>
      <c r="AC36" s="28">
        <v>0</v>
      </c>
      <c r="AD36" s="26">
        <v>0</v>
      </c>
      <c r="AE36" s="19">
        <v>1</v>
      </c>
      <c r="AF36" s="19">
        <v>1</v>
      </c>
    </row>
    <row r="37" spans="1:33" s="138" customFormat="1" ht="24">
      <c r="A37" s="32">
        <v>2</v>
      </c>
      <c r="B37" s="51" t="s">
        <v>727</v>
      </c>
      <c r="C37" s="288" t="s">
        <v>728</v>
      </c>
      <c r="D37" s="32">
        <v>3</v>
      </c>
      <c r="E37" s="32" t="s">
        <v>728</v>
      </c>
      <c r="F37" s="32" t="s">
        <v>958</v>
      </c>
      <c r="G37" s="32" t="s">
        <v>1531</v>
      </c>
      <c r="H37" s="158">
        <v>95</v>
      </c>
      <c r="I37" s="158">
        <v>34</v>
      </c>
      <c r="J37" s="26">
        <f>I37*100/H37</f>
        <v>35.789473684210527</v>
      </c>
      <c r="K37" s="27">
        <v>5</v>
      </c>
      <c r="L37" s="26">
        <f t="shared" ref="L37:L38" si="11">K37*100/I37</f>
        <v>14.705882352941176</v>
      </c>
      <c r="M37" s="23">
        <v>0</v>
      </c>
      <c r="N37" s="26">
        <f>M37*100/I37</f>
        <v>0</v>
      </c>
      <c r="O37" s="23">
        <v>0</v>
      </c>
      <c r="P37" s="26">
        <f>O37*100/I37</f>
        <v>0</v>
      </c>
      <c r="Q37" s="23">
        <v>1</v>
      </c>
      <c r="R37" s="26">
        <v>0</v>
      </c>
      <c r="S37" s="23">
        <v>0</v>
      </c>
      <c r="T37" s="26">
        <f>S37*100/I37</f>
        <v>0</v>
      </c>
      <c r="U37" s="23">
        <v>0</v>
      </c>
      <c r="V37" s="26">
        <f>U37*100/I37</f>
        <v>0</v>
      </c>
      <c r="W37" s="23">
        <v>0</v>
      </c>
      <c r="X37" s="26">
        <f>W37*100/I37</f>
        <v>0</v>
      </c>
      <c r="Y37" s="23">
        <v>0</v>
      </c>
      <c r="Z37" s="26">
        <f>Y37*100/I37</f>
        <v>0</v>
      </c>
      <c r="AA37" s="28">
        <v>0</v>
      </c>
      <c r="AB37" s="26">
        <v>0</v>
      </c>
      <c r="AC37" s="28">
        <v>0</v>
      </c>
      <c r="AD37" s="26">
        <v>0</v>
      </c>
      <c r="AE37" s="138">
        <v>1</v>
      </c>
      <c r="AF37" s="138">
        <v>1</v>
      </c>
      <c r="AG37" s="531" t="s">
        <v>2430</v>
      </c>
    </row>
    <row r="38" spans="1:33" ht="18.75" thickBot="1">
      <c r="A38" s="884" t="s">
        <v>123</v>
      </c>
      <c r="B38" s="885"/>
      <c r="C38" s="885"/>
      <c r="D38" s="885"/>
      <c r="E38" s="885"/>
      <c r="F38" s="885"/>
      <c r="G38" s="886"/>
      <c r="H38" s="38">
        <f>SUM(H36:H37)</f>
        <v>1043</v>
      </c>
      <c r="I38" s="38">
        <f>SUM(I36:I37)</f>
        <v>118</v>
      </c>
      <c r="J38" s="39">
        <f>I38/H38*100</f>
        <v>11.313518696069032</v>
      </c>
      <c r="K38" s="38">
        <f>SUM(K36:K37)</f>
        <v>5</v>
      </c>
      <c r="L38" s="171">
        <f t="shared" si="11"/>
        <v>4.2372881355932206</v>
      </c>
      <c r="M38" s="38">
        <f>SUM(M36:M37)</f>
        <v>0</v>
      </c>
      <c r="N38" s="39">
        <f>M38/I38*100</f>
        <v>0</v>
      </c>
      <c r="O38" s="38">
        <f>SUM(O36:O37)</f>
        <v>0</v>
      </c>
      <c r="P38" s="39">
        <f>O38/I38*100</f>
        <v>0</v>
      </c>
      <c r="Q38" s="38">
        <f>SUM(Q36:Q37)</f>
        <v>1</v>
      </c>
      <c r="R38" s="39">
        <f>Q38/I38*100</f>
        <v>0.84745762711864403</v>
      </c>
      <c r="S38" s="38">
        <f>SUM(S36:S37)</f>
        <v>0</v>
      </c>
      <c r="T38" s="39">
        <f>S38/I38*100</f>
        <v>0</v>
      </c>
      <c r="U38" s="38">
        <f>SUM(U36:U37)</f>
        <v>0</v>
      </c>
      <c r="V38" s="39">
        <f>U38/I38*100</f>
        <v>0</v>
      </c>
      <c r="W38" s="38">
        <f>SUM(W36:W37)</f>
        <v>0</v>
      </c>
      <c r="X38" s="39">
        <f>W38/I38*100</f>
        <v>0</v>
      </c>
      <c r="Y38" s="38">
        <f>SUM(Y36:Y37)</f>
        <v>0</v>
      </c>
      <c r="Z38" s="39">
        <f>Y38/I38*100</f>
        <v>0</v>
      </c>
      <c r="AA38" s="38">
        <f>SUM(AA36:AA37)</f>
        <v>0</v>
      </c>
      <c r="AB38" s="39">
        <f>AA38/I38*100</f>
        <v>0</v>
      </c>
      <c r="AC38" s="38">
        <f>SUM(AC36:AC37)</f>
        <v>0</v>
      </c>
      <c r="AD38" s="39">
        <f>AC38/I38*100</f>
        <v>0</v>
      </c>
    </row>
    <row r="39" spans="1:33" ht="15" thickTop="1">
      <c r="A39" s="534"/>
    </row>
    <row r="52" spans="1:32" ht="26.25">
      <c r="A52" s="887" t="s">
        <v>2405</v>
      </c>
      <c r="B52" s="887"/>
      <c r="C52" s="887"/>
      <c r="D52" s="887"/>
      <c r="E52" s="887"/>
      <c r="F52" s="887"/>
      <c r="G52" s="887"/>
      <c r="H52" s="887"/>
      <c r="I52" s="887"/>
      <c r="J52" s="887"/>
      <c r="K52" s="887"/>
      <c r="L52" s="887"/>
      <c r="M52" s="887"/>
      <c r="N52" s="887"/>
      <c r="O52" s="887"/>
      <c r="P52" s="887"/>
      <c r="Q52" s="887"/>
      <c r="R52" s="887"/>
      <c r="S52" s="887"/>
      <c r="T52" s="887"/>
      <c r="U52" s="887"/>
      <c r="V52" s="887"/>
      <c r="W52" s="887"/>
      <c r="X52" s="887"/>
      <c r="Y52" s="887"/>
      <c r="Z52" s="887"/>
      <c r="AA52" s="887"/>
      <c r="AB52" s="887"/>
      <c r="AC52" s="887"/>
      <c r="AD52" s="887"/>
    </row>
    <row r="53" spans="1:32" ht="23.25">
      <c r="A53" s="883" t="s">
        <v>133</v>
      </c>
      <c r="B53" s="883"/>
      <c r="C53" s="883"/>
      <c r="D53" s="883"/>
      <c r="E53" s="883"/>
      <c r="F53" s="883"/>
      <c r="G53" s="883"/>
      <c r="H53" s="883"/>
      <c r="I53" s="883"/>
      <c r="J53" s="883"/>
      <c r="K53" s="883"/>
      <c r="L53" s="883"/>
      <c r="M53" s="883"/>
      <c r="N53" s="883"/>
      <c r="O53" s="883"/>
      <c r="P53" s="883"/>
      <c r="Q53" s="883"/>
      <c r="R53" s="883"/>
      <c r="S53" s="883"/>
      <c r="T53" s="883"/>
      <c r="U53" s="883"/>
      <c r="V53" s="883"/>
      <c r="W53" s="883"/>
      <c r="X53" s="883"/>
      <c r="Y53" s="883"/>
      <c r="Z53" s="883"/>
      <c r="AA53" s="883"/>
      <c r="AB53" s="883"/>
      <c r="AC53" s="883"/>
      <c r="AD53" s="883"/>
    </row>
    <row r="54" spans="1:32" ht="23.25">
      <c r="A54" s="532"/>
      <c r="B54" s="532"/>
      <c r="C54" s="532"/>
      <c r="D54" s="532"/>
      <c r="E54" s="532"/>
      <c r="F54" s="532"/>
      <c r="G54" s="532"/>
      <c r="H54" s="533"/>
      <c r="I54" s="533"/>
      <c r="J54" s="532"/>
      <c r="K54" s="533"/>
      <c r="L54" s="532"/>
      <c r="M54" s="533"/>
      <c r="N54" s="532"/>
      <c r="O54" s="533"/>
      <c r="P54" s="532"/>
      <c r="Q54" s="533"/>
      <c r="R54" s="532"/>
      <c r="S54" s="533"/>
      <c r="T54" s="532"/>
      <c r="U54" s="533"/>
      <c r="V54" s="532"/>
      <c r="W54" s="533"/>
      <c r="X54" s="532"/>
      <c r="Y54" s="533"/>
      <c r="Z54" s="532"/>
      <c r="AA54" s="533"/>
      <c r="AB54" s="532"/>
      <c r="AC54" s="533"/>
      <c r="AD54" s="532"/>
    </row>
    <row r="55" spans="1:32" ht="23.25">
      <c r="A55" s="534"/>
      <c r="B55" s="904" t="s">
        <v>706</v>
      </c>
      <c r="C55" s="904"/>
      <c r="D55" s="904"/>
      <c r="E55" s="904"/>
      <c r="F55" s="904"/>
      <c r="G55" s="904"/>
      <c r="H55" s="904"/>
      <c r="I55" s="904"/>
      <c r="J55" s="904"/>
      <c r="K55" s="904"/>
      <c r="L55" s="904"/>
      <c r="M55" s="904"/>
      <c r="N55" s="904"/>
      <c r="O55" s="904"/>
      <c r="P55" s="904"/>
      <c r="Q55" s="904"/>
      <c r="R55" s="904"/>
      <c r="S55" s="904"/>
      <c r="T55" s="904"/>
      <c r="U55" s="904"/>
      <c r="V55" s="904"/>
      <c r="W55" s="904"/>
      <c r="X55" s="904"/>
      <c r="Y55" s="904"/>
      <c r="Z55" s="904"/>
      <c r="AA55" s="904"/>
      <c r="AB55" s="904"/>
      <c r="AC55" s="904"/>
      <c r="AD55" s="904"/>
    </row>
    <row r="56" spans="1:32" ht="23.25">
      <c r="A56" s="534"/>
      <c r="B56" s="535" t="s">
        <v>919</v>
      </c>
      <c r="C56" s="535"/>
      <c r="D56" s="532"/>
      <c r="E56" s="532"/>
      <c r="F56" s="532"/>
      <c r="G56" s="532"/>
      <c r="H56" s="533"/>
      <c r="I56" s="533"/>
      <c r="J56" s="535"/>
      <c r="K56" s="533"/>
      <c r="L56" s="535"/>
      <c r="M56" s="533"/>
      <c r="N56" s="535"/>
      <c r="O56" s="533"/>
      <c r="P56" s="535"/>
      <c r="Q56" s="533"/>
      <c r="R56" s="535"/>
      <c r="S56" s="533"/>
      <c r="T56" s="535"/>
      <c r="U56" s="533"/>
      <c r="V56" s="535"/>
      <c r="W56" s="533"/>
      <c r="X56" s="535"/>
      <c r="Y56" s="533"/>
      <c r="Z56" s="535"/>
      <c r="AA56" s="533"/>
      <c r="AB56" s="535"/>
      <c r="AC56" s="533"/>
      <c r="AD56" s="535"/>
    </row>
    <row r="57" spans="1:32" ht="23.25">
      <c r="A57" s="534"/>
      <c r="B57" s="904" t="s">
        <v>922</v>
      </c>
      <c r="C57" s="904"/>
      <c r="D57" s="904"/>
      <c r="E57" s="904"/>
      <c r="F57" s="904"/>
      <c r="G57" s="532"/>
      <c r="H57" s="533"/>
      <c r="I57" s="533"/>
      <c r="J57" s="532"/>
      <c r="K57" s="533"/>
      <c r="L57" s="532"/>
      <c r="M57" s="533"/>
      <c r="N57" s="532"/>
      <c r="O57" s="533"/>
      <c r="P57" s="532"/>
      <c r="Q57" s="533"/>
      <c r="R57" s="532"/>
      <c r="S57" s="533"/>
      <c r="T57" s="532"/>
      <c r="U57" s="533"/>
      <c r="V57" s="532"/>
      <c r="W57" s="533"/>
      <c r="X57" s="532"/>
      <c r="Y57" s="533"/>
      <c r="Z57" s="532"/>
      <c r="AA57" s="533"/>
      <c r="AB57" s="532"/>
      <c r="AC57" s="533"/>
      <c r="AD57" s="532"/>
    </row>
    <row r="58" spans="1:32" ht="23.25">
      <c r="A58" s="534"/>
      <c r="B58" s="532"/>
      <c r="C58" s="532"/>
      <c r="D58" s="532"/>
      <c r="E58" s="532"/>
      <c r="F58" s="532"/>
      <c r="G58" s="532"/>
      <c r="H58" s="533"/>
      <c r="I58" s="533"/>
      <c r="J58" s="532"/>
      <c r="K58" s="533"/>
      <c r="L58" s="532"/>
      <c r="M58" s="533"/>
      <c r="N58" s="532"/>
      <c r="O58" s="533"/>
      <c r="P58" s="532"/>
      <c r="Q58" s="533"/>
      <c r="R58" s="532"/>
      <c r="S58" s="533"/>
      <c r="T58" s="532"/>
      <c r="U58" s="533"/>
      <c r="V58" s="532"/>
      <c r="W58" s="533"/>
      <c r="X58" s="532"/>
      <c r="Y58" s="533"/>
      <c r="Z58" s="532"/>
      <c r="AA58" s="533"/>
      <c r="AB58" s="532"/>
      <c r="AC58" s="533"/>
      <c r="AD58" s="532"/>
    </row>
    <row r="59" spans="1:32" ht="18">
      <c r="A59" s="905" t="s">
        <v>940</v>
      </c>
      <c r="B59" s="905" t="s">
        <v>941</v>
      </c>
      <c r="C59" s="905" t="s">
        <v>627</v>
      </c>
      <c r="D59" s="905" t="s">
        <v>707</v>
      </c>
      <c r="E59" s="905" t="s">
        <v>944</v>
      </c>
      <c r="F59" s="905" t="s">
        <v>945</v>
      </c>
      <c r="G59" s="905" t="s">
        <v>1139</v>
      </c>
      <c r="H59" s="894" t="s">
        <v>946</v>
      </c>
      <c r="I59" s="890" t="s">
        <v>947</v>
      </c>
      <c r="J59" s="892" t="s">
        <v>948</v>
      </c>
      <c r="K59" s="897" t="s">
        <v>928</v>
      </c>
      <c r="L59" s="898"/>
      <c r="M59" s="901" t="s">
        <v>929</v>
      </c>
      <c r="N59" s="902"/>
      <c r="O59" s="902"/>
      <c r="P59" s="902"/>
      <c r="Q59" s="902"/>
      <c r="R59" s="902"/>
      <c r="S59" s="902"/>
      <c r="T59" s="902"/>
      <c r="U59" s="902"/>
      <c r="V59" s="902"/>
      <c r="W59" s="902"/>
      <c r="X59" s="902"/>
      <c r="Y59" s="902"/>
      <c r="Z59" s="902"/>
      <c r="AA59" s="902"/>
      <c r="AB59" s="902"/>
      <c r="AC59" s="902"/>
      <c r="AD59" s="903"/>
    </row>
    <row r="60" spans="1:32" ht="18">
      <c r="A60" s="906"/>
      <c r="B60" s="906"/>
      <c r="C60" s="906"/>
      <c r="D60" s="906"/>
      <c r="E60" s="906"/>
      <c r="F60" s="906"/>
      <c r="G60" s="908"/>
      <c r="H60" s="895"/>
      <c r="I60" s="891"/>
      <c r="J60" s="893"/>
      <c r="K60" s="899"/>
      <c r="L60" s="900"/>
      <c r="M60" s="888" t="s">
        <v>930</v>
      </c>
      <c r="N60" s="889"/>
      <c r="O60" s="888" t="s">
        <v>931</v>
      </c>
      <c r="P60" s="889"/>
      <c r="Q60" s="888" t="s">
        <v>932</v>
      </c>
      <c r="R60" s="889"/>
      <c r="S60" s="888" t="s">
        <v>933</v>
      </c>
      <c r="T60" s="889"/>
      <c r="U60" s="888" t="s">
        <v>934</v>
      </c>
      <c r="V60" s="889"/>
      <c r="W60" s="888" t="s">
        <v>935</v>
      </c>
      <c r="X60" s="889"/>
      <c r="Y60" s="888" t="s">
        <v>936</v>
      </c>
      <c r="Z60" s="889"/>
      <c r="AA60" s="888" t="s">
        <v>950</v>
      </c>
      <c r="AB60" s="889"/>
      <c r="AC60" s="888" t="s">
        <v>951</v>
      </c>
      <c r="AD60" s="889"/>
    </row>
    <row r="61" spans="1:32" ht="54">
      <c r="A61" s="907"/>
      <c r="B61" s="907"/>
      <c r="C61" s="907"/>
      <c r="D61" s="907"/>
      <c r="E61" s="907"/>
      <c r="F61" s="907"/>
      <c r="G61" s="909"/>
      <c r="H61" s="896"/>
      <c r="I61" s="455" t="s">
        <v>126</v>
      </c>
      <c r="J61" s="456" t="s">
        <v>938</v>
      </c>
      <c r="K61" s="536" t="s">
        <v>937</v>
      </c>
      <c r="L61" s="35" t="s">
        <v>949</v>
      </c>
      <c r="M61" s="536" t="s">
        <v>937</v>
      </c>
      <c r="N61" s="35" t="s">
        <v>949</v>
      </c>
      <c r="O61" s="536" t="s">
        <v>937</v>
      </c>
      <c r="P61" s="35" t="s">
        <v>949</v>
      </c>
      <c r="Q61" s="536" t="s">
        <v>937</v>
      </c>
      <c r="R61" s="35" t="s">
        <v>949</v>
      </c>
      <c r="S61" s="536" t="s">
        <v>937</v>
      </c>
      <c r="T61" s="35" t="s">
        <v>949</v>
      </c>
      <c r="U61" s="536" t="s">
        <v>937</v>
      </c>
      <c r="V61" s="35" t="s">
        <v>949</v>
      </c>
      <c r="W61" s="536" t="s">
        <v>937</v>
      </c>
      <c r="X61" s="35" t="s">
        <v>949</v>
      </c>
      <c r="Y61" s="536" t="s">
        <v>937</v>
      </c>
      <c r="Z61" s="35" t="s">
        <v>949</v>
      </c>
      <c r="AA61" s="536" t="s">
        <v>937</v>
      </c>
      <c r="AB61" s="35" t="s">
        <v>949</v>
      </c>
      <c r="AC61" s="536" t="s">
        <v>937</v>
      </c>
      <c r="AD61" s="35" t="s">
        <v>949</v>
      </c>
    </row>
    <row r="62" spans="1:32" s="9" customFormat="1" ht="18">
      <c r="A62" s="32">
        <v>1</v>
      </c>
      <c r="B62" s="51" t="s">
        <v>729</v>
      </c>
      <c r="C62" s="284" t="s">
        <v>730</v>
      </c>
      <c r="D62" s="200">
        <v>2</v>
      </c>
      <c r="E62" s="200" t="s">
        <v>731</v>
      </c>
      <c r="F62" s="200" t="s">
        <v>732</v>
      </c>
      <c r="G62" s="200" t="s">
        <v>1532</v>
      </c>
      <c r="H62" s="25">
        <v>1597</v>
      </c>
      <c r="I62" s="25">
        <v>1588</v>
      </c>
      <c r="J62" s="26">
        <f t="shared" ref="J62:J67" si="12">I62*100/H62</f>
        <v>99.436443331246082</v>
      </c>
      <c r="K62" s="27">
        <v>26</v>
      </c>
      <c r="L62" s="26">
        <f>K62*100/I62</f>
        <v>1.6372795969773299</v>
      </c>
      <c r="M62" s="23">
        <v>2</v>
      </c>
      <c r="N62" s="26">
        <f>M62*100/I62</f>
        <v>0.12594458438287154</v>
      </c>
      <c r="O62" s="23">
        <v>10</v>
      </c>
      <c r="P62" s="26">
        <f>O62*100/I62</f>
        <v>0.62972292191435764</v>
      </c>
      <c r="Q62" s="23">
        <v>12</v>
      </c>
      <c r="R62" s="26">
        <f>Q62*100/I62</f>
        <v>0.75566750629722923</v>
      </c>
      <c r="S62" s="23">
        <v>0</v>
      </c>
      <c r="T62" s="26">
        <f>S62*100/I62</f>
        <v>0</v>
      </c>
      <c r="U62" s="23">
        <v>0</v>
      </c>
      <c r="V62" s="26">
        <f>U62*100/I62</f>
        <v>0</v>
      </c>
      <c r="W62" s="23">
        <v>0</v>
      </c>
      <c r="X62" s="26">
        <f>W62*100/I62</f>
        <v>0</v>
      </c>
      <c r="Y62" s="23">
        <v>0</v>
      </c>
      <c r="Z62" s="26">
        <f>Y62*100/I62</f>
        <v>0</v>
      </c>
      <c r="AA62" s="28">
        <v>0</v>
      </c>
      <c r="AB62" s="26">
        <f>AA62*100/I62</f>
        <v>0</v>
      </c>
      <c r="AC62" s="28">
        <v>0</v>
      </c>
      <c r="AD62" s="26">
        <f>AC62*100/I62</f>
        <v>0</v>
      </c>
      <c r="AE62" s="9">
        <v>1</v>
      </c>
      <c r="AF62" s="9">
        <v>1</v>
      </c>
    </row>
    <row r="63" spans="1:32" s="9" customFormat="1" ht="18">
      <c r="A63" s="32">
        <v>2</v>
      </c>
      <c r="B63" s="51" t="s">
        <v>1933</v>
      </c>
      <c r="C63" s="288" t="s">
        <v>733</v>
      </c>
      <c r="D63" s="32">
        <v>2</v>
      </c>
      <c r="E63" s="32" t="s">
        <v>734</v>
      </c>
      <c r="F63" s="32" t="s">
        <v>735</v>
      </c>
      <c r="G63" s="200" t="s">
        <v>1532</v>
      </c>
      <c r="H63" s="158">
        <v>68</v>
      </c>
      <c r="I63" s="158">
        <v>58</v>
      </c>
      <c r="J63" s="26">
        <f t="shared" si="12"/>
        <v>85.294117647058826</v>
      </c>
      <c r="K63" s="27">
        <v>9</v>
      </c>
      <c r="L63" s="26">
        <f t="shared" ref="L63:L67" si="13">K63*100/I63</f>
        <v>15.517241379310345</v>
      </c>
      <c r="M63" s="23">
        <v>6</v>
      </c>
      <c r="N63" s="26">
        <f t="shared" ref="N63:N67" si="14">M63*100/I63</f>
        <v>10.344827586206897</v>
      </c>
      <c r="O63" s="23">
        <v>4</v>
      </c>
      <c r="P63" s="26">
        <f t="shared" ref="P63:P67" si="15">O63*100/I63</f>
        <v>6.8965517241379306</v>
      </c>
      <c r="Q63" s="23">
        <v>0</v>
      </c>
      <c r="R63" s="26">
        <f t="shared" ref="R63:R67" si="16">Q63*100/I63</f>
        <v>0</v>
      </c>
      <c r="S63" s="23">
        <v>0</v>
      </c>
      <c r="T63" s="26">
        <f t="shared" ref="T63:T67" si="17">S63*100/I63</f>
        <v>0</v>
      </c>
      <c r="U63" s="23">
        <v>0</v>
      </c>
      <c r="V63" s="26">
        <f t="shared" ref="V63:V67" si="18">U63*100/I63</f>
        <v>0</v>
      </c>
      <c r="W63" s="23">
        <v>0</v>
      </c>
      <c r="X63" s="26">
        <f t="shared" ref="X63:X67" si="19">W63*100/I63</f>
        <v>0</v>
      </c>
      <c r="Y63" s="23">
        <v>0</v>
      </c>
      <c r="Z63" s="26">
        <f t="shared" ref="Z63:Z67" si="20">Y63*100/I63</f>
        <v>0</v>
      </c>
      <c r="AA63" s="28">
        <v>0</v>
      </c>
      <c r="AB63" s="26">
        <f t="shared" ref="AB63:AB67" si="21">AA63*100/I63</f>
        <v>0</v>
      </c>
      <c r="AC63" s="28">
        <v>0</v>
      </c>
      <c r="AD63" s="26">
        <f t="shared" ref="AD63:AD67" si="22">AC63*100/I63</f>
        <v>0</v>
      </c>
      <c r="AE63" s="9">
        <v>1</v>
      </c>
      <c r="AF63" s="9">
        <v>1</v>
      </c>
    </row>
    <row r="64" spans="1:32" s="9" customFormat="1" ht="18">
      <c r="A64" s="32">
        <v>3</v>
      </c>
      <c r="B64" s="51" t="s">
        <v>1934</v>
      </c>
      <c r="C64" s="288" t="s">
        <v>736</v>
      </c>
      <c r="D64" s="32">
        <v>2</v>
      </c>
      <c r="E64" s="32" t="s">
        <v>737</v>
      </c>
      <c r="F64" s="32" t="s">
        <v>738</v>
      </c>
      <c r="G64" s="200" t="s">
        <v>1532</v>
      </c>
      <c r="H64" s="158">
        <v>1220</v>
      </c>
      <c r="I64" s="158">
        <v>1143</v>
      </c>
      <c r="J64" s="26">
        <f t="shared" si="12"/>
        <v>93.688524590163937</v>
      </c>
      <c r="K64" s="27">
        <v>25</v>
      </c>
      <c r="L64" s="26">
        <f t="shared" si="13"/>
        <v>2.1872265966754156</v>
      </c>
      <c r="M64" s="23"/>
      <c r="N64" s="26">
        <f t="shared" si="14"/>
        <v>0</v>
      </c>
      <c r="O64" s="23">
        <v>16</v>
      </c>
      <c r="P64" s="26">
        <f t="shared" si="15"/>
        <v>1.3998250218722659</v>
      </c>
      <c r="Q64" s="23">
        <v>19</v>
      </c>
      <c r="R64" s="26">
        <f t="shared" si="16"/>
        <v>1.6622922134733158</v>
      </c>
      <c r="S64" s="23">
        <v>0</v>
      </c>
      <c r="T64" s="26">
        <f t="shared" si="17"/>
        <v>0</v>
      </c>
      <c r="U64" s="23">
        <v>0</v>
      </c>
      <c r="V64" s="26">
        <f t="shared" si="18"/>
        <v>0</v>
      </c>
      <c r="W64" s="23">
        <v>0</v>
      </c>
      <c r="X64" s="26">
        <f t="shared" si="19"/>
        <v>0</v>
      </c>
      <c r="Y64" s="23">
        <v>0</v>
      </c>
      <c r="Z64" s="26">
        <f t="shared" si="20"/>
        <v>0</v>
      </c>
      <c r="AA64" s="28">
        <v>0</v>
      </c>
      <c r="AB64" s="26">
        <f t="shared" si="21"/>
        <v>0</v>
      </c>
      <c r="AC64" s="28">
        <v>0</v>
      </c>
      <c r="AD64" s="26">
        <f t="shared" si="22"/>
        <v>0</v>
      </c>
      <c r="AE64" s="9">
        <v>1</v>
      </c>
      <c r="AF64" s="9">
        <v>1</v>
      </c>
    </row>
    <row r="65" spans="1:32" s="9" customFormat="1" ht="18">
      <c r="A65" s="32">
        <v>4</v>
      </c>
      <c r="B65" s="51" t="s">
        <v>739</v>
      </c>
      <c r="C65" s="288" t="s">
        <v>740</v>
      </c>
      <c r="D65" s="32">
        <v>11</v>
      </c>
      <c r="E65" s="32" t="s">
        <v>741</v>
      </c>
      <c r="F65" s="32" t="s">
        <v>110</v>
      </c>
      <c r="G65" s="32" t="s">
        <v>1532</v>
      </c>
      <c r="H65" s="158">
        <v>250</v>
      </c>
      <c r="I65" s="158">
        <v>207</v>
      </c>
      <c r="J65" s="26">
        <f t="shared" si="12"/>
        <v>82.8</v>
      </c>
      <c r="K65" s="27">
        <v>17</v>
      </c>
      <c r="L65" s="26">
        <f t="shared" si="13"/>
        <v>8.2125603864734291</v>
      </c>
      <c r="M65" s="23">
        <v>1</v>
      </c>
      <c r="N65" s="26">
        <f t="shared" si="14"/>
        <v>0.48309178743961351</v>
      </c>
      <c r="O65" s="23">
        <v>13</v>
      </c>
      <c r="P65" s="26">
        <f t="shared" si="15"/>
        <v>6.2801932367149762</v>
      </c>
      <c r="Q65" s="23">
        <v>3</v>
      </c>
      <c r="R65" s="26">
        <f t="shared" si="16"/>
        <v>1.4492753623188406</v>
      </c>
      <c r="S65" s="23">
        <v>0</v>
      </c>
      <c r="T65" s="26">
        <f t="shared" si="17"/>
        <v>0</v>
      </c>
      <c r="U65" s="23">
        <v>0</v>
      </c>
      <c r="V65" s="26">
        <f t="shared" si="18"/>
        <v>0</v>
      </c>
      <c r="W65" s="23">
        <v>0</v>
      </c>
      <c r="X65" s="26">
        <f t="shared" si="19"/>
        <v>0</v>
      </c>
      <c r="Y65" s="23">
        <v>0</v>
      </c>
      <c r="Z65" s="26">
        <f t="shared" si="20"/>
        <v>0</v>
      </c>
      <c r="AA65" s="28">
        <v>0</v>
      </c>
      <c r="AB65" s="26">
        <f t="shared" si="21"/>
        <v>0</v>
      </c>
      <c r="AC65" s="28">
        <v>0</v>
      </c>
      <c r="AD65" s="26">
        <f t="shared" si="22"/>
        <v>0</v>
      </c>
      <c r="AE65" s="9">
        <v>1</v>
      </c>
      <c r="AF65" s="9">
        <v>1</v>
      </c>
    </row>
    <row r="66" spans="1:32" s="9" customFormat="1" ht="18">
      <c r="A66" s="32">
        <v>5</v>
      </c>
      <c r="B66" s="51" t="s">
        <v>742</v>
      </c>
      <c r="C66" s="288" t="s">
        <v>743</v>
      </c>
      <c r="D66" s="32">
        <v>3</v>
      </c>
      <c r="E66" s="32" t="s">
        <v>2342</v>
      </c>
      <c r="F66" s="32" t="s">
        <v>1527</v>
      </c>
      <c r="G66" s="200" t="s">
        <v>1532</v>
      </c>
      <c r="H66" s="158">
        <v>751</v>
      </c>
      <c r="I66" s="158">
        <v>650</v>
      </c>
      <c r="J66" s="26">
        <f t="shared" si="12"/>
        <v>86.55126498002663</v>
      </c>
      <c r="K66" s="27">
        <v>112</v>
      </c>
      <c r="L66" s="26">
        <f t="shared" si="13"/>
        <v>17.23076923076923</v>
      </c>
      <c r="M66" s="23"/>
      <c r="N66" s="26">
        <f t="shared" si="14"/>
        <v>0</v>
      </c>
      <c r="O66" s="23">
        <v>112</v>
      </c>
      <c r="P66" s="26">
        <f t="shared" si="15"/>
        <v>17.23076923076923</v>
      </c>
      <c r="Q66" s="23">
        <v>0</v>
      </c>
      <c r="R66" s="26">
        <f t="shared" si="16"/>
        <v>0</v>
      </c>
      <c r="S66" s="23">
        <v>0</v>
      </c>
      <c r="T66" s="26">
        <f t="shared" si="17"/>
        <v>0</v>
      </c>
      <c r="U66" s="23">
        <v>0</v>
      </c>
      <c r="V66" s="26">
        <f t="shared" si="18"/>
        <v>0</v>
      </c>
      <c r="W66" s="23">
        <v>0</v>
      </c>
      <c r="X66" s="26">
        <f t="shared" si="19"/>
        <v>0</v>
      </c>
      <c r="Y66" s="23">
        <v>0</v>
      </c>
      <c r="Z66" s="26">
        <f t="shared" si="20"/>
        <v>0</v>
      </c>
      <c r="AA66" s="28">
        <v>0</v>
      </c>
      <c r="AB66" s="26">
        <f t="shared" si="21"/>
        <v>0</v>
      </c>
      <c r="AC66" s="28">
        <v>0</v>
      </c>
      <c r="AD66" s="26">
        <f t="shared" si="22"/>
        <v>0</v>
      </c>
      <c r="AE66" s="9">
        <v>1</v>
      </c>
      <c r="AF66" s="9">
        <v>1</v>
      </c>
    </row>
    <row r="67" spans="1:32" ht="18.75" thickBot="1">
      <c r="A67" s="884" t="s">
        <v>123</v>
      </c>
      <c r="B67" s="885"/>
      <c r="C67" s="885"/>
      <c r="D67" s="885"/>
      <c r="E67" s="885"/>
      <c r="F67" s="885"/>
      <c r="G67" s="886"/>
      <c r="H67" s="552">
        <f>SUM(H62:H66)</f>
        <v>3886</v>
      </c>
      <c r="I67" s="552">
        <f>SUM(I62:I66)</f>
        <v>3646</v>
      </c>
      <c r="J67" s="171">
        <f t="shared" si="12"/>
        <v>93.823983530622755</v>
      </c>
      <c r="K67" s="552">
        <f t="shared" ref="K67:AC67" si="23">SUM(K62:K66)</f>
        <v>189</v>
      </c>
      <c r="L67" s="171">
        <f t="shared" si="13"/>
        <v>5.1837630279758642</v>
      </c>
      <c r="M67" s="552">
        <f t="shared" si="23"/>
        <v>9</v>
      </c>
      <c r="N67" s="171">
        <f t="shared" si="14"/>
        <v>0.24684585847504115</v>
      </c>
      <c r="O67" s="552">
        <f t="shared" si="23"/>
        <v>155</v>
      </c>
      <c r="P67" s="171">
        <f t="shared" si="15"/>
        <v>4.2512342292923755</v>
      </c>
      <c r="Q67" s="552">
        <f t="shared" si="23"/>
        <v>34</v>
      </c>
      <c r="R67" s="171">
        <f t="shared" si="16"/>
        <v>0.9325287986834887</v>
      </c>
      <c r="S67" s="552">
        <f t="shared" si="23"/>
        <v>0</v>
      </c>
      <c r="T67" s="171">
        <f t="shared" si="17"/>
        <v>0</v>
      </c>
      <c r="U67" s="552">
        <f t="shared" si="23"/>
        <v>0</v>
      </c>
      <c r="V67" s="171">
        <f t="shared" si="18"/>
        <v>0</v>
      </c>
      <c r="W67" s="552">
        <f t="shared" si="23"/>
        <v>0</v>
      </c>
      <c r="X67" s="171">
        <f t="shared" si="19"/>
        <v>0</v>
      </c>
      <c r="Y67" s="552">
        <f t="shared" si="23"/>
        <v>0</v>
      </c>
      <c r="Z67" s="171">
        <f t="shared" si="20"/>
        <v>0</v>
      </c>
      <c r="AA67" s="552">
        <f t="shared" si="23"/>
        <v>0</v>
      </c>
      <c r="AB67" s="171">
        <f t="shared" si="21"/>
        <v>0</v>
      </c>
      <c r="AC67" s="552">
        <f t="shared" si="23"/>
        <v>0</v>
      </c>
      <c r="AD67" s="171">
        <f t="shared" si="22"/>
        <v>0</v>
      </c>
      <c r="AE67" s="8"/>
    </row>
    <row r="68" spans="1:32" ht="15" thickTop="1">
      <c r="A68" s="534"/>
    </row>
    <row r="77" spans="1:32" ht="26.25">
      <c r="A77" s="887" t="s">
        <v>2405</v>
      </c>
      <c r="B77" s="887"/>
      <c r="C77" s="887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887"/>
      <c r="AC77" s="887"/>
      <c r="AD77" s="887"/>
    </row>
    <row r="78" spans="1:32" ht="23.25">
      <c r="A78" s="883" t="s">
        <v>133</v>
      </c>
      <c r="B78" s="883"/>
      <c r="C78" s="883"/>
      <c r="D78" s="883"/>
      <c r="E78" s="883"/>
      <c r="F78" s="883"/>
      <c r="G78" s="883"/>
      <c r="H78" s="883"/>
      <c r="I78" s="883"/>
      <c r="J78" s="883"/>
      <c r="K78" s="883"/>
      <c r="L78" s="883"/>
      <c r="M78" s="883"/>
      <c r="N78" s="883"/>
      <c r="O78" s="883"/>
      <c r="P78" s="883"/>
      <c r="Q78" s="883"/>
      <c r="R78" s="883"/>
      <c r="S78" s="883"/>
      <c r="T78" s="883"/>
      <c r="U78" s="883"/>
      <c r="V78" s="883"/>
      <c r="W78" s="883"/>
      <c r="X78" s="883"/>
      <c r="Y78" s="883"/>
      <c r="Z78" s="883"/>
      <c r="AA78" s="883"/>
      <c r="AB78" s="883"/>
      <c r="AC78" s="883"/>
      <c r="AD78" s="883"/>
    </row>
    <row r="79" spans="1:32" ht="23.25">
      <c r="A79" s="534"/>
      <c r="B79" s="904" t="s">
        <v>706</v>
      </c>
      <c r="C79" s="904"/>
      <c r="D79" s="904"/>
      <c r="E79" s="904"/>
      <c r="F79" s="904"/>
      <c r="G79" s="904"/>
      <c r="H79" s="904"/>
      <c r="I79" s="904"/>
      <c r="J79" s="904"/>
      <c r="K79" s="904"/>
      <c r="L79" s="904"/>
      <c r="M79" s="904"/>
      <c r="N79" s="904"/>
      <c r="O79" s="904"/>
      <c r="P79" s="904"/>
      <c r="Q79" s="904"/>
      <c r="R79" s="904"/>
      <c r="S79" s="904"/>
      <c r="T79" s="904"/>
      <c r="U79" s="904"/>
      <c r="V79" s="904"/>
      <c r="W79" s="904"/>
      <c r="X79" s="904"/>
      <c r="Y79" s="904"/>
      <c r="Z79" s="904"/>
      <c r="AA79" s="904"/>
      <c r="AB79" s="904"/>
      <c r="AC79" s="904"/>
      <c r="AD79" s="904"/>
    </row>
    <row r="80" spans="1:32" ht="23.25">
      <c r="A80" s="534"/>
      <c r="B80" s="535" t="s">
        <v>919</v>
      </c>
      <c r="C80" s="535"/>
      <c r="D80" s="532"/>
      <c r="E80" s="532"/>
      <c r="F80" s="532"/>
      <c r="G80" s="532"/>
      <c r="H80" s="533"/>
      <c r="I80" s="533"/>
      <c r="J80" s="535"/>
      <c r="K80" s="533"/>
      <c r="L80" s="535"/>
      <c r="M80" s="533"/>
      <c r="N80" s="535"/>
      <c r="O80" s="533"/>
      <c r="P80" s="535"/>
      <c r="Q80" s="533"/>
      <c r="R80" s="535"/>
      <c r="S80" s="533"/>
      <c r="T80" s="535"/>
      <c r="U80" s="533"/>
      <c r="V80" s="535"/>
      <c r="W80" s="533"/>
      <c r="X80" s="535"/>
      <c r="Y80" s="533"/>
      <c r="Z80" s="535"/>
      <c r="AA80" s="533"/>
      <c r="AB80" s="535"/>
      <c r="AC80" s="533"/>
      <c r="AD80" s="535"/>
    </row>
    <row r="81" spans="1:32" ht="23.25">
      <c r="A81" s="534"/>
      <c r="B81" s="904" t="s">
        <v>923</v>
      </c>
      <c r="C81" s="904"/>
      <c r="D81" s="904"/>
      <c r="E81" s="904"/>
      <c r="F81" s="532"/>
      <c r="G81" s="532"/>
      <c r="H81" s="533"/>
      <c r="I81" s="533"/>
      <c r="J81" s="532"/>
      <c r="K81" s="533"/>
      <c r="L81" s="532"/>
      <c r="M81" s="533"/>
      <c r="N81" s="532"/>
      <c r="O81" s="533"/>
      <c r="P81" s="532"/>
      <c r="Q81" s="533"/>
      <c r="R81" s="532"/>
      <c r="S81" s="533"/>
      <c r="T81" s="532"/>
      <c r="U81" s="533"/>
      <c r="V81" s="532"/>
      <c r="W81" s="533"/>
      <c r="X81" s="532"/>
      <c r="Y81" s="533"/>
      <c r="Z81" s="532"/>
      <c r="AA81" s="533"/>
      <c r="AB81" s="532"/>
      <c r="AC81" s="533"/>
      <c r="AD81" s="532"/>
    </row>
    <row r="82" spans="1:32" ht="23.25">
      <c r="A82" s="534"/>
      <c r="B82" s="532"/>
      <c r="C82" s="532"/>
      <c r="D82" s="532"/>
      <c r="E82" s="532"/>
      <c r="F82" s="532"/>
      <c r="G82" s="532"/>
      <c r="H82" s="533"/>
      <c r="I82" s="533"/>
      <c r="J82" s="532"/>
      <c r="K82" s="533"/>
      <c r="L82" s="532"/>
      <c r="M82" s="533"/>
      <c r="N82" s="532"/>
      <c r="O82" s="533"/>
      <c r="P82" s="532"/>
      <c r="Q82" s="533"/>
      <c r="R82" s="532"/>
      <c r="S82" s="533"/>
      <c r="T82" s="532"/>
      <c r="U82" s="533"/>
      <c r="V82" s="532"/>
      <c r="W82" s="533"/>
      <c r="X82" s="532"/>
      <c r="Y82" s="533"/>
      <c r="Z82" s="532"/>
      <c r="AA82" s="533"/>
      <c r="AB82" s="532"/>
      <c r="AC82" s="533"/>
      <c r="AD82" s="532"/>
    </row>
    <row r="83" spans="1:32" ht="18">
      <c r="A83" s="905" t="s">
        <v>940</v>
      </c>
      <c r="B83" s="905" t="s">
        <v>941</v>
      </c>
      <c r="C83" s="905" t="s">
        <v>627</v>
      </c>
      <c r="D83" s="905" t="s">
        <v>707</v>
      </c>
      <c r="E83" s="905" t="s">
        <v>944</v>
      </c>
      <c r="F83" s="905" t="s">
        <v>945</v>
      </c>
      <c r="G83" s="905" t="s">
        <v>1139</v>
      </c>
      <c r="H83" s="894" t="s">
        <v>946</v>
      </c>
      <c r="I83" s="890" t="s">
        <v>947</v>
      </c>
      <c r="J83" s="892" t="s">
        <v>948</v>
      </c>
      <c r="K83" s="897" t="s">
        <v>928</v>
      </c>
      <c r="L83" s="898"/>
      <c r="M83" s="901" t="s">
        <v>929</v>
      </c>
      <c r="N83" s="902"/>
      <c r="O83" s="902"/>
      <c r="P83" s="902"/>
      <c r="Q83" s="902"/>
      <c r="R83" s="902"/>
      <c r="S83" s="902"/>
      <c r="T83" s="902"/>
      <c r="U83" s="902"/>
      <c r="V83" s="902"/>
      <c r="W83" s="902"/>
      <c r="X83" s="902"/>
      <c r="Y83" s="902"/>
      <c r="Z83" s="902"/>
      <c r="AA83" s="902"/>
      <c r="AB83" s="902"/>
      <c r="AC83" s="902"/>
      <c r="AD83" s="903"/>
    </row>
    <row r="84" spans="1:32" ht="18">
      <c r="A84" s="906"/>
      <c r="B84" s="906"/>
      <c r="C84" s="906"/>
      <c r="D84" s="906"/>
      <c r="E84" s="906"/>
      <c r="F84" s="906"/>
      <c r="G84" s="908"/>
      <c r="H84" s="895"/>
      <c r="I84" s="891"/>
      <c r="J84" s="893"/>
      <c r="K84" s="899"/>
      <c r="L84" s="900"/>
      <c r="M84" s="888" t="s">
        <v>930</v>
      </c>
      <c r="N84" s="889"/>
      <c r="O84" s="888" t="s">
        <v>931</v>
      </c>
      <c r="P84" s="889"/>
      <c r="Q84" s="888" t="s">
        <v>932</v>
      </c>
      <c r="R84" s="889"/>
      <c r="S84" s="888" t="s">
        <v>933</v>
      </c>
      <c r="T84" s="889"/>
      <c r="U84" s="888" t="s">
        <v>934</v>
      </c>
      <c r="V84" s="889"/>
      <c r="W84" s="888" t="s">
        <v>935</v>
      </c>
      <c r="X84" s="889"/>
      <c r="Y84" s="888" t="s">
        <v>936</v>
      </c>
      <c r="Z84" s="889"/>
      <c r="AA84" s="888" t="s">
        <v>950</v>
      </c>
      <c r="AB84" s="889"/>
      <c r="AC84" s="888" t="s">
        <v>951</v>
      </c>
      <c r="AD84" s="889"/>
    </row>
    <row r="85" spans="1:32" ht="54">
      <c r="A85" s="907"/>
      <c r="B85" s="907"/>
      <c r="C85" s="907"/>
      <c r="D85" s="907"/>
      <c r="E85" s="907"/>
      <c r="F85" s="907"/>
      <c r="G85" s="909"/>
      <c r="H85" s="896"/>
      <c r="I85" s="455" t="s">
        <v>126</v>
      </c>
      <c r="J85" s="456" t="s">
        <v>938</v>
      </c>
      <c r="K85" s="536" t="s">
        <v>937</v>
      </c>
      <c r="L85" s="35" t="s">
        <v>949</v>
      </c>
      <c r="M85" s="536" t="s">
        <v>937</v>
      </c>
      <c r="N85" s="35" t="s">
        <v>949</v>
      </c>
      <c r="O85" s="536" t="s">
        <v>937</v>
      </c>
      <c r="P85" s="35" t="s">
        <v>949</v>
      </c>
      <c r="Q85" s="536" t="s">
        <v>937</v>
      </c>
      <c r="R85" s="35" t="s">
        <v>949</v>
      </c>
      <c r="S85" s="536" t="s">
        <v>937</v>
      </c>
      <c r="T85" s="35" t="s">
        <v>949</v>
      </c>
      <c r="U85" s="536" t="s">
        <v>937</v>
      </c>
      <c r="V85" s="35" t="s">
        <v>949</v>
      </c>
      <c r="W85" s="536" t="s">
        <v>937</v>
      </c>
      <c r="X85" s="35" t="s">
        <v>949</v>
      </c>
      <c r="Y85" s="536" t="s">
        <v>937</v>
      </c>
      <c r="Z85" s="35" t="s">
        <v>949</v>
      </c>
      <c r="AA85" s="536" t="s">
        <v>937</v>
      </c>
      <c r="AB85" s="35" t="s">
        <v>949</v>
      </c>
      <c r="AC85" s="536" t="s">
        <v>937</v>
      </c>
      <c r="AD85" s="35" t="s">
        <v>949</v>
      </c>
    </row>
    <row r="86" spans="1:32" s="15" customFormat="1" ht="18.75">
      <c r="A86" s="11">
        <v>1</v>
      </c>
      <c r="B86" s="51" t="s">
        <v>744</v>
      </c>
      <c r="C86" s="546" t="s">
        <v>745</v>
      </c>
      <c r="D86" s="11">
        <v>4</v>
      </c>
      <c r="E86" s="11" t="s">
        <v>746</v>
      </c>
      <c r="F86" s="11" t="s">
        <v>1487</v>
      </c>
      <c r="G86" s="11" t="s">
        <v>1492</v>
      </c>
      <c r="H86" s="14">
        <v>1170</v>
      </c>
      <c r="I86" s="14">
        <v>1166</v>
      </c>
      <c r="J86" s="547">
        <f>I86*100/H86</f>
        <v>99.658119658119659</v>
      </c>
      <c r="K86" s="548">
        <v>16</v>
      </c>
      <c r="L86" s="547">
        <f>K86*100/I86</f>
        <v>1.3722126929674099</v>
      </c>
      <c r="M86" s="549">
        <v>0</v>
      </c>
      <c r="N86" s="547">
        <f>M86*100/I86</f>
        <v>0</v>
      </c>
      <c r="O86" s="549">
        <v>16</v>
      </c>
      <c r="P86" s="547">
        <f>O86*100/I86</f>
        <v>1.3722126929674099</v>
      </c>
      <c r="Q86" s="549">
        <v>0</v>
      </c>
      <c r="R86" s="547">
        <f>Q86*100/I86</f>
        <v>0</v>
      </c>
      <c r="S86" s="549">
        <v>0</v>
      </c>
      <c r="T86" s="547">
        <f>S86*100/I86</f>
        <v>0</v>
      </c>
      <c r="U86" s="549">
        <v>0</v>
      </c>
      <c r="V86" s="547">
        <f>U86*100/I86</f>
        <v>0</v>
      </c>
      <c r="W86" s="549">
        <v>0</v>
      </c>
      <c r="X86" s="547">
        <f>W86*100/I86</f>
        <v>0</v>
      </c>
      <c r="Y86" s="549">
        <v>0</v>
      </c>
      <c r="Z86" s="547">
        <f>Y86*100/I86</f>
        <v>0</v>
      </c>
      <c r="AA86" s="549">
        <v>0</v>
      </c>
      <c r="AB86" s="550">
        <f>AA86*100/I86</f>
        <v>0</v>
      </c>
      <c r="AC86" s="549">
        <v>0</v>
      </c>
      <c r="AD86" s="551">
        <f>AC86*100/I86</f>
        <v>0</v>
      </c>
      <c r="AE86" s="15">
        <v>1</v>
      </c>
      <c r="AF86" s="15">
        <v>1</v>
      </c>
    </row>
    <row r="87" spans="1:32" ht="19.5" thickBot="1">
      <c r="A87" s="884" t="s">
        <v>123</v>
      </c>
      <c r="B87" s="885"/>
      <c r="C87" s="885"/>
      <c r="D87" s="885"/>
      <c r="E87" s="885"/>
      <c r="F87" s="885"/>
      <c r="G87" s="886"/>
      <c r="H87" s="544">
        <f>SUM(H86)</f>
        <v>1170</v>
      </c>
      <c r="I87" s="544">
        <f>SUM(I86)</f>
        <v>1166</v>
      </c>
      <c r="J87" s="545">
        <f>I87/H87*100</f>
        <v>99.658119658119659</v>
      </c>
      <c r="K87" s="544">
        <f>SUM(K86)</f>
        <v>16</v>
      </c>
      <c r="L87" s="545">
        <f>K87/I87*100</f>
        <v>1.3722126929674099</v>
      </c>
      <c r="M87" s="544">
        <f>SUM(M86)</f>
        <v>0</v>
      </c>
      <c r="N87" s="547">
        <f>M87*100/I87</f>
        <v>0</v>
      </c>
      <c r="O87" s="544">
        <f>SUM(O86)</f>
        <v>16</v>
      </c>
      <c r="P87" s="547">
        <f>O87*100/I87</f>
        <v>1.3722126929674099</v>
      </c>
      <c r="Q87" s="544">
        <f>SUM(Q86)</f>
        <v>0</v>
      </c>
      <c r="R87" s="547">
        <f>Q87*100/I87</f>
        <v>0</v>
      </c>
      <c r="S87" s="544">
        <f>SUM(S86)</f>
        <v>0</v>
      </c>
      <c r="T87" s="547">
        <f>S87*100/I87</f>
        <v>0</v>
      </c>
      <c r="U87" s="544">
        <f>SUM(U86)</f>
        <v>0</v>
      </c>
      <c r="V87" s="547">
        <f>U87*100/I87</f>
        <v>0</v>
      </c>
      <c r="W87" s="544">
        <f>SUM(W86)</f>
        <v>0</v>
      </c>
      <c r="X87" s="547">
        <f>W87*100/I87</f>
        <v>0</v>
      </c>
      <c r="Y87" s="544">
        <f>SUM(Y86)</f>
        <v>0</v>
      </c>
      <c r="Z87" s="547">
        <f>Y87*100/I87</f>
        <v>0</v>
      </c>
      <c r="AA87" s="544">
        <f>SUM(AA86)</f>
        <v>0</v>
      </c>
      <c r="AB87" s="550">
        <f>AA87*100/I87</f>
        <v>0</v>
      </c>
      <c r="AC87" s="544">
        <f>SUM(AC86)</f>
        <v>0</v>
      </c>
      <c r="AD87" s="551">
        <f>AC87*100/I87</f>
        <v>0</v>
      </c>
    </row>
    <row r="88" spans="1:32" ht="13.5" thickTop="1"/>
    <row r="90" spans="1:32">
      <c r="M90" s="538" t="s">
        <v>719</v>
      </c>
    </row>
    <row r="104" spans="1:30" ht="26.25">
      <c r="A104" s="887" t="s">
        <v>2405</v>
      </c>
      <c r="B104" s="887"/>
      <c r="C104" s="887"/>
      <c r="D104" s="887"/>
      <c r="E104" s="887"/>
      <c r="F104" s="887"/>
      <c r="G104" s="887"/>
      <c r="H104" s="887"/>
      <c r="I104" s="887"/>
      <c r="J104" s="887"/>
      <c r="K104" s="887"/>
      <c r="L104" s="887"/>
      <c r="M104" s="887"/>
      <c r="N104" s="887"/>
      <c r="O104" s="887"/>
      <c r="P104" s="887"/>
      <c r="Q104" s="887"/>
      <c r="R104" s="887"/>
      <c r="S104" s="887"/>
      <c r="T104" s="887"/>
      <c r="U104" s="887"/>
      <c r="V104" s="887"/>
      <c r="W104" s="887"/>
      <c r="X104" s="887"/>
      <c r="Y104" s="887"/>
      <c r="Z104" s="887"/>
      <c r="AA104" s="887"/>
      <c r="AB104" s="887"/>
      <c r="AC104" s="887"/>
      <c r="AD104" s="887"/>
    </row>
    <row r="105" spans="1:30" ht="23.25">
      <c r="A105" s="883" t="s">
        <v>133</v>
      </c>
      <c r="B105" s="883"/>
      <c r="C105" s="883"/>
      <c r="D105" s="883"/>
      <c r="E105" s="883"/>
      <c r="F105" s="883"/>
      <c r="G105" s="883"/>
      <c r="H105" s="883"/>
      <c r="I105" s="883"/>
      <c r="J105" s="883"/>
      <c r="K105" s="883"/>
      <c r="L105" s="883"/>
      <c r="M105" s="883"/>
      <c r="N105" s="883"/>
      <c r="O105" s="883"/>
      <c r="P105" s="883"/>
      <c r="Q105" s="883"/>
      <c r="R105" s="883"/>
      <c r="S105" s="883"/>
      <c r="T105" s="883"/>
      <c r="U105" s="883"/>
      <c r="V105" s="883"/>
      <c r="W105" s="883"/>
      <c r="X105" s="883"/>
      <c r="Y105" s="883"/>
      <c r="Z105" s="883"/>
      <c r="AA105" s="883"/>
      <c r="AB105" s="883"/>
      <c r="AC105" s="883"/>
      <c r="AD105" s="883"/>
    </row>
    <row r="106" spans="1:30" ht="23.25">
      <c r="A106" s="534"/>
      <c r="B106" s="910" t="s">
        <v>706</v>
      </c>
      <c r="C106" s="910"/>
      <c r="D106" s="910"/>
      <c r="E106" s="910"/>
      <c r="F106" s="910"/>
      <c r="G106" s="910"/>
      <c r="H106" s="910"/>
      <c r="I106" s="910"/>
      <c r="J106" s="910"/>
      <c r="K106" s="910"/>
      <c r="L106" s="910"/>
      <c r="M106" s="910"/>
      <c r="N106" s="910"/>
      <c r="O106" s="910"/>
      <c r="P106" s="910"/>
      <c r="Q106" s="910"/>
      <c r="R106" s="910"/>
      <c r="S106" s="910"/>
      <c r="T106" s="910"/>
      <c r="U106" s="910"/>
      <c r="V106" s="910"/>
      <c r="W106" s="910"/>
      <c r="X106" s="910"/>
      <c r="Y106" s="910"/>
      <c r="Z106" s="910"/>
      <c r="AA106" s="910"/>
      <c r="AB106" s="910"/>
      <c r="AC106" s="910"/>
      <c r="AD106" s="910"/>
    </row>
    <row r="107" spans="1:30" ht="23.25">
      <c r="A107" s="534"/>
      <c r="B107" s="910" t="s">
        <v>709</v>
      </c>
      <c r="C107" s="910"/>
      <c r="D107" s="910"/>
      <c r="E107" s="910"/>
      <c r="F107" s="910"/>
      <c r="G107" s="910"/>
      <c r="H107" s="910"/>
      <c r="I107" s="910"/>
      <c r="J107" s="540"/>
      <c r="K107" s="541"/>
      <c r="L107" s="540"/>
      <c r="M107" s="541"/>
      <c r="N107" s="540"/>
      <c r="O107" s="541"/>
      <c r="P107" s="540"/>
      <c r="Q107" s="541"/>
      <c r="R107" s="540"/>
      <c r="S107" s="541"/>
      <c r="T107" s="540"/>
      <c r="U107" s="541"/>
      <c r="V107" s="540"/>
      <c r="W107" s="541"/>
      <c r="X107" s="540"/>
      <c r="Y107" s="541"/>
      <c r="Z107" s="540"/>
      <c r="AA107" s="541"/>
      <c r="AB107" s="540"/>
      <c r="AC107" s="541"/>
      <c r="AD107" s="540"/>
    </row>
    <row r="108" spans="1:30" ht="23.25">
      <c r="A108" s="534"/>
      <c r="B108" s="535"/>
      <c r="F108" s="532"/>
      <c r="G108" s="532"/>
      <c r="H108" s="533"/>
      <c r="I108" s="533"/>
      <c r="J108" s="532"/>
      <c r="K108" s="533"/>
      <c r="L108" s="532"/>
      <c r="M108" s="533"/>
      <c r="N108" s="532"/>
      <c r="O108" s="533"/>
      <c r="P108" s="532"/>
      <c r="Q108" s="533"/>
      <c r="R108" s="532"/>
      <c r="S108" s="533"/>
      <c r="T108" s="532"/>
      <c r="U108" s="533"/>
      <c r="V108" s="532"/>
      <c r="W108" s="533"/>
      <c r="X108" s="532"/>
      <c r="Y108" s="533"/>
      <c r="Z108" s="532"/>
      <c r="AA108" s="533"/>
      <c r="AB108" s="532"/>
      <c r="AC108" s="533"/>
      <c r="AD108" s="532"/>
    </row>
    <row r="109" spans="1:30" ht="23.25">
      <c r="A109" s="534"/>
      <c r="B109" s="532"/>
      <c r="C109" s="532"/>
      <c r="D109" s="532"/>
      <c r="E109" s="532"/>
      <c r="F109" s="532"/>
      <c r="G109" s="532"/>
      <c r="H109" s="533"/>
      <c r="I109" s="533"/>
      <c r="J109" s="532"/>
      <c r="K109" s="533"/>
      <c r="L109" s="532"/>
      <c r="M109" s="533"/>
      <c r="N109" s="532"/>
      <c r="O109" s="533"/>
      <c r="P109" s="532"/>
      <c r="Q109" s="533"/>
      <c r="R109" s="532"/>
      <c r="S109" s="533"/>
      <c r="T109" s="532"/>
      <c r="U109" s="533"/>
      <c r="V109" s="532"/>
      <c r="W109" s="533"/>
      <c r="X109" s="532"/>
      <c r="Y109" s="533"/>
      <c r="Z109" s="532"/>
      <c r="AA109" s="533"/>
      <c r="AB109" s="532"/>
      <c r="AC109" s="533"/>
      <c r="AD109" s="532"/>
    </row>
    <row r="110" spans="1:30" ht="18">
      <c r="A110" s="905" t="s">
        <v>940</v>
      </c>
      <c r="B110" s="905" t="s">
        <v>941</v>
      </c>
      <c r="C110" s="905" t="s">
        <v>627</v>
      </c>
      <c r="D110" s="905" t="s">
        <v>707</v>
      </c>
      <c r="E110" s="905" t="s">
        <v>944</v>
      </c>
      <c r="F110" s="905" t="s">
        <v>945</v>
      </c>
      <c r="G110" s="905" t="s">
        <v>1139</v>
      </c>
      <c r="H110" s="894" t="s">
        <v>946</v>
      </c>
      <c r="I110" s="890" t="s">
        <v>947</v>
      </c>
      <c r="J110" s="892" t="s">
        <v>948</v>
      </c>
      <c r="K110" s="897" t="s">
        <v>928</v>
      </c>
      <c r="L110" s="898"/>
      <c r="M110" s="901" t="s">
        <v>929</v>
      </c>
      <c r="N110" s="902"/>
      <c r="O110" s="902"/>
      <c r="P110" s="902"/>
      <c r="Q110" s="902"/>
      <c r="R110" s="902"/>
      <c r="S110" s="902"/>
      <c r="T110" s="902"/>
      <c r="U110" s="902"/>
      <c r="V110" s="902"/>
      <c r="W110" s="902"/>
      <c r="X110" s="902"/>
      <c r="Y110" s="902"/>
      <c r="Z110" s="902"/>
      <c r="AA110" s="902"/>
      <c r="AB110" s="902"/>
      <c r="AC110" s="902"/>
      <c r="AD110" s="903"/>
    </row>
    <row r="111" spans="1:30" ht="18">
      <c r="A111" s="906"/>
      <c r="B111" s="906"/>
      <c r="C111" s="906"/>
      <c r="D111" s="906"/>
      <c r="E111" s="906"/>
      <c r="F111" s="906"/>
      <c r="G111" s="908"/>
      <c r="H111" s="895"/>
      <c r="I111" s="891"/>
      <c r="J111" s="893"/>
      <c r="K111" s="899"/>
      <c r="L111" s="900"/>
      <c r="M111" s="888" t="s">
        <v>930</v>
      </c>
      <c r="N111" s="889"/>
      <c r="O111" s="888" t="s">
        <v>931</v>
      </c>
      <c r="P111" s="889"/>
      <c r="Q111" s="888" t="s">
        <v>932</v>
      </c>
      <c r="R111" s="889"/>
      <c r="S111" s="888" t="s">
        <v>933</v>
      </c>
      <c r="T111" s="889"/>
      <c r="U111" s="888" t="s">
        <v>934</v>
      </c>
      <c r="V111" s="889"/>
      <c r="W111" s="888" t="s">
        <v>935</v>
      </c>
      <c r="X111" s="889"/>
      <c r="Y111" s="888" t="s">
        <v>936</v>
      </c>
      <c r="Z111" s="889"/>
      <c r="AA111" s="888" t="s">
        <v>950</v>
      </c>
      <c r="AB111" s="889"/>
      <c r="AC111" s="888" t="s">
        <v>951</v>
      </c>
      <c r="AD111" s="889"/>
    </row>
    <row r="112" spans="1:30" ht="54">
      <c r="A112" s="907"/>
      <c r="B112" s="907"/>
      <c r="C112" s="907"/>
      <c r="D112" s="907"/>
      <c r="E112" s="907"/>
      <c r="F112" s="907"/>
      <c r="G112" s="909"/>
      <c r="H112" s="896"/>
      <c r="I112" s="455" t="s">
        <v>126</v>
      </c>
      <c r="J112" s="456" t="s">
        <v>938</v>
      </c>
      <c r="K112" s="536" t="s">
        <v>937</v>
      </c>
      <c r="L112" s="35" t="s">
        <v>949</v>
      </c>
      <c r="M112" s="536" t="s">
        <v>937</v>
      </c>
      <c r="N112" s="35" t="s">
        <v>949</v>
      </c>
      <c r="O112" s="536" t="s">
        <v>937</v>
      </c>
      <c r="P112" s="35" t="s">
        <v>949</v>
      </c>
      <c r="Q112" s="536" t="s">
        <v>937</v>
      </c>
      <c r="R112" s="35" t="s">
        <v>949</v>
      </c>
      <c r="S112" s="536" t="s">
        <v>937</v>
      </c>
      <c r="T112" s="35" t="s">
        <v>949</v>
      </c>
      <c r="U112" s="536" t="s">
        <v>937</v>
      </c>
      <c r="V112" s="35" t="s">
        <v>949</v>
      </c>
      <c r="W112" s="536" t="s">
        <v>937</v>
      </c>
      <c r="X112" s="35" t="s">
        <v>949</v>
      </c>
      <c r="Y112" s="536" t="s">
        <v>937</v>
      </c>
      <c r="Z112" s="35" t="s">
        <v>949</v>
      </c>
      <c r="AA112" s="536" t="s">
        <v>937</v>
      </c>
      <c r="AB112" s="35" t="s">
        <v>949</v>
      </c>
      <c r="AC112" s="536" t="s">
        <v>937</v>
      </c>
      <c r="AD112" s="35" t="s">
        <v>949</v>
      </c>
    </row>
    <row r="113" spans="1:32" s="9" customFormat="1" ht="18">
      <c r="A113" s="32">
        <v>1</v>
      </c>
      <c r="B113" s="51" t="s">
        <v>1936</v>
      </c>
      <c r="C113" s="288" t="s">
        <v>1283</v>
      </c>
      <c r="D113" s="32"/>
      <c r="E113" s="32" t="s">
        <v>1387</v>
      </c>
      <c r="F113" s="32" t="s">
        <v>1387</v>
      </c>
      <c r="G113" s="32" t="s">
        <v>1405</v>
      </c>
      <c r="H113" s="553">
        <v>514</v>
      </c>
      <c r="I113" s="553">
        <v>368</v>
      </c>
      <c r="J113" s="554">
        <f>I113*100/H113</f>
        <v>71.595330739299612</v>
      </c>
      <c r="K113" s="553">
        <v>31</v>
      </c>
      <c r="L113" s="554">
        <f>K113*100/I113</f>
        <v>8.4239130434782616</v>
      </c>
      <c r="M113" s="555">
        <v>12</v>
      </c>
      <c r="N113" s="554">
        <f>M113*100/I113</f>
        <v>3.2608695652173911</v>
      </c>
      <c r="O113" s="555">
        <v>13</v>
      </c>
      <c r="P113" s="554">
        <f>O113*100/I113</f>
        <v>3.5326086956521738</v>
      </c>
      <c r="Q113" s="555">
        <v>10</v>
      </c>
      <c r="R113" s="554">
        <f>Q113*100/I113</f>
        <v>2.7173913043478262</v>
      </c>
      <c r="S113" s="555">
        <v>0</v>
      </c>
      <c r="T113" s="554">
        <f>S113*100/I113</f>
        <v>0</v>
      </c>
      <c r="U113" s="555">
        <v>0</v>
      </c>
      <c r="V113" s="554">
        <f>U113*100/I113</f>
        <v>0</v>
      </c>
      <c r="W113" s="555">
        <v>0</v>
      </c>
      <c r="X113" s="554">
        <f>W113*100/I113</f>
        <v>0</v>
      </c>
      <c r="Y113" s="555">
        <v>0</v>
      </c>
      <c r="Z113" s="554">
        <v>0</v>
      </c>
      <c r="AA113" s="555">
        <v>0</v>
      </c>
      <c r="AB113" s="554">
        <f>AA113*100/I113</f>
        <v>0</v>
      </c>
      <c r="AC113" s="555">
        <v>0</v>
      </c>
      <c r="AD113" s="556">
        <f>AC113*100/I113</f>
        <v>0</v>
      </c>
      <c r="AE113" s="9">
        <v>1</v>
      </c>
      <c r="AF113" s="9">
        <v>1</v>
      </c>
    </row>
    <row r="114" spans="1:32" ht="18.75" thickBot="1">
      <c r="A114" s="884" t="s">
        <v>123</v>
      </c>
      <c r="B114" s="885"/>
      <c r="C114" s="885"/>
      <c r="D114" s="885"/>
      <c r="E114" s="885"/>
      <c r="F114" s="885"/>
      <c r="G114" s="886"/>
      <c r="H114" s="38">
        <f>SUM(H103:H113)</f>
        <v>514</v>
      </c>
      <c r="I114" s="38">
        <f>SUM(I103:I113)</f>
        <v>368</v>
      </c>
      <c r="J114" s="39">
        <f>I114/H114*100</f>
        <v>71.595330739299612</v>
      </c>
      <c r="K114" s="38">
        <f>SUM(K103:K113)</f>
        <v>31</v>
      </c>
      <c r="L114" s="39">
        <f>K114/I114*100</f>
        <v>8.4239130434782616</v>
      </c>
      <c r="M114" s="38">
        <f>SUM(M103:M113)</f>
        <v>12</v>
      </c>
      <c r="N114" s="39">
        <f>M114/I114*100</f>
        <v>3.2608695652173911</v>
      </c>
      <c r="O114" s="38">
        <f>SUM(O103:O113)</f>
        <v>13</v>
      </c>
      <c r="P114" s="39">
        <f>O114/I114*100</f>
        <v>3.5326086956521738</v>
      </c>
      <c r="Q114" s="38">
        <f>SUM(Q103:Q113)</f>
        <v>10</v>
      </c>
      <c r="R114" s="39">
        <f>Q114/I114*100</f>
        <v>2.7173913043478262</v>
      </c>
      <c r="S114" s="38">
        <f>SUM(S103:S113)</f>
        <v>0</v>
      </c>
      <c r="T114" s="39">
        <f>S114/I114*100</f>
        <v>0</v>
      </c>
      <c r="U114" s="38">
        <f>SUM(U103:U113)</f>
        <v>0</v>
      </c>
      <c r="V114" s="39">
        <f>U114/I114*100</f>
        <v>0</v>
      </c>
      <c r="W114" s="38">
        <f>SUM(W103:W113)</f>
        <v>0</v>
      </c>
      <c r="X114" s="39">
        <f>W114/I114*100</f>
        <v>0</v>
      </c>
      <c r="Y114" s="38">
        <f>SUM(Y103:Y113)</f>
        <v>0</v>
      </c>
      <c r="Z114" s="39">
        <f>Y114/I114*100</f>
        <v>0</v>
      </c>
      <c r="AA114" s="38">
        <f>SUM(AA103:AA113)</f>
        <v>0</v>
      </c>
      <c r="AB114" s="39">
        <f>AA114/I114*100</f>
        <v>0</v>
      </c>
      <c r="AC114" s="38">
        <f>SUM(AC103:AC113)</f>
        <v>0</v>
      </c>
      <c r="AD114" s="39">
        <f>AC114/I114*100</f>
        <v>0</v>
      </c>
    </row>
    <row r="115" spans="1:32" ht="19.5" thickTop="1" thickBot="1">
      <c r="A115" s="911" t="s">
        <v>2440</v>
      </c>
      <c r="B115" s="912"/>
      <c r="C115" s="912"/>
      <c r="D115" s="912"/>
      <c r="E115" s="912"/>
      <c r="F115" s="912"/>
      <c r="G115" s="913"/>
      <c r="H115" s="542">
        <f>H114+H87+H67+H38+H18</f>
        <v>10719</v>
      </c>
      <c r="I115" s="542">
        <f>I114+I87+I67+I38+I18</f>
        <v>8781</v>
      </c>
      <c r="J115" s="543">
        <f>I115/H115*100</f>
        <v>81.91995521970334</v>
      </c>
      <c r="K115" s="542">
        <f>K114+K87+K67+K38+K18</f>
        <v>357</v>
      </c>
      <c r="L115" s="543">
        <f>K115/I115*100</f>
        <v>4.0655961735565427</v>
      </c>
      <c r="M115" s="542">
        <f>M114+M87+M67+M38+M18</f>
        <v>37</v>
      </c>
      <c r="N115" s="543">
        <f>M115/I115*100</f>
        <v>0.42136430930417951</v>
      </c>
      <c r="O115" s="542">
        <f>O114+O87+O67+O38+O18</f>
        <v>240</v>
      </c>
      <c r="P115" s="543">
        <f>O115/I115*100</f>
        <v>2.7331738981892726</v>
      </c>
      <c r="Q115" s="542">
        <f>Q114+Q87+Q67+Q38+Q18</f>
        <v>88</v>
      </c>
      <c r="R115" s="543">
        <f>Q115/I115*100</f>
        <v>1.0021637626693998</v>
      </c>
      <c r="S115" s="542">
        <f>S114+S87+S67+S38+S18</f>
        <v>0</v>
      </c>
      <c r="T115" s="543">
        <f>S115/I115*100</f>
        <v>0</v>
      </c>
      <c r="U115" s="542">
        <f>U114+U87+U67+U38+U18</f>
        <v>1</v>
      </c>
      <c r="V115" s="543">
        <f>U115/I115*100</f>
        <v>1.1388224575788634E-2</v>
      </c>
      <c r="W115" s="542">
        <f>W114+W87+W67+W38+W18</f>
        <v>0</v>
      </c>
      <c r="X115" s="543">
        <f>W115/I115*100</f>
        <v>0</v>
      </c>
      <c r="Y115" s="542">
        <f>Y114+Y87+Y67+Y38+Y18</f>
        <v>0</v>
      </c>
      <c r="Z115" s="543">
        <f>Y115/I115*100</f>
        <v>0</v>
      </c>
      <c r="AA115" s="542">
        <f>AA114+AA87+AA67+AA38+AA18</f>
        <v>0</v>
      </c>
      <c r="AB115" s="543">
        <f>AA115/I115*100</f>
        <v>0</v>
      </c>
      <c r="AC115" s="542">
        <f>AC114+AC87+AC67+AC38+AC18</f>
        <v>0</v>
      </c>
      <c r="AD115" s="543">
        <f>AC115/I115*100</f>
        <v>0</v>
      </c>
      <c r="AE115">
        <f>SUM(AE11:AE113)</f>
        <v>16</v>
      </c>
      <c r="AF115">
        <f>SUM(AF11:AF113)</f>
        <v>16</v>
      </c>
    </row>
    <row r="116" spans="1:32" ht="13.5" thickTop="1"/>
  </sheetData>
  <mergeCells count="132">
    <mergeCell ref="B29:AD29"/>
    <mergeCell ref="E33:E35"/>
    <mergeCell ref="F33:F35"/>
    <mergeCell ref="G33:G35"/>
    <mergeCell ref="H33:H35"/>
    <mergeCell ref="I33:I34"/>
    <mergeCell ref="AA34:AB34"/>
    <mergeCell ref="AC34:AD34"/>
    <mergeCell ref="S34:T34"/>
    <mergeCell ref="U34:V34"/>
    <mergeCell ref="W34:X34"/>
    <mergeCell ref="Q34:R34"/>
    <mergeCell ref="A115:G115"/>
    <mergeCell ref="H8:H10"/>
    <mergeCell ref="K8:L9"/>
    <mergeCell ref="B106:AD106"/>
    <mergeCell ref="J83:J84"/>
    <mergeCell ref="K83:L84"/>
    <mergeCell ref="M83:AD83"/>
    <mergeCell ref="M84:N84"/>
    <mergeCell ref="O84:P84"/>
    <mergeCell ref="Q84:R84"/>
    <mergeCell ref="B83:B85"/>
    <mergeCell ref="Y84:Z84"/>
    <mergeCell ref="E83:E85"/>
    <mergeCell ref="F83:F85"/>
    <mergeCell ref="B110:B112"/>
    <mergeCell ref="C110:C112"/>
    <mergeCell ref="D110:D112"/>
    <mergeCell ref="E110:E112"/>
    <mergeCell ref="F110:F112"/>
    <mergeCell ref="G110:G112"/>
    <mergeCell ref="I83:I84"/>
    <mergeCell ref="AA84:AB84"/>
    <mergeCell ref="U9:V9"/>
    <mergeCell ref="W9:X9"/>
    <mergeCell ref="G83:G85"/>
    <mergeCell ref="H83:H85"/>
    <mergeCell ref="B107:I107"/>
    <mergeCell ref="A83:A85"/>
    <mergeCell ref="C83:C85"/>
    <mergeCell ref="D83:D85"/>
    <mergeCell ref="AC84:AD84"/>
    <mergeCell ref="B81:E81"/>
    <mergeCell ref="J33:J34"/>
    <mergeCell ref="K33:L34"/>
    <mergeCell ref="M33:AD33"/>
    <mergeCell ref="M34:N34"/>
    <mergeCell ref="O34:P34"/>
    <mergeCell ref="D33:D35"/>
    <mergeCell ref="B79:AD79"/>
    <mergeCell ref="Y34:Z34"/>
    <mergeCell ref="A53:AD53"/>
    <mergeCell ref="A59:A61"/>
    <mergeCell ref="B59:B61"/>
    <mergeCell ref="C59:C61"/>
    <mergeCell ref="D59:D61"/>
    <mergeCell ref="E59:E61"/>
    <mergeCell ref="F59:F61"/>
    <mergeCell ref="G59:G61"/>
    <mergeCell ref="A1:AD1"/>
    <mergeCell ref="A2:AD2"/>
    <mergeCell ref="A18:G18"/>
    <mergeCell ref="A26:AD26"/>
    <mergeCell ref="Y9:Z9"/>
    <mergeCell ref="AA9:AB9"/>
    <mergeCell ref="AC9:AD9"/>
    <mergeCell ref="I8:I9"/>
    <mergeCell ref="J8:J9"/>
    <mergeCell ref="M8:AD8"/>
    <mergeCell ref="A8:A10"/>
    <mergeCell ref="B5:E5"/>
    <mergeCell ref="B6:F6"/>
    <mergeCell ref="B4:AD4"/>
    <mergeCell ref="B8:B10"/>
    <mergeCell ref="M9:N9"/>
    <mergeCell ref="O9:P9"/>
    <mergeCell ref="Q9:R9"/>
    <mergeCell ref="S9:T9"/>
    <mergeCell ref="C8:C10"/>
    <mergeCell ref="D8:D10"/>
    <mergeCell ref="E8:E10"/>
    <mergeCell ref="F8:F10"/>
    <mergeCell ref="G8:G10"/>
    <mergeCell ref="A114:G114"/>
    <mergeCell ref="A77:AD77"/>
    <mergeCell ref="A78:AD78"/>
    <mergeCell ref="A104:AD104"/>
    <mergeCell ref="A105:AD105"/>
    <mergeCell ref="A87:G87"/>
    <mergeCell ref="Y111:Z111"/>
    <mergeCell ref="AA111:AB111"/>
    <mergeCell ref="AC111:AD111"/>
    <mergeCell ref="I110:I111"/>
    <mergeCell ref="H110:H112"/>
    <mergeCell ref="J110:J111"/>
    <mergeCell ref="K110:L111"/>
    <mergeCell ref="M110:AD110"/>
    <mergeCell ref="M111:N111"/>
    <mergeCell ref="O111:P111"/>
    <mergeCell ref="Q111:R111"/>
    <mergeCell ref="S111:T111"/>
    <mergeCell ref="U111:V111"/>
    <mergeCell ref="W111:X111"/>
    <mergeCell ref="S84:T84"/>
    <mergeCell ref="U84:V84"/>
    <mergeCell ref="W84:X84"/>
    <mergeCell ref="A110:A112"/>
    <mergeCell ref="A27:AD27"/>
    <mergeCell ref="A38:G38"/>
    <mergeCell ref="A67:G67"/>
    <mergeCell ref="A52:AD52"/>
    <mergeCell ref="Y60:Z60"/>
    <mergeCell ref="AA60:AB60"/>
    <mergeCell ref="AC60:AD60"/>
    <mergeCell ref="I59:I60"/>
    <mergeCell ref="J59:J60"/>
    <mergeCell ref="H59:H61"/>
    <mergeCell ref="K59:L60"/>
    <mergeCell ref="M59:AD59"/>
    <mergeCell ref="M60:N60"/>
    <mergeCell ref="O60:P60"/>
    <mergeCell ref="Q60:R60"/>
    <mergeCell ref="S60:T60"/>
    <mergeCell ref="B31:E31"/>
    <mergeCell ref="B57:F57"/>
    <mergeCell ref="U60:V60"/>
    <mergeCell ref="W60:X60"/>
    <mergeCell ref="B55:AD55"/>
    <mergeCell ref="A33:A35"/>
    <mergeCell ref="B33:B35"/>
    <mergeCell ref="C33:C35"/>
  </mergeCells>
  <phoneticPr fontId="2" type="noConversion"/>
  <pageMargins left="0.28000000000000003" right="0.19685039370078741" top="1.7322834645669292" bottom="0.19685039370078741" header="1.299212598425197" footer="0.51181102362204722"/>
  <pageSetup paperSize="9" scale="77" orientation="landscape" r:id="rId1"/>
  <headerFooter alignWithMargins="0">
    <oddHeader>&amp;A&amp;RPage &amp;P</oddHeader>
  </headerFooter>
  <rowBreaks count="4" manualBreakCount="4">
    <brk id="25" max="16383" man="1"/>
    <brk id="51" max="16383" man="1"/>
    <brk id="76" max="16383" man="1"/>
    <brk id="103" max="16383" man="1"/>
  </rowBreaks>
  <colBreaks count="1" manualBreakCount="1">
    <brk id="3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8"/>
  <sheetViews>
    <sheetView view="pageBreakPreview" topLeftCell="A349" zoomScale="140" zoomScaleNormal="130" zoomScaleSheetLayoutView="140" workbookViewId="0">
      <selection activeCell="O360" sqref="O360"/>
    </sheetView>
  </sheetViews>
  <sheetFormatPr defaultRowHeight="18"/>
  <cols>
    <col min="1" max="1" width="3.28515625" style="584" customWidth="1"/>
    <col min="2" max="2" width="14.7109375" style="584" customWidth="1"/>
    <col min="3" max="3" width="7.140625" style="584" customWidth="1"/>
    <col min="4" max="4" width="3.7109375" style="584" customWidth="1"/>
    <col min="5" max="5" width="9.7109375" style="613" customWidth="1"/>
    <col min="6" max="6" width="7.7109375" style="613" customWidth="1"/>
    <col min="7" max="7" width="7" style="613" customWidth="1"/>
    <col min="8" max="8" width="6.7109375" style="614" customWidth="1"/>
    <col min="9" max="9" width="7" style="614" customWidth="1"/>
    <col min="10" max="10" width="6.85546875" style="584" customWidth="1"/>
    <col min="11" max="11" width="5.42578125" style="614" customWidth="1"/>
    <col min="12" max="12" width="5.28515625" style="584" customWidth="1"/>
    <col min="13" max="13" width="5.5703125" style="614" customWidth="1"/>
    <col min="14" max="14" width="5.28515625" style="584" customWidth="1"/>
    <col min="15" max="15" width="5.5703125" style="614" customWidth="1"/>
    <col min="16" max="16" width="5.28515625" style="584" customWidth="1"/>
    <col min="17" max="17" width="5.5703125" style="614" customWidth="1"/>
    <col min="18" max="18" width="5.28515625" style="584" customWidth="1"/>
    <col min="19" max="19" width="5.42578125" style="614" customWidth="1"/>
    <col min="20" max="20" width="5.28515625" style="584" customWidth="1"/>
    <col min="21" max="21" width="5.42578125" style="614" customWidth="1"/>
    <col min="22" max="22" width="5.28515625" style="584" customWidth="1"/>
    <col min="23" max="23" width="5.140625" style="614" customWidth="1"/>
    <col min="24" max="24" width="5.28515625" style="584" customWidth="1"/>
    <col min="25" max="25" width="5.28515625" style="614" customWidth="1"/>
    <col min="26" max="26" width="5.7109375" style="584" customWidth="1"/>
    <col min="27" max="27" width="5" style="614" customWidth="1"/>
    <col min="28" max="28" width="6.140625" style="584" customWidth="1"/>
    <col min="29" max="29" width="5" style="614" customWidth="1"/>
    <col min="30" max="30" width="5.5703125" style="584" customWidth="1"/>
    <col min="31" max="31" width="4.28515625" customWidth="1"/>
  </cols>
  <sheetData>
    <row r="1" spans="1:32">
      <c r="A1" s="933" t="s">
        <v>2405</v>
      </c>
      <c r="B1" s="933"/>
      <c r="C1" s="933"/>
      <c r="D1" s="933"/>
      <c r="E1" s="933"/>
      <c r="F1" s="933"/>
      <c r="G1" s="933"/>
      <c r="H1" s="933"/>
      <c r="I1" s="933"/>
      <c r="J1" s="933"/>
      <c r="K1" s="933"/>
      <c r="L1" s="933"/>
      <c r="M1" s="933"/>
      <c r="N1" s="933"/>
      <c r="O1" s="933"/>
      <c r="P1" s="933"/>
      <c r="Q1" s="933"/>
      <c r="R1" s="933"/>
      <c r="S1" s="933"/>
      <c r="T1" s="933"/>
      <c r="U1" s="933"/>
      <c r="V1" s="933"/>
      <c r="W1" s="933"/>
      <c r="X1" s="933"/>
      <c r="Y1" s="933"/>
      <c r="Z1" s="933"/>
      <c r="AA1" s="933"/>
      <c r="AB1" s="933"/>
      <c r="AC1" s="933"/>
      <c r="AD1" s="933"/>
    </row>
    <row r="2" spans="1:32">
      <c r="A2" s="933" t="s">
        <v>133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/>
      <c r="U2" s="933"/>
      <c r="V2" s="933"/>
      <c r="W2" s="933"/>
      <c r="X2" s="933"/>
      <c r="Y2" s="933"/>
      <c r="Z2" s="933"/>
      <c r="AA2" s="933"/>
      <c r="AB2" s="933"/>
      <c r="AC2" s="933"/>
      <c r="AD2" s="933"/>
    </row>
    <row r="3" spans="1:32">
      <c r="A3" s="609"/>
      <c r="B3" s="609"/>
      <c r="C3" s="609"/>
      <c r="D3" s="609"/>
      <c r="E3" s="609"/>
      <c r="F3" s="609"/>
      <c r="G3" s="609"/>
      <c r="H3" s="610"/>
      <c r="I3" s="610"/>
      <c r="J3" s="609"/>
      <c r="K3" s="610"/>
      <c r="L3" s="609"/>
      <c r="M3" s="610"/>
      <c r="N3" s="609"/>
      <c r="O3" s="610"/>
      <c r="P3" s="609"/>
      <c r="Q3" s="610"/>
      <c r="R3" s="609"/>
      <c r="S3" s="610"/>
      <c r="T3" s="609"/>
      <c r="U3" s="610"/>
      <c r="V3" s="609"/>
      <c r="W3" s="610"/>
      <c r="X3" s="609"/>
      <c r="Y3" s="610"/>
      <c r="Z3" s="609"/>
      <c r="AA3" s="610"/>
      <c r="AB3" s="609"/>
      <c r="AC3" s="610"/>
      <c r="AD3" s="609"/>
    </row>
    <row r="4" spans="1:32">
      <c r="B4" s="934" t="s">
        <v>907</v>
      </c>
      <c r="C4" s="934"/>
      <c r="D4" s="934"/>
      <c r="E4" s="934"/>
      <c r="F4" s="934"/>
      <c r="G4" s="934"/>
      <c r="H4" s="934"/>
      <c r="I4" s="934"/>
      <c r="J4" s="934"/>
      <c r="K4" s="934"/>
      <c r="L4" s="934"/>
      <c r="M4" s="934"/>
      <c r="N4" s="934"/>
      <c r="O4" s="934"/>
      <c r="P4" s="934"/>
      <c r="Q4" s="934"/>
      <c r="R4" s="934"/>
      <c r="S4" s="934"/>
      <c r="T4" s="934"/>
      <c r="U4" s="934"/>
      <c r="V4" s="934"/>
      <c r="W4" s="934"/>
      <c r="X4" s="934"/>
      <c r="Y4" s="934"/>
      <c r="Z4" s="934"/>
      <c r="AA4" s="934"/>
      <c r="AB4" s="934"/>
      <c r="AC4" s="934"/>
      <c r="AD4" s="934"/>
    </row>
    <row r="5" spans="1:32">
      <c r="B5" s="934" t="s">
        <v>924</v>
      </c>
      <c r="C5" s="934"/>
      <c r="D5" s="934"/>
      <c r="E5" s="934"/>
      <c r="F5" s="934"/>
      <c r="G5" s="934"/>
      <c r="H5" s="934"/>
      <c r="I5" s="934"/>
      <c r="J5" s="611"/>
      <c r="K5" s="612"/>
      <c r="L5" s="611"/>
      <c r="M5" s="612"/>
      <c r="N5" s="611"/>
      <c r="O5" s="612"/>
      <c r="P5" s="611"/>
      <c r="Q5" s="612"/>
      <c r="R5" s="611"/>
      <c r="S5" s="612"/>
      <c r="T5" s="611"/>
      <c r="U5" s="612"/>
      <c r="V5" s="611"/>
      <c r="W5" s="612"/>
      <c r="X5" s="611"/>
      <c r="Y5" s="612"/>
      <c r="Z5" s="611"/>
      <c r="AA5" s="612"/>
      <c r="AB5" s="611"/>
      <c r="AC5" s="612"/>
      <c r="AD5" s="611"/>
    </row>
    <row r="6" spans="1:32">
      <c r="B6" s="611"/>
      <c r="D6" s="613"/>
      <c r="F6" s="609"/>
      <c r="G6" s="609"/>
      <c r="H6" s="610"/>
      <c r="I6" s="610"/>
      <c r="J6" s="609"/>
      <c r="K6" s="610"/>
      <c r="L6" s="609"/>
      <c r="M6" s="610"/>
      <c r="N6" s="609"/>
      <c r="O6" s="610"/>
      <c r="P6" s="609"/>
      <c r="Q6" s="610"/>
      <c r="R6" s="609"/>
      <c r="S6" s="610"/>
      <c r="T6" s="609"/>
      <c r="U6" s="610"/>
      <c r="V6" s="609"/>
      <c r="W6" s="610"/>
      <c r="X6" s="609"/>
      <c r="Y6" s="610"/>
      <c r="Z6" s="609"/>
      <c r="AA6" s="610"/>
      <c r="AB6" s="609"/>
      <c r="AC6" s="610"/>
      <c r="AD6" s="609"/>
    </row>
    <row r="7" spans="1:32">
      <c r="B7" s="609"/>
      <c r="C7" s="609"/>
      <c r="D7" s="609"/>
      <c r="E7" s="609"/>
      <c r="F7" s="609"/>
      <c r="G7" s="609"/>
      <c r="H7" s="610"/>
      <c r="I7" s="610"/>
      <c r="J7" s="609"/>
      <c r="K7" s="610"/>
      <c r="L7" s="609"/>
      <c r="M7" s="610"/>
      <c r="N7" s="609"/>
      <c r="O7" s="610"/>
      <c r="P7" s="609"/>
      <c r="Q7" s="610"/>
      <c r="R7" s="609"/>
      <c r="S7" s="610"/>
      <c r="T7" s="609"/>
      <c r="U7" s="610"/>
      <c r="V7" s="609"/>
      <c r="W7" s="610"/>
      <c r="X7" s="609"/>
      <c r="Y7" s="610"/>
      <c r="Z7" s="609"/>
      <c r="AA7" s="610"/>
      <c r="AB7" s="609"/>
      <c r="AC7" s="610"/>
      <c r="AD7" s="609"/>
    </row>
    <row r="8" spans="1:32">
      <c r="A8" s="914" t="s">
        <v>940</v>
      </c>
      <c r="B8" s="914" t="s">
        <v>941</v>
      </c>
      <c r="C8" s="914" t="s">
        <v>942</v>
      </c>
      <c r="D8" s="914" t="s">
        <v>707</v>
      </c>
      <c r="E8" s="914" t="s">
        <v>944</v>
      </c>
      <c r="F8" s="914" t="s">
        <v>945</v>
      </c>
      <c r="G8" s="914" t="s">
        <v>1139</v>
      </c>
      <c r="H8" s="917" t="s">
        <v>946</v>
      </c>
      <c r="I8" s="920" t="s">
        <v>947</v>
      </c>
      <c r="J8" s="922" t="s">
        <v>948</v>
      </c>
      <c r="K8" s="924" t="s">
        <v>928</v>
      </c>
      <c r="L8" s="925"/>
      <c r="M8" s="928" t="s">
        <v>929</v>
      </c>
      <c r="N8" s="929"/>
      <c r="O8" s="929"/>
      <c r="P8" s="929"/>
      <c r="Q8" s="929"/>
      <c r="R8" s="929"/>
      <c r="S8" s="929"/>
      <c r="T8" s="929"/>
      <c r="U8" s="929"/>
      <c r="V8" s="929"/>
      <c r="W8" s="929"/>
      <c r="X8" s="929"/>
      <c r="Y8" s="929"/>
      <c r="Z8" s="929"/>
      <c r="AA8" s="929"/>
      <c r="AB8" s="929"/>
      <c r="AC8" s="929"/>
      <c r="AD8" s="930"/>
    </row>
    <row r="9" spans="1:32">
      <c r="A9" s="935"/>
      <c r="B9" s="935"/>
      <c r="C9" s="935"/>
      <c r="D9" s="935"/>
      <c r="E9" s="935"/>
      <c r="F9" s="935"/>
      <c r="G9" s="915"/>
      <c r="H9" s="918"/>
      <c r="I9" s="921"/>
      <c r="J9" s="923"/>
      <c r="K9" s="926"/>
      <c r="L9" s="927"/>
      <c r="M9" s="931" t="s">
        <v>930</v>
      </c>
      <c r="N9" s="932"/>
      <c r="O9" s="931" t="s">
        <v>931</v>
      </c>
      <c r="P9" s="932"/>
      <c r="Q9" s="931" t="s">
        <v>932</v>
      </c>
      <c r="R9" s="932"/>
      <c r="S9" s="931" t="s">
        <v>933</v>
      </c>
      <c r="T9" s="932"/>
      <c r="U9" s="931" t="s">
        <v>934</v>
      </c>
      <c r="V9" s="932"/>
      <c r="W9" s="931" t="s">
        <v>935</v>
      </c>
      <c r="X9" s="932"/>
      <c r="Y9" s="931" t="s">
        <v>936</v>
      </c>
      <c r="Z9" s="932"/>
      <c r="AA9" s="931" t="s">
        <v>950</v>
      </c>
      <c r="AB9" s="932"/>
      <c r="AC9" s="931" t="s">
        <v>951</v>
      </c>
      <c r="AD9" s="932"/>
    </row>
    <row r="10" spans="1:32" ht="36">
      <c r="A10" s="936"/>
      <c r="B10" s="936"/>
      <c r="C10" s="936"/>
      <c r="D10" s="936"/>
      <c r="E10" s="936"/>
      <c r="F10" s="936"/>
      <c r="G10" s="916"/>
      <c r="H10" s="919"/>
      <c r="I10" s="574" t="s">
        <v>126</v>
      </c>
      <c r="J10" s="575" t="s">
        <v>938</v>
      </c>
      <c r="K10" s="576" t="s">
        <v>937</v>
      </c>
      <c r="L10" s="577" t="s">
        <v>949</v>
      </c>
      <c r="M10" s="576" t="s">
        <v>937</v>
      </c>
      <c r="N10" s="577" t="s">
        <v>949</v>
      </c>
      <c r="O10" s="576" t="s">
        <v>937</v>
      </c>
      <c r="P10" s="577" t="s">
        <v>949</v>
      </c>
      <c r="Q10" s="576" t="s">
        <v>937</v>
      </c>
      <c r="R10" s="577" t="s">
        <v>949</v>
      </c>
      <c r="S10" s="576" t="s">
        <v>937</v>
      </c>
      <c r="T10" s="577" t="s">
        <v>949</v>
      </c>
      <c r="U10" s="576" t="s">
        <v>937</v>
      </c>
      <c r="V10" s="577" t="s">
        <v>949</v>
      </c>
      <c r="W10" s="576" t="s">
        <v>937</v>
      </c>
      <c r="X10" s="577" t="s">
        <v>949</v>
      </c>
      <c r="Y10" s="576" t="s">
        <v>937</v>
      </c>
      <c r="Z10" s="577" t="s">
        <v>949</v>
      </c>
      <c r="AA10" s="576" t="s">
        <v>937</v>
      </c>
      <c r="AB10" s="577" t="s">
        <v>949</v>
      </c>
      <c r="AC10" s="576" t="s">
        <v>937</v>
      </c>
      <c r="AD10" s="577" t="s">
        <v>949</v>
      </c>
    </row>
    <row r="11" spans="1:32" s="9" customFormat="1" ht="18.75" thickBot="1">
      <c r="A11" s="310">
        <v>1</v>
      </c>
      <c r="B11" s="311" t="s">
        <v>2070</v>
      </c>
      <c r="C11" s="312" t="s">
        <v>908</v>
      </c>
      <c r="D11" s="314">
        <v>10</v>
      </c>
      <c r="E11" s="314" t="s">
        <v>909</v>
      </c>
      <c r="F11" s="314" t="s">
        <v>1387</v>
      </c>
      <c r="G11" s="314" t="s">
        <v>1405</v>
      </c>
      <c r="H11" s="578">
        <v>102</v>
      </c>
      <c r="I11" s="578">
        <v>99</v>
      </c>
      <c r="J11" s="579">
        <f>I11*100/H11</f>
        <v>97.058823529411768</v>
      </c>
      <c r="K11" s="580">
        <v>4</v>
      </c>
      <c r="L11" s="579">
        <f>K11*100/I11</f>
        <v>4.0404040404040407</v>
      </c>
      <c r="M11" s="581">
        <v>0</v>
      </c>
      <c r="N11" s="579">
        <f>M11*100/I11</f>
        <v>0</v>
      </c>
      <c r="O11" s="581">
        <v>0</v>
      </c>
      <c r="P11" s="579">
        <f>O11*100/I11</f>
        <v>0</v>
      </c>
      <c r="Q11" s="581">
        <v>2</v>
      </c>
      <c r="R11" s="579">
        <f>Q11*100/I11</f>
        <v>2.0202020202020203</v>
      </c>
      <c r="S11" s="581">
        <v>1</v>
      </c>
      <c r="T11" s="579">
        <f>S11*100/I11</f>
        <v>1.0101010101010102</v>
      </c>
      <c r="U11" s="581">
        <v>1</v>
      </c>
      <c r="V11" s="579">
        <f>U11*100/I11</f>
        <v>1.0101010101010102</v>
      </c>
      <c r="W11" s="581">
        <v>0</v>
      </c>
      <c r="X11" s="579">
        <f>W11*100/I11</f>
        <v>0</v>
      </c>
      <c r="Y11" s="581">
        <v>0</v>
      </c>
      <c r="Z11" s="579">
        <f>Y11*100/I11</f>
        <v>0</v>
      </c>
      <c r="AA11" s="581">
        <v>0</v>
      </c>
      <c r="AB11" s="579">
        <f>AA11*100/I11</f>
        <v>0</v>
      </c>
      <c r="AC11" s="581">
        <v>0</v>
      </c>
      <c r="AD11" s="579">
        <f>AC11*100/I11</f>
        <v>0</v>
      </c>
      <c r="AE11" s="9">
        <v>1</v>
      </c>
      <c r="AF11" s="9">
        <v>1</v>
      </c>
    </row>
    <row r="12" spans="1:32" ht="19.5" thickTop="1" thickBot="1">
      <c r="A12" s="833" t="s">
        <v>123</v>
      </c>
      <c r="B12" s="834"/>
      <c r="C12" s="834"/>
      <c r="D12" s="834"/>
      <c r="E12" s="834"/>
      <c r="F12" s="834"/>
      <c r="G12" s="835"/>
      <c r="H12" s="582">
        <f>SUM(H11)</f>
        <v>102</v>
      </c>
      <c r="I12" s="582">
        <f>SUM(I11)</f>
        <v>99</v>
      </c>
      <c r="J12" s="583">
        <f>I12/H12*100</f>
        <v>97.058823529411768</v>
      </c>
      <c r="K12" s="582">
        <f>SUM(K11)</f>
        <v>4</v>
      </c>
      <c r="L12" s="583">
        <f>K12/I12*100</f>
        <v>4.0404040404040407</v>
      </c>
      <c r="M12" s="582">
        <f>SUM(M11)</f>
        <v>0</v>
      </c>
      <c r="N12" s="583">
        <f>M12/I12*100</f>
        <v>0</v>
      </c>
      <c r="O12" s="582">
        <f>SUM(O11)</f>
        <v>0</v>
      </c>
      <c r="P12" s="583">
        <f>O12/I12*100</f>
        <v>0</v>
      </c>
      <c r="Q12" s="582">
        <f>SUM(Q11)</f>
        <v>2</v>
      </c>
      <c r="R12" s="583">
        <f>Q12/I12*100</f>
        <v>2.0202020202020203</v>
      </c>
      <c r="S12" s="582">
        <f>SUM(S11)</f>
        <v>1</v>
      </c>
      <c r="T12" s="583">
        <f>S12/I12*100</f>
        <v>1.0101010101010102</v>
      </c>
      <c r="U12" s="582">
        <f>SUM(U11)</f>
        <v>1</v>
      </c>
      <c r="V12" s="583">
        <f>U12/I12*100</f>
        <v>1.0101010101010102</v>
      </c>
      <c r="W12" s="582">
        <f>SUM(W11)</f>
        <v>0</v>
      </c>
      <c r="X12" s="583">
        <f>W12/I12*100</f>
        <v>0</v>
      </c>
      <c r="Y12" s="582">
        <f>SUM(Y11)</f>
        <v>0</v>
      </c>
      <c r="Z12" s="583">
        <f>Y12/I12*100</f>
        <v>0</v>
      </c>
      <c r="AA12" s="582">
        <f>SUM(AA11)</f>
        <v>0</v>
      </c>
      <c r="AB12" s="583">
        <f>AA12/I12*100</f>
        <v>0</v>
      </c>
      <c r="AC12" s="582">
        <f>SUM(AC11)</f>
        <v>0</v>
      </c>
      <c r="AD12" s="583">
        <f>AC12/I12*100</f>
        <v>0</v>
      </c>
    </row>
    <row r="13" spans="1:32" ht="18.75" thickTop="1"/>
    <row r="27" spans="1:30">
      <c r="A27" s="933" t="s">
        <v>2405</v>
      </c>
      <c r="B27" s="933"/>
      <c r="C27" s="933"/>
      <c r="D27" s="933"/>
      <c r="E27" s="933"/>
      <c r="F27" s="933"/>
      <c r="G27" s="933"/>
      <c r="H27" s="933"/>
      <c r="I27" s="933"/>
      <c r="J27" s="933"/>
      <c r="K27" s="933"/>
      <c r="L27" s="933"/>
      <c r="M27" s="933"/>
      <c r="N27" s="933"/>
      <c r="O27" s="933"/>
      <c r="P27" s="933"/>
      <c r="Q27" s="933"/>
      <c r="R27" s="933"/>
      <c r="S27" s="933"/>
      <c r="T27" s="933"/>
      <c r="U27" s="933"/>
      <c r="V27" s="933"/>
      <c r="W27" s="933"/>
      <c r="X27" s="933"/>
      <c r="Y27" s="933"/>
      <c r="Z27" s="933"/>
      <c r="AA27" s="933"/>
      <c r="AB27" s="933"/>
      <c r="AC27" s="933"/>
      <c r="AD27" s="933"/>
    </row>
    <row r="28" spans="1:30">
      <c r="A28" s="933" t="s">
        <v>133</v>
      </c>
      <c r="B28" s="933"/>
      <c r="C28" s="933"/>
      <c r="D28" s="933"/>
      <c r="E28" s="933"/>
      <c r="F28" s="933"/>
      <c r="G28" s="933"/>
      <c r="H28" s="933"/>
      <c r="I28" s="933"/>
      <c r="J28" s="933"/>
      <c r="K28" s="933"/>
      <c r="L28" s="933"/>
      <c r="M28" s="933"/>
      <c r="N28" s="933"/>
      <c r="O28" s="933"/>
      <c r="P28" s="933"/>
      <c r="Q28" s="933"/>
      <c r="R28" s="933"/>
      <c r="S28" s="933"/>
      <c r="T28" s="933"/>
      <c r="U28" s="933"/>
      <c r="V28" s="933"/>
      <c r="W28" s="933"/>
      <c r="X28" s="933"/>
      <c r="Y28" s="933"/>
      <c r="Z28" s="933"/>
      <c r="AA28" s="933"/>
      <c r="AB28" s="933"/>
      <c r="AC28" s="933"/>
      <c r="AD28" s="933"/>
    </row>
    <row r="29" spans="1:30">
      <c r="A29" s="609"/>
      <c r="B29" s="609"/>
      <c r="C29" s="609"/>
      <c r="D29" s="609"/>
      <c r="E29" s="609"/>
      <c r="F29" s="609"/>
      <c r="G29" s="609"/>
      <c r="H29" s="610"/>
      <c r="I29" s="610"/>
      <c r="J29" s="609"/>
      <c r="K29" s="610"/>
      <c r="L29" s="609"/>
      <c r="M29" s="610"/>
      <c r="N29" s="609"/>
      <c r="O29" s="610"/>
      <c r="P29" s="609"/>
      <c r="Q29" s="610"/>
      <c r="R29" s="609"/>
      <c r="S29" s="610"/>
      <c r="T29" s="609"/>
      <c r="U29" s="610"/>
      <c r="V29" s="609"/>
      <c r="W29" s="610"/>
      <c r="X29" s="609"/>
      <c r="Y29" s="610"/>
      <c r="Z29" s="609"/>
      <c r="AA29" s="610"/>
      <c r="AB29" s="609"/>
      <c r="AC29" s="610"/>
      <c r="AD29" s="609"/>
    </row>
    <row r="30" spans="1:30">
      <c r="B30" s="934" t="s">
        <v>907</v>
      </c>
      <c r="C30" s="934"/>
      <c r="D30" s="934"/>
      <c r="E30" s="934"/>
      <c r="F30" s="934"/>
      <c r="G30" s="934"/>
      <c r="H30" s="934"/>
      <c r="I30" s="934"/>
      <c r="J30" s="934"/>
      <c r="K30" s="934"/>
      <c r="L30" s="934"/>
      <c r="M30" s="934"/>
      <c r="N30" s="934"/>
      <c r="O30" s="934"/>
      <c r="P30" s="934"/>
      <c r="Q30" s="934"/>
      <c r="R30" s="934"/>
      <c r="S30" s="934"/>
      <c r="T30" s="934"/>
      <c r="U30" s="934"/>
      <c r="V30" s="934"/>
      <c r="W30" s="934"/>
      <c r="X30" s="934"/>
      <c r="Y30" s="934"/>
      <c r="Z30" s="934"/>
      <c r="AA30" s="934"/>
      <c r="AB30" s="934"/>
      <c r="AC30" s="934"/>
      <c r="AD30" s="934"/>
    </row>
    <row r="31" spans="1:30">
      <c r="B31" s="615" t="s">
        <v>2245</v>
      </c>
      <c r="C31" s="615"/>
      <c r="D31" s="615"/>
      <c r="E31" s="615"/>
      <c r="F31" s="615"/>
      <c r="G31" s="615"/>
      <c r="H31" s="615"/>
      <c r="I31" s="615"/>
      <c r="J31" s="611"/>
      <c r="K31" s="612"/>
      <c r="L31" s="611"/>
      <c r="M31" s="612"/>
      <c r="N31" s="611"/>
      <c r="O31" s="612"/>
      <c r="P31" s="611"/>
      <c r="Q31" s="612"/>
      <c r="R31" s="611"/>
      <c r="S31" s="612"/>
      <c r="T31" s="611"/>
      <c r="U31" s="612"/>
      <c r="V31" s="611"/>
      <c r="W31" s="612"/>
      <c r="X31" s="611"/>
      <c r="Y31" s="612"/>
      <c r="Z31" s="611"/>
      <c r="AA31" s="612"/>
      <c r="AB31" s="611"/>
      <c r="AC31" s="612"/>
      <c r="AD31" s="611"/>
    </row>
    <row r="32" spans="1:30">
      <c r="B32" s="611"/>
      <c r="D32" s="613"/>
      <c r="F32" s="609"/>
      <c r="G32" s="609"/>
      <c r="H32" s="610"/>
      <c r="I32" s="610"/>
      <c r="J32" s="609"/>
      <c r="K32" s="610"/>
      <c r="L32" s="609"/>
      <c r="M32" s="610"/>
      <c r="N32" s="609"/>
      <c r="O32" s="610"/>
      <c r="P32" s="609"/>
      <c r="Q32" s="610"/>
      <c r="R32" s="609"/>
      <c r="S32" s="610"/>
      <c r="T32" s="609"/>
      <c r="U32" s="610"/>
      <c r="V32" s="609"/>
      <c r="W32" s="610"/>
      <c r="X32" s="609"/>
      <c r="Y32" s="610"/>
      <c r="Z32" s="609"/>
      <c r="AA32" s="610"/>
      <c r="AB32" s="609"/>
      <c r="AC32" s="610"/>
      <c r="AD32" s="609"/>
    </row>
    <row r="33" spans="1:33">
      <c r="B33" s="609"/>
      <c r="C33" s="609"/>
      <c r="D33" s="609"/>
      <c r="E33" s="609"/>
      <c r="F33" s="609"/>
      <c r="G33" s="609"/>
      <c r="H33" s="610"/>
      <c r="I33" s="610"/>
      <c r="J33" s="609"/>
      <c r="K33" s="610"/>
      <c r="L33" s="609"/>
      <c r="M33" s="610"/>
      <c r="N33" s="609"/>
      <c r="O33" s="610"/>
      <c r="P33" s="609"/>
      <c r="Q33" s="610"/>
      <c r="R33" s="609"/>
      <c r="S33" s="610"/>
      <c r="T33" s="609"/>
      <c r="U33" s="610"/>
      <c r="V33" s="609"/>
      <c r="W33" s="610"/>
      <c r="X33" s="609"/>
      <c r="Y33" s="610"/>
      <c r="Z33" s="609"/>
      <c r="AA33" s="610"/>
      <c r="AB33" s="609"/>
      <c r="AC33" s="610"/>
      <c r="AD33" s="609"/>
    </row>
    <row r="34" spans="1:33">
      <c r="A34" s="914" t="s">
        <v>940</v>
      </c>
      <c r="B34" s="914" t="s">
        <v>134</v>
      </c>
      <c r="C34" s="914" t="s">
        <v>942</v>
      </c>
      <c r="D34" s="914" t="s">
        <v>707</v>
      </c>
      <c r="E34" s="914" t="s">
        <v>944</v>
      </c>
      <c r="F34" s="914" t="s">
        <v>945</v>
      </c>
      <c r="G34" s="914" t="s">
        <v>1139</v>
      </c>
      <c r="H34" s="917" t="s">
        <v>946</v>
      </c>
      <c r="I34" s="920" t="s">
        <v>947</v>
      </c>
      <c r="J34" s="922" t="s">
        <v>948</v>
      </c>
      <c r="K34" s="924" t="s">
        <v>928</v>
      </c>
      <c r="L34" s="925"/>
      <c r="M34" s="928" t="s">
        <v>929</v>
      </c>
      <c r="N34" s="929"/>
      <c r="O34" s="929"/>
      <c r="P34" s="929"/>
      <c r="Q34" s="929"/>
      <c r="R34" s="929"/>
      <c r="S34" s="929"/>
      <c r="T34" s="929"/>
      <c r="U34" s="929"/>
      <c r="V34" s="929"/>
      <c r="W34" s="929"/>
      <c r="X34" s="929"/>
      <c r="Y34" s="929"/>
      <c r="Z34" s="929"/>
      <c r="AA34" s="929"/>
      <c r="AB34" s="929"/>
      <c r="AC34" s="929"/>
      <c r="AD34" s="930"/>
    </row>
    <row r="35" spans="1:33">
      <c r="A35" s="935"/>
      <c r="B35" s="935"/>
      <c r="C35" s="935"/>
      <c r="D35" s="935"/>
      <c r="E35" s="935"/>
      <c r="F35" s="935"/>
      <c r="G35" s="915"/>
      <c r="H35" s="918"/>
      <c r="I35" s="921"/>
      <c r="J35" s="923"/>
      <c r="K35" s="926"/>
      <c r="L35" s="927"/>
      <c r="M35" s="931" t="s">
        <v>930</v>
      </c>
      <c r="N35" s="932"/>
      <c r="O35" s="931" t="s">
        <v>931</v>
      </c>
      <c r="P35" s="932"/>
      <c r="Q35" s="931" t="s">
        <v>932</v>
      </c>
      <c r="R35" s="932"/>
      <c r="S35" s="931" t="s">
        <v>933</v>
      </c>
      <c r="T35" s="932"/>
      <c r="U35" s="931" t="s">
        <v>934</v>
      </c>
      <c r="V35" s="932"/>
      <c r="W35" s="931" t="s">
        <v>935</v>
      </c>
      <c r="X35" s="932"/>
      <c r="Y35" s="931" t="s">
        <v>936</v>
      </c>
      <c r="Z35" s="932"/>
      <c r="AA35" s="931" t="s">
        <v>950</v>
      </c>
      <c r="AB35" s="932"/>
      <c r="AC35" s="931" t="s">
        <v>951</v>
      </c>
      <c r="AD35" s="932"/>
    </row>
    <row r="36" spans="1:33" ht="36">
      <c r="A36" s="936"/>
      <c r="B36" s="936"/>
      <c r="C36" s="936"/>
      <c r="D36" s="936"/>
      <c r="E36" s="936"/>
      <c r="F36" s="936"/>
      <c r="G36" s="916"/>
      <c r="H36" s="919"/>
      <c r="I36" s="574" t="s">
        <v>126</v>
      </c>
      <c r="J36" s="575" t="s">
        <v>938</v>
      </c>
      <c r="K36" s="576" t="s">
        <v>937</v>
      </c>
      <c r="L36" s="577" t="s">
        <v>949</v>
      </c>
      <c r="M36" s="576" t="s">
        <v>937</v>
      </c>
      <c r="N36" s="577" t="s">
        <v>949</v>
      </c>
      <c r="O36" s="576" t="s">
        <v>937</v>
      </c>
      <c r="P36" s="577" t="s">
        <v>949</v>
      </c>
      <c r="Q36" s="576" t="s">
        <v>937</v>
      </c>
      <c r="R36" s="577" t="s">
        <v>949</v>
      </c>
      <c r="S36" s="576" t="s">
        <v>937</v>
      </c>
      <c r="T36" s="577" t="s">
        <v>949</v>
      </c>
      <c r="U36" s="576" t="s">
        <v>937</v>
      </c>
      <c r="V36" s="577" t="s">
        <v>949</v>
      </c>
      <c r="W36" s="576" t="s">
        <v>937</v>
      </c>
      <c r="X36" s="577" t="s">
        <v>949</v>
      </c>
      <c r="Y36" s="576" t="s">
        <v>937</v>
      </c>
      <c r="Z36" s="577" t="s">
        <v>949</v>
      </c>
      <c r="AA36" s="576" t="s">
        <v>937</v>
      </c>
      <c r="AB36" s="577" t="s">
        <v>949</v>
      </c>
      <c r="AC36" s="576" t="s">
        <v>937</v>
      </c>
      <c r="AD36" s="577" t="s">
        <v>949</v>
      </c>
    </row>
    <row r="37" spans="1:33" s="130" customFormat="1">
      <c r="A37" s="522">
        <v>1</v>
      </c>
      <c r="B37" s="523" t="s">
        <v>2002</v>
      </c>
      <c r="C37" s="522"/>
      <c r="D37" s="522">
        <v>6</v>
      </c>
      <c r="E37" s="522" t="s">
        <v>1383</v>
      </c>
      <c r="F37" s="522" t="s">
        <v>1387</v>
      </c>
      <c r="G37" s="559" t="s">
        <v>1405</v>
      </c>
      <c r="H37" s="560"/>
      <c r="I37" s="560"/>
      <c r="J37" s="522"/>
      <c r="K37" s="560"/>
      <c r="L37" s="561"/>
      <c r="M37" s="524"/>
      <c r="N37" s="561"/>
      <c r="O37" s="524"/>
      <c r="P37" s="561"/>
      <c r="Q37" s="524"/>
      <c r="R37" s="561"/>
      <c r="S37" s="524"/>
      <c r="T37" s="561"/>
      <c r="U37" s="524"/>
      <c r="V37" s="561"/>
      <c r="W37" s="524"/>
      <c r="X37" s="561"/>
      <c r="Y37" s="524"/>
      <c r="Z37" s="561"/>
      <c r="AA37" s="524"/>
      <c r="AB37" s="561"/>
      <c r="AC37" s="524"/>
      <c r="AD37" s="561"/>
      <c r="AE37" s="130">
        <v>1</v>
      </c>
      <c r="AF37" s="120">
        <v>0</v>
      </c>
      <c r="AG37" s="119" t="s">
        <v>2411</v>
      </c>
    </row>
    <row r="38" spans="1:33" s="137" customFormat="1">
      <c r="A38" s="29">
        <v>2</v>
      </c>
      <c r="B38" s="49" t="s">
        <v>2349</v>
      </c>
      <c r="C38" s="29"/>
      <c r="D38" s="29">
        <v>4</v>
      </c>
      <c r="E38" s="29" t="s">
        <v>1383</v>
      </c>
      <c r="F38" s="29" t="s">
        <v>1387</v>
      </c>
      <c r="G38" s="310" t="s">
        <v>1405</v>
      </c>
      <c r="H38" s="562">
        <v>179</v>
      </c>
      <c r="I38" s="562">
        <v>179</v>
      </c>
      <c r="J38" s="280">
        <f>(I38*100)/H38</f>
        <v>100</v>
      </c>
      <c r="K38" s="563">
        <v>16</v>
      </c>
      <c r="L38" s="280">
        <f>(K38*100)/I38</f>
        <v>8.938547486033519</v>
      </c>
      <c r="M38" s="564"/>
      <c r="N38" s="280">
        <f>(M38*100)/I38</f>
        <v>0</v>
      </c>
      <c r="O38" s="564"/>
      <c r="P38" s="280">
        <f>(O38*100)/I38</f>
        <v>0</v>
      </c>
      <c r="Q38" s="564">
        <v>13</v>
      </c>
      <c r="R38" s="280">
        <f>(Q38*100)/I38</f>
        <v>7.2625698324022343</v>
      </c>
      <c r="S38" s="564">
        <v>1</v>
      </c>
      <c r="T38" s="280">
        <f>(S38*100)/I38</f>
        <v>0.55865921787709494</v>
      </c>
      <c r="U38" s="564">
        <v>1</v>
      </c>
      <c r="V38" s="280">
        <f>(U38*100)/I38</f>
        <v>0.55865921787709494</v>
      </c>
      <c r="W38" s="564">
        <v>2</v>
      </c>
      <c r="X38" s="280">
        <f>(W38*100)/I38</f>
        <v>1.1173184357541899</v>
      </c>
      <c r="Y38" s="564"/>
      <c r="Z38" s="280">
        <f>(Y38*100)/I38</f>
        <v>0</v>
      </c>
      <c r="AA38" s="565"/>
      <c r="AB38" s="280">
        <f>(AA38*100)/I38</f>
        <v>0</v>
      </c>
      <c r="AC38" s="565"/>
      <c r="AD38" s="280">
        <f>(AC38*100)/I38</f>
        <v>0</v>
      </c>
      <c r="AE38" s="136">
        <v>1</v>
      </c>
      <c r="AF38" s="137">
        <v>1</v>
      </c>
    </row>
    <row r="39" spans="1:33">
      <c r="A39" s="29">
        <v>3</v>
      </c>
      <c r="B39" s="49" t="s">
        <v>2003</v>
      </c>
      <c r="C39" s="29"/>
      <c r="D39" s="29">
        <v>5</v>
      </c>
      <c r="E39" s="29" t="s">
        <v>1383</v>
      </c>
      <c r="F39" s="29" t="s">
        <v>1387</v>
      </c>
      <c r="G39" s="310" t="s">
        <v>1405</v>
      </c>
      <c r="H39" s="585">
        <v>120</v>
      </c>
      <c r="I39" s="585">
        <v>120</v>
      </c>
      <c r="J39" s="586">
        <f>I39*100/H39</f>
        <v>100</v>
      </c>
      <c r="K39" s="587">
        <v>7</v>
      </c>
      <c r="L39" s="588">
        <f>K39*100/I39</f>
        <v>5.833333333333333</v>
      </c>
      <c r="M39" s="589">
        <v>0</v>
      </c>
      <c r="N39" s="590">
        <f>M39*100/K39</f>
        <v>0</v>
      </c>
      <c r="O39" s="589">
        <v>3</v>
      </c>
      <c r="P39" s="590">
        <f>O39*100/I39</f>
        <v>2.5</v>
      </c>
      <c r="Q39" s="589">
        <v>3</v>
      </c>
      <c r="R39" s="590">
        <f>Q39*100/I39</f>
        <v>2.5</v>
      </c>
      <c r="S39" s="589">
        <v>1</v>
      </c>
      <c r="T39" s="590">
        <f>S39*100/I39</f>
        <v>0.83333333333333337</v>
      </c>
      <c r="U39" s="589">
        <v>0</v>
      </c>
      <c r="V39" s="590">
        <f>U39*100/I39</f>
        <v>0</v>
      </c>
      <c r="W39" s="589">
        <v>0</v>
      </c>
      <c r="X39" s="590">
        <f>W39*100/I39</f>
        <v>0</v>
      </c>
      <c r="Y39" s="589">
        <v>0</v>
      </c>
      <c r="Z39" s="590">
        <f>Y39*100/I39</f>
        <v>0</v>
      </c>
      <c r="AA39" s="589">
        <v>0</v>
      </c>
      <c r="AB39" s="590">
        <f>AA39*100/I39</f>
        <v>0</v>
      </c>
      <c r="AC39" s="589">
        <v>0</v>
      </c>
      <c r="AD39" s="590">
        <f>AC39*100/I39</f>
        <v>0</v>
      </c>
      <c r="AE39">
        <v>1</v>
      </c>
      <c r="AF39">
        <v>1</v>
      </c>
    </row>
    <row r="40" spans="1:33" s="21" customFormat="1">
      <c r="A40" s="29">
        <v>4</v>
      </c>
      <c r="B40" s="311" t="s">
        <v>2071</v>
      </c>
      <c r="C40" s="337" t="s">
        <v>910</v>
      </c>
      <c r="D40" s="310">
        <v>5</v>
      </c>
      <c r="E40" s="310" t="s">
        <v>1383</v>
      </c>
      <c r="F40" s="310" t="s">
        <v>1387</v>
      </c>
      <c r="G40" s="310" t="s">
        <v>1405</v>
      </c>
      <c r="H40" s="578">
        <v>120</v>
      </c>
      <c r="I40" s="578">
        <v>120</v>
      </c>
      <c r="J40" s="591">
        <f>I40*100/H40</f>
        <v>100</v>
      </c>
      <c r="K40" s="573">
        <v>7</v>
      </c>
      <c r="L40" s="592">
        <f>K40*100/I40</f>
        <v>5.833333333333333</v>
      </c>
      <c r="M40" s="593">
        <v>0</v>
      </c>
      <c r="N40" s="579">
        <f>M40*100/K40</f>
        <v>0</v>
      </c>
      <c r="O40" s="593">
        <v>3</v>
      </c>
      <c r="P40" s="579">
        <f>O40*100/I40</f>
        <v>2.5</v>
      </c>
      <c r="Q40" s="593">
        <v>3</v>
      </c>
      <c r="R40" s="579">
        <f>Q40*100/I40</f>
        <v>2.5</v>
      </c>
      <c r="S40" s="593">
        <v>1</v>
      </c>
      <c r="T40" s="579">
        <f>S40*100/I40</f>
        <v>0.83333333333333337</v>
      </c>
      <c r="U40" s="593">
        <v>0</v>
      </c>
      <c r="V40" s="579">
        <f>U40*100/I40</f>
        <v>0</v>
      </c>
      <c r="W40" s="593">
        <v>0</v>
      </c>
      <c r="X40" s="579">
        <f>W40*100/I40</f>
        <v>0</v>
      </c>
      <c r="Y40" s="593">
        <v>0</v>
      </c>
      <c r="Z40" s="579">
        <f>Y40*100/I40</f>
        <v>0</v>
      </c>
      <c r="AA40" s="593">
        <v>0</v>
      </c>
      <c r="AB40" s="579">
        <f>AA40*100/I40</f>
        <v>0</v>
      </c>
      <c r="AC40" s="593">
        <v>0</v>
      </c>
      <c r="AD40" s="579">
        <f>AC40*100/I40</f>
        <v>0</v>
      </c>
      <c r="AE40" s="136">
        <v>1</v>
      </c>
      <c r="AF40" s="21">
        <v>1</v>
      </c>
    </row>
    <row r="41" spans="1:33" ht="18.75" thickBot="1">
      <c r="A41" s="937" t="s">
        <v>123</v>
      </c>
      <c r="B41" s="938"/>
      <c r="C41" s="938"/>
      <c r="D41" s="938"/>
      <c r="E41" s="938"/>
      <c r="F41" s="938"/>
      <c r="G41" s="939"/>
      <c r="H41" s="582">
        <f>SUM(H37:H40)</f>
        <v>419</v>
      </c>
      <c r="I41" s="582">
        <f>SUM(I37:I40)</f>
        <v>419</v>
      </c>
      <c r="J41" s="594">
        <f>I41/H41*100</f>
        <v>100</v>
      </c>
      <c r="K41" s="582">
        <f>SUM(K37:K40)</f>
        <v>30</v>
      </c>
      <c r="L41" s="595">
        <f>K41/I41*100</f>
        <v>7.1599045346062056</v>
      </c>
      <c r="M41" s="582">
        <f>SUM(M37:M40)</f>
        <v>0</v>
      </c>
      <c r="N41" s="583">
        <f>M41/I41*100</f>
        <v>0</v>
      </c>
      <c r="O41" s="582">
        <f>SUM(O37:O40)</f>
        <v>6</v>
      </c>
      <c r="P41" s="583">
        <f>O41/I41*100</f>
        <v>1.431980906921241</v>
      </c>
      <c r="Q41" s="582">
        <f>SUM(Q37:Q40)</f>
        <v>19</v>
      </c>
      <c r="R41" s="583">
        <f>Q41/I41*100</f>
        <v>4.5346062052505962</v>
      </c>
      <c r="S41" s="582">
        <f>SUM(S37:S40)</f>
        <v>3</v>
      </c>
      <c r="T41" s="583">
        <f>S41/I41*100</f>
        <v>0.71599045346062051</v>
      </c>
      <c r="U41" s="582">
        <f>SUM(U37:U40)</f>
        <v>1</v>
      </c>
      <c r="V41" s="583">
        <f>U41/I41*100</f>
        <v>0.23866348448687352</v>
      </c>
      <c r="W41" s="582">
        <f>SUM(W37:W40)</f>
        <v>2</v>
      </c>
      <c r="X41" s="583">
        <f>W41/I41*100</f>
        <v>0.47732696897374705</v>
      </c>
      <c r="Y41" s="582">
        <f>SUM(Y37:Y40)</f>
        <v>0</v>
      </c>
      <c r="Z41" s="583">
        <f>Y41/I41*100</f>
        <v>0</v>
      </c>
      <c r="AA41" s="582">
        <f>SUM(AA37:AA40)</f>
        <v>0</v>
      </c>
      <c r="AB41" s="583">
        <f>AA41/I41*100</f>
        <v>0</v>
      </c>
      <c r="AC41" s="582">
        <f>SUM(AC37:AC40)</f>
        <v>0</v>
      </c>
      <c r="AD41" s="583">
        <f>AC41/I41*100</f>
        <v>0</v>
      </c>
    </row>
    <row r="42" spans="1:33" ht="18.75" thickTop="1"/>
    <row r="56" spans="1:30">
      <c r="A56" s="933" t="s">
        <v>2405</v>
      </c>
      <c r="B56" s="933"/>
      <c r="C56" s="933"/>
      <c r="D56" s="933"/>
      <c r="E56" s="933"/>
      <c r="F56" s="933"/>
      <c r="G56" s="933"/>
      <c r="H56" s="933"/>
      <c r="I56" s="933"/>
      <c r="J56" s="933"/>
      <c r="K56" s="933"/>
      <c r="L56" s="933"/>
      <c r="M56" s="933"/>
      <c r="N56" s="933"/>
      <c r="O56" s="933"/>
      <c r="P56" s="933"/>
      <c r="Q56" s="933"/>
      <c r="R56" s="933"/>
      <c r="S56" s="933"/>
      <c r="T56" s="933"/>
      <c r="U56" s="933"/>
      <c r="V56" s="933"/>
      <c r="W56" s="933"/>
      <c r="X56" s="933"/>
      <c r="Y56" s="933"/>
      <c r="Z56" s="933"/>
      <c r="AA56" s="933"/>
      <c r="AB56" s="933"/>
      <c r="AC56" s="933"/>
      <c r="AD56" s="933"/>
    </row>
    <row r="57" spans="1:30">
      <c r="A57" s="933" t="s">
        <v>133</v>
      </c>
      <c r="B57" s="933"/>
      <c r="C57" s="933"/>
      <c r="D57" s="933"/>
      <c r="E57" s="933"/>
      <c r="F57" s="933"/>
      <c r="G57" s="933"/>
      <c r="H57" s="933"/>
      <c r="I57" s="933"/>
      <c r="J57" s="933"/>
      <c r="K57" s="933"/>
      <c r="L57" s="933"/>
      <c r="M57" s="933"/>
      <c r="N57" s="933"/>
      <c r="O57" s="933"/>
      <c r="P57" s="933"/>
      <c r="Q57" s="933"/>
      <c r="R57" s="933"/>
      <c r="S57" s="933"/>
      <c r="T57" s="933"/>
      <c r="U57" s="933"/>
      <c r="V57" s="933"/>
      <c r="W57" s="933"/>
      <c r="X57" s="933"/>
      <c r="Y57" s="933"/>
      <c r="Z57" s="933"/>
      <c r="AA57" s="933"/>
      <c r="AB57" s="933"/>
      <c r="AC57" s="933"/>
      <c r="AD57" s="933"/>
    </row>
    <row r="58" spans="1:30">
      <c r="A58" s="609"/>
      <c r="B58" s="609"/>
      <c r="C58" s="609"/>
      <c r="D58" s="609"/>
      <c r="E58" s="609"/>
      <c r="F58" s="609"/>
      <c r="G58" s="609"/>
      <c r="H58" s="610"/>
      <c r="I58" s="610"/>
      <c r="J58" s="609"/>
      <c r="K58" s="610"/>
      <c r="L58" s="609"/>
      <c r="M58" s="610"/>
      <c r="N58" s="609"/>
      <c r="O58" s="610"/>
      <c r="P58" s="609"/>
      <c r="Q58" s="610"/>
      <c r="R58" s="609"/>
      <c r="S58" s="610"/>
      <c r="T58" s="609"/>
      <c r="U58" s="610"/>
      <c r="V58" s="609"/>
      <c r="W58" s="610"/>
      <c r="X58" s="609"/>
      <c r="Y58" s="610"/>
      <c r="Z58" s="609"/>
      <c r="AA58" s="610"/>
      <c r="AB58" s="609"/>
      <c r="AC58" s="610"/>
      <c r="AD58" s="609"/>
    </row>
    <row r="59" spans="1:30">
      <c r="B59" s="934" t="s">
        <v>907</v>
      </c>
      <c r="C59" s="934"/>
      <c r="D59" s="934"/>
      <c r="E59" s="934"/>
      <c r="F59" s="934"/>
      <c r="G59" s="934"/>
      <c r="H59" s="934"/>
      <c r="I59" s="934"/>
      <c r="J59" s="934"/>
      <c r="K59" s="934"/>
      <c r="L59" s="934"/>
      <c r="M59" s="934"/>
      <c r="N59" s="934"/>
      <c r="O59" s="934"/>
      <c r="P59" s="934"/>
      <c r="Q59" s="934"/>
      <c r="R59" s="934"/>
      <c r="S59" s="934"/>
      <c r="T59" s="934"/>
      <c r="U59" s="934"/>
      <c r="V59" s="934"/>
      <c r="W59" s="934"/>
      <c r="X59" s="934"/>
      <c r="Y59" s="934"/>
      <c r="Z59" s="934"/>
      <c r="AA59" s="934"/>
      <c r="AB59" s="934"/>
      <c r="AC59" s="934"/>
      <c r="AD59" s="934"/>
    </row>
    <row r="60" spans="1:30">
      <c r="B60" s="934" t="s">
        <v>925</v>
      </c>
      <c r="C60" s="934"/>
      <c r="D60" s="934"/>
      <c r="E60" s="934"/>
      <c r="F60" s="934"/>
      <c r="G60" s="934"/>
      <c r="H60" s="934"/>
      <c r="I60" s="934"/>
      <c r="J60" s="611"/>
      <c r="K60" s="612"/>
      <c r="L60" s="611"/>
      <c r="M60" s="612"/>
      <c r="N60" s="611"/>
      <c r="O60" s="612"/>
      <c r="P60" s="611"/>
      <c r="Q60" s="612"/>
      <c r="R60" s="611"/>
      <c r="S60" s="612"/>
      <c r="T60" s="611"/>
      <c r="U60" s="612"/>
      <c r="V60" s="611"/>
      <c r="W60" s="612"/>
      <c r="X60" s="611"/>
      <c r="Y60" s="612"/>
      <c r="Z60" s="611"/>
      <c r="AA60" s="612"/>
      <c r="AB60" s="611"/>
      <c r="AC60" s="612"/>
      <c r="AD60" s="611"/>
    </row>
    <row r="61" spans="1:30">
      <c r="B61" s="611"/>
      <c r="D61" s="613"/>
      <c r="F61" s="609"/>
      <c r="G61" s="609"/>
      <c r="H61" s="610"/>
      <c r="I61" s="610"/>
      <c r="J61" s="609"/>
      <c r="K61" s="610"/>
      <c r="L61" s="609"/>
      <c r="M61" s="610"/>
      <c r="N61" s="609"/>
      <c r="O61" s="610"/>
      <c r="P61" s="609"/>
      <c r="Q61" s="610"/>
      <c r="R61" s="609"/>
      <c r="S61" s="610"/>
      <c r="T61" s="609"/>
      <c r="U61" s="610"/>
      <c r="V61" s="609"/>
      <c r="W61" s="610"/>
      <c r="X61" s="609"/>
      <c r="Y61" s="610"/>
      <c r="Z61" s="609"/>
      <c r="AA61" s="610"/>
      <c r="AB61" s="609"/>
      <c r="AC61" s="610"/>
      <c r="AD61" s="609"/>
    </row>
    <row r="62" spans="1:30">
      <c r="B62" s="609"/>
      <c r="C62" s="609"/>
      <c r="D62" s="609"/>
      <c r="E62" s="609"/>
      <c r="F62" s="609"/>
      <c r="G62" s="609"/>
      <c r="H62" s="610"/>
      <c r="I62" s="610"/>
      <c r="J62" s="609"/>
      <c r="K62" s="610"/>
      <c r="L62" s="609"/>
      <c r="M62" s="610"/>
      <c r="N62" s="609"/>
      <c r="O62" s="610"/>
      <c r="P62" s="609"/>
      <c r="Q62" s="610"/>
      <c r="R62" s="609"/>
      <c r="S62" s="610"/>
      <c r="T62" s="609"/>
      <c r="U62" s="610"/>
      <c r="V62" s="609"/>
      <c r="W62" s="610"/>
      <c r="X62" s="609"/>
      <c r="Y62" s="610"/>
      <c r="Z62" s="609"/>
      <c r="AA62" s="610"/>
      <c r="AB62" s="609"/>
      <c r="AC62" s="610"/>
      <c r="AD62" s="609"/>
    </row>
    <row r="63" spans="1:30">
      <c r="A63" s="914" t="s">
        <v>940</v>
      </c>
      <c r="B63" s="914" t="s">
        <v>941</v>
      </c>
      <c r="C63" s="914" t="s">
        <v>942</v>
      </c>
      <c r="D63" s="914" t="s">
        <v>707</v>
      </c>
      <c r="E63" s="914" t="s">
        <v>944</v>
      </c>
      <c r="F63" s="914" t="s">
        <v>945</v>
      </c>
      <c r="G63" s="914" t="s">
        <v>1139</v>
      </c>
      <c r="H63" s="917" t="s">
        <v>946</v>
      </c>
      <c r="I63" s="920" t="s">
        <v>947</v>
      </c>
      <c r="J63" s="922" t="s">
        <v>948</v>
      </c>
      <c r="K63" s="924" t="s">
        <v>928</v>
      </c>
      <c r="L63" s="925"/>
      <c r="M63" s="928" t="s">
        <v>929</v>
      </c>
      <c r="N63" s="929"/>
      <c r="O63" s="929"/>
      <c r="P63" s="929"/>
      <c r="Q63" s="929"/>
      <c r="R63" s="929"/>
      <c r="S63" s="929"/>
      <c r="T63" s="929"/>
      <c r="U63" s="929"/>
      <c r="V63" s="929"/>
      <c r="W63" s="929"/>
      <c r="X63" s="929"/>
      <c r="Y63" s="929"/>
      <c r="Z63" s="929"/>
      <c r="AA63" s="929"/>
      <c r="AB63" s="929"/>
      <c r="AC63" s="929"/>
      <c r="AD63" s="930"/>
    </row>
    <row r="64" spans="1:30">
      <c r="A64" s="935"/>
      <c r="B64" s="935"/>
      <c r="C64" s="935"/>
      <c r="D64" s="935"/>
      <c r="E64" s="935"/>
      <c r="F64" s="935"/>
      <c r="G64" s="915"/>
      <c r="H64" s="918"/>
      <c r="I64" s="921"/>
      <c r="J64" s="923"/>
      <c r="K64" s="926"/>
      <c r="L64" s="927"/>
      <c r="M64" s="931" t="s">
        <v>930</v>
      </c>
      <c r="N64" s="932"/>
      <c r="O64" s="931" t="s">
        <v>931</v>
      </c>
      <c r="P64" s="932"/>
      <c r="Q64" s="931" t="s">
        <v>932</v>
      </c>
      <c r="R64" s="932"/>
      <c r="S64" s="931" t="s">
        <v>933</v>
      </c>
      <c r="T64" s="932"/>
      <c r="U64" s="931" t="s">
        <v>934</v>
      </c>
      <c r="V64" s="932"/>
      <c r="W64" s="931" t="s">
        <v>935</v>
      </c>
      <c r="X64" s="932"/>
      <c r="Y64" s="931" t="s">
        <v>936</v>
      </c>
      <c r="Z64" s="932"/>
      <c r="AA64" s="931" t="s">
        <v>950</v>
      </c>
      <c r="AB64" s="932"/>
      <c r="AC64" s="931" t="s">
        <v>951</v>
      </c>
      <c r="AD64" s="932"/>
    </row>
    <row r="65" spans="1:32" ht="36">
      <c r="A65" s="936"/>
      <c r="B65" s="936"/>
      <c r="C65" s="936"/>
      <c r="D65" s="936"/>
      <c r="E65" s="936"/>
      <c r="F65" s="936"/>
      <c r="G65" s="916"/>
      <c r="H65" s="919"/>
      <c r="I65" s="574" t="s">
        <v>126</v>
      </c>
      <c r="J65" s="575" t="s">
        <v>938</v>
      </c>
      <c r="K65" s="576" t="s">
        <v>937</v>
      </c>
      <c r="L65" s="577" t="s">
        <v>949</v>
      </c>
      <c r="M65" s="576" t="s">
        <v>937</v>
      </c>
      <c r="N65" s="577" t="s">
        <v>949</v>
      </c>
      <c r="O65" s="576" t="s">
        <v>937</v>
      </c>
      <c r="P65" s="577" t="s">
        <v>949</v>
      </c>
      <c r="Q65" s="576" t="s">
        <v>937</v>
      </c>
      <c r="R65" s="577" t="s">
        <v>949</v>
      </c>
      <c r="S65" s="576" t="s">
        <v>937</v>
      </c>
      <c r="T65" s="577" t="s">
        <v>949</v>
      </c>
      <c r="U65" s="576" t="s">
        <v>937</v>
      </c>
      <c r="V65" s="577" t="s">
        <v>949</v>
      </c>
      <c r="W65" s="576" t="s">
        <v>937</v>
      </c>
      <c r="X65" s="577" t="s">
        <v>949</v>
      </c>
      <c r="Y65" s="576" t="s">
        <v>937</v>
      </c>
      <c r="Z65" s="577" t="s">
        <v>949</v>
      </c>
      <c r="AA65" s="576" t="s">
        <v>937</v>
      </c>
      <c r="AB65" s="577" t="s">
        <v>949</v>
      </c>
      <c r="AC65" s="576" t="s">
        <v>937</v>
      </c>
      <c r="AD65" s="577" t="s">
        <v>949</v>
      </c>
    </row>
    <row r="66" spans="1:32" s="19" customFormat="1" ht="18.75" thickBot="1">
      <c r="A66" s="310">
        <v>1</v>
      </c>
      <c r="B66" s="311" t="s">
        <v>2072</v>
      </c>
      <c r="C66" s="312" t="s">
        <v>911</v>
      </c>
      <c r="D66" s="314">
        <v>8</v>
      </c>
      <c r="E66" s="314" t="s">
        <v>912</v>
      </c>
      <c r="F66" s="314" t="s">
        <v>1387</v>
      </c>
      <c r="G66" s="314" t="s">
        <v>1405</v>
      </c>
      <c r="H66" s="578">
        <v>180</v>
      </c>
      <c r="I66" s="578">
        <v>180</v>
      </c>
      <c r="J66" s="579">
        <f>I66*100/H66</f>
        <v>100</v>
      </c>
      <c r="K66" s="578">
        <v>12</v>
      </c>
      <c r="L66" s="579">
        <f>K66*100/I66</f>
        <v>6.666666666666667</v>
      </c>
      <c r="M66" s="581">
        <v>0</v>
      </c>
      <c r="N66" s="579">
        <f>M66*100/I66</f>
        <v>0</v>
      </c>
      <c r="O66" s="581">
        <v>9</v>
      </c>
      <c r="P66" s="579">
        <f>O66*100/I66</f>
        <v>5</v>
      </c>
      <c r="Q66" s="581">
        <v>1</v>
      </c>
      <c r="R66" s="579">
        <f>Q66*100/I66</f>
        <v>0.55555555555555558</v>
      </c>
      <c r="S66" s="581">
        <v>0</v>
      </c>
      <c r="T66" s="579">
        <f>S66*100/I66</f>
        <v>0</v>
      </c>
      <c r="U66" s="581">
        <v>1</v>
      </c>
      <c r="V66" s="579">
        <f>U66*100/I66</f>
        <v>0.55555555555555558</v>
      </c>
      <c r="W66" s="581">
        <v>1</v>
      </c>
      <c r="X66" s="579">
        <f>W66*100/I66</f>
        <v>0.55555555555555558</v>
      </c>
      <c r="Y66" s="581">
        <v>0</v>
      </c>
      <c r="Z66" s="579">
        <f>Y66*100/I66</f>
        <v>0</v>
      </c>
      <c r="AA66" s="581">
        <v>0</v>
      </c>
      <c r="AB66" s="579">
        <f>AA66*100/I66</f>
        <v>0</v>
      </c>
      <c r="AC66" s="581">
        <v>0</v>
      </c>
      <c r="AD66" s="579">
        <f>AC66*100/I66</f>
        <v>0</v>
      </c>
      <c r="AE66" s="19">
        <v>1</v>
      </c>
      <c r="AF66" s="19">
        <v>1</v>
      </c>
    </row>
    <row r="67" spans="1:32" ht="19.5" thickTop="1" thickBot="1">
      <c r="A67" s="833" t="s">
        <v>123</v>
      </c>
      <c r="B67" s="834"/>
      <c r="C67" s="834"/>
      <c r="D67" s="834"/>
      <c r="E67" s="834"/>
      <c r="F67" s="834"/>
      <c r="G67" s="835"/>
      <c r="H67" s="596">
        <f>H66</f>
        <v>180</v>
      </c>
      <c r="I67" s="597">
        <f>I66</f>
        <v>180</v>
      </c>
      <c r="J67" s="598">
        <f>I67*100/H67</f>
        <v>100</v>
      </c>
      <c r="K67" s="597">
        <f>K66</f>
        <v>12</v>
      </c>
      <c r="L67" s="598">
        <f>K67*100/I67</f>
        <v>6.666666666666667</v>
      </c>
      <c r="M67" s="597">
        <f>M66</f>
        <v>0</v>
      </c>
      <c r="N67" s="598">
        <f>M67*100/I67</f>
        <v>0</v>
      </c>
      <c r="O67" s="597">
        <f>O66</f>
        <v>9</v>
      </c>
      <c r="P67" s="598">
        <f>O67*100/I67</f>
        <v>5</v>
      </c>
      <c r="Q67" s="597">
        <f>Q66</f>
        <v>1</v>
      </c>
      <c r="R67" s="598">
        <f>Q67*100/I67</f>
        <v>0.55555555555555558</v>
      </c>
      <c r="S67" s="597">
        <f>S66</f>
        <v>0</v>
      </c>
      <c r="T67" s="598">
        <f>S67*100/I67</f>
        <v>0</v>
      </c>
      <c r="U67" s="597">
        <f>U66</f>
        <v>1</v>
      </c>
      <c r="V67" s="598">
        <f>U67*100/I67</f>
        <v>0.55555555555555558</v>
      </c>
      <c r="W67" s="597">
        <f>W66</f>
        <v>1</v>
      </c>
      <c r="X67" s="598">
        <f>W67*100/I67</f>
        <v>0.55555555555555558</v>
      </c>
      <c r="Y67" s="597">
        <f>Y66</f>
        <v>0</v>
      </c>
      <c r="Z67" s="598">
        <f>Y67*100/I67</f>
        <v>0</v>
      </c>
      <c r="AA67" s="597">
        <f>AA66</f>
        <v>0</v>
      </c>
      <c r="AB67" s="598">
        <f>AA67*100/I67</f>
        <v>0</v>
      </c>
      <c r="AC67" s="597">
        <f>AC66</f>
        <v>0</v>
      </c>
      <c r="AD67" s="598">
        <f>AC67*100/I67</f>
        <v>0</v>
      </c>
    </row>
    <row r="68" spans="1:32" ht="18.75" thickTop="1"/>
    <row r="82" spans="1:32">
      <c r="A82" s="933" t="s">
        <v>2405</v>
      </c>
      <c r="B82" s="933"/>
      <c r="C82" s="933"/>
      <c r="D82" s="933"/>
      <c r="E82" s="933"/>
      <c r="F82" s="933"/>
      <c r="G82" s="933"/>
      <c r="H82" s="933"/>
      <c r="I82" s="933"/>
      <c r="J82" s="933"/>
      <c r="K82" s="933"/>
      <c r="L82" s="933"/>
      <c r="M82" s="933"/>
      <c r="N82" s="933"/>
      <c r="O82" s="933"/>
      <c r="P82" s="933"/>
      <c r="Q82" s="933"/>
      <c r="R82" s="933"/>
      <c r="S82" s="933"/>
      <c r="T82" s="933"/>
      <c r="U82" s="933"/>
      <c r="V82" s="933"/>
      <c r="W82" s="933"/>
      <c r="X82" s="933"/>
      <c r="Y82" s="933"/>
      <c r="Z82" s="933"/>
      <c r="AA82" s="933"/>
      <c r="AB82" s="933"/>
      <c r="AC82" s="933"/>
      <c r="AD82" s="933"/>
    </row>
    <row r="83" spans="1:32">
      <c r="A83" s="933" t="s">
        <v>133</v>
      </c>
      <c r="B83" s="933"/>
      <c r="C83" s="933"/>
      <c r="D83" s="933"/>
      <c r="E83" s="933"/>
      <c r="F83" s="933"/>
      <c r="G83" s="933"/>
      <c r="H83" s="933"/>
      <c r="I83" s="933"/>
      <c r="J83" s="933"/>
      <c r="K83" s="933"/>
      <c r="L83" s="933"/>
      <c r="M83" s="933"/>
      <c r="N83" s="933"/>
      <c r="O83" s="933"/>
      <c r="P83" s="933"/>
      <c r="Q83" s="933"/>
      <c r="R83" s="933"/>
      <c r="S83" s="933"/>
      <c r="T83" s="933"/>
      <c r="U83" s="933"/>
      <c r="V83" s="933"/>
      <c r="W83" s="933"/>
      <c r="X83" s="933"/>
      <c r="Y83" s="933"/>
      <c r="Z83" s="933"/>
      <c r="AA83" s="933"/>
      <c r="AB83" s="933"/>
      <c r="AC83" s="933"/>
      <c r="AD83" s="933"/>
    </row>
    <row r="84" spans="1:32">
      <c r="B84" s="934" t="s">
        <v>907</v>
      </c>
      <c r="C84" s="934"/>
      <c r="D84" s="934"/>
      <c r="E84" s="934"/>
      <c r="F84" s="934"/>
      <c r="G84" s="934"/>
      <c r="H84" s="934"/>
      <c r="I84" s="934"/>
      <c r="J84" s="934"/>
      <c r="K84" s="934"/>
      <c r="L84" s="934"/>
      <c r="M84" s="934"/>
      <c r="N84" s="934"/>
      <c r="O84" s="934"/>
      <c r="P84" s="934"/>
      <c r="Q84" s="934"/>
      <c r="R84" s="934"/>
      <c r="S84" s="934"/>
      <c r="T84" s="934"/>
      <c r="U84" s="934"/>
      <c r="V84" s="934"/>
      <c r="W84" s="934"/>
      <c r="X84" s="934"/>
      <c r="Y84" s="934"/>
      <c r="Z84" s="934"/>
      <c r="AA84" s="934"/>
      <c r="AB84" s="934"/>
      <c r="AC84" s="934"/>
      <c r="AD84" s="934"/>
    </row>
    <row r="85" spans="1:32">
      <c r="B85" s="615" t="s">
        <v>2001</v>
      </c>
      <c r="C85" s="615"/>
      <c r="D85" s="615"/>
      <c r="E85" s="615"/>
      <c r="F85" s="615"/>
      <c r="G85" s="615"/>
      <c r="H85" s="615"/>
      <c r="I85" s="615"/>
      <c r="J85" s="611"/>
      <c r="K85" s="612"/>
      <c r="L85" s="611"/>
      <c r="M85" s="612"/>
      <c r="N85" s="611"/>
      <c r="O85" s="612"/>
      <c r="P85" s="611"/>
      <c r="Q85" s="612"/>
      <c r="R85" s="611"/>
      <c r="S85" s="612"/>
      <c r="T85" s="611"/>
      <c r="U85" s="612"/>
      <c r="V85" s="611"/>
      <c r="W85" s="612"/>
      <c r="X85" s="611"/>
      <c r="Y85" s="612"/>
      <c r="Z85" s="611"/>
      <c r="AA85" s="612"/>
      <c r="AB85" s="611"/>
      <c r="AC85" s="612"/>
      <c r="AD85" s="611"/>
    </row>
    <row r="86" spans="1:32">
      <c r="B86" s="611"/>
      <c r="D86" s="613"/>
      <c r="F86" s="609"/>
      <c r="G86" s="609"/>
      <c r="H86" s="610"/>
      <c r="I86" s="610"/>
      <c r="J86" s="609"/>
      <c r="K86" s="610"/>
      <c r="L86" s="609"/>
      <c r="M86" s="610"/>
      <c r="N86" s="609"/>
      <c r="O86" s="610"/>
      <c r="P86" s="609"/>
      <c r="Q86" s="610"/>
      <c r="R86" s="609"/>
      <c r="S86" s="610"/>
      <c r="T86" s="609"/>
      <c r="U86" s="610"/>
      <c r="V86" s="609"/>
      <c r="W86" s="610"/>
      <c r="X86" s="609"/>
      <c r="Y86" s="610"/>
      <c r="Z86" s="609"/>
      <c r="AA86" s="610"/>
      <c r="AB86" s="609"/>
      <c r="AC86" s="610"/>
      <c r="AD86" s="609"/>
    </row>
    <row r="87" spans="1:32">
      <c r="B87" s="609"/>
      <c r="C87" s="609"/>
      <c r="D87" s="609"/>
      <c r="E87" s="609"/>
      <c r="F87" s="609"/>
      <c r="G87" s="609"/>
      <c r="H87" s="610"/>
      <c r="I87" s="610"/>
      <c r="J87" s="609"/>
      <c r="K87" s="610"/>
      <c r="L87" s="609"/>
      <c r="M87" s="610"/>
      <c r="N87" s="609"/>
      <c r="O87" s="610"/>
      <c r="P87" s="609"/>
      <c r="Q87" s="610"/>
      <c r="R87" s="609"/>
      <c r="S87" s="610"/>
      <c r="T87" s="609"/>
      <c r="U87" s="610"/>
      <c r="V87" s="609"/>
      <c r="W87" s="610"/>
      <c r="X87" s="609"/>
      <c r="Y87" s="610"/>
      <c r="Z87" s="609"/>
      <c r="AA87" s="610"/>
      <c r="AB87" s="609"/>
      <c r="AC87" s="610"/>
      <c r="AD87" s="609"/>
    </row>
    <row r="88" spans="1:32">
      <c r="A88" s="914" t="s">
        <v>940</v>
      </c>
      <c r="B88" s="914" t="s">
        <v>941</v>
      </c>
      <c r="C88" s="914" t="s">
        <v>942</v>
      </c>
      <c r="D88" s="914" t="s">
        <v>707</v>
      </c>
      <c r="E88" s="914" t="s">
        <v>944</v>
      </c>
      <c r="F88" s="914" t="s">
        <v>945</v>
      </c>
      <c r="G88" s="914" t="s">
        <v>1139</v>
      </c>
      <c r="H88" s="917" t="s">
        <v>946</v>
      </c>
      <c r="I88" s="920" t="s">
        <v>947</v>
      </c>
      <c r="J88" s="922" t="s">
        <v>948</v>
      </c>
      <c r="K88" s="924" t="s">
        <v>928</v>
      </c>
      <c r="L88" s="925"/>
      <c r="M88" s="928" t="s">
        <v>929</v>
      </c>
      <c r="N88" s="929"/>
      <c r="O88" s="929"/>
      <c r="P88" s="929"/>
      <c r="Q88" s="929"/>
      <c r="R88" s="929"/>
      <c r="S88" s="929"/>
      <c r="T88" s="929"/>
      <c r="U88" s="929"/>
      <c r="V88" s="929"/>
      <c r="W88" s="929"/>
      <c r="X88" s="929"/>
      <c r="Y88" s="929"/>
      <c r="Z88" s="929"/>
      <c r="AA88" s="929"/>
      <c r="AB88" s="929"/>
      <c r="AC88" s="929"/>
      <c r="AD88" s="930"/>
    </row>
    <row r="89" spans="1:32">
      <c r="A89" s="935"/>
      <c r="B89" s="935"/>
      <c r="C89" s="935"/>
      <c r="D89" s="935"/>
      <c r="E89" s="935"/>
      <c r="F89" s="935"/>
      <c r="G89" s="915"/>
      <c r="H89" s="918"/>
      <c r="I89" s="921"/>
      <c r="J89" s="923"/>
      <c r="K89" s="926"/>
      <c r="L89" s="927"/>
      <c r="M89" s="931" t="s">
        <v>930</v>
      </c>
      <c r="N89" s="932"/>
      <c r="O89" s="931" t="s">
        <v>931</v>
      </c>
      <c r="P89" s="932"/>
      <c r="Q89" s="931" t="s">
        <v>932</v>
      </c>
      <c r="R89" s="932"/>
      <c r="S89" s="931" t="s">
        <v>933</v>
      </c>
      <c r="T89" s="932"/>
      <c r="U89" s="931" t="s">
        <v>934</v>
      </c>
      <c r="V89" s="932"/>
      <c r="W89" s="931" t="s">
        <v>935</v>
      </c>
      <c r="X89" s="932"/>
      <c r="Y89" s="931" t="s">
        <v>936</v>
      </c>
      <c r="Z89" s="932"/>
      <c r="AA89" s="931" t="s">
        <v>950</v>
      </c>
      <c r="AB89" s="932"/>
      <c r="AC89" s="931" t="s">
        <v>951</v>
      </c>
      <c r="AD89" s="932"/>
    </row>
    <row r="90" spans="1:32" ht="36">
      <c r="A90" s="936"/>
      <c r="B90" s="936"/>
      <c r="C90" s="936"/>
      <c r="D90" s="936"/>
      <c r="E90" s="936"/>
      <c r="F90" s="936"/>
      <c r="G90" s="916"/>
      <c r="H90" s="919"/>
      <c r="I90" s="574" t="s">
        <v>126</v>
      </c>
      <c r="J90" s="575" t="s">
        <v>938</v>
      </c>
      <c r="K90" s="576" t="s">
        <v>937</v>
      </c>
      <c r="L90" s="577" t="s">
        <v>949</v>
      </c>
      <c r="M90" s="576" t="s">
        <v>937</v>
      </c>
      <c r="N90" s="577" t="s">
        <v>949</v>
      </c>
      <c r="O90" s="576" t="s">
        <v>937</v>
      </c>
      <c r="P90" s="577" t="s">
        <v>949</v>
      </c>
      <c r="Q90" s="576" t="s">
        <v>937</v>
      </c>
      <c r="R90" s="577" t="s">
        <v>949</v>
      </c>
      <c r="S90" s="576" t="s">
        <v>937</v>
      </c>
      <c r="T90" s="577" t="s">
        <v>949</v>
      </c>
      <c r="U90" s="576" t="s">
        <v>937</v>
      </c>
      <c r="V90" s="577" t="s">
        <v>949</v>
      </c>
      <c r="W90" s="576" t="s">
        <v>937</v>
      </c>
      <c r="X90" s="577" t="s">
        <v>949</v>
      </c>
      <c r="Y90" s="576" t="s">
        <v>937</v>
      </c>
      <c r="Z90" s="577" t="s">
        <v>949</v>
      </c>
      <c r="AA90" s="576" t="s">
        <v>937</v>
      </c>
      <c r="AB90" s="577" t="s">
        <v>949</v>
      </c>
      <c r="AC90" s="576" t="s">
        <v>937</v>
      </c>
      <c r="AD90" s="577" t="s">
        <v>949</v>
      </c>
    </row>
    <row r="91" spans="1:32" s="137" customFormat="1">
      <c r="A91" s="50">
        <v>1</v>
      </c>
      <c r="B91" s="346" t="s">
        <v>2000</v>
      </c>
      <c r="C91" s="50"/>
      <c r="D91" s="50">
        <v>7</v>
      </c>
      <c r="E91" s="50" t="s">
        <v>11</v>
      </c>
      <c r="F91" s="50" t="s">
        <v>1388</v>
      </c>
      <c r="G91" s="50" t="s">
        <v>1405</v>
      </c>
      <c r="H91" s="562">
        <v>25</v>
      </c>
      <c r="I91" s="562">
        <v>25</v>
      </c>
      <c r="J91" s="280">
        <f>(I91*100)/H91</f>
        <v>100</v>
      </c>
      <c r="K91" s="563">
        <v>16</v>
      </c>
      <c r="L91" s="280">
        <f>(K91*100)/I91</f>
        <v>64</v>
      </c>
      <c r="M91" s="564">
        <v>0</v>
      </c>
      <c r="N91" s="280">
        <f>(M91*100)/I91</f>
        <v>0</v>
      </c>
      <c r="O91" s="564">
        <v>16</v>
      </c>
      <c r="P91" s="280">
        <f>(O91*100)/I91</f>
        <v>64</v>
      </c>
      <c r="Q91" s="564">
        <v>0</v>
      </c>
      <c r="R91" s="280">
        <f>(Q91*100)/I91</f>
        <v>0</v>
      </c>
      <c r="S91" s="564">
        <v>0</v>
      </c>
      <c r="T91" s="280">
        <f>(S91*100)/I91</f>
        <v>0</v>
      </c>
      <c r="U91" s="564">
        <v>0</v>
      </c>
      <c r="V91" s="280">
        <f>(U91*100)/I91</f>
        <v>0</v>
      </c>
      <c r="W91" s="564">
        <v>0</v>
      </c>
      <c r="X91" s="280">
        <f>(W91*100)/I91</f>
        <v>0</v>
      </c>
      <c r="Y91" s="564">
        <v>0</v>
      </c>
      <c r="Z91" s="280">
        <f>(Y91*100)/I91</f>
        <v>0</v>
      </c>
      <c r="AA91" s="565">
        <v>0</v>
      </c>
      <c r="AB91" s="280">
        <f>(AA91*100)/I91</f>
        <v>0</v>
      </c>
      <c r="AC91" s="565">
        <v>0</v>
      </c>
      <c r="AD91" s="280">
        <f>(AC91*100)/I91</f>
        <v>0</v>
      </c>
      <c r="AE91" s="136">
        <v>1</v>
      </c>
      <c r="AF91" s="138">
        <v>1</v>
      </c>
    </row>
    <row r="92" spans="1:32" s="19" customFormat="1" ht="18.75" thickBot="1">
      <c r="A92" s="310">
        <v>2</v>
      </c>
      <c r="B92" s="311" t="s">
        <v>2088</v>
      </c>
      <c r="C92" s="312" t="s">
        <v>913</v>
      </c>
      <c r="D92" s="314">
        <v>2</v>
      </c>
      <c r="E92" s="314" t="s">
        <v>11</v>
      </c>
      <c r="F92" s="314" t="s">
        <v>1388</v>
      </c>
      <c r="G92" s="314" t="s">
        <v>1405</v>
      </c>
      <c r="H92" s="350">
        <v>101</v>
      </c>
      <c r="I92" s="350">
        <v>101</v>
      </c>
      <c r="J92" s="571">
        <f>I92/H92*100</f>
        <v>100</v>
      </c>
      <c r="K92" s="350">
        <v>7</v>
      </c>
      <c r="L92" s="571">
        <f>K92/I92*100</f>
        <v>6.9306930693069315</v>
      </c>
      <c r="M92" s="350">
        <v>0</v>
      </c>
      <c r="N92" s="571">
        <f>M92/I92*100</f>
        <v>0</v>
      </c>
      <c r="O92" s="350">
        <v>4</v>
      </c>
      <c r="P92" s="571">
        <f>O92/I92*100</f>
        <v>3.9603960396039604</v>
      </c>
      <c r="Q92" s="350">
        <v>3</v>
      </c>
      <c r="R92" s="571">
        <f>Q92/I92*100</f>
        <v>2.9702970297029703</v>
      </c>
      <c r="S92" s="350">
        <f>SUM(S81:S91)</f>
        <v>0</v>
      </c>
      <c r="T92" s="571">
        <f>S92/I92*100</f>
        <v>0</v>
      </c>
      <c r="U92" s="350">
        <f>SUM(U81:U91)</f>
        <v>0</v>
      </c>
      <c r="V92" s="571">
        <f>U92/I92*100</f>
        <v>0</v>
      </c>
      <c r="W92" s="350">
        <f>SUM(W81:W91)</f>
        <v>0</v>
      </c>
      <c r="X92" s="571">
        <f>W92/I92*100</f>
        <v>0</v>
      </c>
      <c r="Y92" s="350">
        <f>SUM(Y81:Y91)</f>
        <v>0</v>
      </c>
      <c r="Z92" s="571">
        <f>Y92/I92*100</f>
        <v>0</v>
      </c>
      <c r="AA92" s="350">
        <f>SUM(AA81:AA91)</f>
        <v>0</v>
      </c>
      <c r="AB92" s="571">
        <f>AA92/I92*100</f>
        <v>0</v>
      </c>
      <c r="AC92" s="350">
        <f>SUM(AC81:AC91)</f>
        <v>0</v>
      </c>
      <c r="AD92" s="571">
        <f>AC92/I92*100</f>
        <v>0</v>
      </c>
      <c r="AE92" s="19">
        <v>1</v>
      </c>
      <c r="AF92" s="19">
        <v>1</v>
      </c>
    </row>
    <row r="93" spans="1:32" ht="19.5" thickTop="1" thickBot="1">
      <c r="A93" s="833" t="s">
        <v>123</v>
      </c>
      <c r="B93" s="834"/>
      <c r="C93" s="834"/>
      <c r="D93" s="834"/>
      <c r="E93" s="834"/>
      <c r="F93" s="834"/>
      <c r="G93" s="835"/>
      <c r="H93" s="582">
        <f>SUM(H91:H92)</f>
        <v>126</v>
      </c>
      <c r="I93" s="582">
        <f>SUM(I91:I92)</f>
        <v>126</v>
      </c>
      <c r="J93" s="583">
        <f>I93/H93*100</f>
        <v>100</v>
      </c>
      <c r="K93" s="582">
        <f>SUM(K91:K92)</f>
        <v>23</v>
      </c>
      <c r="L93" s="583">
        <f>K93/I93*100</f>
        <v>18.253968253968253</v>
      </c>
      <c r="M93" s="582">
        <f>SUM(M91:M92)</f>
        <v>0</v>
      </c>
      <c r="N93" s="583">
        <f>M93/I93*100</f>
        <v>0</v>
      </c>
      <c r="O93" s="582">
        <f>SUM(O91:O92)</f>
        <v>20</v>
      </c>
      <c r="P93" s="583">
        <f>O93/I93*100</f>
        <v>15.873015873015872</v>
      </c>
      <c r="Q93" s="582">
        <f>SUM(Q91:Q92)</f>
        <v>3</v>
      </c>
      <c r="R93" s="583">
        <f>Q93/I93*100</f>
        <v>2.3809523809523809</v>
      </c>
      <c r="S93" s="582">
        <f>SUM(S91:S92)</f>
        <v>0</v>
      </c>
      <c r="T93" s="583">
        <f>S93/I93*100</f>
        <v>0</v>
      </c>
      <c r="U93" s="582">
        <f>SUM(U91:U92)</f>
        <v>0</v>
      </c>
      <c r="V93" s="583">
        <f>U93/I93*100</f>
        <v>0</v>
      </c>
      <c r="W93" s="582">
        <f>SUM(W91:W92)</f>
        <v>0</v>
      </c>
      <c r="X93" s="583">
        <f>W93/I93*100</f>
        <v>0</v>
      </c>
      <c r="Y93" s="582">
        <f>SUM(Y91:Y92)</f>
        <v>0</v>
      </c>
      <c r="Z93" s="583">
        <f>Y93/I93*100</f>
        <v>0</v>
      </c>
      <c r="AA93" s="582">
        <f>SUM(AA91:AA92)</f>
        <v>0</v>
      </c>
      <c r="AB93" s="583">
        <f>AA93/I93*100</f>
        <v>0</v>
      </c>
      <c r="AC93" s="582">
        <f>SUM(AC91:AC92)</f>
        <v>0</v>
      </c>
      <c r="AD93" s="583">
        <f>AC93/I93*100</f>
        <v>0</v>
      </c>
    </row>
    <row r="94" spans="1:32" ht="18.75" thickTop="1"/>
    <row r="110" spans="1:30">
      <c r="A110" s="933" t="s">
        <v>2405</v>
      </c>
      <c r="B110" s="933"/>
      <c r="C110" s="933"/>
      <c r="D110" s="933"/>
      <c r="E110" s="933"/>
      <c r="F110" s="933"/>
      <c r="G110" s="933"/>
      <c r="H110" s="933"/>
      <c r="I110" s="933"/>
      <c r="J110" s="933"/>
      <c r="K110" s="933"/>
      <c r="L110" s="933"/>
      <c r="M110" s="933"/>
      <c r="N110" s="933"/>
      <c r="O110" s="933"/>
      <c r="P110" s="933"/>
      <c r="Q110" s="933"/>
      <c r="R110" s="933"/>
      <c r="S110" s="933"/>
      <c r="T110" s="933"/>
      <c r="U110" s="933"/>
      <c r="V110" s="933"/>
      <c r="W110" s="933"/>
      <c r="X110" s="933"/>
      <c r="Y110" s="933"/>
      <c r="Z110" s="933"/>
      <c r="AA110" s="933"/>
      <c r="AB110" s="933"/>
      <c r="AC110" s="933"/>
      <c r="AD110" s="933"/>
    </row>
    <row r="111" spans="1:30">
      <c r="A111" s="933" t="s">
        <v>133</v>
      </c>
      <c r="B111" s="933"/>
      <c r="C111" s="933"/>
      <c r="D111" s="933"/>
      <c r="E111" s="933"/>
      <c r="F111" s="933"/>
      <c r="G111" s="933"/>
      <c r="H111" s="933"/>
      <c r="I111" s="933"/>
      <c r="J111" s="933"/>
      <c r="K111" s="933"/>
      <c r="L111" s="933"/>
      <c r="M111" s="933"/>
      <c r="N111" s="933"/>
      <c r="O111" s="933"/>
      <c r="P111" s="933"/>
      <c r="Q111" s="933"/>
      <c r="R111" s="933"/>
      <c r="S111" s="933"/>
      <c r="T111" s="933"/>
      <c r="U111" s="933"/>
      <c r="V111" s="933"/>
      <c r="W111" s="933"/>
      <c r="X111" s="933"/>
      <c r="Y111" s="933"/>
      <c r="Z111" s="933"/>
      <c r="AA111" s="933"/>
      <c r="AB111" s="933"/>
      <c r="AC111" s="933"/>
      <c r="AD111" s="933"/>
    </row>
    <row r="112" spans="1:30">
      <c r="A112" s="609"/>
      <c r="B112" s="609"/>
      <c r="C112" s="609"/>
      <c r="D112" s="609"/>
      <c r="E112" s="609"/>
      <c r="F112" s="609"/>
      <c r="G112" s="609"/>
      <c r="H112" s="610"/>
      <c r="I112" s="610"/>
      <c r="J112" s="609"/>
      <c r="K112" s="610"/>
      <c r="L112" s="609"/>
      <c r="M112" s="610"/>
      <c r="N112" s="609"/>
      <c r="O112" s="610"/>
      <c r="P112" s="609"/>
      <c r="Q112" s="610"/>
      <c r="R112" s="609"/>
      <c r="S112" s="610"/>
      <c r="T112" s="609"/>
      <c r="U112" s="610"/>
      <c r="V112" s="609"/>
      <c r="W112" s="610"/>
      <c r="X112" s="609"/>
      <c r="Y112" s="610"/>
      <c r="Z112" s="609"/>
      <c r="AA112" s="610"/>
      <c r="AB112" s="609"/>
      <c r="AC112" s="610"/>
      <c r="AD112" s="609"/>
    </row>
    <row r="113" spans="1:32">
      <c r="B113" s="934" t="s">
        <v>907</v>
      </c>
      <c r="C113" s="934"/>
      <c r="D113" s="934"/>
      <c r="E113" s="934"/>
      <c r="F113" s="934"/>
      <c r="G113" s="934"/>
      <c r="H113" s="934"/>
      <c r="I113" s="934"/>
      <c r="J113" s="934"/>
      <c r="K113" s="934"/>
      <c r="L113" s="934"/>
      <c r="M113" s="934"/>
      <c r="N113" s="934"/>
      <c r="O113" s="934"/>
      <c r="P113" s="934"/>
      <c r="Q113" s="934"/>
      <c r="R113" s="934"/>
      <c r="S113" s="934"/>
      <c r="T113" s="934"/>
      <c r="U113" s="934"/>
      <c r="V113" s="934"/>
      <c r="W113" s="934"/>
      <c r="X113" s="934"/>
      <c r="Y113" s="934"/>
      <c r="Z113" s="934"/>
      <c r="AA113" s="934"/>
      <c r="AB113" s="934"/>
      <c r="AC113" s="934"/>
      <c r="AD113" s="934"/>
    </row>
    <row r="114" spans="1:32">
      <c r="B114" s="615" t="s">
        <v>927</v>
      </c>
      <c r="C114" s="615"/>
      <c r="D114" s="615"/>
      <c r="E114" s="615"/>
      <c r="F114" s="615"/>
      <c r="G114" s="615"/>
      <c r="H114" s="615"/>
      <c r="I114" s="612"/>
      <c r="J114" s="611"/>
      <c r="K114" s="612"/>
      <c r="L114" s="611"/>
      <c r="M114" s="612"/>
      <c r="N114" s="611"/>
      <c r="O114" s="612"/>
      <c r="P114" s="611"/>
      <c r="Q114" s="612"/>
      <c r="R114" s="611"/>
      <c r="S114" s="612"/>
      <c r="T114" s="611"/>
      <c r="U114" s="612"/>
      <c r="V114" s="611"/>
      <c r="W114" s="612"/>
      <c r="X114" s="611"/>
      <c r="Y114" s="612"/>
      <c r="Z114" s="611"/>
      <c r="AA114" s="612"/>
      <c r="AB114" s="611"/>
      <c r="AC114" s="612"/>
      <c r="AD114" s="611"/>
    </row>
    <row r="115" spans="1:32">
      <c r="B115" s="611"/>
      <c r="D115" s="613"/>
      <c r="F115" s="609"/>
      <c r="G115" s="609"/>
      <c r="H115" s="610"/>
      <c r="I115" s="610"/>
      <c r="J115" s="609"/>
      <c r="K115" s="610"/>
      <c r="L115" s="609"/>
      <c r="M115" s="610"/>
      <c r="N115" s="609"/>
      <c r="O115" s="610"/>
      <c r="P115" s="609"/>
      <c r="Q115" s="610"/>
      <c r="R115" s="609"/>
      <c r="S115" s="610"/>
      <c r="T115" s="609"/>
      <c r="U115" s="610"/>
      <c r="V115" s="609"/>
      <c r="W115" s="610"/>
      <c r="X115" s="609"/>
      <c r="Y115" s="610"/>
      <c r="Z115" s="609"/>
      <c r="AA115" s="610"/>
      <c r="AB115" s="609"/>
      <c r="AC115" s="610"/>
      <c r="AD115" s="609"/>
    </row>
    <row r="116" spans="1:32">
      <c r="B116" s="609"/>
      <c r="C116" s="609"/>
      <c r="D116" s="609"/>
      <c r="E116" s="609"/>
      <c r="F116" s="609"/>
      <c r="G116" s="609"/>
      <c r="H116" s="610"/>
      <c r="I116" s="610"/>
      <c r="J116" s="609"/>
      <c r="K116" s="610"/>
      <c r="L116" s="609"/>
      <c r="M116" s="610"/>
      <c r="N116" s="609"/>
      <c r="O116" s="610"/>
      <c r="P116" s="609"/>
      <c r="Q116" s="610"/>
      <c r="R116" s="609"/>
      <c r="S116" s="610"/>
      <c r="T116" s="609"/>
      <c r="U116" s="610"/>
      <c r="V116" s="609"/>
      <c r="W116" s="610"/>
      <c r="X116" s="609"/>
      <c r="Y116" s="610"/>
      <c r="Z116" s="609"/>
      <c r="AA116" s="610"/>
      <c r="AB116" s="609"/>
      <c r="AC116" s="610"/>
      <c r="AD116" s="609"/>
    </row>
    <row r="117" spans="1:32">
      <c r="A117" s="914" t="s">
        <v>940</v>
      </c>
      <c r="B117" s="914" t="s">
        <v>941</v>
      </c>
      <c r="C117" s="914" t="s">
        <v>942</v>
      </c>
      <c r="D117" s="914" t="s">
        <v>707</v>
      </c>
      <c r="E117" s="914" t="s">
        <v>944</v>
      </c>
      <c r="F117" s="914" t="s">
        <v>945</v>
      </c>
      <c r="G117" s="914" t="s">
        <v>1139</v>
      </c>
      <c r="H117" s="917" t="s">
        <v>946</v>
      </c>
      <c r="I117" s="920" t="s">
        <v>947</v>
      </c>
      <c r="J117" s="922" t="s">
        <v>948</v>
      </c>
      <c r="K117" s="924" t="s">
        <v>928</v>
      </c>
      <c r="L117" s="925"/>
      <c r="M117" s="928" t="s">
        <v>929</v>
      </c>
      <c r="N117" s="929"/>
      <c r="O117" s="929"/>
      <c r="P117" s="929"/>
      <c r="Q117" s="929"/>
      <c r="R117" s="929"/>
      <c r="S117" s="929"/>
      <c r="T117" s="929"/>
      <c r="U117" s="929"/>
      <c r="V117" s="929"/>
      <c r="W117" s="929"/>
      <c r="X117" s="929"/>
      <c r="Y117" s="929"/>
      <c r="Z117" s="929"/>
      <c r="AA117" s="929"/>
      <c r="AB117" s="929"/>
      <c r="AC117" s="929"/>
      <c r="AD117" s="930"/>
    </row>
    <row r="118" spans="1:32">
      <c r="A118" s="935"/>
      <c r="B118" s="935"/>
      <c r="C118" s="935"/>
      <c r="D118" s="935"/>
      <c r="E118" s="935"/>
      <c r="F118" s="935"/>
      <c r="G118" s="915"/>
      <c r="H118" s="918"/>
      <c r="I118" s="921"/>
      <c r="J118" s="923"/>
      <c r="K118" s="926"/>
      <c r="L118" s="927"/>
      <c r="M118" s="931" t="s">
        <v>930</v>
      </c>
      <c r="N118" s="932"/>
      <c r="O118" s="931" t="s">
        <v>931</v>
      </c>
      <c r="P118" s="932"/>
      <c r="Q118" s="931" t="s">
        <v>932</v>
      </c>
      <c r="R118" s="932"/>
      <c r="S118" s="931" t="s">
        <v>933</v>
      </c>
      <c r="T118" s="932"/>
      <c r="U118" s="931" t="s">
        <v>934</v>
      </c>
      <c r="V118" s="932"/>
      <c r="W118" s="931" t="s">
        <v>935</v>
      </c>
      <c r="X118" s="932"/>
      <c r="Y118" s="931" t="s">
        <v>936</v>
      </c>
      <c r="Z118" s="932"/>
      <c r="AA118" s="931" t="s">
        <v>950</v>
      </c>
      <c r="AB118" s="932"/>
      <c r="AC118" s="931" t="s">
        <v>951</v>
      </c>
      <c r="AD118" s="932"/>
    </row>
    <row r="119" spans="1:32" ht="36">
      <c r="A119" s="936"/>
      <c r="B119" s="936"/>
      <c r="C119" s="936"/>
      <c r="D119" s="936"/>
      <c r="E119" s="936"/>
      <c r="F119" s="936"/>
      <c r="G119" s="916"/>
      <c r="H119" s="919"/>
      <c r="I119" s="574" t="s">
        <v>126</v>
      </c>
      <c r="J119" s="575" t="s">
        <v>938</v>
      </c>
      <c r="K119" s="576" t="s">
        <v>937</v>
      </c>
      <c r="L119" s="577" t="s">
        <v>949</v>
      </c>
      <c r="M119" s="576" t="s">
        <v>937</v>
      </c>
      <c r="N119" s="577" t="s">
        <v>949</v>
      </c>
      <c r="O119" s="576" t="s">
        <v>937</v>
      </c>
      <c r="P119" s="577" t="s">
        <v>949</v>
      </c>
      <c r="Q119" s="576" t="s">
        <v>937</v>
      </c>
      <c r="R119" s="577" t="s">
        <v>949</v>
      </c>
      <c r="S119" s="576" t="s">
        <v>937</v>
      </c>
      <c r="T119" s="577" t="s">
        <v>949</v>
      </c>
      <c r="U119" s="576" t="s">
        <v>937</v>
      </c>
      <c r="V119" s="577" t="s">
        <v>949</v>
      </c>
      <c r="W119" s="576" t="s">
        <v>937</v>
      </c>
      <c r="X119" s="577" t="s">
        <v>949</v>
      </c>
      <c r="Y119" s="576" t="s">
        <v>937</v>
      </c>
      <c r="Z119" s="577" t="s">
        <v>949</v>
      </c>
      <c r="AA119" s="576" t="s">
        <v>937</v>
      </c>
      <c r="AB119" s="577" t="s">
        <v>949</v>
      </c>
      <c r="AC119" s="576" t="s">
        <v>937</v>
      </c>
      <c r="AD119" s="577" t="s">
        <v>949</v>
      </c>
    </row>
    <row r="120" spans="1:32" s="19" customFormat="1" ht="18.75" thickBot="1">
      <c r="A120" s="310">
        <v>1</v>
      </c>
      <c r="B120" s="311" t="s">
        <v>2350</v>
      </c>
      <c r="C120" s="312" t="s">
        <v>914</v>
      </c>
      <c r="D120" s="314">
        <v>4</v>
      </c>
      <c r="E120" s="314" t="s">
        <v>1382</v>
      </c>
      <c r="F120" s="314" t="s">
        <v>1386</v>
      </c>
      <c r="G120" s="314" t="s">
        <v>1405</v>
      </c>
      <c r="H120" s="599">
        <v>254</v>
      </c>
      <c r="I120" s="599">
        <v>70</v>
      </c>
      <c r="J120" s="600">
        <f>I120/H120*100</f>
        <v>27.559055118110237</v>
      </c>
      <c r="K120" s="599">
        <v>9</v>
      </c>
      <c r="L120" s="600">
        <f>K120/I120*100</f>
        <v>12.857142857142856</v>
      </c>
      <c r="M120" s="599">
        <f>SUM(M109:M119)</f>
        <v>0</v>
      </c>
      <c r="N120" s="600">
        <f>M120/I120*100</f>
        <v>0</v>
      </c>
      <c r="O120" s="599">
        <v>8</v>
      </c>
      <c r="P120" s="600">
        <f>O120/I120*100</f>
        <v>11.428571428571429</v>
      </c>
      <c r="Q120" s="599">
        <v>1</v>
      </c>
      <c r="R120" s="600">
        <f>Q120/I120*100</f>
        <v>1.4285714285714286</v>
      </c>
      <c r="S120" s="599">
        <f>SUM(S109:S119)</f>
        <v>0</v>
      </c>
      <c r="T120" s="600">
        <f>S120/I120*100</f>
        <v>0</v>
      </c>
      <c r="U120" s="599">
        <f>SUM(U109:U119)</f>
        <v>0</v>
      </c>
      <c r="V120" s="600">
        <f>U120/I120*100</f>
        <v>0</v>
      </c>
      <c r="W120" s="599">
        <f>SUM(W109:W119)</f>
        <v>0</v>
      </c>
      <c r="X120" s="600">
        <f>W120/I120*100</f>
        <v>0</v>
      </c>
      <c r="Y120" s="599">
        <f>SUM(Y109:Y119)</f>
        <v>0</v>
      </c>
      <c r="Z120" s="600">
        <f>Y120/I120*100</f>
        <v>0</v>
      </c>
      <c r="AA120" s="599">
        <f>SUM(AA109:AA119)</f>
        <v>0</v>
      </c>
      <c r="AB120" s="600">
        <f>AA120/I120*100</f>
        <v>0</v>
      </c>
      <c r="AC120" s="599">
        <f>SUM(AC109:AC119)</f>
        <v>0</v>
      </c>
      <c r="AD120" s="600">
        <f>AC120/I120*100</f>
        <v>0</v>
      </c>
      <c r="AE120" s="19">
        <v>1</v>
      </c>
      <c r="AF120" s="19">
        <v>1</v>
      </c>
    </row>
    <row r="121" spans="1:32" ht="19.5" thickTop="1" thickBot="1">
      <c r="A121" s="833" t="s">
        <v>123</v>
      </c>
      <c r="B121" s="834"/>
      <c r="C121" s="834"/>
      <c r="D121" s="834"/>
      <c r="E121" s="834"/>
      <c r="F121" s="834"/>
      <c r="G121" s="835"/>
      <c r="H121" s="582">
        <f>SUM(H120)</f>
        <v>254</v>
      </c>
      <c r="I121" s="582">
        <f>SUM(I120)</f>
        <v>70</v>
      </c>
      <c r="J121" s="583">
        <f>I121/H121*100</f>
        <v>27.559055118110237</v>
      </c>
      <c r="K121" s="582">
        <f>SUM(K120)</f>
        <v>9</v>
      </c>
      <c r="L121" s="583">
        <f>K121/I121*100</f>
        <v>12.857142857142856</v>
      </c>
      <c r="M121" s="582">
        <f>SUM(M120)</f>
        <v>0</v>
      </c>
      <c r="N121" s="583">
        <f>M121/I121*100</f>
        <v>0</v>
      </c>
      <c r="O121" s="582">
        <f>SUM(O120)</f>
        <v>8</v>
      </c>
      <c r="P121" s="583">
        <f>O121/I121*100</f>
        <v>11.428571428571429</v>
      </c>
      <c r="Q121" s="582">
        <f>SUM(Q120)</f>
        <v>1</v>
      </c>
      <c r="R121" s="583">
        <f>Q121/I121*100</f>
        <v>1.4285714285714286</v>
      </c>
      <c r="S121" s="582">
        <f>SUM(S120)</f>
        <v>0</v>
      </c>
      <c r="T121" s="583">
        <f>S121/I121*100</f>
        <v>0</v>
      </c>
      <c r="U121" s="582">
        <f>SUM(U120)</f>
        <v>0</v>
      </c>
      <c r="V121" s="583">
        <f>U121/I121*100</f>
        <v>0</v>
      </c>
      <c r="W121" s="582">
        <f>SUM(W120)</f>
        <v>0</v>
      </c>
      <c r="X121" s="583">
        <f>W121/I121*100</f>
        <v>0</v>
      </c>
      <c r="Y121" s="582">
        <f>SUM(Y120)</f>
        <v>0</v>
      </c>
      <c r="Z121" s="583">
        <f>Y121/I121*100</f>
        <v>0</v>
      </c>
      <c r="AA121" s="582">
        <f>SUM(AA120)</f>
        <v>0</v>
      </c>
      <c r="AB121" s="583">
        <f>AA121/I121*100</f>
        <v>0</v>
      </c>
      <c r="AC121" s="582">
        <f>SUM(AC120)</f>
        <v>0</v>
      </c>
      <c r="AD121" s="583">
        <f>AC121/I121*100</f>
        <v>0</v>
      </c>
    </row>
    <row r="122" spans="1:32" ht="18.75" thickTop="1"/>
    <row r="137" spans="1:30">
      <c r="A137" s="933" t="s">
        <v>2405</v>
      </c>
      <c r="B137" s="933"/>
      <c r="C137" s="933"/>
      <c r="D137" s="933"/>
      <c r="E137" s="933"/>
      <c r="F137" s="933"/>
      <c r="G137" s="933"/>
      <c r="H137" s="933"/>
      <c r="I137" s="933"/>
      <c r="J137" s="933"/>
      <c r="K137" s="933"/>
      <c r="L137" s="933"/>
      <c r="M137" s="933"/>
      <c r="N137" s="933"/>
      <c r="O137" s="933"/>
      <c r="P137" s="933"/>
      <c r="Q137" s="933"/>
      <c r="R137" s="933"/>
      <c r="S137" s="933"/>
      <c r="T137" s="933"/>
      <c r="U137" s="933"/>
      <c r="V137" s="933"/>
      <c r="W137" s="933"/>
      <c r="X137" s="933"/>
      <c r="Y137" s="933"/>
      <c r="Z137" s="933"/>
      <c r="AA137" s="933"/>
      <c r="AB137" s="933"/>
      <c r="AC137" s="933"/>
      <c r="AD137" s="933"/>
    </row>
    <row r="138" spans="1:30">
      <c r="A138" s="933" t="s">
        <v>133</v>
      </c>
      <c r="B138" s="933"/>
      <c r="C138" s="933"/>
      <c r="D138" s="933"/>
      <c r="E138" s="933"/>
      <c r="F138" s="933"/>
      <c r="G138" s="933"/>
      <c r="H138" s="933"/>
      <c r="I138" s="933"/>
      <c r="J138" s="933"/>
      <c r="K138" s="933"/>
      <c r="L138" s="933"/>
      <c r="M138" s="933"/>
      <c r="N138" s="933"/>
      <c r="O138" s="933"/>
      <c r="P138" s="933"/>
      <c r="Q138" s="933"/>
      <c r="R138" s="933"/>
      <c r="S138" s="933"/>
      <c r="T138" s="933"/>
      <c r="U138" s="933"/>
      <c r="V138" s="933"/>
      <c r="W138" s="933"/>
      <c r="X138" s="933"/>
      <c r="Y138" s="933"/>
      <c r="Z138" s="933"/>
      <c r="AA138" s="933"/>
      <c r="AB138" s="933"/>
      <c r="AC138" s="933"/>
      <c r="AD138" s="933"/>
    </row>
    <row r="139" spans="1:30">
      <c r="A139" s="609"/>
      <c r="B139" s="609"/>
      <c r="C139" s="609"/>
      <c r="D139" s="609"/>
      <c r="E139" s="609"/>
      <c r="F139" s="609"/>
      <c r="G139" s="609"/>
      <c r="H139" s="610"/>
      <c r="I139" s="610"/>
      <c r="J139" s="609"/>
      <c r="K139" s="610"/>
      <c r="L139" s="609"/>
      <c r="M139" s="610"/>
      <c r="N139" s="609"/>
      <c r="O139" s="610"/>
      <c r="P139" s="609"/>
      <c r="Q139" s="610"/>
      <c r="R139" s="609"/>
      <c r="S139" s="610"/>
      <c r="T139" s="609"/>
      <c r="U139" s="610"/>
      <c r="V139" s="609"/>
      <c r="W139" s="610"/>
      <c r="X139" s="609"/>
      <c r="Y139" s="610"/>
      <c r="Z139" s="609"/>
      <c r="AA139" s="610"/>
      <c r="AB139" s="609"/>
      <c r="AC139" s="610"/>
      <c r="AD139" s="609"/>
    </row>
    <row r="140" spans="1:30">
      <c r="B140" s="934" t="s">
        <v>907</v>
      </c>
      <c r="C140" s="934"/>
      <c r="D140" s="934"/>
      <c r="E140" s="934"/>
      <c r="F140" s="934"/>
      <c r="G140" s="934"/>
      <c r="H140" s="934"/>
      <c r="I140" s="934"/>
      <c r="J140" s="934"/>
      <c r="K140" s="934"/>
      <c r="L140" s="934"/>
      <c r="M140" s="934"/>
      <c r="N140" s="934"/>
      <c r="O140" s="934"/>
      <c r="P140" s="934"/>
      <c r="Q140" s="934"/>
      <c r="R140" s="934"/>
      <c r="S140" s="934"/>
      <c r="T140" s="934"/>
      <c r="U140" s="934"/>
      <c r="V140" s="934"/>
      <c r="W140" s="934"/>
      <c r="X140" s="934"/>
      <c r="Y140" s="934"/>
      <c r="Z140" s="934"/>
      <c r="AA140" s="934"/>
      <c r="AB140" s="934"/>
      <c r="AC140" s="934"/>
      <c r="AD140" s="934"/>
    </row>
    <row r="141" spans="1:30">
      <c r="B141" s="934" t="s">
        <v>926</v>
      </c>
      <c r="C141" s="934"/>
      <c r="D141" s="934"/>
      <c r="E141" s="934"/>
      <c r="F141" s="934"/>
      <c r="G141" s="934"/>
      <c r="H141" s="934"/>
      <c r="I141" s="934"/>
      <c r="J141" s="611"/>
      <c r="K141" s="612"/>
      <c r="L141" s="611"/>
      <c r="M141" s="612"/>
      <c r="N141" s="611"/>
      <c r="O141" s="612"/>
      <c r="P141" s="611"/>
      <c r="Q141" s="612"/>
      <c r="R141" s="611"/>
      <c r="S141" s="612"/>
      <c r="T141" s="611"/>
      <c r="U141" s="612"/>
      <c r="V141" s="611"/>
      <c r="W141" s="612"/>
      <c r="X141" s="611"/>
      <c r="Y141" s="612"/>
      <c r="Z141" s="611"/>
      <c r="AA141" s="612"/>
      <c r="AB141" s="611"/>
      <c r="AC141" s="612"/>
      <c r="AD141" s="611"/>
    </row>
    <row r="142" spans="1:30">
      <c r="B142" s="611"/>
      <c r="D142" s="613"/>
      <c r="F142" s="609"/>
      <c r="G142" s="609"/>
      <c r="H142" s="610"/>
      <c r="I142" s="610"/>
      <c r="J142" s="609"/>
      <c r="K142" s="610"/>
      <c r="L142" s="609"/>
      <c r="M142" s="610"/>
      <c r="N142" s="609"/>
      <c r="O142" s="610"/>
      <c r="P142" s="609"/>
      <c r="Q142" s="610"/>
      <c r="R142" s="609"/>
      <c r="S142" s="610"/>
      <c r="T142" s="609"/>
      <c r="U142" s="610"/>
      <c r="V142" s="609"/>
      <c r="W142" s="610"/>
      <c r="X142" s="609"/>
      <c r="Y142" s="610"/>
      <c r="Z142" s="609"/>
      <c r="AA142" s="610"/>
      <c r="AB142" s="609"/>
      <c r="AC142" s="610"/>
      <c r="AD142" s="609"/>
    </row>
    <row r="143" spans="1:30">
      <c r="B143" s="609"/>
      <c r="C143" s="609"/>
      <c r="D143" s="609"/>
      <c r="E143" s="609"/>
      <c r="F143" s="609"/>
      <c r="G143" s="609"/>
      <c r="H143" s="610"/>
      <c r="I143" s="610"/>
      <c r="J143" s="609"/>
      <c r="K143" s="610"/>
      <c r="L143" s="609"/>
      <c r="M143" s="610"/>
      <c r="N143" s="609"/>
      <c r="O143" s="610"/>
      <c r="P143" s="609"/>
      <c r="Q143" s="610"/>
      <c r="R143" s="609"/>
      <c r="S143" s="610"/>
      <c r="T143" s="609"/>
      <c r="U143" s="610"/>
      <c r="V143" s="609"/>
      <c r="W143" s="610"/>
      <c r="X143" s="609"/>
      <c r="Y143" s="610"/>
      <c r="Z143" s="609"/>
      <c r="AA143" s="610"/>
      <c r="AB143" s="609"/>
      <c r="AC143" s="610"/>
      <c r="AD143" s="609"/>
    </row>
    <row r="144" spans="1:30">
      <c r="A144" s="914" t="s">
        <v>940</v>
      </c>
      <c r="B144" s="914" t="s">
        <v>941</v>
      </c>
      <c r="C144" s="914" t="s">
        <v>942</v>
      </c>
      <c r="D144" s="914" t="s">
        <v>707</v>
      </c>
      <c r="E144" s="914" t="s">
        <v>944</v>
      </c>
      <c r="F144" s="914" t="s">
        <v>945</v>
      </c>
      <c r="G144" s="914" t="s">
        <v>1139</v>
      </c>
      <c r="H144" s="917" t="s">
        <v>946</v>
      </c>
      <c r="I144" s="920" t="s">
        <v>947</v>
      </c>
      <c r="J144" s="922" t="s">
        <v>948</v>
      </c>
      <c r="K144" s="924" t="s">
        <v>928</v>
      </c>
      <c r="L144" s="925"/>
      <c r="M144" s="928" t="s">
        <v>929</v>
      </c>
      <c r="N144" s="929"/>
      <c r="O144" s="929"/>
      <c r="P144" s="929"/>
      <c r="Q144" s="929"/>
      <c r="R144" s="929"/>
      <c r="S144" s="929"/>
      <c r="T144" s="929"/>
      <c r="U144" s="929"/>
      <c r="V144" s="929"/>
      <c r="W144" s="929"/>
      <c r="X144" s="929"/>
      <c r="Y144" s="929"/>
      <c r="Z144" s="929"/>
      <c r="AA144" s="929"/>
      <c r="AB144" s="929"/>
      <c r="AC144" s="929"/>
      <c r="AD144" s="930"/>
    </row>
    <row r="145" spans="1:32">
      <c r="A145" s="935"/>
      <c r="B145" s="935"/>
      <c r="C145" s="935"/>
      <c r="D145" s="935"/>
      <c r="E145" s="935"/>
      <c r="F145" s="935"/>
      <c r="G145" s="915"/>
      <c r="H145" s="918"/>
      <c r="I145" s="921"/>
      <c r="J145" s="923"/>
      <c r="K145" s="926"/>
      <c r="L145" s="927"/>
      <c r="M145" s="931" t="s">
        <v>930</v>
      </c>
      <c r="N145" s="932"/>
      <c r="O145" s="931" t="s">
        <v>931</v>
      </c>
      <c r="P145" s="932"/>
      <c r="Q145" s="931" t="s">
        <v>932</v>
      </c>
      <c r="R145" s="932"/>
      <c r="S145" s="931" t="s">
        <v>933</v>
      </c>
      <c r="T145" s="932"/>
      <c r="U145" s="931" t="s">
        <v>934</v>
      </c>
      <c r="V145" s="932"/>
      <c r="W145" s="931" t="s">
        <v>935</v>
      </c>
      <c r="X145" s="932"/>
      <c r="Y145" s="931" t="s">
        <v>936</v>
      </c>
      <c r="Z145" s="932"/>
      <c r="AA145" s="931" t="s">
        <v>950</v>
      </c>
      <c r="AB145" s="932"/>
      <c r="AC145" s="931" t="s">
        <v>951</v>
      </c>
      <c r="AD145" s="932"/>
    </row>
    <row r="146" spans="1:32" ht="36">
      <c r="A146" s="936"/>
      <c r="B146" s="936"/>
      <c r="C146" s="936"/>
      <c r="D146" s="936"/>
      <c r="E146" s="936"/>
      <c r="F146" s="936"/>
      <c r="G146" s="916"/>
      <c r="H146" s="919"/>
      <c r="I146" s="574" t="s">
        <v>126</v>
      </c>
      <c r="J146" s="575" t="s">
        <v>938</v>
      </c>
      <c r="K146" s="576" t="s">
        <v>937</v>
      </c>
      <c r="L146" s="577" t="s">
        <v>949</v>
      </c>
      <c r="M146" s="576" t="s">
        <v>937</v>
      </c>
      <c r="N146" s="577" t="s">
        <v>949</v>
      </c>
      <c r="O146" s="576" t="s">
        <v>937</v>
      </c>
      <c r="P146" s="577" t="s">
        <v>949</v>
      </c>
      <c r="Q146" s="576" t="s">
        <v>937</v>
      </c>
      <c r="R146" s="577" t="s">
        <v>949</v>
      </c>
      <c r="S146" s="576" t="s">
        <v>937</v>
      </c>
      <c r="T146" s="577" t="s">
        <v>949</v>
      </c>
      <c r="U146" s="576" t="s">
        <v>937</v>
      </c>
      <c r="V146" s="577" t="s">
        <v>949</v>
      </c>
      <c r="W146" s="576" t="s">
        <v>937</v>
      </c>
      <c r="X146" s="577" t="s">
        <v>949</v>
      </c>
      <c r="Y146" s="576" t="s">
        <v>937</v>
      </c>
      <c r="Z146" s="577" t="s">
        <v>949</v>
      </c>
      <c r="AA146" s="576" t="s">
        <v>937</v>
      </c>
      <c r="AB146" s="577" t="s">
        <v>949</v>
      </c>
      <c r="AC146" s="576" t="s">
        <v>937</v>
      </c>
      <c r="AD146" s="577" t="s">
        <v>949</v>
      </c>
    </row>
    <row r="147" spans="1:32" s="9" customFormat="1" ht="18.75" thickBot="1">
      <c r="A147" s="310">
        <v>1</v>
      </c>
      <c r="B147" s="311" t="s">
        <v>2246</v>
      </c>
      <c r="C147" s="312" t="s">
        <v>915</v>
      </c>
      <c r="D147" s="314">
        <v>6</v>
      </c>
      <c r="E147" s="314" t="s">
        <v>311</v>
      </c>
      <c r="F147" s="314" t="s">
        <v>311</v>
      </c>
      <c r="G147" s="314" t="s">
        <v>1405</v>
      </c>
      <c r="H147" s="599">
        <v>245</v>
      </c>
      <c r="I147" s="599">
        <v>245</v>
      </c>
      <c r="J147" s="600">
        <f>I147/H147*100</f>
        <v>100</v>
      </c>
      <c r="K147" s="599">
        <v>40</v>
      </c>
      <c r="L147" s="600">
        <f>K147/I147*100</f>
        <v>16.326530612244898</v>
      </c>
      <c r="M147" s="599">
        <v>3</v>
      </c>
      <c r="N147" s="600">
        <f>M147/I147*100</f>
        <v>1.2244897959183674</v>
      </c>
      <c r="O147" s="599">
        <v>6</v>
      </c>
      <c r="P147" s="600">
        <f>O147/I147*100</f>
        <v>2.4489795918367347</v>
      </c>
      <c r="Q147" s="599">
        <v>31</v>
      </c>
      <c r="R147" s="600">
        <f>Q147/I147*100</f>
        <v>12.653061224489795</v>
      </c>
      <c r="S147" s="599">
        <f>SUM(S136:S146)</f>
        <v>0</v>
      </c>
      <c r="T147" s="600">
        <f>S147/I147*100</f>
        <v>0</v>
      </c>
      <c r="U147" s="599">
        <f>SUM(U136:U146)</f>
        <v>0</v>
      </c>
      <c r="V147" s="600">
        <f>U147/I147*100</f>
        <v>0</v>
      </c>
      <c r="W147" s="599">
        <f>SUM(W136:W146)</f>
        <v>0</v>
      </c>
      <c r="X147" s="600">
        <f>W147/I147*100</f>
        <v>0</v>
      </c>
      <c r="Y147" s="599">
        <f>SUM(Y136:Y146)</f>
        <v>0</v>
      </c>
      <c r="Z147" s="600">
        <f>Y147/I147*100</f>
        <v>0</v>
      </c>
      <c r="AA147" s="599">
        <f>SUM(AA136:AA146)</f>
        <v>0</v>
      </c>
      <c r="AB147" s="600">
        <f>AA147/I147*100</f>
        <v>0</v>
      </c>
      <c r="AC147" s="599">
        <f>SUM(AC136:AC146)</f>
        <v>0</v>
      </c>
      <c r="AD147" s="600">
        <f>AC147/I147*100</f>
        <v>0</v>
      </c>
      <c r="AE147" s="9">
        <v>1</v>
      </c>
      <c r="AF147" s="9">
        <v>1</v>
      </c>
    </row>
    <row r="148" spans="1:32" ht="19.5" thickTop="1" thickBot="1">
      <c r="A148" s="833" t="s">
        <v>123</v>
      </c>
      <c r="B148" s="834"/>
      <c r="C148" s="834"/>
      <c r="D148" s="834"/>
      <c r="E148" s="834"/>
      <c r="F148" s="834"/>
      <c r="G148" s="835"/>
      <c r="H148" s="582">
        <f>SUM(H147)</f>
        <v>245</v>
      </c>
      <c r="I148" s="582">
        <f>SUM(I147)</f>
        <v>245</v>
      </c>
      <c r="J148" s="583">
        <f>I148/H148*100</f>
        <v>100</v>
      </c>
      <c r="K148" s="582">
        <f>SUM(K147)</f>
        <v>40</v>
      </c>
      <c r="L148" s="583">
        <f>K148/I148*100</f>
        <v>16.326530612244898</v>
      </c>
      <c r="M148" s="582">
        <f>SUM(M147)</f>
        <v>3</v>
      </c>
      <c r="N148" s="583">
        <f>M148/I148*100</f>
        <v>1.2244897959183674</v>
      </c>
      <c r="O148" s="582">
        <f>SUM(O147)</f>
        <v>6</v>
      </c>
      <c r="P148" s="583">
        <f>O148/I148*100</f>
        <v>2.4489795918367347</v>
      </c>
      <c r="Q148" s="582">
        <f>SUM(Q147)</f>
        <v>31</v>
      </c>
      <c r="R148" s="583">
        <f>Q148/I148*100</f>
        <v>12.653061224489795</v>
      </c>
      <c r="S148" s="582">
        <f>SUM(S147)</f>
        <v>0</v>
      </c>
      <c r="T148" s="583">
        <f>S148/I148*100</f>
        <v>0</v>
      </c>
      <c r="U148" s="582">
        <f>SUM(U147)</f>
        <v>0</v>
      </c>
      <c r="V148" s="583">
        <f>U148/I148*100</f>
        <v>0</v>
      </c>
      <c r="W148" s="582">
        <f>SUM(W147)</f>
        <v>0</v>
      </c>
      <c r="X148" s="583">
        <f>W148/I148*100</f>
        <v>0</v>
      </c>
      <c r="Y148" s="582">
        <f>SUM(Y147)</f>
        <v>0</v>
      </c>
      <c r="Z148" s="583">
        <f>Y148/I148*100</f>
        <v>0</v>
      </c>
      <c r="AA148" s="582">
        <f>SUM(AA147)</f>
        <v>0</v>
      </c>
      <c r="AB148" s="583">
        <f>AA148/I148*100</f>
        <v>0</v>
      </c>
      <c r="AC148" s="582">
        <f>SUM(AC147)</f>
        <v>0</v>
      </c>
      <c r="AD148" s="583">
        <f>AC148/I148*100</f>
        <v>0</v>
      </c>
    </row>
    <row r="149" spans="1:32" ht="18.75" thickTop="1"/>
    <row r="164" spans="1:32">
      <c r="A164" s="933" t="s">
        <v>2405</v>
      </c>
      <c r="B164" s="933"/>
      <c r="C164" s="933"/>
      <c r="D164" s="933"/>
      <c r="E164" s="933"/>
      <c r="F164" s="933"/>
      <c r="G164" s="933"/>
      <c r="H164" s="933"/>
      <c r="I164" s="933"/>
      <c r="J164" s="933"/>
      <c r="K164" s="933"/>
      <c r="L164" s="933"/>
      <c r="M164" s="933"/>
      <c r="N164" s="933"/>
      <c r="O164" s="933"/>
      <c r="P164" s="933"/>
      <c r="Q164" s="933"/>
      <c r="R164" s="933"/>
      <c r="S164" s="933"/>
      <c r="T164" s="933"/>
      <c r="U164" s="933"/>
      <c r="V164" s="933"/>
      <c r="W164" s="933"/>
      <c r="X164" s="933"/>
      <c r="Y164" s="933"/>
      <c r="Z164" s="933"/>
      <c r="AA164" s="933"/>
      <c r="AB164" s="933"/>
      <c r="AC164" s="933"/>
      <c r="AD164" s="933"/>
    </row>
    <row r="165" spans="1:32">
      <c r="A165" s="933" t="s">
        <v>133</v>
      </c>
      <c r="B165" s="933"/>
      <c r="C165" s="933"/>
      <c r="D165" s="933"/>
      <c r="E165" s="933"/>
      <c r="F165" s="933"/>
      <c r="G165" s="933"/>
      <c r="H165" s="933"/>
      <c r="I165" s="933"/>
      <c r="J165" s="933"/>
      <c r="K165" s="933"/>
      <c r="L165" s="933"/>
      <c r="M165" s="933"/>
      <c r="N165" s="933"/>
      <c r="O165" s="933"/>
      <c r="P165" s="933"/>
      <c r="Q165" s="933"/>
      <c r="R165" s="933"/>
      <c r="S165" s="933"/>
      <c r="T165" s="933"/>
      <c r="U165" s="933"/>
      <c r="V165" s="933"/>
      <c r="W165" s="933"/>
      <c r="X165" s="933"/>
      <c r="Y165" s="933"/>
      <c r="Z165" s="933"/>
      <c r="AA165" s="933"/>
      <c r="AB165" s="933"/>
      <c r="AC165" s="933"/>
      <c r="AD165" s="933"/>
    </row>
    <row r="166" spans="1:32">
      <c r="A166" s="609"/>
      <c r="B166" s="609"/>
      <c r="C166" s="609"/>
      <c r="D166" s="609"/>
      <c r="E166" s="609"/>
      <c r="F166" s="609"/>
      <c r="G166" s="609"/>
      <c r="H166" s="610"/>
      <c r="I166" s="610"/>
      <c r="J166" s="609"/>
      <c r="K166" s="610"/>
      <c r="L166" s="609"/>
      <c r="M166" s="610"/>
      <c r="N166" s="609"/>
      <c r="O166" s="610"/>
      <c r="P166" s="609"/>
      <c r="Q166" s="610"/>
      <c r="R166" s="609"/>
      <c r="S166" s="610"/>
      <c r="T166" s="609"/>
      <c r="U166" s="610"/>
      <c r="V166" s="609"/>
      <c r="W166" s="610"/>
      <c r="X166" s="609"/>
      <c r="Y166" s="610"/>
      <c r="Z166" s="609"/>
      <c r="AA166" s="610"/>
      <c r="AB166" s="609"/>
      <c r="AC166" s="610"/>
      <c r="AD166" s="609"/>
    </row>
    <row r="167" spans="1:32">
      <c r="B167" s="934" t="s">
        <v>907</v>
      </c>
      <c r="C167" s="934"/>
      <c r="D167" s="934"/>
      <c r="E167" s="934"/>
      <c r="F167" s="934"/>
      <c r="G167" s="934"/>
      <c r="H167" s="934"/>
      <c r="I167" s="934"/>
      <c r="J167" s="934"/>
      <c r="K167" s="934"/>
      <c r="L167" s="934"/>
      <c r="M167" s="934"/>
      <c r="N167" s="934"/>
      <c r="O167" s="934"/>
      <c r="P167" s="934"/>
      <c r="Q167" s="934"/>
      <c r="R167" s="934"/>
      <c r="S167" s="934"/>
      <c r="T167" s="934"/>
      <c r="U167" s="934"/>
      <c r="V167" s="934"/>
      <c r="W167" s="934"/>
      <c r="X167" s="934"/>
      <c r="Y167" s="934"/>
      <c r="Z167" s="934"/>
      <c r="AA167" s="934"/>
      <c r="AB167" s="934"/>
      <c r="AC167" s="934"/>
      <c r="AD167" s="934"/>
    </row>
    <row r="168" spans="1:32">
      <c r="B168" s="615" t="s">
        <v>2004</v>
      </c>
      <c r="C168" s="615"/>
      <c r="D168" s="615"/>
      <c r="E168" s="615"/>
      <c r="F168" s="615"/>
      <c r="G168" s="615"/>
      <c r="H168" s="615"/>
      <c r="I168" s="615"/>
      <c r="J168" s="611"/>
      <c r="K168" s="612"/>
      <c r="L168" s="611"/>
      <c r="M168" s="612"/>
      <c r="N168" s="611"/>
      <c r="O168" s="612"/>
      <c r="P168" s="611"/>
      <c r="Q168" s="612"/>
      <c r="R168" s="611"/>
      <c r="S168" s="612"/>
      <c r="T168" s="611"/>
      <c r="U168" s="612"/>
      <c r="V168" s="611"/>
      <c r="W168" s="612"/>
      <c r="X168" s="611"/>
      <c r="Y168" s="612"/>
      <c r="Z168" s="611"/>
      <c r="AA168" s="612"/>
      <c r="AB168" s="611"/>
      <c r="AC168" s="612"/>
      <c r="AD168" s="611"/>
    </row>
    <row r="169" spans="1:32">
      <c r="B169" s="611"/>
      <c r="D169" s="613"/>
      <c r="F169" s="609"/>
      <c r="G169" s="609"/>
      <c r="H169" s="610"/>
      <c r="I169" s="610"/>
      <c r="J169" s="609"/>
      <c r="K169" s="610"/>
      <c r="L169" s="609"/>
      <c r="M169" s="610"/>
      <c r="N169" s="609"/>
      <c r="O169" s="610"/>
      <c r="P169" s="609"/>
      <c r="Q169" s="610"/>
      <c r="R169" s="609"/>
      <c r="S169" s="610"/>
      <c r="T169" s="609"/>
      <c r="U169" s="610"/>
      <c r="V169" s="609"/>
      <c r="W169" s="610"/>
      <c r="X169" s="609"/>
      <c r="Y169" s="610"/>
      <c r="Z169" s="609"/>
      <c r="AA169" s="610"/>
      <c r="AB169" s="609"/>
      <c r="AC169" s="610"/>
      <c r="AD169" s="609"/>
    </row>
    <row r="170" spans="1:32">
      <c r="B170" s="609"/>
      <c r="C170" s="609"/>
      <c r="D170" s="609"/>
      <c r="E170" s="609"/>
      <c r="F170" s="609"/>
      <c r="G170" s="609"/>
      <c r="H170" s="610"/>
      <c r="I170" s="610"/>
      <c r="J170" s="609"/>
      <c r="K170" s="610"/>
      <c r="L170" s="609"/>
      <c r="M170" s="610"/>
      <c r="N170" s="609"/>
      <c r="O170" s="610"/>
      <c r="P170" s="609"/>
      <c r="Q170" s="610"/>
      <c r="R170" s="609"/>
      <c r="S170" s="610"/>
      <c r="T170" s="609"/>
      <c r="U170" s="610"/>
      <c r="V170" s="609"/>
      <c r="W170" s="610"/>
      <c r="X170" s="609"/>
      <c r="Y170" s="610"/>
      <c r="Z170" s="609"/>
      <c r="AA170" s="610"/>
      <c r="AB170" s="609"/>
      <c r="AC170" s="610"/>
      <c r="AD170" s="609"/>
    </row>
    <row r="171" spans="1:32">
      <c r="A171" s="914" t="s">
        <v>940</v>
      </c>
      <c r="B171" s="914" t="s">
        <v>941</v>
      </c>
      <c r="C171" s="914" t="s">
        <v>942</v>
      </c>
      <c r="D171" s="914" t="s">
        <v>707</v>
      </c>
      <c r="E171" s="914" t="s">
        <v>944</v>
      </c>
      <c r="F171" s="914" t="s">
        <v>945</v>
      </c>
      <c r="G171" s="914" t="s">
        <v>1139</v>
      </c>
      <c r="H171" s="917" t="s">
        <v>946</v>
      </c>
      <c r="I171" s="920" t="s">
        <v>947</v>
      </c>
      <c r="J171" s="922" t="s">
        <v>948</v>
      </c>
      <c r="K171" s="924" t="s">
        <v>928</v>
      </c>
      <c r="L171" s="925"/>
      <c r="M171" s="928" t="s">
        <v>929</v>
      </c>
      <c r="N171" s="929"/>
      <c r="O171" s="929"/>
      <c r="P171" s="929"/>
      <c r="Q171" s="929"/>
      <c r="R171" s="929"/>
      <c r="S171" s="929"/>
      <c r="T171" s="929"/>
      <c r="U171" s="929"/>
      <c r="V171" s="929"/>
      <c r="W171" s="929"/>
      <c r="X171" s="929"/>
      <c r="Y171" s="929"/>
      <c r="Z171" s="929"/>
      <c r="AA171" s="929"/>
      <c r="AB171" s="929"/>
      <c r="AC171" s="929"/>
      <c r="AD171" s="930"/>
    </row>
    <row r="172" spans="1:32">
      <c r="A172" s="935"/>
      <c r="B172" s="935"/>
      <c r="C172" s="935"/>
      <c r="D172" s="935"/>
      <c r="E172" s="935"/>
      <c r="F172" s="935"/>
      <c r="G172" s="915"/>
      <c r="H172" s="918"/>
      <c r="I172" s="921"/>
      <c r="J172" s="923"/>
      <c r="K172" s="926"/>
      <c r="L172" s="927"/>
      <c r="M172" s="931" t="s">
        <v>930</v>
      </c>
      <c r="N172" s="932"/>
      <c r="O172" s="931" t="s">
        <v>931</v>
      </c>
      <c r="P172" s="932"/>
      <c r="Q172" s="931" t="s">
        <v>932</v>
      </c>
      <c r="R172" s="932"/>
      <c r="S172" s="931" t="s">
        <v>933</v>
      </c>
      <c r="T172" s="932"/>
      <c r="U172" s="931" t="s">
        <v>934</v>
      </c>
      <c r="V172" s="932"/>
      <c r="W172" s="931" t="s">
        <v>935</v>
      </c>
      <c r="X172" s="932"/>
      <c r="Y172" s="931" t="s">
        <v>936</v>
      </c>
      <c r="Z172" s="932"/>
      <c r="AA172" s="931" t="s">
        <v>950</v>
      </c>
      <c r="AB172" s="932"/>
      <c r="AC172" s="931" t="s">
        <v>951</v>
      </c>
      <c r="AD172" s="932"/>
    </row>
    <row r="173" spans="1:32" ht="36">
      <c r="A173" s="936"/>
      <c r="B173" s="936"/>
      <c r="C173" s="936"/>
      <c r="D173" s="936"/>
      <c r="E173" s="936"/>
      <c r="F173" s="936"/>
      <c r="G173" s="916"/>
      <c r="H173" s="919"/>
      <c r="I173" s="574" t="s">
        <v>126</v>
      </c>
      <c r="J173" s="575" t="s">
        <v>938</v>
      </c>
      <c r="K173" s="576" t="s">
        <v>937</v>
      </c>
      <c r="L173" s="577" t="s">
        <v>949</v>
      </c>
      <c r="M173" s="576" t="s">
        <v>937</v>
      </c>
      <c r="N173" s="577" t="s">
        <v>949</v>
      </c>
      <c r="O173" s="576" t="s">
        <v>937</v>
      </c>
      <c r="P173" s="577" t="s">
        <v>949</v>
      </c>
      <c r="Q173" s="576" t="s">
        <v>937</v>
      </c>
      <c r="R173" s="577" t="s">
        <v>949</v>
      </c>
      <c r="S173" s="576" t="s">
        <v>937</v>
      </c>
      <c r="T173" s="577" t="s">
        <v>949</v>
      </c>
      <c r="U173" s="576" t="s">
        <v>937</v>
      </c>
      <c r="V173" s="577" t="s">
        <v>949</v>
      </c>
      <c r="W173" s="576" t="s">
        <v>937</v>
      </c>
      <c r="X173" s="577" t="s">
        <v>949</v>
      </c>
      <c r="Y173" s="576" t="s">
        <v>937</v>
      </c>
      <c r="Z173" s="577" t="s">
        <v>949</v>
      </c>
      <c r="AA173" s="576" t="s">
        <v>937</v>
      </c>
      <c r="AB173" s="577" t="s">
        <v>949</v>
      </c>
      <c r="AC173" s="576" t="s">
        <v>937</v>
      </c>
      <c r="AD173" s="577" t="s">
        <v>949</v>
      </c>
    </row>
    <row r="174" spans="1:32" ht="18.75" thickBot="1">
      <c r="A174" s="310">
        <v>1</v>
      </c>
      <c r="B174" s="311" t="s">
        <v>2247</v>
      </c>
      <c r="C174" s="312" t="s">
        <v>1873</v>
      </c>
      <c r="D174" s="314"/>
      <c r="E174" s="314" t="s">
        <v>1431</v>
      </c>
      <c r="F174" s="314" t="s">
        <v>1440</v>
      </c>
      <c r="G174" s="314" t="s">
        <v>1445</v>
      </c>
      <c r="H174" s="339"/>
      <c r="I174" s="339"/>
      <c r="J174" s="362"/>
      <c r="K174" s="339"/>
      <c r="L174" s="362"/>
      <c r="M174" s="415"/>
      <c r="N174" s="362"/>
      <c r="O174" s="415"/>
      <c r="P174" s="362"/>
      <c r="Q174" s="415"/>
      <c r="R174" s="362"/>
      <c r="S174" s="415"/>
      <c r="T174" s="362"/>
      <c r="U174" s="415"/>
      <c r="V174" s="362"/>
      <c r="W174" s="415"/>
      <c r="X174" s="362"/>
      <c r="Y174" s="415"/>
      <c r="Z174" s="362"/>
      <c r="AA174" s="415"/>
      <c r="AB174" s="362"/>
      <c r="AC174" s="415"/>
      <c r="AD174" s="362"/>
      <c r="AE174">
        <v>1</v>
      </c>
      <c r="AF174">
        <v>0</v>
      </c>
    </row>
    <row r="175" spans="1:32" ht="19.5" thickTop="1" thickBot="1">
      <c r="A175" s="833" t="s">
        <v>123</v>
      </c>
      <c r="B175" s="834"/>
      <c r="C175" s="834"/>
      <c r="D175" s="834"/>
      <c r="E175" s="834"/>
      <c r="F175" s="834"/>
      <c r="G175" s="835"/>
      <c r="H175" s="582">
        <f>SUM(H164:H174)</f>
        <v>0</v>
      </c>
      <c r="I175" s="582">
        <f>SUM(I164:I174)</f>
        <v>0</v>
      </c>
      <c r="J175" s="583" t="e">
        <f>I175/H175*100</f>
        <v>#DIV/0!</v>
      </c>
      <c r="K175" s="582">
        <f>SUM(K164:K174)</f>
        <v>0</v>
      </c>
      <c r="L175" s="583" t="e">
        <f>K175/I175*100</f>
        <v>#DIV/0!</v>
      </c>
      <c r="M175" s="582">
        <f>SUM(M164:M174)</f>
        <v>0</v>
      </c>
      <c r="N175" s="583" t="e">
        <f>M175/I175*100</f>
        <v>#DIV/0!</v>
      </c>
      <c r="O175" s="582">
        <f>SUM(O164:O174)</f>
        <v>0</v>
      </c>
      <c r="P175" s="583" t="e">
        <f>O175/I175*100</f>
        <v>#DIV/0!</v>
      </c>
      <c r="Q175" s="582">
        <f>SUM(Q164:Q174)</f>
        <v>0</v>
      </c>
      <c r="R175" s="583" t="e">
        <f>Q175/I175*100</f>
        <v>#DIV/0!</v>
      </c>
      <c r="S175" s="582">
        <f>SUM(S164:S174)</f>
        <v>0</v>
      </c>
      <c r="T175" s="583" t="e">
        <f>S175/I175*100</f>
        <v>#DIV/0!</v>
      </c>
      <c r="U175" s="582">
        <f>SUM(U164:U174)</f>
        <v>0</v>
      </c>
      <c r="V175" s="583" t="e">
        <f>U175/I175*100</f>
        <v>#DIV/0!</v>
      </c>
      <c r="W175" s="582">
        <f>SUM(W164:W174)</f>
        <v>0</v>
      </c>
      <c r="X175" s="583" t="e">
        <f>W175/I175*100</f>
        <v>#DIV/0!</v>
      </c>
      <c r="Y175" s="582">
        <f>SUM(Y164:Y174)</f>
        <v>0</v>
      </c>
      <c r="Z175" s="583" t="e">
        <f>Y175/I175*100</f>
        <v>#DIV/0!</v>
      </c>
      <c r="AA175" s="582">
        <f>SUM(AA164:AA174)</f>
        <v>0</v>
      </c>
      <c r="AB175" s="583" t="e">
        <f>AA175/I175*100</f>
        <v>#DIV/0!</v>
      </c>
      <c r="AC175" s="582">
        <f>SUM(AC164:AC174)</f>
        <v>0</v>
      </c>
      <c r="AD175" s="583" t="e">
        <f>AC175/I175*100</f>
        <v>#DIV/0!</v>
      </c>
    </row>
    <row r="176" spans="1:32" ht="18.75" thickTop="1"/>
    <row r="177" spans="1:30">
      <c r="A177" s="584" t="s">
        <v>1874</v>
      </c>
    </row>
    <row r="188" spans="1:30">
      <c r="A188" s="933" t="s">
        <v>2405</v>
      </c>
      <c r="B188" s="933"/>
      <c r="C188" s="933"/>
      <c r="D188" s="933"/>
      <c r="E188" s="933"/>
      <c r="F188" s="933"/>
      <c r="G188" s="933"/>
      <c r="H188" s="933"/>
      <c r="I188" s="933"/>
      <c r="J188" s="933"/>
      <c r="K188" s="933"/>
      <c r="L188" s="933"/>
      <c r="M188" s="933"/>
      <c r="N188" s="933"/>
      <c r="O188" s="933"/>
      <c r="P188" s="933"/>
      <c r="Q188" s="933"/>
      <c r="R188" s="933"/>
      <c r="S188" s="933"/>
      <c r="T188" s="933"/>
      <c r="U188" s="933"/>
      <c r="V188" s="933"/>
      <c r="W188" s="933"/>
      <c r="X188" s="933"/>
      <c r="Y188" s="933"/>
      <c r="Z188" s="933"/>
      <c r="AA188" s="933"/>
      <c r="AB188" s="933"/>
      <c r="AC188" s="933"/>
      <c r="AD188" s="933"/>
    </row>
    <row r="189" spans="1:30">
      <c r="A189" s="933" t="s">
        <v>133</v>
      </c>
      <c r="B189" s="933"/>
      <c r="C189" s="933"/>
      <c r="D189" s="933"/>
      <c r="E189" s="933"/>
      <c r="F189" s="933"/>
      <c r="G189" s="933"/>
      <c r="H189" s="933"/>
      <c r="I189" s="933"/>
      <c r="J189" s="933"/>
      <c r="K189" s="933"/>
      <c r="L189" s="933"/>
      <c r="M189" s="933"/>
      <c r="N189" s="933"/>
      <c r="O189" s="933"/>
      <c r="P189" s="933"/>
      <c r="Q189" s="933"/>
      <c r="R189" s="933"/>
      <c r="S189" s="933"/>
      <c r="T189" s="933"/>
      <c r="U189" s="933"/>
      <c r="V189" s="933"/>
      <c r="W189" s="933"/>
      <c r="X189" s="933"/>
      <c r="Y189" s="933"/>
      <c r="Z189" s="933"/>
      <c r="AA189" s="933"/>
      <c r="AB189" s="933"/>
      <c r="AC189" s="933"/>
      <c r="AD189" s="933"/>
    </row>
    <row r="190" spans="1:30">
      <c r="A190" s="609"/>
      <c r="B190" s="609"/>
      <c r="C190" s="609"/>
      <c r="D190" s="609"/>
      <c r="E190" s="609"/>
      <c r="F190" s="609"/>
      <c r="G190" s="609"/>
      <c r="H190" s="610"/>
      <c r="I190" s="610"/>
      <c r="J190" s="609"/>
      <c r="K190" s="610"/>
      <c r="L190" s="609"/>
      <c r="M190" s="610"/>
      <c r="N190" s="609"/>
      <c r="O190" s="610"/>
      <c r="P190" s="609"/>
      <c r="Q190" s="610"/>
      <c r="R190" s="609"/>
      <c r="S190" s="610"/>
      <c r="T190" s="609"/>
      <c r="U190" s="610"/>
      <c r="V190" s="609"/>
      <c r="W190" s="610"/>
      <c r="X190" s="609"/>
      <c r="Y190" s="610"/>
      <c r="Z190" s="609"/>
      <c r="AA190" s="610"/>
      <c r="AB190" s="609"/>
      <c r="AC190" s="610"/>
      <c r="AD190" s="609"/>
    </row>
    <row r="191" spans="1:30">
      <c r="B191" s="934" t="s">
        <v>907</v>
      </c>
      <c r="C191" s="934"/>
      <c r="D191" s="934"/>
      <c r="E191" s="934"/>
      <c r="F191" s="934"/>
      <c r="G191" s="934"/>
      <c r="H191" s="934"/>
      <c r="I191" s="934"/>
      <c r="J191" s="934"/>
      <c r="K191" s="934"/>
      <c r="L191" s="934"/>
      <c r="M191" s="934"/>
      <c r="N191" s="934"/>
      <c r="O191" s="934"/>
      <c r="P191" s="934"/>
      <c r="Q191" s="934"/>
      <c r="R191" s="934"/>
      <c r="S191" s="934"/>
      <c r="T191" s="934"/>
      <c r="U191" s="934"/>
      <c r="V191" s="934"/>
      <c r="W191" s="934"/>
      <c r="X191" s="934"/>
      <c r="Y191" s="934"/>
      <c r="Z191" s="934"/>
      <c r="AA191" s="934"/>
      <c r="AB191" s="934"/>
      <c r="AC191" s="934"/>
      <c r="AD191" s="934"/>
    </row>
    <row r="192" spans="1:30">
      <c r="B192" s="615" t="s">
        <v>2005</v>
      </c>
      <c r="C192" s="615"/>
      <c r="D192" s="615"/>
      <c r="E192" s="615"/>
      <c r="F192" s="615"/>
      <c r="G192" s="615"/>
      <c r="H192" s="615"/>
      <c r="I192" s="615"/>
      <c r="J192" s="611"/>
      <c r="K192" s="612"/>
      <c r="L192" s="611"/>
      <c r="M192" s="612"/>
      <c r="N192" s="611"/>
      <c r="O192" s="612"/>
      <c r="P192" s="611"/>
      <c r="Q192" s="612"/>
      <c r="R192" s="611"/>
      <c r="S192" s="612"/>
      <c r="T192" s="611"/>
      <c r="U192" s="612"/>
      <c r="V192" s="611"/>
      <c r="W192" s="612"/>
      <c r="X192" s="611"/>
      <c r="Y192" s="612"/>
      <c r="Z192" s="611"/>
      <c r="AA192" s="612"/>
      <c r="AB192" s="611"/>
      <c r="AC192" s="612"/>
      <c r="AD192" s="611"/>
    </row>
    <row r="193" spans="1:32">
      <c r="B193" s="611"/>
      <c r="D193" s="613"/>
      <c r="F193" s="609"/>
      <c r="G193" s="609"/>
      <c r="H193" s="610"/>
      <c r="I193" s="610"/>
      <c r="J193" s="609"/>
      <c r="K193" s="610"/>
      <c r="L193" s="609"/>
      <c r="M193" s="610"/>
      <c r="N193" s="609"/>
      <c r="O193" s="610"/>
      <c r="P193" s="609"/>
      <c r="Q193" s="610"/>
      <c r="R193" s="609"/>
      <c r="S193" s="610"/>
      <c r="T193" s="609"/>
      <c r="U193" s="610"/>
      <c r="V193" s="609"/>
      <c r="W193" s="610"/>
      <c r="X193" s="609"/>
      <c r="Y193" s="610"/>
      <c r="Z193" s="609"/>
      <c r="AA193" s="610"/>
      <c r="AB193" s="609"/>
      <c r="AC193" s="610"/>
      <c r="AD193" s="609"/>
    </row>
    <row r="194" spans="1:32">
      <c r="B194" s="609"/>
      <c r="C194" s="609"/>
      <c r="D194" s="609"/>
      <c r="E194" s="609"/>
      <c r="F194" s="609"/>
      <c r="G194" s="609"/>
      <c r="H194" s="610"/>
      <c r="I194" s="610"/>
      <c r="J194" s="609"/>
      <c r="K194" s="610"/>
      <c r="L194" s="609"/>
      <c r="M194" s="610"/>
      <c r="N194" s="609"/>
      <c r="O194" s="610"/>
      <c r="P194" s="609"/>
      <c r="Q194" s="610"/>
      <c r="R194" s="609"/>
      <c r="S194" s="610"/>
      <c r="T194" s="609"/>
      <c r="U194" s="610"/>
      <c r="V194" s="609"/>
      <c r="W194" s="610"/>
      <c r="X194" s="609"/>
      <c r="Y194" s="610"/>
      <c r="Z194" s="609"/>
      <c r="AA194" s="610"/>
      <c r="AB194" s="609"/>
      <c r="AC194" s="610"/>
      <c r="AD194" s="609"/>
    </row>
    <row r="195" spans="1:32">
      <c r="A195" s="914" t="s">
        <v>940</v>
      </c>
      <c r="B195" s="914" t="s">
        <v>941</v>
      </c>
      <c r="C195" s="914" t="s">
        <v>942</v>
      </c>
      <c r="D195" s="914" t="s">
        <v>707</v>
      </c>
      <c r="E195" s="914" t="s">
        <v>944</v>
      </c>
      <c r="F195" s="914" t="s">
        <v>945</v>
      </c>
      <c r="G195" s="914" t="s">
        <v>1139</v>
      </c>
      <c r="H195" s="917" t="s">
        <v>946</v>
      </c>
      <c r="I195" s="920" t="s">
        <v>947</v>
      </c>
      <c r="J195" s="922" t="s">
        <v>948</v>
      </c>
      <c r="K195" s="924" t="s">
        <v>928</v>
      </c>
      <c r="L195" s="925"/>
      <c r="M195" s="928" t="s">
        <v>929</v>
      </c>
      <c r="N195" s="929"/>
      <c r="O195" s="929"/>
      <c r="P195" s="929"/>
      <c r="Q195" s="929"/>
      <c r="R195" s="929"/>
      <c r="S195" s="929"/>
      <c r="T195" s="929"/>
      <c r="U195" s="929"/>
      <c r="V195" s="929"/>
      <c r="W195" s="929"/>
      <c r="X195" s="929"/>
      <c r="Y195" s="929"/>
      <c r="Z195" s="929"/>
      <c r="AA195" s="929"/>
      <c r="AB195" s="929"/>
      <c r="AC195" s="929"/>
      <c r="AD195" s="930"/>
    </row>
    <row r="196" spans="1:32">
      <c r="A196" s="935"/>
      <c r="B196" s="935"/>
      <c r="C196" s="935"/>
      <c r="D196" s="935"/>
      <c r="E196" s="935"/>
      <c r="F196" s="935"/>
      <c r="G196" s="915"/>
      <c r="H196" s="918"/>
      <c r="I196" s="921"/>
      <c r="J196" s="923"/>
      <c r="K196" s="926"/>
      <c r="L196" s="927"/>
      <c r="M196" s="931" t="s">
        <v>930</v>
      </c>
      <c r="N196" s="932"/>
      <c r="O196" s="931" t="s">
        <v>931</v>
      </c>
      <c r="P196" s="932"/>
      <c r="Q196" s="931" t="s">
        <v>932</v>
      </c>
      <c r="R196" s="932"/>
      <c r="S196" s="931" t="s">
        <v>933</v>
      </c>
      <c r="T196" s="932"/>
      <c r="U196" s="931" t="s">
        <v>934</v>
      </c>
      <c r="V196" s="932"/>
      <c r="W196" s="931" t="s">
        <v>935</v>
      </c>
      <c r="X196" s="932"/>
      <c r="Y196" s="931" t="s">
        <v>936</v>
      </c>
      <c r="Z196" s="932"/>
      <c r="AA196" s="931" t="s">
        <v>950</v>
      </c>
      <c r="AB196" s="932"/>
      <c r="AC196" s="931" t="s">
        <v>951</v>
      </c>
      <c r="AD196" s="932"/>
    </row>
    <row r="197" spans="1:32" ht="36">
      <c r="A197" s="936"/>
      <c r="B197" s="936"/>
      <c r="C197" s="936"/>
      <c r="D197" s="936"/>
      <c r="E197" s="936"/>
      <c r="F197" s="936"/>
      <c r="G197" s="916"/>
      <c r="H197" s="919"/>
      <c r="I197" s="574" t="s">
        <v>126</v>
      </c>
      <c r="J197" s="575" t="s">
        <v>938</v>
      </c>
      <c r="K197" s="576" t="s">
        <v>937</v>
      </c>
      <c r="L197" s="577" t="s">
        <v>949</v>
      </c>
      <c r="M197" s="576" t="s">
        <v>937</v>
      </c>
      <c r="N197" s="577" t="s">
        <v>949</v>
      </c>
      <c r="O197" s="576" t="s">
        <v>937</v>
      </c>
      <c r="P197" s="577" t="s">
        <v>949</v>
      </c>
      <c r="Q197" s="576" t="s">
        <v>937</v>
      </c>
      <c r="R197" s="577" t="s">
        <v>949</v>
      </c>
      <c r="S197" s="576" t="s">
        <v>937</v>
      </c>
      <c r="T197" s="577" t="s">
        <v>949</v>
      </c>
      <c r="U197" s="576" t="s">
        <v>937</v>
      </c>
      <c r="V197" s="577" t="s">
        <v>949</v>
      </c>
      <c r="W197" s="576" t="s">
        <v>937</v>
      </c>
      <c r="X197" s="577" t="s">
        <v>949</v>
      </c>
      <c r="Y197" s="576" t="s">
        <v>937</v>
      </c>
      <c r="Z197" s="577" t="s">
        <v>949</v>
      </c>
      <c r="AA197" s="576" t="s">
        <v>937</v>
      </c>
      <c r="AB197" s="577" t="s">
        <v>949</v>
      </c>
      <c r="AC197" s="576" t="s">
        <v>937</v>
      </c>
      <c r="AD197" s="577" t="s">
        <v>949</v>
      </c>
    </row>
    <row r="198" spans="1:32" ht="18.75" thickBot="1">
      <c r="A198" s="310">
        <v>1</v>
      </c>
      <c r="B198" s="311" t="s">
        <v>2006</v>
      </c>
      <c r="C198" s="312"/>
      <c r="D198" s="314">
        <v>4</v>
      </c>
      <c r="E198" s="314" t="s">
        <v>1313</v>
      </c>
      <c r="F198" s="314" t="s">
        <v>1388</v>
      </c>
      <c r="G198" s="314" t="s">
        <v>1405</v>
      </c>
      <c r="H198" s="339"/>
      <c r="I198" s="339"/>
      <c r="J198" s="362"/>
      <c r="K198" s="349"/>
      <c r="L198" s="362"/>
      <c r="M198" s="415"/>
      <c r="N198" s="362"/>
      <c r="O198" s="415"/>
      <c r="P198" s="362"/>
      <c r="Q198" s="415"/>
      <c r="R198" s="362"/>
      <c r="S198" s="415"/>
      <c r="T198" s="362"/>
      <c r="U198" s="415"/>
      <c r="V198" s="362"/>
      <c r="W198" s="415"/>
      <c r="X198" s="362"/>
      <c r="Y198" s="415"/>
      <c r="Z198" s="362"/>
      <c r="AA198" s="415"/>
      <c r="AB198" s="362"/>
      <c r="AC198" s="415"/>
      <c r="AD198" s="362"/>
      <c r="AE198">
        <v>1</v>
      </c>
      <c r="AF198">
        <v>0</v>
      </c>
    </row>
    <row r="199" spans="1:32" ht="19.5" thickTop="1" thickBot="1">
      <c r="A199" s="833" t="s">
        <v>123</v>
      </c>
      <c r="B199" s="834"/>
      <c r="C199" s="834"/>
      <c r="D199" s="834"/>
      <c r="E199" s="834"/>
      <c r="F199" s="834"/>
      <c r="G199" s="835"/>
      <c r="H199" s="582">
        <f>SUM(H188:H198)</f>
        <v>0</v>
      </c>
      <c r="I199" s="582">
        <f>SUM(I188:I198)</f>
        <v>0</v>
      </c>
      <c r="J199" s="583" t="e">
        <f>I199/H199*100</f>
        <v>#DIV/0!</v>
      </c>
      <c r="K199" s="601">
        <f>SUM(K188:K198)</f>
        <v>0</v>
      </c>
      <c r="L199" s="602" t="e">
        <f>K199/I199*100</f>
        <v>#DIV/0!</v>
      </c>
      <c r="M199" s="601">
        <f>SUM(M188:M198)</f>
        <v>0</v>
      </c>
      <c r="N199" s="602" t="e">
        <f>M199/I199*100</f>
        <v>#DIV/0!</v>
      </c>
      <c r="O199" s="601">
        <f>SUM(O188:O198)</f>
        <v>0</v>
      </c>
      <c r="P199" s="602" t="e">
        <f>O199/I199*100</f>
        <v>#DIV/0!</v>
      </c>
      <c r="Q199" s="601">
        <f>SUM(Q188:Q198)</f>
        <v>0</v>
      </c>
      <c r="R199" s="602" t="e">
        <f>Q199/I199*100</f>
        <v>#DIV/0!</v>
      </c>
      <c r="S199" s="601">
        <f>SUM(S188:S198)</f>
        <v>0</v>
      </c>
      <c r="T199" s="602" t="e">
        <f>S199/I199*100</f>
        <v>#DIV/0!</v>
      </c>
      <c r="U199" s="601">
        <f>SUM(U188:U198)</f>
        <v>0</v>
      </c>
      <c r="V199" s="602" t="e">
        <f>U199/I199*100</f>
        <v>#DIV/0!</v>
      </c>
      <c r="W199" s="601">
        <f>SUM(W188:W198)</f>
        <v>0</v>
      </c>
      <c r="X199" s="583" t="e">
        <f>W199/I199*100</f>
        <v>#DIV/0!</v>
      </c>
      <c r="Y199" s="582">
        <f>SUM(Y188:Y198)</f>
        <v>0</v>
      </c>
      <c r="Z199" s="583" t="e">
        <f>Y199/I199*100</f>
        <v>#DIV/0!</v>
      </c>
      <c r="AA199" s="582">
        <f>SUM(AA188:AA198)</f>
        <v>0</v>
      </c>
      <c r="AB199" s="583" t="e">
        <f>AA199/I199*100</f>
        <v>#DIV/0!</v>
      </c>
      <c r="AC199" s="582">
        <f>SUM(AC188:AC198)</f>
        <v>0</v>
      </c>
      <c r="AD199" s="583" t="e">
        <f>AC199/I199*100</f>
        <v>#DIV/0!</v>
      </c>
    </row>
    <row r="200" spans="1:32" ht="18.75" thickTop="1"/>
    <row r="207" spans="1:32">
      <c r="A207" s="933" t="s">
        <v>2405</v>
      </c>
      <c r="B207" s="933"/>
      <c r="C207" s="933"/>
      <c r="D207" s="933"/>
      <c r="E207" s="933"/>
      <c r="F207" s="933"/>
      <c r="G207" s="933"/>
      <c r="H207" s="933"/>
      <c r="I207" s="933"/>
      <c r="J207" s="933"/>
      <c r="K207" s="933"/>
      <c r="L207" s="933"/>
      <c r="M207" s="933"/>
      <c r="N207" s="933"/>
      <c r="O207" s="933"/>
      <c r="P207" s="933"/>
      <c r="Q207" s="933"/>
      <c r="R207" s="933"/>
      <c r="S207" s="933"/>
      <c r="T207" s="933"/>
      <c r="U207" s="933"/>
      <c r="V207" s="933"/>
      <c r="W207" s="933"/>
      <c r="X207" s="933"/>
      <c r="Y207" s="933"/>
      <c r="Z207" s="933"/>
      <c r="AA207" s="933"/>
      <c r="AB207" s="933"/>
      <c r="AC207" s="933"/>
      <c r="AD207" s="933"/>
    </row>
    <row r="208" spans="1:32">
      <c r="A208" s="933" t="s">
        <v>133</v>
      </c>
      <c r="B208" s="933"/>
      <c r="C208" s="933"/>
      <c r="D208" s="933"/>
      <c r="E208" s="933"/>
      <c r="F208" s="933"/>
      <c r="G208" s="933"/>
      <c r="H208" s="933"/>
      <c r="I208" s="933"/>
      <c r="J208" s="933"/>
      <c r="K208" s="933"/>
      <c r="L208" s="933"/>
      <c r="M208" s="933"/>
      <c r="N208" s="933"/>
      <c r="O208" s="933"/>
      <c r="P208" s="933"/>
      <c r="Q208" s="933"/>
      <c r="R208" s="933"/>
      <c r="S208" s="933"/>
      <c r="T208" s="933"/>
      <c r="U208" s="933"/>
      <c r="V208" s="933"/>
      <c r="W208" s="933"/>
      <c r="X208" s="933"/>
      <c r="Y208" s="933"/>
      <c r="Z208" s="933"/>
      <c r="AA208" s="933"/>
      <c r="AB208" s="933"/>
      <c r="AC208" s="933"/>
      <c r="AD208" s="933"/>
    </row>
    <row r="209" spans="1:32">
      <c r="A209" s="609"/>
      <c r="B209" s="609"/>
      <c r="C209" s="609"/>
      <c r="D209" s="609"/>
      <c r="E209" s="609"/>
      <c r="F209" s="609"/>
      <c r="G209" s="609"/>
      <c r="H209" s="610"/>
      <c r="I209" s="610"/>
      <c r="J209" s="609"/>
      <c r="K209" s="610"/>
      <c r="L209" s="609"/>
      <c r="M209" s="610"/>
      <c r="N209" s="609"/>
      <c r="O209" s="610"/>
      <c r="P209" s="609"/>
      <c r="Q209" s="610"/>
      <c r="R209" s="609"/>
      <c r="S209" s="610"/>
      <c r="T209" s="609"/>
      <c r="U209" s="610"/>
      <c r="V209" s="609"/>
      <c r="W209" s="610"/>
      <c r="X209" s="609"/>
      <c r="Y209" s="610"/>
      <c r="Z209" s="609"/>
      <c r="AA209" s="610"/>
      <c r="AB209" s="609"/>
      <c r="AC209" s="610"/>
      <c r="AD209" s="609"/>
    </row>
    <row r="210" spans="1:32">
      <c r="B210" s="934" t="s">
        <v>907</v>
      </c>
      <c r="C210" s="934"/>
      <c r="D210" s="934"/>
      <c r="E210" s="934"/>
      <c r="F210" s="934"/>
      <c r="G210" s="934"/>
      <c r="H210" s="934"/>
      <c r="I210" s="934"/>
      <c r="J210" s="934"/>
      <c r="K210" s="934"/>
      <c r="L210" s="934"/>
      <c r="M210" s="934"/>
      <c r="N210" s="934"/>
      <c r="O210" s="934"/>
      <c r="P210" s="934"/>
      <c r="Q210" s="934"/>
      <c r="R210" s="934"/>
      <c r="S210" s="934"/>
      <c r="T210" s="934"/>
      <c r="U210" s="934"/>
      <c r="V210" s="934"/>
      <c r="W210" s="934"/>
      <c r="X210" s="934"/>
      <c r="Y210" s="934"/>
      <c r="Z210" s="934"/>
      <c r="AA210" s="934"/>
      <c r="AB210" s="934"/>
      <c r="AC210" s="934"/>
      <c r="AD210" s="934"/>
    </row>
    <row r="211" spans="1:32">
      <c r="B211" s="615" t="s">
        <v>2356</v>
      </c>
      <c r="C211" s="615"/>
      <c r="D211" s="615"/>
      <c r="E211" s="615"/>
      <c r="F211" s="615"/>
      <c r="G211" s="615"/>
      <c r="H211" s="615"/>
      <c r="I211" s="615"/>
      <c r="J211" s="611"/>
      <c r="K211" s="612"/>
      <c r="L211" s="611"/>
      <c r="M211" s="612"/>
      <c r="N211" s="611"/>
      <c r="O211" s="612"/>
      <c r="P211" s="611"/>
      <c r="Q211" s="612"/>
      <c r="R211" s="611"/>
      <c r="S211" s="612"/>
      <c r="T211" s="611"/>
      <c r="U211" s="612"/>
      <c r="V211" s="611"/>
      <c r="W211" s="612"/>
      <c r="X211" s="611"/>
      <c r="Y211" s="612"/>
      <c r="Z211" s="611"/>
      <c r="AA211" s="612"/>
      <c r="AB211" s="611"/>
      <c r="AC211" s="612"/>
      <c r="AD211" s="611"/>
    </row>
    <row r="212" spans="1:32">
      <c r="B212" s="611"/>
      <c r="D212" s="613"/>
      <c r="F212" s="609"/>
      <c r="G212" s="609"/>
      <c r="H212" s="610"/>
      <c r="I212" s="610"/>
      <c r="J212" s="609"/>
      <c r="K212" s="610"/>
      <c r="L212" s="609"/>
      <c r="M212" s="610"/>
      <c r="N212" s="609"/>
      <c r="O212" s="610"/>
      <c r="P212" s="609"/>
      <c r="Q212" s="610"/>
      <c r="R212" s="609"/>
      <c r="S212" s="610"/>
      <c r="T212" s="609"/>
      <c r="U212" s="610"/>
      <c r="V212" s="609"/>
      <c r="W212" s="610"/>
      <c r="X212" s="609"/>
      <c r="Y212" s="610"/>
      <c r="Z212" s="609"/>
      <c r="AA212" s="610"/>
      <c r="AB212" s="609"/>
      <c r="AC212" s="610"/>
      <c r="AD212" s="609"/>
    </row>
    <row r="213" spans="1:32">
      <c r="B213" s="609"/>
      <c r="C213" s="609"/>
      <c r="D213" s="609"/>
      <c r="E213" s="609"/>
      <c r="F213" s="609"/>
      <c r="G213" s="609"/>
      <c r="H213" s="610"/>
      <c r="I213" s="610"/>
      <c r="J213" s="609"/>
      <c r="K213" s="610"/>
      <c r="L213" s="609"/>
      <c r="M213" s="610"/>
      <c r="N213" s="609"/>
      <c r="O213" s="610"/>
      <c r="P213" s="609"/>
      <c r="Q213" s="610"/>
      <c r="R213" s="609"/>
      <c r="S213" s="610"/>
      <c r="T213" s="609"/>
      <c r="U213" s="610"/>
      <c r="V213" s="609"/>
      <c r="W213" s="610"/>
      <c r="X213" s="609"/>
      <c r="Y213" s="610"/>
      <c r="Z213" s="609"/>
      <c r="AA213" s="610"/>
      <c r="AB213" s="609"/>
      <c r="AC213" s="610"/>
      <c r="AD213" s="609"/>
    </row>
    <row r="214" spans="1:32">
      <c r="A214" s="914" t="s">
        <v>940</v>
      </c>
      <c r="B214" s="914" t="s">
        <v>941</v>
      </c>
      <c r="C214" s="914" t="s">
        <v>942</v>
      </c>
      <c r="D214" s="914" t="s">
        <v>707</v>
      </c>
      <c r="E214" s="914" t="s">
        <v>944</v>
      </c>
      <c r="F214" s="914" t="s">
        <v>945</v>
      </c>
      <c r="G214" s="914" t="s">
        <v>1139</v>
      </c>
      <c r="H214" s="917" t="s">
        <v>946</v>
      </c>
      <c r="I214" s="920" t="s">
        <v>947</v>
      </c>
      <c r="J214" s="922" t="s">
        <v>948</v>
      </c>
      <c r="K214" s="924" t="s">
        <v>928</v>
      </c>
      <c r="L214" s="925"/>
      <c r="M214" s="928" t="s">
        <v>929</v>
      </c>
      <c r="N214" s="929"/>
      <c r="O214" s="929"/>
      <c r="P214" s="929"/>
      <c r="Q214" s="929"/>
      <c r="R214" s="929"/>
      <c r="S214" s="929"/>
      <c r="T214" s="929"/>
      <c r="U214" s="929"/>
      <c r="V214" s="929"/>
      <c r="W214" s="929"/>
      <c r="X214" s="929"/>
      <c r="Y214" s="929"/>
      <c r="Z214" s="929"/>
      <c r="AA214" s="929"/>
      <c r="AB214" s="929"/>
      <c r="AC214" s="929"/>
      <c r="AD214" s="930"/>
    </row>
    <row r="215" spans="1:32">
      <c r="A215" s="935"/>
      <c r="B215" s="935"/>
      <c r="C215" s="935"/>
      <c r="D215" s="935"/>
      <c r="E215" s="935"/>
      <c r="F215" s="935"/>
      <c r="G215" s="915"/>
      <c r="H215" s="918"/>
      <c r="I215" s="921"/>
      <c r="J215" s="923"/>
      <c r="K215" s="926"/>
      <c r="L215" s="927"/>
      <c r="M215" s="931" t="s">
        <v>930</v>
      </c>
      <c r="N215" s="932"/>
      <c r="O215" s="931" t="s">
        <v>931</v>
      </c>
      <c r="P215" s="932"/>
      <c r="Q215" s="931" t="s">
        <v>932</v>
      </c>
      <c r="R215" s="932"/>
      <c r="S215" s="931" t="s">
        <v>933</v>
      </c>
      <c r="T215" s="932"/>
      <c r="U215" s="931" t="s">
        <v>934</v>
      </c>
      <c r="V215" s="932"/>
      <c r="W215" s="931" t="s">
        <v>935</v>
      </c>
      <c r="X215" s="932"/>
      <c r="Y215" s="931" t="s">
        <v>936</v>
      </c>
      <c r="Z215" s="932"/>
      <c r="AA215" s="931" t="s">
        <v>950</v>
      </c>
      <c r="AB215" s="932"/>
      <c r="AC215" s="931" t="s">
        <v>951</v>
      </c>
      <c r="AD215" s="932"/>
    </row>
    <row r="216" spans="1:32" ht="36">
      <c r="A216" s="936"/>
      <c r="B216" s="936"/>
      <c r="C216" s="936"/>
      <c r="D216" s="936"/>
      <c r="E216" s="936"/>
      <c r="F216" s="936"/>
      <c r="G216" s="916"/>
      <c r="H216" s="919"/>
      <c r="I216" s="574" t="s">
        <v>126</v>
      </c>
      <c r="J216" s="575" t="s">
        <v>938</v>
      </c>
      <c r="K216" s="576" t="s">
        <v>937</v>
      </c>
      <c r="L216" s="577" t="s">
        <v>949</v>
      </c>
      <c r="M216" s="576" t="s">
        <v>937</v>
      </c>
      <c r="N216" s="577" t="s">
        <v>949</v>
      </c>
      <c r="O216" s="576" t="s">
        <v>937</v>
      </c>
      <c r="P216" s="577" t="s">
        <v>949</v>
      </c>
      <c r="Q216" s="576" t="s">
        <v>937</v>
      </c>
      <c r="R216" s="577" t="s">
        <v>949</v>
      </c>
      <c r="S216" s="576" t="s">
        <v>937</v>
      </c>
      <c r="T216" s="577" t="s">
        <v>949</v>
      </c>
      <c r="U216" s="576" t="s">
        <v>937</v>
      </c>
      <c r="V216" s="577" t="s">
        <v>949</v>
      </c>
      <c r="W216" s="576" t="s">
        <v>937</v>
      </c>
      <c r="X216" s="577" t="s">
        <v>949</v>
      </c>
      <c r="Y216" s="576" t="s">
        <v>937</v>
      </c>
      <c r="Z216" s="577" t="s">
        <v>949</v>
      </c>
      <c r="AA216" s="576" t="s">
        <v>937</v>
      </c>
      <c r="AB216" s="577" t="s">
        <v>949</v>
      </c>
      <c r="AC216" s="576" t="s">
        <v>937</v>
      </c>
      <c r="AD216" s="577" t="s">
        <v>949</v>
      </c>
    </row>
    <row r="217" spans="1:32">
      <c r="A217" s="348">
        <v>1</v>
      </c>
      <c r="B217" s="347" t="s">
        <v>2351</v>
      </c>
      <c r="C217" s="603"/>
      <c r="D217" s="559">
        <v>6</v>
      </c>
      <c r="E217" s="559" t="s">
        <v>1272</v>
      </c>
      <c r="F217" s="559" t="s">
        <v>1280</v>
      </c>
      <c r="G217" s="559" t="s">
        <v>1285</v>
      </c>
      <c r="H217" s="310">
        <v>12</v>
      </c>
      <c r="I217" s="310">
        <v>12</v>
      </c>
      <c r="J217" s="362">
        <f>I217/H217*100</f>
        <v>100</v>
      </c>
      <c r="K217" s="310">
        <v>1</v>
      </c>
      <c r="L217" s="362">
        <f>K217/I217*100</f>
        <v>8.3333333333333321</v>
      </c>
      <c r="M217" s="310">
        <v>0</v>
      </c>
      <c r="N217" s="362">
        <f>M217/I217*100</f>
        <v>0</v>
      </c>
      <c r="O217" s="310">
        <v>1</v>
      </c>
      <c r="P217" s="362">
        <f>O217/I217*100</f>
        <v>8.3333333333333321</v>
      </c>
      <c r="Q217" s="310">
        <v>0</v>
      </c>
      <c r="R217" s="362">
        <f>Q217/I217*100</f>
        <v>0</v>
      </c>
      <c r="S217" s="310">
        <v>0</v>
      </c>
      <c r="T217" s="362">
        <f>S217/I217*100</f>
        <v>0</v>
      </c>
      <c r="U217" s="310">
        <v>0</v>
      </c>
      <c r="V217" s="362">
        <f>U217/I217*100</f>
        <v>0</v>
      </c>
      <c r="W217" s="310">
        <v>0</v>
      </c>
      <c r="X217" s="362">
        <f>W217/I217*100</f>
        <v>0</v>
      </c>
      <c r="Y217" s="310">
        <v>0</v>
      </c>
      <c r="Z217" s="362">
        <f>Y217/I217*100</f>
        <v>0</v>
      </c>
      <c r="AA217" s="310">
        <v>0</v>
      </c>
      <c r="AB217" s="362">
        <f>AA217/I217*100</f>
        <v>0</v>
      </c>
      <c r="AC217" s="310">
        <v>0</v>
      </c>
      <c r="AD217" s="362">
        <f>AC217/I217*100</f>
        <v>0</v>
      </c>
      <c r="AE217">
        <v>1</v>
      </c>
      <c r="AF217">
        <v>1</v>
      </c>
    </row>
    <row r="218" spans="1:32">
      <c r="A218" s="310">
        <v>2</v>
      </c>
      <c r="B218" s="311" t="s">
        <v>2352</v>
      </c>
      <c r="C218" s="337"/>
      <c r="D218" s="310">
        <v>2</v>
      </c>
      <c r="E218" s="310" t="s">
        <v>1272</v>
      </c>
      <c r="F218" s="310" t="s">
        <v>1280</v>
      </c>
      <c r="G218" s="310" t="s">
        <v>1285</v>
      </c>
      <c r="H218" s="310">
        <v>19</v>
      </c>
      <c r="I218" s="310">
        <v>19</v>
      </c>
      <c r="J218" s="362">
        <f>I218/H218*100</f>
        <v>100</v>
      </c>
      <c r="K218" s="310">
        <v>2</v>
      </c>
      <c r="L218" s="362">
        <f>K218/I218*100</f>
        <v>10.526315789473683</v>
      </c>
      <c r="M218" s="310">
        <v>0</v>
      </c>
      <c r="N218" s="362">
        <f>M218/I218*100</f>
        <v>0</v>
      </c>
      <c r="O218" s="310">
        <v>2</v>
      </c>
      <c r="P218" s="362">
        <f>O218/I218*100</f>
        <v>10.526315789473683</v>
      </c>
      <c r="Q218" s="310">
        <v>0</v>
      </c>
      <c r="R218" s="362">
        <f>Q218/I218*100</f>
        <v>0</v>
      </c>
      <c r="S218" s="310">
        <v>0</v>
      </c>
      <c r="T218" s="362">
        <f>S218/I218*100</f>
        <v>0</v>
      </c>
      <c r="U218" s="310">
        <v>0</v>
      </c>
      <c r="V218" s="362">
        <f>U218/I218*100</f>
        <v>0</v>
      </c>
      <c r="W218" s="310">
        <v>0</v>
      </c>
      <c r="X218" s="362">
        <f>W218/I218*100</f>
        <v>0</v>
      </c>
      <c r="Y218" s="310">
        <v>0</v>
      </c>
      <c r="Z218" s="362">
        <f>Y218/I218*100</f>
        <v>0</v>
      </c>
      <c r="AA218" s="310">
        <v>0</v>
      </c>
      <c r="AB218" s="362">
        <f>AA218/I218*100</f>
        <v>0</v>
      </c>
      <c r="AC218" s="310">
        <v>0</v>
      </c>
      <c r="AD218" s="362">
        <f>AC218/I218*100</f>
        <v>0</v>
      </c>
      <c r="AE218">
        <v>1</v>
      </c>
      <c r="AF218">
        <v>1</v>
      </c>
    </row>
    <row r="219" spans="1:32" ht="18.75" thickBot="1">
      <c r="A219" s="937" t="s">
        <v>123</v>
      </c>
      <c r="B219" s="938"/>
      <c r="C219" s="938"/>
      <c r="D219" s="938"/>
      <c r="E219" s="938"/>
      <c r="F219" s="938"/>
      <c r="G219" s="939"/>
      <c r="H219" s="582">
        <f>SUM(H217:H218)</f>
        <v>31</v>
      </c>
      <c r="I219" s="582">
        <f>SUM(I217:I218)</f>
        <v>31</v>
      </c>
      <c r="J219" s="583">
        <f>I219/H219*100</f>
        <v>100</v>
      </c>
      <c r="K219" s="582">
        <f>SUM(K217:K218)</f>
        <v>3</v>
      </c>
      <c r="L219" s="583">
        <f>K219/I219*100</f>
        <v>9.67741935483871</v>
      </c>
      <c r="M219" s="582">
        <f>SUM(M207:M217)</f>
        <v>0</v>
      </c>
      <c r="N219" s="583">
        <f>M219/I219*100</f>
        <v>0</v>
      </c>
      <c r="O219" s="582">
        <f>SUM(O217:O218)</f>
        <v>3</v>
      </c>
      <c r="P219" s="362">
        <f>O219/I219*100</f>
        <v>9.67741935483871</v>
      </c>
      <c r="Q219" s="582">
        <f>SUM(Q207:Q217)</f>
        <v>0</v>
      </c>
      <c r="R219" s="583">
        <f>Q219/I219*100</f>
        <v>0</v>
      </c>
      <c r="S219" s="582">
        <f>SUM(S207:S217)</f>
        <v>0</v>
      </c>
      <c r="T219" s="583">
        <f>S219/I219*100</f>
        <v>0</v>
      </c>
      <c r="U219" s="582">
        <f>SUM(U207:U217)</f>
        <v>0</v>
      </c>
      <c r="V219" s="583">
        <f>U219/I219*100</f>
        <v>0</v>
      </c>
      <c r="W219" s="582">
        <f>SUM(W207:W217)</f>
        <v>0</v>
      </c>
      <c r="X219" s="583">
        <f>W219/I219*100</f>
        <v>0</v>
      </c>
      <c r="Y219" s="582">
        <f>SUM(Y207:Y217)</f>
        <v>0</v>
      </c>
      <c r="Z219" s="583">
        <f>Y219/I219*100</f>
        <v>0</v>
      </c>
      <c r="AA219" s="582">
        <f>SUM(AA207:AA217)</f>
        <v>0</v>
      </c>
      <c r="AB219" s="583">
        <f>AA219/I219*100</f>
        <v>0</v>
      </c>
      <c r="AC219" s="582">
        <f>SUM(AC207:AC217)</f>
        <v>0</v>
      </c>
      <c r="AD219" s="583">
        <f>AC219/I219*100</f>
        <v>0</v>
      </c>
    </row>
    <row r="220" spans="1:32" ht="18.75" thickTop="1"/>
    <row r="226" spans="1:32">
      <c r="A226" s="933" t="s">
        <v>2405</v>
      </c>
      <c r="B226" s="933"/>
      <c r="C226" s="933"/>
      <c r="D226" s="933"/>
      <c r="E226" s="933"/>
      <c r="F226" s="933"/>
      <c r="G226" s="933"/>
      <c r="H226" s="933"/>
      <c r="I226" s="933"/>
      <c r="J226" s="933"/>
      <c r="K226" s="933"/>
      <c r="L226" s="933"/>
      <c r="M226" s="933"/>
      <c r="N226" s="933"/>
      <c r="O226" s="933"/>
      <c r="P226" s="933"/>
      <c r="Q226" s="933"/>
      <c r="R226" s="933"/>
      <c r="S226" s="933"/>
      <c r="T226" s="933"/>
      <c r="U226" s="933"/>
      <c r="V226" s="933"/>
      <c r="W226" s="933"/>
      <c r="X226" s="933"/>
      <c r="Y226" s="933"/>
      <c r="Z226" s="933"/>
      <c r="AA226" s="933"/>
      <c r="AB226" s="933"/>
      <c r="AC226" s="933"/>
      <c r="AD226" s="933"/>
    </row>
    <row r="227" spans="1:32">
      <c r="A227" s="933" t="s">
        <v>133</v>
      </c>
      <c r="B227" s="933"/>
      <c r="C227" s="933"/>
      <c r="D227" s="933"/>
      <c r="E227" s="933"/>
      <c r="F227" s="933"/>
      <c r="G227" s="933"/>
      <c r="H227" s="933"/>
      <c r="I227" s="933"/>
      <c r="J227" s="933"/>
      <c r="K227" s="933"/>
      <c r="L227" s="933"/>
      <c r="M227" s="933"/>
      <c r="N227" s="933"/>
      <c r="O227" s="933"/>
      <c r="P227" s="933"/>
      <c r="Q227" s="933"/>
      <c r="R227" s="933"/>
      <c r="S227" s="933"/>
      <c r="T227" s="933"/>
      <c r="U227" s="933"/>
      <c r="V227" s="933"/>
      <c r="W227" s="933"/>
      <c r="X227" s="933"/>
      <c r="Y227" s="933"/>
      <c r="Z227" s="933"/>
      <c r="AA227" s="933"/>
      <c r="AB227" s="933"/>
      <c r="AC227" s="933"/>
      <c r="AD227" s="933"/>
    </row>
    <row r="228" spans="1:32">
      <c r="A228" s="609"/>
      <c r="B228" s="609"/>
      <c r="C228" s="609"/>
      <c r="D228" s="609"/>
      <c r="E228" s="609"/>
      <c r="F228" s="609"/>
      <c r="G228" s="609"/>
      <c r="H228" s="610"/>
      <c r="I228" s="610"/>
      <c r="J228" s="609"/>
      <c r="K228" s="610"/>
      <c r="L228" s="609"/>
      <c r="M228" s="610"/>
      <c r="N228" s="609"/>
      <c r="O228" s="610"/>
      <c r="P228" s="609"/>
      <c r="Q228" s="610"/>
      <c r="R228" s="609"/>
      <c r="S228" s="610"/>
      <c r="T228" s="609"/>
      <c r="U228" s="610"/>
      <c r="V228" s="609"/>
      <c r="W228" s="610"/>
      <c r="X228" s="609"/>
      <c r="Y228" s="610"/>
      <c r="Z228" s="609"/>
      <c r="AA228" s="610"/>
      <c r="AB228" s="609"/>
      <c r="AC228" s="610"/>
      <c r="AD228" s="609"/>
    </row>
    <row r="229" spans="1:32">
      <c r="B229" s="934" t="s">
        <v>907</v>
      </c>
      <c r="C229" s="934"/>
      <c r="D229" s="934"/>
      <c r="E229" s="934"/>
      <c r="F229" s="934"/>
      <c r="G229" s="934"/>
      <c r="H229" s="934"/>
      <c r="I229" s="934"/>
      <c r="J229" s="934"/>
      <c r="K229" s="934"/>
      <c r="L229" s="934"/>
      <c r="M229" s="934"/>
      <c r="N229" s="934"/>
      <c r="O229" s="934"/>
      <c r="P229" s="934"/>
      <c r="Q229" s="934"/>
      <c r="R229" s="934"/>
      <c r="S229" s="934"/>
      <c r="T229" s="934"/>
      <c r="U229" s="934"/>
      <c r="V229" s="934"/>
      <c r="W229" s="934"/>
      <c r="X229" s="934"/>
      <c r="Y229" s="934"/>
      <c r="Z229" s="934"/>
      <c r="AA229" s="934"/>
      <c r="AB229" s="934"/>
      <c r="AC229" s="934"/>
      <c r="AD229" s="934"/>
    </row>
    <row r="230" spans="1:32">
      <c r="B230" s="615" t="s">
        <v>2357</v>
      </c>
      <c r="C230" s="615"/>
      <c r="D230" s="615"/>
      <c r="E230" s="615"/>
      <c r="F230" s="615"/>
      <c r="G230" s="615"/>
      <c r="H230" s="615"/>
      <c r="I230" s="615"/>
      <c r="J230" s="611"/>
      <c r="K230" s="612"/>
      <c r="L230" s="611"/>
      <c r="M230" s="612"/>
      <c r="N230" s="611"/>
      <c r="O230" s="612"/>
      <c r="P230" s="611"/>
      <c r="Q230" s="612"/>
      <c r="R230" s="611"/>
      <c r="S230" s="612"/>
      <c r="T230" s="611"/>
      <c r="U230" s="612"/>
      <c r="V230" s="611"/>
      <c r="W230" s="612"/>
      <c r="X230" s="611"/>
      <c r="Y230" s="612"/>
      <c r="Z230" s="611"/>
      <c r="AA230" s="612"/>
      <c r="AB230" s="611"/>
      <c r="AC230" s="612"/>
      <c r="AD230" s="611"/>
    </row>
    <row r="231" spans="1:32">
      <c r="B231" s="611"/>
      <c r="D231" s="613"/>
      <c r="F231" s="609"/>
      <c r="G231" s="609"/>
      <c r="H231" s="610"/>
      <c r="I231" s="610"/>
      <c r="J231" s="609"/>
      <c r="K231" s="610"/>
      <c r="L231" s="609"/>
      <c r="M231" s="610"/>
      <c r="N231" s="609"/>
      <c r="O231" s="610"/>
      <c r="P231" s="609"/>
      <c r="Q231" s="610"/>
      <c r="R231" s="609"/>
      <c r="S231" s="610"/>
      <c r="T231" s="609"/>
      <c r="U231" s="610"/>
      <c r="V231" s="609"/>
      <c r="W231" s="610"/>
      <c r="X231" s="609"/>
      <c r="Y231" s="610"/>
      <c r="Z231" s="609"/>
      <c r="AA231" s="610"/>
      <c r="AB231" s="609"/>
      <c r="AC231" s="610"/>
      <c r="AD231" s="609"/>
    </row>
    <row r="232" spans="1:32">
      <c r="B232" s="609"/>
      <c r="C232" s="609"/>
      <c r="D232" s="609"/>
      <c r="E232" s="609"/>
      <c r="F232" s="609"/>
      <c r="G232" s="609"/>
      <c r="H232" s="610"/>
      <c r="I232" s="610"/>
      <c r="J232" s="609"/>
      <c r="K232" s="610"/>
      <c r="L232" s="609"/>
      <c r="M232" s="610"/>
      <c r="N232" s="609"/>
      <c r="O232" s="610"/>
      <c r="P232" s="609"/>
      <c r="Q232" s="610"/>
      <c r="R232" s="609"/>
      <c r="S232" s="610"/>
      <c r="T232" s="609"/>
      <c r="U232" s="610"/>
      <c r="V232" s="609"/>
      <c r="W232" s="610"/>
      <c r="X232" s="609"/>
      <c r="Y232" s="610"/>
      <c r="Z232" s="609"/>
      <c r="AA232" s="610"/>
      <c r="AB232" s="609"/>
      <c r="AC232" s="610"/>
      <c r="AD232" s="609"/>
    </row>
    <row r="233" spans="1:32">
      <c r="A233" s="914" t="s">
        <v>940</v>
      </c>
      <c r="B233" s="914" t="s">
        <v>941</v>
      </c>
      <c r="C233" s="914" t="s">
        <v>942</v>
      </c>
      <c r="D233" s="914" t="s">
        <v>707</v>
      </c>
      <c r="E233" s="914" t="s">
        <v>944</v>
      </c>
      <c r="F233" s="914" t="s">
        <v>945</v>
      </c>
      <c r="G233" s="914" t="s">
        <v>1139</v>
      </c>
      <c r="H233" s="917" t="s">
        <v>946</v>
      </c>
      <c r="I233" s="920" t="s">
        <v>947</v>
      </c>
      <c r="J233" s="922" t="s">
        <v>948</v>
      </c>
      <c r="K233" s="924" t="s">
        <v>928</v>
      </c>
      <c r="L233" s="925"/>
      <c r="M233" s="928" t="s">
        <v>929</v>
      </c>
      <c r="N233" s="929"/>
      <c r="O233" s="929"/>
      <c r="P233" s="929"/>
      <c r="Q233" s="929"/>
      <c r="R233" s="929"/>
      <c r="S233" s="929"/>
      <c r="T233" s="929"/>
      <c r="U233" s="929"/>
      <c r="V233" s="929"/>
      <c r="W233" s="929"/>
      <c r="X233" s="929"/>
      <c r="Y233" s="929"/>
      <c r="Z233" s="929"/>
      <c r="AA233" s="929"/>
      <c r="AB233" s="929"/>
      <c r="AC233" s="929"/>
      <c r="AD233" s="930"/>
    </row>
    <row r="234" spans="1:32">
      <c r="A234" s="935"/>
      <c r="B234" s="935"/>
      <c r="C234" s="935"/>
      <c r="D234" s="935"/>
      <c r="E234" s="935"/>
      <c r="F234" s="935"/>
      <c r="G234" s="915"/>
      <c r="H234" s="918"/>
      <c r="I234" s="921"/>
      <c r="J234" s="923"/>
      <c r="K234" s="926"/>
      <c r="L234" s="927"/>
      <c r="M234" s="931" t="s">
        <v>930</v>
      </c>
      <c r="N234" s="932"/>
      <c r="O234" s="931" t="s">
        <v>931</v>
      </c>
      <c r="P234" s="932"/>
      <c r="Q234" s="931" t="s">
        <v>932</v>
      </c>
      <c r="R234" s="932"/>
      <c r="S234" s="931" t="s">
        <v>933</v>
      </c>
      <c r="T234" s="932"/>
      <c r="U234" s="931" t="s">
        <v>934</v>
      </c>
      <c r="V234" s="932"/>
      <c r="W234" s="931" t="s">
        <v>935</v>
      </c>
      <c r="X234" s="932"/>
      <c r="Y234" s="931" t="s">
        <v>936</v>
      </c>
      <c r="Z234" s="932"/>
      <c r="AA234" s="931" t="s">
        <v>950</v>
      </c>
      <c r="AB234" s="932"/>
      <c r="AC234" s="931" t="s">
        <v>951</v>
      </c>
      <c r="AD234" s="932"/>
    </row>
    <row r="235" spans="1:32" ht="36">
      <c r="A235" s="936"/>
      <c r="B235" s="936"/>
      <c r="C235" s="936"/>
      <c r="D235" s="936"/>
      <c r="E235" s="936"/>
      <c r="F235" s="936"/>
      <c r="G235" s="916"/>
      <c r="H235" s="919"/>
      <c r="I235" s="574" t="s">
        <v>126</v>
      </c>
      <c r="J235" s="575" t="s">
        <v>938</v>
      </c>
      <c r="K235" s="576" t="s">
        <v>937</v>
      </c>
      <c r="L235" s="577" t="s">
        <v>949</v>
      </c>
      <c r="M235" s="576" t="s">
        <v>937</v>
      </c>
      <c r="N235" s="577" t="s">
        <v>949</v>
      </c>
      <c r="O235" s="576" t="s">
        <v>937</v>
      </c>
      <c r="P235" s="577" t="s">
        <v>949</v>
      </c>
      <c r="Q235" s="576" t="s">
        <v>937</v>
      </c>
      <c r="R235" s="577" t="s">
        <v>949</v>
      </c>
      <c r="S235" s="576" t="s">
        <v>937</v>
      </c>
      <c r="T235" s="577" t="s">
        <v>949</v>
      </c>
      <c r="U235" s="576" t="s">
        <v>937</v>
      </c>
      <c r="V235" s="577" t="s">
        <v>949</v>
      </c>
      <c r="W235" s="576" t="s">
        <v>937</v>
      </c>
      <c r="X235" s="577" t="s">
        <v>949</v>
      </c>
      <c r="Y235" s="576" t="s">
        <v>937</v>
      </c>
      <c r="Z235" s="577" t="s">
        <v>949</v>
      </c>
      <c r="AA235" s="576" t="s">
        <v>937</v>
      </c>
      <c r="AB235" s="577" t="s">
        <v>949</v>
      </c>
      <c r="AC235" s="576" t="s">
        <v>937</v>
      </c>
      <c r="AD235" s="577" t="s">
        <v>949</v>
      </c>
    </row>
    <row r="236" spans="1:32">
      <c r="A236" s="310">
        <v>1</v>
      </c>
      <c r="B236" s="311" t="s">
        <v>2353</v>
      </c>
      <c r="C236" s="337"/>
      <c r="D236" s="310">
        <v>15</v>
      </c>
      <c r="E236" s="310" t="s">
        <v>1802</v>
      </c>
      <c r="F236" s="310" t="s">
        <v>1280</v>
      </c>
      <c r="G236" s="310" t="s">
        <v>1285</v>
      </c>
      <c r="H236" s="310">
        <v>14</v>
      </c>
      <c r="I236" s="310">
        <v>7</v>
      </c>
      <c r="J236" s="362">
        <f>I236/H236*100</f>
        <v>50</v>
      </c>
      <c r="K236" s="310">
        <v>0</v>
      </c>
      <c r="L236" s="362">
        <f>K236/I236*100</f>
        <v>0</v>
      </c>
      <c r="M236" s="310">
        <v>0</v>
      </c>
      <c r="N236" s="362">
        <f>M236/I236*100</f>
        <v>0</v>
      </c>
      <c r="O236" s="310">
        <v>0</v>
      </c>
      <c r="P236" s="362">
        <f>O236/I236*100</f>
        <v>0</v>
      </c>
      <c r="Q236" s="310">
        <v>0</v>
      </c>
      <c r="R236" s="362">
        <f>Q236/I236*100</f>
        <v>0</v>
      </c>
      <c r="S236" s="310">
        <v>0</v>
      </c>
      <c r="T236" s="362">
        <f>S236/I236*100</f>
        <v>0</v>
      </c>
      <c r="U236" s="310">
        <v>0</v>
      </c>
      <c r="V236" s="362">
        <f>U236/I236*100</f>
        <v>0</v>
      </c>
      <c r="W236" s="310">
        <v>0</v>
      </c>
      <c r="X236" s="362">
        <f>W236/I236*100</f>
        <v>0</v>
      </c>
      <c r="Y236" s="310">
        <v>0</v>
      </c>
      <c r="Z236" s="362">
        <f>Y236/I236*100</f>
        <v>0</v>
      </c>
      <c r="AA236" s="310">
        <v>0</v>
      </c>
      <c r="AB236" s="362">
        <f>AA236/I236*100</f>
        <v>0</v>
      </c>
      <c r="AC236" s="310">
        <v>0</v>
      </c>
      <c r="AD236" s="362">
        <f>AC236/I236*100</f>
        <v>0</v>
      </c>
      <c r="AE236">
        <v>1</v>
      </c>
      <c r="AF236">
        <v>1</v>
      </c>
    </row>
    <row r="237" spans="1:32" ht="18.75" thickBot="1">
      <c r="A237" s="937" t="s">
        <v>123</v>
      </c>
      <c r="B237" s="938"/>
      <c r="C237" s="938"/>
      <c r="D237" s="938"/>
      <c r="E237" s="938"/>
      <c r="F237" s="938"/>
      <c r="G237" s="939"/>
      <c r="H237" s="582">
        <f>SUM(H236)</f>
        <v>14</v>
      </c>
      <c r="I237" s="582">
        <f>SUM(I236)</f>
        <v>7</v>
      </c>
      <c r="J237" s="583">
        <f>I237/H237*100</f>
        <v>50</v>
      </c>
      <c r="K237" s="582">
        <f>SUM(K236)</f>
        <v>0</v>
      </c>
      <c r="L237" s="583">
        <f>K237/I237*100</f>
        <v>0</v>
      </c>
      <c r="M237" s="582">
        <f>SUM(M236)</f>
        <v>0</v>
      </c>
      <c r="N237" s="583">
        <f>M237/I237*100</f>
        <v>0</v>
      </c>
      <c r="O237" s="582">
        <f>SUM(O236)</f>
        <v>0</v>
      </c>
      <c r="P237" s="583">
        <f>O237/I237*100</f>
        <v>0</v>
      </c>
      <c r="Q237" s="582">
        <f>SUM(Q236)</f>
        <v>0</v>
      </c>
      <c r="R237" s="583">
        <f>Q237/I237*100</f>
        <v>0</v>
      </c>
      <c r="S237" s="582">
        <f>SUM(S236)</f>
        <v>0</v>
      </c>
      <c r="T237" s="583">
        <f>S237/I237*100</f>
        <v>0</v>
      </c>
      <c r="U237" s="582">
        <f>SUM(U236)</f>
        <v>0</v>
      </c>
      <c r="V237" s="583">
        <f>U237/I237*100</f>
        <v>0</v>
      </c>
      <c r="W237" s="582">
        <f>SUM(W236)</f>
        <v>0</v>
      </c>
      <c r="X237" s="583">
        <f>W237/I237*100</f>
        <v>0</v>
      </c>
      <c r="Y237" s="582">
        <f>SUM(Y236)</f>
        <v>0</v>
      </c>
      <c r="Z237" s="583">
        <f>Y237/I237*100</f>
        <v>0</v>
      </c>
      <c r="AA237" s="582">
        <f>SUM(AA236)</f>
        <v>0</v>
      </c>
      <c r="AB237" s="583">
        <f>AA237/I237*100</f>
        <v>0</v>
      </c>
      <c r="AC237" s="582">
        <f>SUM(AC236)</f>
        <v>0</v>
      </c>
      <c r="AD237" s="583">
        <f>AC237/I237*100</f>
        <v>0</v>
      </c>
    </row>
    <row r="238" spans="1:32" ht="18.75" thickTop="1"/>
    <row r="245" spans="1:32">
      <c r="A245" s="933" t="s">
        <v>2405</v>
      </c>
      <c r="B245" s="933"/>
      <c r="C245" s="933"/>
      <c r="D245" s="933"/>
      <c r="E245" s="933"/>
      <c r="F245" s="933"/>
      <c r="G245" s="933"/>
      <c r="H245" s="933"/>
      <c r="I245" s="933"/>
      <c r="J245" s="933"/>
      <c r="K245" s="933"/>
      <c r="L245" s="933"/>
      <c r="M245" s="933"/>
      <c r="N245" s="933"/>
      <c r="O245" s="933"/>
      <c r="P245" s="933"/>
      <c r="Q245" s="933"/>
      <c r="R245" s="933"/>
      <c r="S245" s="933"/>
      <c r="T245" s="933"/>
      <c r="U245" s="933"/>
      <c r="V245" s="933"/>
      <c r="W245" s="933"/>
      <c r="X245" s="933"/>
      <c r="Y245" s="933"/>
      <c r="Z245" s="933"/>
      <c r="AA245" s="933"/>
      <c r="AB245" s="933"/>
      <c r="AC245" s="933"/>
      <c r="AD245" s="933"/>
    </row>
    <row r="246" spans="1:32">
      <c r="A246" s="933" t="s">
        <v>133</v>
      </c>
      <c r="B246" s="933"/>
      <c r="C246" s="933"/>
      <c r="D246" s="933"/>
      <c r="E246" s="933"/>
      <c r="F246" s="933"/>
      <c r="G246" s="933"/>
      <c r="H246" s="933"/>
      <c r="I246" s="933"/>
      <c r="J246" s="933"/>
      <c r="K246" s="933"/>
      <c r="L246" s="933"/>
      <c r="M246" s="933"/>
      <c r="N246" s="933"/>
      <c r="O246" s="933"/>
      <c r="P246" s="933"/>
      <c r="Q246" s="933"/>
      <c r="R246" s="933"/>
      <c r="S246" s="933"/>
      <c r="T246" s="933"/>
      <c r="U246" s="933"/>
      <c r="V246" s="933"/>
      <c r="W246" s="933"/>
      <c r="X246" s="933"/>
      <c r="Y246" s="933"/>
      <c r="Z246" s="933"/>
      <c r="AA246" s="933"/>
      <c r="AB246" s="933"/>
      <c r="AC246" s="933"/>
      <c r="AD246" s="933"/>
    </row>
    <row r="247" spans="1:32">
      <c r="A247" s="609"/>
      <c r="B247" s="609"/>
      <c r="C247" s="609"/>
      <c r="D247" s="609"/>
      <c r="E247" s="609"/>
      <c r="F247" s="609"/>
      <c r="G247" s="609"/>
      <c r="H247" s="610"/>
      <c r="I247" s="610"/>
      <c r="J247" s="609"/>
      <c r="K247" s="610"/>
      <c r="L247" s="609"/>
      <c r="M247" s="610"/>
      <c r="N247" s="609"/>
      <c r="O247" s="610"/>
      <c r="P247" s="609"/>
      <c r="Q247" s="610"/>
      <c r="R247" s="609"/>
      <c r="S247" s="610"/>
      <c r="T247" s="609"/>
      <c r="U247" s="610"/>
      <c r="V247" s="609"/>
      <c r="W247" s="610"/>
      <c r="X247" s="609"/>
      <c r="Y247" s="610"/>
      <c r="Z247" s="609"/>
      <c r="AA247" s="610"/>
      <c r="AB247" s="609"/>
      <c r="AC247" s="610"/>
      <c r="AD247" s="609"/>
    </row>
    <row r="248" spans="1:32">
      <c r="B248" s="934" t="s">
        <v>907</v>
      </c>
      <c r="C248" s="934"/>
      <c r="D248" s="934"/>
      <c r="E248" s="934"/>
      <c r="F248" s="934"/>
      <c r="G248" s="934"/>
      <c r="H248" s="934"/>
      <c r="I248" s="934"/>
      <c r="J248" s="934"/>
      <c r="K248" s="934"/>
      <c r="L248" s="934"/>
      <c r="M248" s="934"/>
      <c r="N248" s="934"/>
      <c r="O248" s="934"/>
      <c r="P248" s="934"/>
      <c r="Q248" s="934"/>
      <c r="R248" s="934"/>
      <c r="S248" s="934"/>
      <c r="T248" s="934"/>
      <c r="U248" s="934"/>
      <c r="V248" s="934"/>
      <c r="W248" s="934"/>
      <c r="X248" s="934"/>
      <c r="Y248" s="934"/>
      <c r="Z248" s="934"/>
      <c r="AA248" s="934"/>
      <c r="AB248" s="934"/>
      <c r="AC248" s="934"/>
      <c r="AD248" s="934"/>
    </row>
    <row r="249" spans="1:32">
      <c r="B249" s="615" t="s">
        <v>2358</v>
      </c>
      <c r="C249" s="615"/>
      <c r="D249" s="615"/>
      <c r="E249" s="615"/>
      <c r="F249" s="615"/>
      <c r="G249" s="615"/>
      <c r="H249" s="615"/>
      <c r="I249" s="615"/>
      <c r="J249" s="611"/>
      <c r="K249" s="612"/>
      <c r="L249" s="611"/>
      <c r="M249" s="612"/>
      <c r="N249" s="611"/>
      <c r="O249" s="612"/>
      <c r="P249" s="611"/>
      <c r="Q249" s="612"/>
      <c r="R249" s="611"/>
      <c r="S249" s="612"/>
      <c r="T249" s="611"/>
      <c r="U249" s="612"/>
      <c r="V249" s="611"/>
      <c r="W249" s="612"/>
      <c r="X249" s="611"/>
      <c r="Y249" s="612"/>
      <c r="Z249" s="611"/>
      <c r="AA249" s="612"/>
      <c r="AB249" s="611"/>
      <c r="AC249" s="612"/>
      <c r="AD249" s="611"/>
    </row>
    <row r="250" spans="1:32">
      <c r="B250" s="611"/>
      <c r="D250" s="613"/>
      <c r="F250" s="609"/>
      <c r="G250" s="609"/>
      <c r="H250" s="610"/>
      <c r="I250" s="610"/>
      <c r="J250" s="609"/>
      <c r="K250" s="610"/>
      <c r="L250" s="609"/>
      <c r="M250" s="610"/>
      <c r="N250" s="609"/>
      <c r="O250" s="610"/>
      <c r="P250" s="609"/>
      <c r="Q250" s="610"/>
      <c r="R250" s="609"/>
      <c r="S250" s="610"/>
      <c r="T250" s="609"/>
      <c r="U250" s="610"/>
      <c r="V250" s="609"/>
      <c r="W250" s="610"/>
      <c r="X250" s="609"/>
      <c r="Y250" s="610"/>
      <c r="Z250" s="609"/>
      <c r="AA250" s="610"/>
      <c r="AB250" s="609"/>
      <c r="AC250" s="610"/>
      <c r="AD250" s="609"/>
    </row>
    <row r="251" spans="1:32">
      <c r="B251" s="609"/>
      <c r="C251" s="609"/>
      <c r="D251" s="609"/>
      <c r="E251" s="609"/>
      <c r="F251" s="609"/>
      <c r="G251" s="609"/>
      <c r="H251" s="610"/>
      <c r="I251" s="610"/>
      <c r="J251" s="609"/>
      <c r="K251" s="610"/>
      <c r="L251" s="609"/>
      <c r="M251" s="610"/>
      <c r="N251" s="609"/>
      <c r="O251" s="610"/>
      <c r="P251" s="609"/>
      <c r="Q251" s="610"/>
      <c r="R251" s="609"/>
      <c r="S251" s="610"/>
      <c r="T251" s="609"/>
      <c r="U251" s="610"/>
      <c r="V251" s="609"/>
      <c r="W251" s="610"/>
      <c r="X251" s="609"/>
      <c r="Y251" s="610"/>
      <c r="Z251" s="609"/>
      <c r="AA251" s="610"/>
      <c r="AB251" s="609"/>
      <c r="AC251" s="610"/>
      <c r="AD251" s="609"/>
    </row>
    <row r="252" spans="1:32">
      <c r="A252" s="914" t="s">
        <v>940</v>
      </c>
      <c r="B252" s="914" t="s">
        <v>941</v>
      </c>
      <c r="C252" s="914" t="s">
        <v>942</v>
      </c>
      <c r="D252" s="914" t="s">
        <v>707</v>
      </c>
      <c r="E252" s="914" t="s">
        <v>944</v>
      </c>
      <c r="F252" s="914" t="s">
        <v>945</v>
      </c>
      <c r="G252" s="914" t="s">
        <v>1139</v>
      </c>
      <c r="H252" s="917" t="s">
        <v>946</v>
      </c>
      <c r="I252" s="920" t="s">
        <v>947</v>
      </c>
      <c r="J252" s="922" t="s">
        <v>948</v>
      </c>
      <c r="K252" s="924" t="s">
        <v>928</v>
      </c>
      <c r="L252" s="925"/>
      <c r="M252" s="928" t="s">
        <v>929</v>
      </c>
      <c r="N252" s="929"/>
      <c r="O252" s="929"/>
      <c r="P252" s="929"/>
      <c r="Q252" s="929"/>
      <c r="R252" s="929"/>
      <c r="S252" s="929"/>
      <c r="T252" s="929"/>
      <c r="U252" s="929"/>
      <c r="V252" s="929"/>
      <c r="W252" s="929"/>
      <c r="X252" s="929"/>
      <c r="Y252" s="929"/>
      <c r="Z252" s="929"/>
      <c r="AA252" s="929"/>
      <c r="AB252" s="929"/>
      <c r="AC252" s="929"/>
      <c r="AD252" s="930"/>
    </row>
    <row r="253" spans="1:32">
      <c r="A253" s="935"/>
      <c r="B253" s="935"/>
      <c r="C253" s="935"/>
      <c r="D253" s="935"/>
      <c r="E253" s="935"/>
      <c r="F253" s="935"/>
      <c r="G253" s="915"/>
      <c r="H253" s="918"/>
      <c r="I253" s="921"/>
      <c r="J253" s="923"/>
      <c r="K253" s="926"/>
      <c r="L253" s="927"/>
      <c r="M253" s="931" t="s">
        <v>930</v>
      </c>
      <c r="N253" s="932"/>
      <c r="O253" s="931" t="s">
        <v>931</v>
      </c>
      <c r="P253" s="932"/>
      <c r="Q253" s="931" t="s">
        <v>932</v>
      </c>
      <c r="R253" s="932"/>
      <c r="S253" s="931" t="s">
        <v>933</v>
      </c>
      <c r="T253" s="932"/>
      <c r="U253" s="931" t="s">
        <v>934</v>
      </c>
      <c r="V253" s="932"/>
      <c r="W253" s="931" t="s">
        <v>935</v>
      </c>
      <c r="X253" s="932"/>
      <c r="Y253" s="931" t="s">
        <v>936</v>
      </c>
      <c r="Z253" s="932"/>
      <c r="AA253" s="931" t="s">
        <v>950</v>
      </c>
      <c r="AB253" s="932"/>
      <c r="AC253" s="931" t="s">
        <v>951</v>
      </c>
      <c r="AD253" s="932"/>
    </row>
    <row r="254" spans="1:32" ht="36">
      <c r="A254" s="936"/>
      <c r="B254" s="936"/>
      <c r="C254" s="936"/>
      <c r="D254" s="936"/>
      <c r="E254" s="936"/>
      <c r="F254" s="936"/>
      <c r="G254" s="916"/>
      <c r="H254" s="919"/>
      <c r="I254" s="574" t="s">
        <v>126</v>
      </c>
      <c r="J254" s="575" t="s">
        <v>938</v>
      </c>
      <c r="K254" s="576" t="s">
        <v>937</v>
      </c>
      <c r="L254" s="577" t="s">
        <v>949</v>
      </c>
      <c r="M254" s="576" t="s">
        <v>937</v>
      </c>
      <c r="N254" s="577" t="s">
        <v>949</v>
      </c>
      <c r="O254" s="576" t="s">
        <v>937</v>
      </c>
      <c r="P254" s="577" t="s">
        <v>949</v>
      </c>
      <c r="Q254" s="576" t="s">
        <v>937</v>
      </c>
      <c r="R254" s="577" t="s">
        <v>949</v>
      </c>
      <c r="S254" s="576" t="s">
        <v>937</v>
      </c>
      <c r="T254" s="577" t="s">
        <v>949</v>
      </c>
      <c r="U254" s="576" t="s">
        <v>937</v>
      </c>
      <c r="V254" s="577" t="s">
        <v>949</v>
      </c>
      <c r="W254" s="576" t="s">
        <v>937</v>
      </c>
      <c r="X254" s="577" t="s">
        <v>949</v>
      </c>
      <c r="Y254" s="576" t="s">
        <v>937</v>
      </c>
      <c r="Z254" s="577" t="s">
        <v>949</v>
      </c>
      <c r="AA254" s="576" t="s">
        <v>937</v>
      </c>
      <c r="AB254" s="577" t="s">
        <v>949</v>
      </c>
      <c r="AC254" s="576" t="s">
        <v>937</v>
      </c>
      <c r="AD254" s="577" t="s">
        <v>949</v>
      </c>
    </row>
    <row r="255" spans="1:32">
      <c r="A255" s="348">
        <v>1</v>
      </c>
      <c r="B255" s="347" t="s">
        <v>2354</v>
      </c>
      <c r="C255" s="603"/>
      <c r="D255" s="559">
        <v>4</v>
      </c>
      <c r="E255" s="559" t="s">
        <v>1773</v>
      </c>
      <c r="F255" s="559" t="s">
        <v>1280</v>
      </c>
      <c r="G255" s="559" t="s">
        <v>1285</v>
      </c>
      <c r="H255" s="310">
        <v>21</v>
      </c>
      <c r="I255" s="310">
        <v>21</v>
      </c>
      <c r="J255" s="362">
        <f>I255/H255*100</f>
        <v>100</v>
      </c>
      <c r="K255" s="310">
        <v>0</v>
      </c>
      <c r="L255" s="362">
        <f>K255/I255*100</f>
        <v>0</v>
      </c>
      <c r="M255" s="310">
        <v>0</v>
      </c>
      <c r="N255" s="362">
        <f>M255/I255*100</f>
        <v>0</v>
      </c>
      <c r="O255" s="310">
        <v>0</v>
      </c>
      <c r="P255" s="362">
        <f>O255/I255*100</f>
        <v>0</v>
      </c>
      <c r="Q255" s="310">
        <v>0</v>
      </c>
      <c r="R255" s="362">
        <f>Q255/I255*100</f>
        <v>0</v>
      </c>
      <c r="S255" s="310">
        <v>0</v>
      </c>
      <c r="T255" s="362">
        <f>S255/I255*100</f>
        <v>0</v>
      </c>
      <c r="U255" s="310">
        <v>0</v>
      </c>
      <c r="V255" s="362">
        <f>U255/I255*100</f>
        <v>0</v>
      </c>
      <c r="W255" s="310">
        <v>0</v>
      </c>
      <c r="X255" s="362">
        <f>W255/I255*100</f>
        <v>0</v>
      </c>
      <c r="Y255" s="310">
        <v>0</v>
      </c>
      <c r="Z255" s="362">
        <f>Y255/I255*100</f>
        <v>0</v>
      </c>
      <c r="AA255" s="310">
        <v>0</v>
      </c>
      <c r="AB255" s="362">
        <f>AA255/I255*100</f>
        <v>0</v>
      </c>
      <c r="AC255" s="310">
        <v>0</v>
      </c>
      <c r="AD255" s="362">
        <f>AC255/I255*100</f>
        <v>0</v>
      </c>
      <c r="AE255">
        <v>1</v>
      </c>
      <c r="AF255">
        <v>1</v>
      </c>
    </row>
    <row r="256" spans="1:32">
      <c r="A256" s="310">
        <v>2</v>
      </c>
      <c r="B256" s="311" t="s">
        <v>2355</v>
      </c>
      <c r="C256" s="337"/>
      <c r="D256" s="310">
        <v>7</v>
      </c>
      <c r="E256" s="310" t="s">
        <v>1272</v>
      </c>
      <c r="F256" s="310" t="s">
        <v>1280</v>
      </c>
      <c r="G256" s="310" t="s">
        <v>1285</v>
      </c>
      <c r="H256" s="310">
        <v>15</v>
      </c>
      <c r="I256" s="310">
        <v>15</v>
      </c>
      <c r="J256" s="362">
        <f>I256/H256*100</f>
        <v>100</v>
      </c>
      <c r="K256" s="310">
        <v>0</v>
      </c>
      <c r="L256" s="362">
        <f>K256/I256*100</f>
        <v>0</v>
      </c>
      <c r="M256" s="310">
        <v>0</v>
      </c>
      <c r="N256" s="362">
        <f>M256/I256*100</f>
        <v>0</v>
      </c>
      <c r="O256" s="310">
        <v>0</v>
      </c>
      <c r="P256" s="362">
        <f>O256/I256*100</f>
        <v>0</v>
      </c>
      <c r="Q256" s="310">
        <v>0</v>
      </c>
      <c r="R256" s="362">
        <f>Q256/I256*100</f>
        <v>0</v>
      </c>
      <c r="S256" s="310">
        <v>0</v>
      </c>
      <c r="T256" s="362">
        <f>S256/I256*100</f>
        <v>0</v>
      </c>
      <c r="U256" s="310">
        <v>0</v>
      </c>
      <c r="V256" s="362">
        <f>U256/I256*100</f>
        <v>0</v>
      </c>
      <c r="W256" s="310">
        <v>0</v>
      </c>
      <c r="X256" s="362">
        <f>W256/I256*100</f>
        <v>0</v>
      </c>
      <c r="Y256" s="310">
        <v>0</v>
      </c>
      <c r="Z256" s="362">
        <f>Y256/I256*100</f>
        <v>0</v>
      </c>
      <c r="AA256" s="310">
        <v>0</v>
      </c>
      <c r="AB256" s="362">
        <f>AA256/I256*100</f>
        <v>0</v>
      </c>
      <c r="AC256" s="310">
        <v>0</v>
      </c>
      <c r="AD256" s="362">
        <f>AC256/I256*100</f>
        <v>0</v>
      </c>
      <c r="AE256">
        <v>1</v>
      </c>
      <c r="AF256">
        <v>1</v>
      </c>
    </row>
    <row r="257" spans="1:30" ht="18.75" thickBot="1">
      <c r="A257" s="937" t="s">
        <v>123</v>
      </c>
      <c r="B257" s="938"/>
      <c r="C257" s="938"/>
      <c r="D257" s="938"/>
      <c r="E257" s="938"/>
      <c r="F257" s="938"/>
      <c r="G257" s="939"/>
      <c r="H257" s="582">
        <f>SUM(H255:H256)</f>
        <v>36</v>
      </c>
      <c r="I257" s="582">
        <f>SUM(I255:I256)</f>
        <v>36</v>
      </c>
      <c r="J257" s="583">
        <f>I257/H257*100</f>
        <v>100</v>
      </c>
      <c r="K257" s="582">
        <f>SUM(K255:K256)</f>
        <v>0</v>
      </c>
      <c r="L257" s="583">
        <f>K257/I257*100</f>
        <v>0</v>
      </c>
      <c r="M257" s="582">
        <f>SUM(M255:M256)</f>
        <v>0</v>
      </c>
      <c r="N257" s="583">
        <f>M257/I257*100</f>
        <v>0</v>
      </c>
      <c r="O257" s="582">
        <f>SUM(O255:O256)</f>
        <v>0</v>
      </c>
      <c r="P257" s="583">
        <f>O257/I257*100</f>
        <v>0</v>
      </c>
      <c r="Q257" s="582">
        <f>SUM(Q255:Q256)</f>
        <v>0</v>
      </c>
      <c r="R257" s="583">
        <f>Q257/I257*100</f>
        <v>0</v>
      </c>
      <c r="S257" s="582">
        <f>SUM(S255:S256)</f>
        <v>0</v>
      </c>
      <c r="T257" s="583">
        <f>S257/I257*100</f>
        <v>0</v>
      </c>
      <c r="U257" s="582">
        <f>SUM(U255:U256)</f>
        <v>0</v>
      </c>
      <c r="V257" s="583">
        <f>U257/I257*100</f>
        <v>0</v>
      </c>
      <c r="W257" s="582">
        <f>SUM(W255:W256)</f>
        <v>0</v>
      </c>
      <c r="X257" s="583">
        <f>W257/I257*100</f>
        <v>0</v>
      </c>
      <c r="Y257" s="582">
        <f>SUM(Y255:Y256)</f>
        <v>0</v>
      </c>
      <c r="Z257" s="583">
        <f>Y257/I257*100</f>
        <v>0</v>
      </c>
      <c r="AA257" s="582">
        <f>SUM(AA255:AA256)</f>
        <v>0</v>
      </c>
      <c r="AB257" s="583">
        <f>AA257/I257*100</f>
        <v>0</v>
      </c>
      <c r="AC257" s="582">
        <f>SUM(AC255:AC256)</f>
        <v>0</v>
      </c>
      <c r="AD257" s="583">
        <f>AC257/I257*100</f>
        <v>0</v>
      </c>
    </row>
    <row r="258" spans="1:30" ht="18.75" thickTop="1"/>
    <row r="264" spans="1:30">
      <c r="A264" s="933" t="s">
        <v>2405</v>
      </c>
      <c r="B264" s="933"/>
      <c r="C264" s="933"/>
      <c r="D264" s="933"/>
      <c r="E264" s="933"/>
      <c r="F264" s="933"/>
      <c r="G264" s="933"/>
      <c r="H264" s="933"/>
      <c r="I264" s="933"/>
      <c r="J264" s="933"/>
      <c r="K264" s="933"/>
      <c r="L264" s="933"/>
      <c r="M264" s="933"/>
      <c r="N264" s="933"/>
      <c r="O264" s="933"/>
      <c r="P264" s="933"/>
      <c r="Q264" s="933"/>
      <c r="R264" s="933"/>
      <c r="S264" s="933"/>
      <c r="T264" s="933"/>
      <c r="U264" s="933"/>
      <c r="V264" s="933"/>
      <c r="W264" s="933"/>
      <c r="X264" s="933"/>
      <c r="Y264" s="933"/>
      <c r="Z264" s="933"/>
      <c r="AA264" s="933"/>
      <c r="AB264" s="933"/>
      <c r="AC264" s="933"/>
      <c r="AD264" s="933"/>
    </row>
    <row r="265" spans="1:30">
      <c r="A265" s="933" t="s">
        <v>133</v>
      </c>
      <c r="B265" s="933"/>
      <c r="C265" s="933"/>
      <c r="D265" s="933"/>
      <c r="E265" s="933"/>
      <c r="F265" s="933"/>
      <c r="G265" s="933"/>
      <c r="H265" s="933"/>
      <c r="I265" s="933"/>
      <c r="J265" s="933"/>
      <c r="K265" s="933"/>
      <c r="L265" s="933"/>
      <c r="M265" s="933"/>
      <c r="N265" s="933"/>
      <c r="O265" s="933"/>
      <c r="P265" s="933"/>
      <c r="Q265" s="933"/>
      <c r="R265" s="933"/>
      <c r="S265" s="933"/>
      <c r="T265" s="933"/>
      <c r="U265" s="933"/>
      <c r="V265" s="933"/>
      <c r="W265" s="933"/>
      <c r="X265" s="933"/>
      <c r="Y265" s="933"/>
      <c r="Z265" s="933"/>
      <c r="AA265" s="933"/>
      <c r="AB265" s="933"/>
      <c r="AC265" s="933"/>
      <c r="AD265" s="933"/>
    </row>
    <row r="266" spans="1:30">
      <c r="A266" s="609"/>
      <c r="B266" s="609"/>
      <c r="C266" s="609"/>
      <c r="D266" s="609"/>
      <c r="E266" s="609"/>
      <c r="F266" s="609"/>
      <c r="G266" s="609"/>
      <c r="H266" s="610"/>
      <c r="I266" s="610"/>
      <c r="J266" s="609"/>
      <c r="K266" s="610"/>
      <c r="L266" s="609"/>
      <c r="M266" s="610"/>
      <c r="N266" s="609"/>
      <c r="O266" s="610"/>
      <c r="P266" s="609"/>
      <c r="Q266" s="610"/>
      <c r="R266" s="609"/>
      <c r="S266" s="610"/>
      <c r="T266" s="609"/>
      <c r="U266" s="610"/>
      <c r="V266" s="609"/>
      <c r="W266" s="610"/>
      <c r="X266" s="609"/>
      <c r="Y266" s="610"/>
      <c r="Z266" s="609"/>
      <c r="AA266" s="610"/>
      <c r="AB266" s="609"/>
      <c r="AC266" s="610"/>
      <c r="AD266" s="609"/>
    </row>
    <row r="267" spans="1:30">
      <c r="B267" s="934" t="s">
        <v>907</v>
      </c>
      <c r="C267" s="934"/>
      <c r="D267" s="934"/>
      <c r="E267" s="934"/>
      <c r="F267" s="934"/>
      <c r="G267" s="934"/>
      <c r="H267" s="934"/>
      <c r="I267" s="934"/>
      <c r="J267" s="934"/>
      <c r="K267" s="934"/>
      <c r="L267" s="934"/>
      <c r="M267" s="934"/>
      <c r="N267" s="934"/>
      <c r="O267" s="934"/>
      <c r="P267" s="934"/>
      <c r="Q267" s="934"/>
      <c r="R267" s="934"/>
      <c r="S267" s="934"/>
      <c r="T267" s="934"/>
      <c r="U267" s="934"/>
      <c r="V267" s="934"/>
      <c r="W267" s="934"/>
      <c r="X267" s="934"/>
      <c r="Y267" s="934"/>
      <c r="Z267" s="934"/>
      <c r="AA267" s="934"/>
      <c r="AB267" s="934"/>
      <c r="AC267" s="934"/>
      <c r="AD267" s="934"/>
    </row>
    <row r="268" spans="1:30">
      <c r="B268" s="934" t="s">
        <v>2359</v>
      </c>
      <c r="C268" s="934"/>
      <c r="D268" s="934"/>
      <c r="E268" s="934"/>
      <c r="F268" s="934"/>
      <c r="G268" s="934"/>
      <c r="H268" s="934"/>
      <c r="I268" s="934"/>
      <c r="J268" s="611"/>
      <c r="K268" s="612"/>
      <c r="L268" s="611"/>
      <c r="M268" s="612"/>
      <c r="N268" s="611"/>
      <c r="O268" s="612"/>
      <c r="P268" s="611"/>
      <c r="Q268" s="612"/>
      <c r="R268" s="611"/>
      <c r="S268" s="612"/>
      <c r="T268" s="611"/>
      <c r="U268" s="612"/>
      <c r="V268" s="611"/>
      <c r="W268" s="612"/>
      <c r="X268" s="611"/>
      <c r="Y268" s="612"/>
      <c r="Z268" s="611"/>
      <c r="AA268" s="612"/>
      <c r="AB268" s="611"/>
      <c r="AC268" s="612"/>
      <c r="AD268" s="611"/>
    </row>
    <row r="269" spans="1:30">
      <c r="B269" s="611"/>
      <c r="D269" s="613"/>
      <c r="F269" s="609"/>
      <c r="G269" s="609"/>
      <c r="H269" s="610"/>
      <c r="I269" s="610"/>
      <c r="J269" s="609"/>
      <c r="K269" s="610"/>
      <c r="L269" s="609"/>
      <c r="M269" s="610"/>
      <c r="N269" s="609"/>
      <c r="O269" s="610"/>
      <c r="P269" s="609"/>
      <c r="Q269" s="610"/>
      <c r="R269" s="609"/>
      <c r="S269" s="610"/>
      <c r="T269" s="609"/>
      <c r="U269" s="610"/>
      <c r="V269" s="609"/>
      <c r="W269" s="610"/>
      <c r="X269" s="609"/>
      <c r="Y269" s="610"/>
      <c r="Z269" s="609"/>
      <c r="AA269" s="610"/>
      <c r="AB269" s="609"/>
      <c r="AC269" s="610"/>
      <c r="AD269" s="609"/>
    </row>
    <row r="270" spans="1:30">
      <c r="B270" s="609"/>
      <c r="C270" s="609"/>
      <c r="D270" s="609"/>
      <c r="E270" s="609"/>
      <c r="F270" s="609"/>
      <c r="G270" s="609"/>
      <c r="H270" s="610"/>
      <c r="I270" s="610"/>
      <c r="J270" s="609"/>
      <c r="K270" s="610"/>
      <c r="L270" s="609"/>
      <c r="M270" s="610"/>
      <c r="N270" s="609"/>
      <c r="O270" s="610"/>
      <c r="P270" s="609"/>
      <c r="Q270" s="610"/>
      <c r="R270" s="609"/>
      <c r="S270" s="610"/>
      <c r="T270" s="609"/>
      <c r="U270" s="610"/>
      <c r="V270" s="609"/>
      <c r="W270" s="610"/>
      <c r="X270" s="609"/>
      <c r="Y270" s="610"/>
      <c r="Z270" s="609"/>
      <c r="AA270" s="610"/>
      <c r="AB270" s="609"/>
      <c r="AC270" s="610"/>
      <c r="AD270" s="609"/>
    </row>
    <row r="271" spans="1:30">
      <c r="A271" s="914" t="s">
        <v>940</v>
      </c>
      <c r="B271" s="914" t="s">
        <v>941</v>
      </c>
      <c r="C271" s="914" t="s">
        <v>942</v>
      </c>
      <c r="D271" s="914" t="s">
        <v>707</v>
      </c>
      <c r="E271" s="914" t="s">
        <v>944</v>
      </c>
      <c r="F271" s="914" t="s">
        <v>945</v>
      </c>
      <c r="G271" s="914" t="s">
        <v>1139</v>
      </c>
      <c r="H271" s="917" t="s">
        <v>946</v>
      </c>
      <c r="I271" s="920" t="s">
        <v>947</v>
      </c>
      <c r="J271" s="922" t="s">
        <v>948</v>
      </c>
      <c r="K271" s="924" t="s">
        <v>928</v>
      </c>
      <c r="L271" s="925"/>
      <c r="M271" s="928" t="s">
        <v>929</v>
      </c>
      <c r="N271" s="929"/>
      <c r="O271" s="929"/>
      <c r="P271" s="929"/>
      <c r="Q271" s="929"/>
      <c r="R271" s="929"/>
      <c r="S271" s="929"/>
      <c r="T271" s="929"/>
      <c r="U271" s="929"/>
      <c r="V271" s="929"/>
      <c r="W271" s="929"/>
      <c r="X271" s="929"/>
      <c r="Y271" s="929"/>
      <c r="Z271" s="929"/>
      <c r="AA271" s="929"/>
      <c r="AB271" s="929"/>
      <c r="AC271" s="929"/>
      <c r="AD271" s="930"/>
    </row>
    <row r="272" spans="1:30">
      <c r="A272" s="935"/>
      <c r="B272" s="935"/>
      <c r="C272" s="935"/>
      <c r="D272" s="935"/>
      <c r="E272" s="935"/>
      <c r="F272" s="935"/>
      <c r="G272" s="915"/>
      <c r="H272" s="918"/>
      <c r="I272" s="921"/>
      <c r="J272" s="923"/>
      <c r="K272" s="926"/>
      <c r="L272" s="927"/>
      <c r="M272" s="931" t="s">
        <v>930</v>
      </c>
      <c r="N272" s="932"/>
      <c r="O272" s="931" t="s">
        <v>931</v>
      </c>
      <c r="P272" s="932"/>
      <c r="Q272" s="931" t="s">
        <v>932</v>
      </c>
      <c r="R272" s="932"/>
      <c r="S272" s="931" t="s">
        <v>933</v>
      </c>
      <c r="T272" s="932"/>
      <c r="U272" s="931" t="s">
        <v>934</v>
      </c>
      <c r="V272" s="932"/>
      <c r="W272" s="931" t="s">
        <v>935</v>
      </c>
      <c r="X272" s="932"/>
      <c r="Y272" s="931" t="s">
        <v>936</v>
      </c>
      <c r="Z272" s="932"/>
      <c r="AA272" s="931" t="s">
        <v>950</v>
      </c>
      <c r="AB272" s="932"/>
      <c r="AC272" s="931" t="s">
        <v>951</v>
      </c>
      <c r="AD272" s="932"/>
    </row>
    <row r="273" spans="1:32" ht="36">
      <c r="A273" s="936"/>
      <c r="B273" s="936"/>
      <c r="C273" s="936"/>
      <c r="D273" s="936"/>
      <c r="E273" s="936"/>
      <c r="F273" s="936"/>
      <c r="G273" s="916"/>
      <c r="H273" s="919"/>
      <c r="I273" s="574" t="s">
        <v>126</v>
      </c>
      <c r="J273" s="575" t="s">
        <v>938</v>
      </c>
      <c r="K273" s="576" t="s">
        <v>937</v>
      </c>
      <c r="L273" s="577" t="s">
        <v>949</v>
      </c>
      <c r="M273" s="576" t="s">
        <v>937</v>
      </c>
      <c r="N273" s="577" t="s">
        <v>949</v>
      </c>
      <c r="O273" s="576" t="s">
        <v>937</v>
      </c>
      <c r="P273" s="577" t="s">
        <v>949</v>
      </c>
      <c r="Q273" s="576" t="s">
        <v>937</v>
      </c>
      <c r="R273" s="577" t="s">
        <v>949</v>
      </c>
      <c r="S273" s="576" t="s">
        <v>937</v>
      </c>
      <c r="T273" s="577" t="s">
        <v>949</v>
      </c>
      <c r="U273" s="576" t="s">
        <v>937</v>
      </c>
      <c r="V273" s="577" t="s">
        <v>949</v>
      </c>
      <c r="W273" s="576" t="s">
        <v>937</v>
      </c>
      <c r="X273" s="577" t="s">
        <v>949</v>
      </c>
      <c r="Y273" s="576" t="s">
        <v>937</v>
      </c>
      <c r="Z273" s="577" t="s">
        <v>949</v>
      </c>
      <c r="AA273" s="576" t="s">
        <v>937</v>
      </c>
      <c r="AB273" s="577" t="s">
        <v>949</v>
      </c>
      <c r="AC273" s="576" t="s">
        <v>937</v>
      </c>
      <c r="AD273" s="577" t="s">
        <v>949</v>
      </c>
    </row>
    <row r="274" spans="1:32">
      <c r="A274" s="310">
        <v>1</v>
      </c>
      <c r="B274" s="311" t="s">
        <v>2360</v>
      </c>
      <c r="C274" s="337"/>
      <c r="D274" s="310">
        <v>3</v>
      </c>
      <c r="E274" s="310" t="s">
        <v>1803</v>
      </c>
      <c r="F274" s="310" t="s">
        <v>1280</v>
      </c>
      <c r="G274" s="310" t="s">
        <v>1285</v>
      </c>
      <c r="H274" s="310">
        <v>8</v>
      </c>
      <c r="I274" s="310">
        <v>5</v>
      </c>
      <c r="J274" s="362">
        <f>I274/H274*100</f>
        <v>62.5</v>
      </c>
      <c r="K274" s="310">
        <v>2</v>
      </c>
      <c r="L274" s="362">
        <f>K274/I274*100</f>
        <v>40</v>
      </c>
      <c r="M274" s="310">
        <v>0</v>
      </c>
      <c r="N274" s="362">
        <f>M274/I274*100</f>
        <v>0</v>
      </c>
      <c r="O274" s="310">
        <v>1</v>
      </c>
      <c r="P274" s="362">
        <f>O274/I274*100</f>
        <v>20</v>
      </c>
      <c r="Q274" s="310">
        <v>1</v>
      </c>
      <c r="R274" s="362">
        <f>Q274/I274*100</f>
        <v>20</v>
      </c>
      <c r="S274" s="310">
        <v>0</v>
      </c>
      <c r="T274" s="362">
        <f>S274/I274*100</f>
        <v>0</v>
      </c>
      <c r="U274" s="310">
        <v>0</v>
      </c>
      <c r="V274" s="362">
        <f>U274/I274*100</f>
        <v>0</v>
      </c>
      <c r="W274" s="310">
        <v>0</v>
      </c>
      <c r="X274" s="362">
        <f>W274/I274*100</f>
        <v>0</v>
      </c>
      <c r="Y274" s="310">
        <v>0</v>
      </c>
      <c r="Z274" s="362">
        <f>Y274/I274*100</f>
        <v>0</v>
      </c>
      <c r="AA274" s="310">
        <v>0</v>
      </c>
      <c r="AB274" s="362">
        <f>AA274/I274*100</f>
        <v>0</v>
      </c>
      <c r="AC274" s="310">
        <v>0</v>
      </c>
      <c r="AD274" s="362">
        <f>AC274/I274*100</f>
        <v>0</v>
      </c>
      <c r="AE274">
        <v>1</v>
      </c>
      <c r="AF274">
        <v>1</v>
      </c>
    </row>
    <row r="275" spans="1:32" ht="18.75" thickBot="1">
      <c r="A275" s="937" t="s">
        <v>123</v>
      </c>
      <c r="B275" s="938"/>
      <c r="C275" s="938"/>
      <c r="D275" s="938"/>
      <c r="E275" s="938"/>
      <c r="F275" s="938"/>
      <c r="G275" s="939"/>
      <c r="H275" s="582">
        <f>SUM(H274)</f>
        <v>8</v>
      </c>
      <c r="I275" s="582">
        <f>SUM(I274)</f>
        <v>5</v>
      </c>
      <c r="J275" s="583">
        <f>I275/H275*100</f>
        <v>62.5</v>
      </c>
      <c r="K275" s="582">
        <f>SUM(K274)</f>
        <v>2</v>
      </c>
      <c r="L275" s="583">
        <f>K275/I275*100</f>
        <v>40</v>
      </c>
      <c r="M275" s="582">
        <f>SUM(M274)</f>
        <v>0</v>
      </c>
      <c r="N275" s="583">
        <f>M275/I275*100</f>
        <v>0</v>
      </c>
      <c r="O275" s="582">
        <f>SUM(O274)</f>
        <v>1</v>
      </c>
      <c r="P275" s="583">
        <f>O275/I275*100</f>
        <v>20</v>
      </c>
      <c r="Q275" s="582">
        <f>SUM(Q274)</f>
        <v>1</v>
      </c>
      <c r="R275" s="583">
        <f>Q275/I275*100</f>
        <v>20</v>
      </c>
      <c r="S275" s="582">
        <f>SUM(S274)</f>
        <v>0</v>
      </c>
      <c r="T275" s="583">
        <f>S275/I275*100</f>
        <v>0</v>
      </c>
      <c r="U275" s="582">
        <f>SUM(U274)</f>
        <v>0</v>
      </c>
      <c r="V275" s="583">
        <f>U275/I275*100</f>
        <v>0</v>
      </c>
      <c r="W275" s="582">
        <f>SUM(W274)</f>
        <v>0</v>
      </c>
      <c r="X275" s="583">
        <f>W275/I275*100</f>
        <v>0</v>
      </c>
      <c r="Y275" s="582">
        <f>SUM(Y274)</f>
        <v>0</v>
      </c>
      <c r="Z275" s="583">
        <f>Y275/I275*100</f>
        <v>0</v>
      </c>
      <c r="AA275" s="582">
        <f>SUM(AA274)</f>
        <v>0</v>
      </c>
      <c r="AB275" s="583">
        <f>AA275/I275*100</f>
        <v>0</v>
      </c>
      <c r="AC275" s="582">
        <f>SUM(AC274)</f>
        <v>0</v>
      </c>
      <c r="AD275" s="583">
        <f>AC275/I275*100</f>
        <v>0</v>
      </c>
    </row>
    <row r="276" spans="1:32" ht="18.75" thickTop="1"/>
    <row r="283" spans="1:32">
      <c r="A283" s="933" t="s">
        <v>2405</v>
      </c>
      <c r="B283" s="933"/>
      <c r="C283" s="933"/>
      <c r="D283" s="933"/>
      <c r="E283" s="933"/>
      <c r="F283" s="933"/>
      <c r="G283" s="933"/>
      <c r="H283" s="933"/>
      <c r="I283" s="933"/>
      <c r="J283" s="933"/>
      <c r="K283" s="933"/>
      <c r="L283" s="933"/>
      <c r="M283" s="933"/>
      <c r="N283" s="933"/>
      <c r="O283" s="933"/>
      <c r="P283" s="933"/>
      <c r="Q283" s="933"/>
      <c r="R283" s="933"/>
      <c r="S283" s="933"/>
      <c r="T283" s="933"/>
      <c r="U283" s="933"/>
      <c r="V283" s="933"/>
      <c r="W283" s="933"/>
      <c r="X283" s="933"/>
      <c r="Y283" s="933"/>
      <c r="Z283" s="933"/>
      <c r="AA283" s="933"/>
      <c r="AB283" s="933"/>
      <c r="AC283" s="933"/>
      <c r="AD283" s="933"/>
    </row>
    <row r="284" spans="1:32">
      <c r="A284" s="933" t="s">
        <v>133</v>
      </c>
      <c r="B284" s="933"/>
      <c r="C284" s="933"/>
      <c r="D284" s="933"/>
      <c r="E284" s="933"/>
      <c r="F284" s="933"/>
      <c r="G284" s="933"/>
      <c r="H284" s="933"/>
      <c r="I284" s="933"/>
      <c r="J284" s="933"/>
      <c r="K284" s="933"/>
      <c r="L284" s="933"/>
      <c r="M284" s="933"/>
      <c r="N284" s="933"/>
      <c r="O284" s="933"/>
      <c r="P284" s="933"/>
      <c r="Q284" s="933"/>
      <c r="R284" s="933"/>
      <c r="S284" s="933"/>
      <c r="T284" s="933"/>
      <c r="U284" s="933"/>
      <c r="V284" s="933"/>
      <c r="W284" s="933"/>
      <c r="X284" s="933"/>
      <c r="Y284" s="933"/>
      <c r="Z284" s="933"/>
      <c r="AA284" s="933"/>
      <c r="AB284" s="933"/>
      <c r="AC284" s="933"/>
      <c r="AD284" s="933"/>
    </row>
    <row r="285" spans="1:32">
      <c r="A285" s="609"/>
      <c r="B285" s="609"/>
      <c r="C285" s="609"/>
      <c r="D285" s="609"/>
      <c r="E285" s="609"/>
      <c r="F285" s="609"/>
      <c r="G285" s="609"/>
      <c r="H285" s="610"/>
      <c r="I285" s="610"/>
      <c r="J285" s="609"/>
      <c r="K285" s="610"/>
      <c r="L285" s="609"/>
      <c r="M285" s="610"/>
      <c r="N285" s="609"/>
      <c r="O285" s="610"/>
      <c r="P285" s="609"/>
      <c r="Q285" s="610"/>
      <c r="R285" s="609"/>
      <c r="S285" s="610"/>
      <c r="T285" s="609"/>
      <c r="U285" s="610"/>
      <c r="V285" s="609"/>
      <c r="W285" s="610"/>
      <c r="X285" s="609"/>
      <c r="Y285" s="610"/>
      <c r="Z285" s="609"/>
      <c r="AA285" s="610"/>
      <c r="AB285" s="609"/>
      <c r="AC285" s="610"/>
      <c r="AD285" s="609"/>
    </row>
    <row r="286" spans="1:32" s="8" customFormat="1">
      <c r="A286" s="584"/>
      <c r="B286" s="934" t="s">
        <v>907</v>
      </c>
      <c r="C286" s="934"/>
      <c r="D286" s="934"/>
      <c r="E286" s="934"/>
      <c r="F286" s="934"/>
      <c r="G286" s="934"/>
      <c r="H286" s="934"/>
      <c r="I286" s="934"/>
      <c r="J286" s="934"/>
      <c r="K286" s="934"/>
      <c r="L286" s="934"/>
      <c r="M286" s="934"/>
      <c r="N286" s="934"/>
      <c r="O286" s="934"/>
      <c r="P286" s="934"/>
      <c r="Q286" s="934"/>
      <c r="R286" s="934"/>
      <c r="S286" s="934"/>
      <c r="T286" s="934"/>
      <c r="U286" s="934"/>
      <c r="V286" s="934"/>
      <c r="W286" s="934"/>
      <c r="X286" s="934"/>
      <c r="Y286" s="934"/>
      <c r="Z286" s="934"/>
      <c r="AA286" s="934"/>
      <c r="AB286" s="934"/>
      <c r="AC286" s="934"/>
      <c r="AD286" s="934"/>
    </row>
    <row r="287" spans="1:32" s="8" customFormat="1">
      <c r="A287" s="584"/>
      <c r="B287" s="615" t="s">
        <v>2361</v>
      </c>
      <c r="C287" s="615"/>
      <c r="D287" s="615"/>
      <c r="E287" s="615"/>
      <c r="F287" s="615"/>
      <c r="G287" s="615"/>
      <c r="H287" s="615"/>
      <c r="I287" s="615"/>
      <c r="J287" s="611"/>
      <c r="K287" s="612"/>
      <c r="L287" s="611"/>
      <c r="M287" s="612"/>
      <c r="N287" s="611"/>
      <c r="O287" s="612"/>
      <c r="P287" s="611"/>
      <c r="Q287" s="612"/>
      <c r="R287" s="611"/>
      <c r="S287" s="612"/>
      <c r="T287" s="611"/>
      <c r="U287" s="612"/>
      <c r="V287" s="611"/>
      <c r="W287" s="612"/>
      <c r="X287" s="611"/>
      <c r="Y287" s="612"/>
      <c r="Z287" s="611"/>
      <c r="AA287" s="612"/>
      <c r="AB287" s="611"/>
      <c r="AC287" s="612"/>
      <c r="AD287" s="611"/>
    </row>
    <row r="288" spans="1:32">
      <c r="B288" s="611"/>
      <c r="D288" s="613"/>
      <c r="F288" s="609"/>
      <c r="G288" s="609"/>
      <c r="H288" s="610"/>
      <c r="I288" s="610"/>
      <c r="J288" s="609"/>
      <c r="K288" s="610"/>
      <c r="L288" s="609"/>
      <c r="M288" s="610"/>
      <c r="N288" s="609"/>
      <c r="O288" s="610"/>
      <c r="P288" s="609"/>
      <c r="Q288" s="610"/>
      <c r="R288" s="609"/>
      <c r="S288" s="610"/>
      <c r="T288" s="609"/>
      <c r="U288" s="610"/>
      <c r="V288" s="609"/>
      <c r="W288" s="610"/>
      <c r="X288" s="609"/>
      <c r="Y288" s="610"/>
      <c r="Z288" s="609"/>
      <c r="AA288" s="610"/>
      <c r="AB288" s="609"/>
      <c r="AC288" s="610"/>
      <c r="AD288" s="609"/>
    </row>
    <row r="289" spans="1:32">
      <c r="B289" s="609"/>
      <c r="C289" s="609"/>
      <c r="D289" s="609"/>
      <c r="E289" s="609"/>
      <c r="F289" s="609"/>
      <c r="G289" s="609"/>
      <c r="H289" s="610"/>
      <c r="I289" s="610"/>
      <c r="J289" s="609"/>
      <c r="K289" s="610"/>
      <c r="L289" s="609"/>
      <c r="M289" s="610"/>
      <c r="N289" s="609"/>
      <c r="O289" s="610"/>
      <c r="P289" s="609"/>
      <c r="Q289" s="610"/>
      <c r="R289" s="609"/>
      <c r="S289" s="610"/>
      <c r="T289" s="609"/>
      <c r="U289" s="610"/>
      <c r="V289" s="609"/>
      <c r="W289" s="610"/>
      <c r="X289" s="609"/>
      <c r="Y289" s="610"/>
      <c r="Z289" s="609"/>
      <c r="AA289" s="610"/>
      <c r="AB289" s="609"/>
      <c r="AC289" s="610"/>
      <c r="AD289" s="609"/>
    </row>
    <row r="290" spans="1:32">
      <c r="A290" s="914" t="s">
        <v>940</v>
      </c>
      <c r="B290" s="914" t="s">
        <v>941</v>
      </c>
      <c r="C290" s="914" t="s">
        <v>942</v>
      </c>
      <c r="D290" s="914" t="s">
        <v>707</v>
      </c>
      <c r="E290" s="914" t="s">
        <v>944</v>
      </c>
      <c r="F290" s="914" t="s">
        <v>945</v>
      </c>
      <c r="G290" s="914" t="s">
        <v>1139</v>
      </c>
      <c r="H290" s="917" t="s">
        <v>946</v>
      </c>
      <c r="I290" s="920" t="s">
        <v>947</v>
      </c>
      <c r="J290" s="922" t="s">
        <v>948</v>
      </c>
      <c r="K290" s="924" t="s">
        <v>928</v>
      </c>
      <c r="L290" s="925"/>
      <c r="M290" s="928" t="s">
        <v>929</v>
      </c>
      <c r="N290" s="929"/>
      <c r="O290" s="929"/>
      <c r="P290" s="929"/>
      <c r="Q290" s="929"/>
      <c r="R290" s="929"/>
      <c r="S290" s="929"/>
      <c r="T290" s="929"/>
      <c r="U290" s="929"/>
      <c r="V290" s="929"/>
      <c r="W290" s="929"/>
      <c r="X290" s="929"/>
      <c r="Y290" s="929"/>
      <c r="Z290" s="929"/>
      <c r="AA290" s="929"/>
      <c r="AB290" s="929"/>
      <c r="AC290" s="929"/>
      <c r="AD290" s="930"/>
    </row>
    <row r="291" spans="1:32">
      <c r="A291" s="935"/>
      <c r="B291" s="935"/>
      <c r="C291" s="935"/>
      <c r="D291" s="935"/>
      <c r="E291" s="935"/>
      <c r="F291" s="935"/>
      <c r="G291" s="915"/>
      <c r="H291" s="918"/>
      <c r="I291" s="921"/>
      <c r="J291" s="923"/>
      <c r="K291" s="926"/>
      <c r="L291" s="927"/>
      <c r="M291" s="931" t="s">
        <v>930</v>
      </c>
      <c r="N291" s="932"/>
      <c r="O291" s="931" t="s">
        <v>931</v>
      </c>
      <c r="P291" s="932"/>
      <c r="Q291" s="931" t="s">
        <v>932</v>
      </c>
      <c r="R291" s="932"/>
      <c r="S291" s="931" t="s">
        <v>933</v>
      </c>
      <c r="T291" s="932"/>
      <c r="U291" s="931" t="s">
        <v>934</v>
      </c>
      <c r="V291" s="932"/>
      <c r="W291" s="931" t="s">
        <v>935</v>
      </c>
      <c r="X291" s="932"/>
      <c r="Y291" s="931" t="s">
        <v>936</v>
      </c>
      <c r="Z291" s="932"/>
      <c r="AA291" s="931" t="s">
        <v>950</v>
      </c>
      <c r="AB291" s="932"/>
      <c r="AC291" s="931" t="s">
        <v>951</v>
      </c>
      <c r="AD291" s="932"/>
    </row>
    <row r="292" spans="1:32" ht="36">
      <c r="A292" s="936"/>
      <c r="B292" s="936"/>
      <c r="C292" s="936"/>
      <c r="D292" s="936"/>
      <c r="E292" s="936"/>
      <c r="F292" s="936"/>
      <c r="G292" s="916"/>
      <c r="H292" s="919"/>
      <c r="I292" s="574" t="s">
        <v>126</v>
      </c>
      <c r="J292" s="575" t="s">
        <v>938</v>
      </c>
      <c r="K292" s="576" t="s">
        <v>937</v>
      </c>
      <c r="L292" s="577" t="s">
        <v>949</v>
      </c>
      <c r="M292" s="576" t="s">
        <v>937</v>
      </c>
      <c r="N292" s="577" t="s">
        <v>949</v>
      </c>
      <c r="O292" s="576" t="s">
        <v>937</v>
      </c>
      <c r="P292" s="577" t="s">
        <v>949</v>
      </c>
      <c r="Q292" s="576" t="s">
        <v>937</v>
      </c>
      <c r="R292" s="577" t="s">
        <v>949</v>
      </c>
      <c r="S292" s="576" t="s">
        <v>937</v>
      </c>
      <c r="T292" s="577" t="s">
        <v>949</v>
      </c>
      <c r="U292" s="576" t="s">
        <v>937</v>
      </c>
      <c r="V292" s="577" t="s">
        <v>949</v>
      </c>
      <c r="W292" s="576" t="s">
        <v>937</v>
      </c>
      <c r="X292" s="577" t="s">
        <v>949</v>
      </c>
      <c r="Y292" s="576" t="s">
        <v>937</v>
      </c>
      <c r="Z292" s="577" t="s">
        <v>949</v>
      </c>
      <c r="AA292" s="576" t="s">
        <v>937</v>
      </c>
      <c r="AB292" s="577" t="s">
        <v>949</v>
      </c>
      <c r="AC292" s="576" t="s">
        <v>937</v>
      </c>
      <c r="AD292" s="577" t="s">
        <v>949</v>
      </c>
    </row>
    <row r="293" spans="1:32">
      <c r="A293" s="29">
        <v>1</v>
      </c>
      <c r="B293" s="49" t="s">
        <v>2362</v>
      </c>
      <c r="C293" s="604"/>
      <c r="D293" s="29">
        <v>4</v>
      </c>
      <c r="E293" s="29" t="s">
        <v>1623</v>
      </c>
      <c r="F293" s="29" t="s">
        <v>1623</v>
      </c>
      <c r="G293" s="29" t="s">
        <v>1181</v>
      </c>
      <c r="H293" s="310">
        <v>27</v>
      </c>
      <c r="I293" s="310">
        <v>25</v>
      </c>
      <c r="J293" s="362">
        <f t="shared" ref="J293:J298" si="0">I293/H293*100</f>
        <v>92.592592592592595</v>
      </c>
      <c r="K293" s="310">
        <v>0</v>
      </c>
      <c r="L293" s="362">
        <f t="shared" ref="L293:L298" si="1">K293/I293*100</f>
        <v>0</v>
      </c>
      <c r="M293" s="310">
        <v>0</v>
      </c>
      <c r="N293" s="362">
        <f t="shared" ref="N293:N298" si="2">M293/I293*100</f>
        <v>0</v>
      </c>
      <c r="O293" s="310">
        <v>0</v>
      </c>
      <c r="P293" s="362">
        <f t="shared" ref="P293:P298" si="3">O293/I293*100</f>
        <v>0</v>
      </c>
      <c r="Q293" s="310">
        <v>0</v>
      </c>
      <c r="R293" s="362">
        <f t="shared" ref="R293:R298" si="4">Q293/I293*100</f>
        <v>0</v>
      </c>
      <c r="S293" s="310">
        <v>0</v>
      </c>
      <c r="T293" s="362">
        <f t="shared" ref="T293:T298" si="5">S293/I293*100</f>
        <v>0</v>
      </c>
      <c r="U293" s="310">
        <v>0</v>
      </c>
      <c r="V293" s="362">
        <f t="shared" ref="V293:V298" si="6">U293/I293*100</f>
        <v>0</v>
      </c>
      <c r="W293" s="310">
        <v>0</v>
      </c>
      <c r="X293" s="362">
        <f t="shared" ref="X293:X298" si="7">W293/I293*100</f>
        <v>0</v>
      </c>
      <c r="Y293" s="310">
        <v>0</v>
      </c>
      <c r="Z293" s="362">
        <f t="shared" ref="Z293:Z298" si="8">Y293/I293*100</f>
        <v>0</v>
      </c>
      <c r="AA293" s="310">
        <v>0</v>
      </c>
      <c r="AB293" s="362">
        <f t="shared" ref="AB293:AB298" si="9">AA293/I293*100</f>
        <v>0</v>
      </c>
      <c r="AC293" s="310">
        <v>0</v>
      </c>
      <c r="AD293" s="362">
        <f t="shared" ref="AD293:AD298" si="10">AC293/I293*100</f>
        <v>0</v>
      </c>
      <c r="AE293">
        <v>1</v>
      </c>
      <c r="AF293">
        <v>1</v>
      </c>
    </row>
    <row r="294" spans="1:32">
      <c r="A294" s="29">
        <v>2</v>
      </c>
      <c r="B294" s="49" t="s">
        <v>2363</v>
      </c>
      <c r="C294" s="29"/>
      <c r="D294" s="29">
        <v>5</v>
      </c>
      <c r="E294" s="29" t="s">
        <v>1623</v>
      </c>
      <c r="F294" s="29" t="s">
        <v>1623</v>
      </c>
      <c r="G294" s="29" t="s">
        <v>1181</v>
      </c>
      <c r="H294" s="310">
        <v>24</v>
      </c>
      <c r="I294" s="310">
        <v>15</v>
      </c>
      <c r="J294" s="362">
        <f t="shared" si="0"/>
        <v>62.5</v>
      </c>
      <c r="K294" s="310">
        <v>0</v>
      </c>
      <c r="L294" s="362">
        <f t="shared" si="1"/>
        <v>0</v>
      </c>
      <c r="M294" s="310">
        <v>0</v>
      </c>
      <c r="N294" s="362">
        <f t="shared" si="2"/>
        <v>0</v>
      </c>
      <c r="O294" s="310">
        <v>0</v>
      </c>
      <c r="P294" s="362">
        <f t="shared" si="3"/>
        <v>0</v>
      </c>
      <c r="Q294" s="310">
        <v>0</v>
      </c>
      <c r="R294" s="362">
        <f t="shared" si="4"/>
        <v>0</v>
      </c>
      <c r="S294" s="310">
        <v>0</v>
      </c>
      <c r="T294" s="362">
        <f t="shared" si="5"/>
        <v>0</v>
      </c>
      <c r="U294" s="310">
        <v>0</v>
      </c>
      <c r="V294" s="362">
        <f t="shared" si="6"/>
        <v>0</v>
      </c>
      <c r="W294" s="310">
        <v>0</v>
      </c>
      <c r="X294" s="362">
        <f t="shared" si="7"/>
        <v>0</v>
      </c>
      <c r="Y294" s="310">
        <v>0</v>
      </c>
      <c r="Z294" s="362">
        <f t="shared" si="8"/>
        <v>0</v>
      </c>
      <c r="AA294" s="310">
        <v>0</v>
      </c>
      <c r="AB294" s="362">
        <f t="shared" si="9"/>
        <v>0</v>
      </c>
      <c r="AC294" s="310">
        <v>0</v>
      </c>
      <c r="AD294" s="362">
        <f t="shared" si="10"/>
        <v>0</v>
      </c>
      <c r="AE294">
        <v>1</v>
      </c>
      <c r="AF294">
        <v>1</v>
      </c>
    </row>
    <row r="295" spans="1:32">
      <c r="A295" s="29">
        <v>3</v>
      </c>
      <c r="B295" s="49" t="s">
        <v>2364</v>
      </c>
      <c r="C295" s="29"/>
      <c r="D295" s="29">
        <v>7</v>
      </c>
      <c r="E295" s="29" t="s">
        <v>1623</v>
      </c>
      <c r="F295" s="29" t="s">
        <v>1623</v>
      </c>
      <c r="G295" s="29" t="s">
        <v>1181</v>
      </c>
      <c r="H295" s="310">
        <v>12</v>
      </c>
      <c r="I295" s="310">
        <v>10</v>
      </c>
      <c r="J295" s="362">
        <f t="shared" si="0"/>
        <v>83.333333333333343</v>
      </c>
      <c r="K295" s="310">
        <v>0</v>
      </c>
      <c r="L295" s="362">
        <f t="shared" si="1"/>
        <v>0</v>
      </c>
      <c r="M295" s="310">
        <v>0</v>
      </c>
      <c r="N295" s="362">
        <f t="shared" si="2"/>
        <v>0</v>
      </c>
      <c r="O295" s="310">
        <v>0</v>
      </c>
      <c r="P295" s="362">
        <f t="shared" si="3"/>
        <v>0</v>
      </c>
      <c r="Q295" s="310">
        <v>0</v>
      </c>
      <c r="R295" s="362">
        <f t="shared" si="4"/>
        <v>0</v>
      </c>
      <c r="S295" s="310">
        <v>0</v>
      </c>
      <c r="T295" s="362">
        <f t="shared" si="5"/>
        <v>0</v>
      </c>
      <c r="U295" s="310">
        <v>0</v>
      </c>
      <c r="V295" s="362">
        <f t="shared" si="6"/>
        <v>0</v>
      </c>
      <c r="W295" s="310">
        <v>0</v>
      </c>
      <c r="X295" s="362">
        <f t="shared" si="7"/>
        <v>0</v>
      </c>
      <c r="Y295" s="310">
        <v>0</v>
      </c>
      <c r="Z295" s="362">
        <f t="shared" si="8"/>
        <v>0</v>
      </c>
      <c r="AA295" s="310">
        <v>0</v>
      </c>
      <c r="AB295" s="362">
        <f t="shared" si="9"/>
        <v>0</v>
      </c>
      <c r="AC295" s="310">
        <v>0</v>
      </c>
      <c r="AD295" s="362">
        <f t="shared" si="10"/>
        <v>0</v>
      </c>
      <c r="AE295">
        <v>1</v>
      </c>
      <c r="AF295">
        <v>1</v>
      </c>
    </row>
    <row r="296" spans="1:32">
      <c r="A296" s="29">
        <v>4</v>
      </c>
      <c r="B296" s="49" t="s">
        <v>2365</v>
      </c>
      <c r="C296" s="29"/>
      <c r="D296" s="29">
        <v>12</v>
      </c>
      <c r="E296" s="29" t="s">
        <v>1623</v>
      </c>
      <c r="F296" s="29" t="s">
        <v>1623</v>
      </c>
      <c r="G296" s="29" t="s">
        <v>1181</v>
      </c>
      <c r="H296" s="310">
        <v>23</v>
      </c>
      <c r="I296" s="310">
        <v>19</v>
      </c>
      <c r="J296" s="362">
        <f t="shared" si="0"/>
        <v>82.608695652173907</v>
      </c>
      <c r="K296" s="310">
        <v>0</v>
      </c>
      <c r="L296" s="362">
        <f t="shared" si="1"/>
        <v>0</v>
      </c>
      <c r="M296" s="310">
        <v>0</v>
      </c>
      <c r="N296" s="362">
        <f t="shared" si="2"/>
        <v>0</v>
      </c>
      <c r="O296" s="310">
        <v>0</v>
      </c>
      <c r="P296" s="362">
        <f t="shared" si="3"/>
        <v>0</v>
      </c>
      <c r="Q296" s="310">
        <v>0</v>
      </c>
      <c r="R296" s="362">
        <f t="shared" si="4"/>
        <v>0</v>
      </c>
      <c r="S296" s="310">
        <v>0</v>
      </c>
      <c r="T296" s="362">
        <f t="shared" si="5"/>
        <v>0</v>
      </c>
      <c r="U296" s="310">
        <v>0</v>
      </c>
      <c r="V296" s="362">
        <f t="shared" si="6"/>
        <v>0</v>
      </c>
      <c r="W296" s="310">
        <v>0</v>
      </c>
      <c r="X296" s="362">
        <f t="shared" si="7"/>
        <v>0</v>
      </c>
      <c r="Y296" s="310">
        <v>0</v>
      </c>
      <c r="Z296" s="362">
        <f t="shared" si="8"/>
        <v>0</v>
      </c>
      <c r="AA296" s="310">
        <v>0</v>
      </c>
      <c r="AB296" s="362">
        <f t="shared" si="9"/>
        <v>0</v>
      </c>
      <c r="AC296" s="310">
        <v>0</v>
      </c>
      <c r="AD296" s="362">
        <f t="shared" si="10"/>
        <v>0</v>
      </c>
      <c r="AE296">
        <v>1</v>
      </c>
      <c r="AF296">
        <v>1</v>
      </c>
    </row>
    <row r="297" spans="1:32" s="9" customFormat="1">
      <c r="A297" s="29">
        <v>5</v>
      </c>
      <c r="B297" s="49" t="s">
        <v>2366</v>
      </c>
      <c r="C297" s="337"/>
      <c r="D297" s="310">
        <v>2</v>
      </c>
      <c r="E297" s="29" t="s">
        <v>1623</v>
      </c>
      <c r="F297" s="29" t="s">
        <v>1623</v>
      </c>
      <c r="G297" s="29" t="s">
        <v>1181</v>
      </c>
      <c r="H297" s="310">
        <v>27</v>
      </c>
      <c r="I297" s="310">
        <v>23</v>
      </c>
      <c r="J297" s="362">
        <f t="shared" si="0"/>
        <v>85.18518518518519</v>
      </c>
      <c r="K297" s="310">
        <v>1</v>
      </c>
      <c r="L297" s="362">
        <f t="shared" si="1"/>
        <v>4.3478260869565215</v>
      </c>
      <c r="M297" s="310">
        <v>0</v>
      </c>
      <c r="N297" s="362">
        <f t="shared" si="2"/>
        <v>0</v>
      </c>
      <c r="O297" s="310">
        <v>0</v>
      </c>
      <c r="P297" s="362">
        <f t="shared" si="3"/>
        <v>0</v>
      </c>
      <c r="Q297" s="310">
        <v>0</v>
      </c>
      <c r="R297" s="362">
        <f t="shared" si="4"/>
        <v>0</v>
      </c>
      <c r="S297" s="310">
        <v>1</v>
      </c>
      <c r="T297" s="362">
        <f t="shared" si="5"/>
        <v>4.3478260869565215</v>
      </c>
      <c r="U297" s="310">
        <v>0</v>
      </c>
      <c r="V297" s="362">
        <f t="shared" si="6"/>
        <v>0</v>
      </c>
      <c r="W297" s="310">
        <v>0</v>
      </c>
      <c r="X297" s="362">
        <f t="shared" si="7"/>
        <v>0</v>
      </c>
      <c r="Y297" s="310">
        <v>0</v>
      </c>
      <c r="Z297" s="362">
        <f t="shared" si="8"/>
        <v>0</v>
      </c>
      <c r="AA297" s="310">
        <v>0</v>
      </c>
      <c r="AB297" s="362">
        <f t="shared" si="9"/>
        <v>0</v>
      </c>
      <c r="AC297" s="310">
        <v>0</v>
      </c>
      <c r="AD297" s="362">
        <f t="shared" si="10"/>
        <v>0</v>
      </c>
      <c r="AE297" s="9">
        <v>1</v>
      </c>
      <c r="AF297" s="9">
        <v>1</v>
      </c>
    </row>
    <row r="298" spans="1:32" ht="18.75" thickBot="1">
      <c r="A298" s="937" t="s">
        <v>123</v>
      </c>
      <c r="B298" s="938"/>
      <c r="C298" s="938"/>
      <c r="D298" s="938"/>
      <c r="E298" s="938"/>
      <c r="F298" s="938"/>
      <c r="G298" s="939"/>
      <c r="H298" s="582">
        <f>SUM(H293:H297)</f>
        <v>113</v>
      </c>
      <c r="I298" s="582">
        <f>SUM(I293:I297)</f>
        <v>92</v>
      </c>
      <c r="J298" s="583">
        <f t="shared" si="0"/>
        <v>81.415929203539832</v>
      </c>
      <c r="K298" s="582">
        <f>SUM(K293:K297)</f>
        <v>1</v>
      </c>
      <c r="L298" s="583">
        <f t="shared" si="1"/>
        <v>1.0869565217391304</v>
      </c>
      <c r="M298" s="582">
        <f>SUM(M293:M297)</f>
        <v>0</v>
      </c>
      <c r="N298" s="583">
        <f t="shared" si="2"/>
        <v>0</v>
      </c>
      <c r="O298" s="582">
        <f>SUM(O293:O297)</f>
        <v>0</v>
      </c>
      <c r="P298" s="583">
        <f t="shared" si="3"/>
        <v>0</v>
      </c>
      <c r="Q298" s="582">
        <f>SUM(Q293:Q297)</f>
        <v>0</v>
      </c>
      <c r="R298" s="583">
        <f t="shared" si="4"/>
        <v>0</v>
      </c>
      <c r="S298" s="582">
        <f>SUM(S293:S297)</f>
        <v>1</v>
      </c>
      <c r="T298" s="583">
        <f t="shared" si="5"/>
        <v>1.0869565217391304</v>
      </c>
      <c r="U298" s="582">
        <f>SUM(U293:U297)</f>
        <v>0</v>
      </c>
      <c r="V298" s="583">
        <f t="shared" si="6"/>
        <v>0</v>
      </c>
      <c r="W298" s="582">
        <f>SUM(W293:W297)</f>
        <v>0</v>
      </c>
      <c r="X298" s="583">
        <f t="shared" si="7"/>
        <v>0</v>
      </c>
      <c r="Y298" s="582">
        <f>SUM(Y293:Y297)</f>
        <v>0</v>
      </c>
      <c r="Z298" s="583">
        <f t="shared" si="8"/>
        <v>0</v>
      </c>
      <c r="AA298" s="582">
        <f>SUM(AA293:AA297)</f>
        <v>0</v>
      </c>
      <c r="AB298" s="583">
        <f t="shared" si="9"/>
        <v>0</v>
      </c>
      <c r="AC298" s="582">
        <f>SUM(AC293:AC297)</f>
        <v>0</v>
      </c>
      <c r="AD298" s="583">
        <f t="shared" si="10"/>
        <v>0</v>
      </c>
    </row>
    <row r="299" spans="1:32" ht="18.75" thickTop="1"/>
    <row r="306" spans="1:32">
      <c r="A306" s="933" t="s">
        <v>2405</v>
      </c>
      <c r="B306" s="933"/>
      <c r="C306" s="933"/>
      <c r="D306" s="933"/>
      <c r="E306" s="933"/>
      <c r="F306" s="933"/>
      <c r="G306" s="933"/>
      <c r="H306" s="933"/>
      <c r="I306" s="933"/>
      <c r="J306" s="933"/>
      <c r="K306" s="933"/>
      <c r="L306" s="933"/>
      <c r="M306" s="933"/>
      <c r="N306" s="933"/>
      <c r="O306" s="933"/>
      <c r="P306" s="933"/>
      <c r="Q306" s="933"/>
      <c r="R306" s="933"/>
      <c r="S306" s="933"/>
      <c r="T306" s="933"/>
      <c r="U306" s="933"/>
      <c r="V306" s="933"/>
      <c r="W306" s="933"/>
      <c r="X306" s="933"/>
      <c r="Y306" s="933"/>
      <c r="Z306" s="933"/>
      <c r="AA306" s="933"/>
      <c r="AB306" s="933"/>
      <c r="AC306" s="933"/>
      <c r="AD306" s="933"/>
    </row>
    <row r="307" spans="1:32">
      <c r="A307" s="933" t="s">
        <v>133</v>
      </c>
      <c r="B307" s="933"/>
      <c r="C307" s="933"/>
      <c r="D307" s="933"/>
      <c r="E307" s="933"/>
      <c r="F307" s="933"/>
      <c r="G307" s="933"/>
      <c r="H307" s="933"/>
      <c r="I307" s="933"/>
      <c r="J307" s="933"/>
      <c r="K307" s="933"/>
      <c r="L307" s="933"/>
      <c r="M307" s="933"/>
      <c r="N307" s="933"/>
      <c r="O307" s="933"/>
      <c r="P307" s="933"/>
      <c r="Q307" s="933"/>
      <c r="R307" s="933"/>
      <c r="S307" s="933"/>
      <c r="T307" s="933"/>
      <c r="U307" s="933"/>
      <c r="V307" s="933"/>
      <c r="W307" s="933"/>
      <c r="X307" s="933"/>
      <c r="Y307" s="933"/>
      <c r="Z307" s="933"/>
      <c r="AA307" s="933"/>
      <c r="AB307" s="933"/>
      <c r="AC307" s="933"/>
      <c r="AD307" s="933"/>
    </row>
    <row r="308" spans="1:32">
      <c r="A308" s="609"/>
      <c r="B308" s="609"/>
      <c r="C308" s="609"/>
      <c r="D308" s="609"/>
      <c r="E308" s="609"/>
      <c r="F308" s="609"/>
      <c r="G308" s="609"/>
      <c r="H308" s="610"/>
      <c r="I308" s="610"/>
      <c r="J308" s="609"/>
      <c r="K308" s="610"/>
      <c r="L308" s="609"/>
      <c r="M308" s="610"/>
      <c r="N308" s="609"/>
      <c r="O308" s="610"/>
      <c r="P308" s="609"/>
      <c r="Q308" s="610"/>
      <c r="R308" s="609"/>
      <c r="S308" s="610"/>
      <c r="T308" s="609"/>
      <c r="U308" s="610"/>
      <c r="V308" s="609"/>
      <c r="W308" s="610"/>
      <c r="X308" s="609"/>
      <c r="Y308" s="610"/>
      <c r="Z308" s="609"/>
      <c r="AA308" s="610"/>
      <c r="AB308" s="609"/>
      <c r="AC308" s="610"/>
      <c r="AD308" s="609"/>
    </row>
    <row r="309" spans="1:32" s="54" customFormat="1">
      <c r="A309" s="584"/>
      <c r="B309" s="934" t="s">
        <v>907</v>
      </c>
      <c r="C309" s="934"/>
      <c r="D309" s="934"/>
      <c r="E309" s="934"/>
      <c r="F309" s="934"/>
      <c r="G309" s="934"/>
      <c r="H309" s="934"/>
      <c r="I309" s="934"/>
      <c r="J309" s="934"/>
      <c r="K309" s="934"/>
      <c r="L309" s="934"/>
      <c r="M309" s="934"/>
      <c r="N309" s="934"/>
      <c r="O309" s="934"/>
      <c r="P309" s="934"/>
      <c r="Q309" s="934"/>
      <c r="R309" s="934"/>
      <c r="S309" s="934"/>
      <c r="T309" s="934"/>
      <c r="U309" s="934"/>
      <c r="V309" s="934"/>
      <c r="W309" s="934"/>
      <c r="X309" s="934"/>
      <c r="Y309" s="934"/>
      <c r="Z309" s="934"/>
      <c r="AA309" s="934"/>
      <c r="AB309" s="934"/>
      <c r="AC309" s="934"/>
      <c r="AD309" s="934"/>
    </row>
    <row r="310" spans="1:32" s="54" customFormat="1">
      <c r="A310" s="584"/>
      <c r="B310" s="934" t="s">
        <v>2367</v>
      </c>
      <c r="C310" s="934"/>
      <c r="D310" s="934"/>
      <c r="E310" s="934"/>
      <c r="F310" s="934"/>
      <c r="G310" s="934"/>
      <c r="H310" s="934"/>
      <c r="I310" s="934"/>
      <c r="J310" s="611"/>
      <c r="K310" s="612"/>
      <c r="L310" s="611"/>
      <c r="M310" s="612"/>
      <c r="N310" s="611"/>
      <c r="O310" s="612"/>
      <c r="P310" s="611"/>
      <c r="Q310" s="612"/>
      <c r="R310" s="611"/>
      <c r="S310" s="612"/>
      <c r="T310" s="611"/>
      <c r="U310" s="612"/>
      <c r="V310" s="611"/>
      <c r="W310" s="612"/>
      <c r="X310" s="611"/>
      <c r="Y310" s="612"/>
      <c r="Z310" s="611"/>
      <c r="AA310" s="612"/>
      <c r="AB310" s="611"/>
      <c r="AC310" s="612"/>
      <c r="AD310" s="611"/>
    </row>
    <row r="311" spans="1:32">
      <c r="B311" s="611"/>
      <c r="D311" s="613"/>
      <c r="F311" s="609"/>
      <c r="G311" s="609"/>
      <c r="H311" s="610"/>
      <c r="I311" s="610"/>
      <c r="J311" s="609"/>
      <c r="K311" s="610"/>
      <c r="L311" s="609"/>
      <c r="M311" s="610"/>
      <c r="N311" s="609"/>
      <c r="O311" s="610"/>
      <c r="P311" s="609"/>
      <c r="Q311" s="610"/>
      <c r="R311" s="609"/>
      <c r="S311" s="610"/>
      <c r="T311" s="609"/>
      <c r="U311" s="610"/>
      <c r="V311" s="609"/>
      <c r="W311" s="610"/>
      <c r="X311" s="609"/>
      <c r="Y311" s="610"/>
      <c r="Z311" s="609"/>
      <c r="AA311" s="610"/>
      <c r="AB311" s="609"/>
      <c r="AC311" s="610"/>
      <c r="AD311" s="609"/>
    </row>
    <row r="312" spans="1:32">
      <c r="B312" s="609"/>
      <c r="C312" s="609"/>
      <c r="D312" s="609"/>
      <c r="E312" s="609"/>
      <c r="F312" s="609"/>
      <c r="G312" s="609"/>
      <c r="H312" s="610"/>
      <c r="I312" s="610"/>
      <c r="J312" s="609"/>
      <c r="K312" s="610"/>
      <c r="L312" s="609"/>
      <c r="M312" s="610"/>
      <c r="N312" s="609"/>
      <c r="O312" s="610"/>
      <c r="P312" s="609"/>
      <c r="Q312" s="610"/>
      <c r="R312" s="609"/>
      <c r="S312" s="610"/>
      <c r="T312" s="609"/>
      <c r="U312" s="610"/>
      <c r="V312" s="609"/>
      <c r="W312" s="610"/>
      <c r="X312" s="609"/>
      <c r="Y312" s="610"/>
      <c r="Z312" s="609"/>
      <c r="AA312" s="610"/>
      <c r="AB312" s="609"/>
      <c r="AC312" s="610"/>
      <c r="AD312" s="609"/>
    </row>
    <row r="313" spans="1:32">
      <c r="A313" s="914" t="s">
        <v>940</v>
      </c>
      <c r="B313" s="914" t="s">
        <v>941</v>
      </c>
      <c r="C313" s="914" t="s">
        <v>942</v>
      </c>
      <c r="D313" s="914" t="s">
        <v>707</v>
      </c>
      <c r="E313" s="914" t="s">
        <v>944</v>
      </c>
      <c r="F313" s="914" t="s">
        <v>945</v>
      </c>
      <c r="G313" s="914" t="s">
        <v>1139</v>
      </c>
      <c r="H313" s="917" t="s">
        <v>946</v>
      </c>
      <c r="I313" s="920" t="s">
        <v>947</v>
      </c>
      <c r="J313" s="922" t="s">
        <v>948</v>
      </c>
      <c r="K313" s="924" t="s">
        <v>928</v>
      </c>
      <c r="L313" s="925"/>
      <c r="M313" s="928" t="s">
        <v>929</v>
      </c>
      <c r="N313" s="929"/>
      <c r="O313" s="929"/>
      <c r="P313" s="929"/>
      <c r="Q313" s="929"/>
      <c r="R313" s="929"/>
      <c r="S313" s="929"/>
      <c r="T313" s="929"/>
      <c r="U313" s="929"/>
      <c r="V313" s="929"/>
      <c r="W313" s="929"/>
      <c r="X313" s="929"/>
      <c r="Y313" s="929"/>
      <c r="Z313" s="929"/>
      <c r="AA313" s="929"/>
      <c r="AB313" s="929"/>
      <c r="AC313" s="929"/>
      <c r="AD313" s="930"/>
    </row>
    <row r="314" spans="1:32">
      <c r="A314" s="935"/>
      <c r="B314" s="935"/>
      <c r="C314" s="935"/>
      <c r="D314" s="935"/>
      <c r="E314" s="935"/>
      <c r="F314" s="935"/>
      <c r="G314" s="915"/>
      <c r="H314" s="918"/>
      <c r="I314" s="921"/>
      <c r="J314" s="923"/>
      <c r="K314" s="926"/>
      <c r="L314" s="927"/>
      <c r="M314" s="931" t="s">
        <v>930</v>
      </c>
      <c r="N314" s="932"/>
      <c r="O314" s="931" t="s">
        <v>931</v>
      </c>
      <c r="P314" s="932"/>
      <c r="Q314" s="931" t="s">
        <v>932</v>
      </c>
      <c r="R314" s="932"/>
      <c r="S314" s="931" t="s">
        <v>933</v>
      </c>
      <c r="T314" s="932"/>
      <c r="U314" s="931" t="s">
        <v>934</v>
      </c>
      <c r="V314" s="932"/>
      <c r="W314" s="931" t="s">
        <v>935</v>
      </c>
      <c r="X314" s="932"/>
      <c r="Y314" s="931" t="s">
        <v>936</v>
      </c>
      <c r="Z314" s="932"/>
      <c r="AA314" s="931" t="s">
        <v>950</v>
      </c>
      <c r="AB314" s="932"/>
      <c r="AC314" s="931" t="s">
        <v>951</v>
      </c>
      <c r="AD314" s="932"/>
    </row>
    <row r="315" spans="1:32" ht="36">
      <c r="A315" s="936"/>
      <c r="B315" s="936"/>
      <c r="C315" s="936"/>
      <c r="D315" s="936"/>
      <c r="E315" s="936"/>
      <c r="F315" s="936"/>
      <c r="G315" s="916"/>
      <c r="H315" s="919"/>
      <c r="I315" s="574" t="s">
        <v>126</v>
      </c>
      <c r="J315" s="575" t="s">
        <v>938</v>
      </c>
      <c r="K315" s="576" t="s">
        <v>937</v>
      </c>
      <c r="L315" s="577" t="s">
        <v>949</v>
      </c>
      <c r="M315" s="576" t="s">
        <v>937</v>
      </c>
      <c r="N315" s="577" t="s">
        <v>949</v>
      </c>
      <c r="O315" s="576" t="s">
        <v>937</v>
      </c>
      <c r="P315" s="577" t="s">
        <v>949</v>
      </c>
      <c r="Q315" s="576" t="s">
        <v>937</v>
      </c>
      <c r="R315" s="577" t="s">
        <v>949</v>
      </c>
      <c r="S315" s="576" t="s">
        <v>937</v>
      </c>
      <c r="T315" s="577" t="s">
        <v>949</v>
      </c>
      <c r="U315" s="576" t="s">
        <v>937</v>
      </c>
      <c r="V315" s="577" t="s">
        <v>949</v>
      </c>
      <c r="W315" s="576" t="s">
        <v>937</v>
      </c>
      <c r="X315" s="577" t="s">
        <v>949</v>
      </c>
      <c r="Y315" s="576" t="s">
        <v>937</v>
      </c>
      <c r="Z315" s="577" t="s">
        <v>949</v>
      </c>
      <c r="AA315" s="576" t="s">
        <v>937</v>
      </c>
      <c r="AB315" s="577" t="s">
        <v>949</v>
      </c>
      <c r="AC315" s="576" t="s">
        <v>937</v>
      </c>
      <c r="AD315" s="577" t="s">
        <v>949</v>
      </c>
    </row>
    <row r="316" spans="1:32">
      <c r="A316" s="310">
        <v>1</v>
      </c>
      <c r="B316" s="311" t="s">
        <v>2368</v>
      </c>
      <c r="C316" s="337"/>
      <c r="D316" s="310">
        <v>8</v>
      </c>
      <c r="E316" s="310" t="s">
        <v>1623</v>
      </c>
      <c r="F316" s="310" t="s">
        <v>1623</v>
      </c>
      <c r="G316" s="310" t="s">
        <v>1181</v>
      </c>
      <c r="H316" s="310">
        <v>72</v>
      </c>
      <c r="I316" s="310">
        <v>68</v>
      </c>
      <c r="J316" s="362">
        <f>I316/H316*100</f>
        <v>94.444444444444443</v>
      </c>
      <c r="K316" s="310">
        <v>1</v>
      </c>
      <c r="L316" s="362">
        <f>K316/I316*100</f>
        <v>1.4705882352941175</v>
      </c>
      <c r="M316" s="310">
        <v>0</v>
      </c>
      <c r="N316" s="362">
        <f>M316/I316*100</f>
        <v>0</v>
      </c>
      <c r="O316" s="310">
        <v>0</v>
      </c>
      <c r="P316" s="362">
        <f>O316/I316*100</f>
        <v>0</v>
      </c>
      <c r="Q316" s="310">
        <v>0</v>
      </c>
      <c r="R316" s="362">
        <f>Q316/I316*100</f>
        <v>0</v>
      </c>
      <c r="S316" s="310">
        <v>1</v>
      </c>
      <c r="T316" s="362">
        <f>S316/I316*100</f>
        <v>1.4705882352941175</v>
      </c>
      <c r="U316" s="310">
        <v>0</v>
      </c>
      <c r="V316" s="362">
        <f>U316/I316*100</f>
        <v>0</v>
      </c>
      <c r="W316" s="310">
        <v>0</v>
      </c>
      <c r="X316" s="362">
        <f>W316/I316*100</f>
        <v>0</v>
      </c>
      <c r="Y316" s="310">
        <v>0</v>
      </c>
      <c r="Z316" s="362">
        <f>Y316/I316*100</f>
        <v>0</v>
      </c>
      <c r="AA316" s="310">
        <v>0</v>
      </c>
      <c r="AB316" s="362">
        <f>AA316/I316*100</f>
        <v>0</v>
      </c>
      <c r="AC316" s="310">
        <v>0</v>
      </c>
      <c r="AD316" s="362">
        <f>AC316/I316*100</f>
        <v>0</v>
      </c>
      <c r="AE316">
        <v>1</v>
      </c>
      <c r="AF316">
        <v>1</v>
      </c>
    </row>
    <row r="317" spans="1:32" ht="18.75" thickBot="1">
      <c r="A317" s="937" t="s">
        <v>123</v>
      </c>
      <c r="B317" s="938"/>
      <c r="C317" s="938"/>
      <c r="D317" s="938"/>
      <c r="E317" s="938"/>
      <c r="F317" s="938"/>
      <c r="G317" s="939"/>
      <c r="H317" s="582">
        <f>SUM(H316)</f>
        <v>72</v>
      </c>
      <c r="I317" s="582">
        <f>SUM(I316)</f>
        <v>68</v>
      </c>
      <c r="J317" s="583">
        <f>I317/H317*100</f>
        <v>94.444444444444443</v>
      </c>
      <c r="K317" s="582">
        <f>SUM(K316)</f>
        <v>1</v>
      </c>
      <c r="L317" s="583">
        <f>K317/I317*100</f>
        <v>1.4705882352941175</v>
      </c>
      <c r="M317" s="582">
        <f>SUM(M316)</f>
        <v>0</v>
      </c>
      <c r="N317" s="583">
        <f>M317/I317*100</f>
        <v>0</v>
      </c>
      <c r="O317" s="582">
        <f>SUM(O316)</f>
        <v>0</v>
      </c>
      <c r="P317" s="583">
        <f>O317/I317*100</f>
        <v>0</v>
      </c>
      <c r="Q317" s="582">
        <f>SUM(Q316)</f>
        <v>0</v>
      </c>
      <c r="R317" s="583">
        <f>Q317/I317*100</f>
        <v>0</v>
      </c>
      <c r="S317" s="582">
        <f>SUM(S316)</f>
        <v>1</v>
      </c>
      <c r="T317" s="583">
        <f>S317/I317*100</f>
        <v>1.4705882352941175</v>
      </c>
      <c r="U317" s="582">
        <f>SUM(U316)</f>
        <v>0</v>
      </c>
      <c r="V317" s="583">
        <f>U317/I317*100</f>
        <v>0</v>
      </c>
      <c r="W317" s="582">
        <f>SUM(W316)</f>
        <v>0</v>
      </c>
      <c r="X317" s="583">
        <f>W317/I317*100</f>
        <v>0</v>
      </c>
      <c r="Y317" s="582">
        <f>SUM(Y316)</f>
        <v>0</v>
      </c>
      <c r="Z317" s="583">
        <f>Y317/I317*100</f>
        <v>0</v>
      </c>
      <c r="AA317" s="582">
        <f>SUM(AA316)</f>
        <v>0</v>
      </c>
      <c r="AB317" s="583">
        <f>AA317/I317*100</f>
        <v>0</v>
      </c>
      <c r="AC317" s="582">
        <f>SUM(AC316)</f>
        <v>0</v>
      </c>
      <c r="AD317" s="583">
        <f>AC317/I317*100</f>
        <v>0</v>
      </c>
    </row>
    <row r="318" spans="1:32" ht="18.75" thickTop="1"/>
    <row r="325" spans="1:32">
      <c r="A325" s="933" t="s">
        <v>2405</v>
      </c>
      <c r="B325" s="933"/>
      <c r="C325" s="933"/>
      <c r="D325" s="933"/>
      <c r="E325" s="933"/>
      <c r="F325" s="933"/>
      <c r="G325" s="933"/>
      <c r="H325" s="933"/>
      <c r="I325" s="933"/>
      <c r="J325" s="933"/>
      <c r="K325" s="933"/>
      <c r="L325" s="933"/>
      <c r="M325" s="933"/>
      <c r="N325" s="933"/>
      <c r="O325" s="933"/>
      <c r="P325" s="933"/>
      <c r="Q325" s="933"/>
      <c r="R325" s="933"/>
      <c r="S325" s="933"/>
      <c r="T325" s="933"/>
      <c r="U325" s="933"/>
      <c r="V325" s="933"/>
      <c r="W325" s="933"/>
      <c r="X325" s="933"/>
      <c r="Y325" s="933"/>
      <c r="Z325" s="933"/>
      <c r="AA325" s="933"/>
      <c r="AB325" s="933"/>
      <c r="AC325" s="933"/>
      <c r="AD325" s="933"/>
    </row>
    <row r="326" spans="1:32">
      <c r="A326" s="933" t="s">
        <v>133</v>
      </c>
      <c r="B326" s="933"/>
      <c r="C326" s="933"/>
      <c r="D326" s="933"/>
      <c r="E326" s="933"/>
      <c r="F326" s="933"/>
      <c r="G326" s="933"/>
      <c r="H326" s="933"/>
      <c r="I326" s="933"/>
      <c r="J326" s="933"/>
      <c r="K326" s="933"/>
      <c r="L326" s="933"/>
      <c r="M326" s="933"/>
      <c r="N326" s="933"/>
      <c r="O326" s="933"/>
      <c r="P326" s="933"/>
      <c r="Q326" s="933"/>
      <c r="R326" s="933"/>
      <c r="S326" s="933"/>
      <c r="T326" s="933"/>
      <c r="U326" s="933"/>
      <c r="V326" s="933"/>
      <c r="W326" s="933"/>
      <c r="X326" s="933"/>
      <c r="Y326" s="933"/>
      <c r="Z326" s="933"/>
      <c r="AA326" s="933"/>
      <c r="AB326" s="933"/>
      <c r="AC326" s="933"/>
      <c r="AD326" s="933"/>
    </row>
    <row r="327" spans="1:32">
      <c r="A327" s="609"/>
      <c r="B327" s="609"/>
      <c r="C327" s="609"/>
      <c r="D327" s="609"/>
      <c r="E327" s="609"/>
      <c r="F327" s="609"/>
      <c r="G327" s="609"/>
      <c r="H327" s="610"/>
      <c r="I327" s="610"/>
      <c r="J327" s="609"/>
      <c r="K327" s="610"/>
      <c r="L327" s="609"/>
      <c r="M327" s="610"/>
      <c r="N327" s="609"/>
      <c r="O327" s="610"/>
      <c r="P327" s="609"/>
      <c r="Q327" s="610"/>
      <c r="R327" s="609"/>
      <c r="S327" s="610"/>
      <c r="T327" s="609"/>
      <c r="U327" s="610"/>
      <c r="V327" s="609"/>
      <c r="W327" s="610"/>
      <c r="X327" s="609"/>
      <c r="Y327" s="610"/>
      <c r="Z327" s="609"/>
      <c r="AA327" s="610"/>
      <c r="AB327" s="609"/>
      <c r="AC327" s="610"/>
      <c r="AD327" s="609"/>
    </row>
    <row r="328" spans="1:32" s="8" customFormat="1">
      <c r="A328" s="584"/>
      <c r="B328" s="934" t="s">
        <v>907</v>
      </c>
      <c r="C328" s="934"/>
      <c r="D328" s="934"/>
      <c r="E328" s="934"/>
      <c r="F328" s="934"/>
      <c r="G328" s="934"/>
      <c r="H328" s="934"/>
      <c r="I328" s="934"/>
      <c r="J328" s="934"/>
      <c r="K328" s="934"/>
      <c r="L328" s="934"/>
      <c r="M328" s="934"/>
      <c r="N328" s="934"/>
      <c r="O328" s="934"/>
      <c r="P328" s="934"/>
      <c r="Q328" s="934"/>
      <c r="R328" s="934"/>
      <c r="S328" s="934"/>
      <c r="T328" s="934"/>
      <c r="U328" s="934"/>
      <c r="V328" s="934"/>
      <c r="W328" s="934"/>
      <c r="X328" s="934"/>
      <c r="Y328" s="934"/>
      <c r="Z328" s="934"/>
      <c r="AA328" s="934"/>
      <c r="AB328" s="934"/>
      <c r="AC328" s="934"/>
      <c r="AD328" s="934"/>
    </row>
    <row r="329" spans="1:32" s="8" customFormat="1">
      <c r="A329" s="584"/>
      <c r="B329" s="615" t="s">
        <v>2369</v>
      </c>
      <c r="C329" s="615"/>
      <c r="D329" s="615"/>
      <c r="E329" s="615"/>
      <c r="F329" s="615"/>
      <c r="G329" s="615"/>
      <c r="H329" s="615"/>
      <c r="I329" s="615"/>
      <c r="J329" s="611"/>
      <c r="K329" s="612"/>
      <c r="L329" s="611"/>
      <c r="M329" s="612"/>
      <c r="N329" s="611"/>
      <c r="O329" s="612"/>
      <c r="P329" s="611"/>
      <c r="Q329" s="612"/>
      <c r="R329" s="611"/>
      <c r="S329" s="612"/>
      <c r="T329" s="611"/>
      <c r="U329" s="612"/>
      <c r="V329" s="611"/>
      <c r="W329" s="612"/>
      <c r="X329" s="611"/>
      <c r="Y329" s="612"/>
      <c r="Z329" s="611"/>
      <c r="AA329" s="612"/>
      <c r="AB329" s="611"/>
      <c r="AC329" s="612"/>
      <c r="AD329" s="611"/>
    </row>
    <row r="330" spans="1:32">
      <c r="B330" s="611"/>
      <c r="D330" s="613"/>
      <c r="F330" s="609"/>
      <c r="G330" s="609"/>
      <c r="H330" s="610"/>
      <c r="I330" s="610"/>
      <c r="J330" s="609"/>
      <c r="K330" s="610"/>
      <c r="L330" s="609"/>
      <c r="M330" s="610"/>
      <c r="N330" s="609"/>
      <c r="O330" s="610"/>
      <c r="P330" s="609"/>
      <c r="Q330" s="610"/>
      <c r="R330" s="609"/>
      <c r="S330" s="610"/>
      <c r="T330" s="609"/>
      <c r="U330" s="610"/>
      <c r="V330" s="609"/>
      <c r="W330" s="610"/>
      <c r="X330" s="609"/>
      <c r="Y330" s="610"/>
      <c r="Z330" s="609"/>
      <c r="AA330" s="610"/>
      <c r="AB330" s="609"/>
      <c r="AC330" s="610"/>
      <c r="AD330" s="609"/>
    </row>
    <row r="331" spans="1:32">
      <c r="B331" s="609"/>
      <c r="C331" s="609"/>
      <c r="D331" s="609"/>
      <c r="E331" s="609"/>
      <c r="F331" s="609"/>
      <c r="G331" s="609"/>
      <c r="H331" s="610"/>
      <c r="I331" s="610"/>
      <c r="J331" s="609"/>
      <c r="K331" s="610"/>
      <c r="L331" s="609"/>
      <c r="M331" s="610"/>
      <c r="N331" s="609"/>
      <c r="O331" s="610"/>
      <c r="P331" s="609"/>
      <c r="Q331" s="610"/>
      <c r="R331" s="609"/>
      <c r="S331" s="610"/>
      <c r="T331" s="609"/>
      <c r="U331" s="610"/>
      <c r="V331" s="609"/>
      <c r="W331" s="610"/>
      <c r="X331" s="609"/>
      <c r="Y331" s="610"/>
      <c r="Z331" s="609"/>
      <c r="AA331" s="610"/>
      <c r="AB331" s="609"/>
      <c r="AC331" s="610"/>
      <c r="AD331" s="609"/>
    </row>
    <row r="332" spans="1:32">
      <c r="A332" s="914" t="s">
        <v>940</v>
      </c>
      <c r="B332" s="914" t="s">
        <v>941</v>
      </c>
      <c r="C332" s="914" t="s">
        <v>942</v>
      </c>
      <c r="D332" s="914" t="s">
        <v>707</v>
      </c>
      <c r="E332" s="914" t="s">
        <v>944</v>
      </c>
      <c r="F332" s="914" t="s">
        <v>945</v>
      </c>
      <c r="G332" s="914" t="s">
        <v>1139</v>
      </c>
      <c r="H332" s="917" t="s">
        <v>946</v>
      </c>
      <c r="I332" s="920" t="s">
        <v>947</v>
      </c>
      <c r="J332" s="922" t="s">
        <v>948</v>
      </c>
      <c r="K332" s="924" t="s">
        <v>928</v>
      </c>
      <c r="L332" s="925"/>
      <c r="M332" s="928" t="s">
        <v>929</v>
      </c>
      <c r="N332" s="929"/>
      <c r="O332" s="929"/>
      <c r="P332" s="929"/>
      <c r="Q332" s="929"/>
      <c r="R332" s="929"/>
      <c r="S332" s="929"/>
      <c r="T332" s="929"/>
      <c r="U332" s="929"/>
      <c r="V332" s="929"/>
      <c r="W332" s="929"/>
      <c r="X332" s="929"/>
      <c r="Y332" s="929"/>
      <c r="Z332" s="929"/>
      <c r="AA332" s="929"/>
      <c r="AB332" s="929"/>
      <c r="AC332" s="929"/>
      <c r="AD332" s="930"/>
    </row>
    <row r="333" spans="1:32">
      <c r="A333" s="935"/>
      <c r="B333" s="935"/>
      <c r="C333" s="935"/>
      <c r="D333" s="935"/>
      <c r="E333" s="935"/>
      <c r="F333" s="935"/>
      <c r="G333" s="915"/>
      <c r="H333" s="918"/>
      <c r="I333" s="921"/>
      <c r="J333" s="923"/>
      <c r="K333" s="926"/>
      <c r="L333" s="927"/>
      <c r="M333" s="931" t="s">
        <v>930</v>
      </c>
      <c r="N333" s="932"/>
      <c r="O333" s="931" t="s">
        <v>931</v>
      </c>
      <c r="P333" s="932"/>
      <c r="Q333" s="931" t="s">
        <v>932</v>
      </c>
      <c r="R333" s="932"/>
      <c r="S333" s="931" t="s">
        <v>933</v>
      </c>
      <c r="T333" s="932"/>
      <c r="U333" s="931" t="s">
        <v>934</v>
      </c>
      <c r="V333" s="932"/>
      <c r="W333" s="931" t="s">
        <v>935</v>
      </c>
      <c r="X333" s="932"/>
      <c r="Y333" s="931" t="s">
        <v>936</v>
      </c>
      <c r="Z333" s="932"/>
      <c r="AA333" s="931" t="s">
        <v>950</v>
      </c>
      <c r="AB333" s="932"/>
      <c r="AC333" s="931" t="s">
        <v>951</v>
      </c>
      <c r="AD333" s="932"/>
    </row>
    <row r="334" spans="1:32" ht="36">
      <c r="A334" s="936"/>
      <c r="B334" s="936"/>
      <c r="C334" s="936"/>
      <c r="D334" s="936"/>
      <c r="E334" s="936"/>
      <c r="F334" s="936"/>
      <c r="G334" s="916"/>
      <c r="H334" s="919"/>
      <c r="I334" s="574" t="s">
        <v>126</v>
      </c>
      <c r="J334" s="575" t="s">
        <v>938</v>
      </c>
      <c r="K334" s="576" t="s">
        <v>937</v>
      </c>
      <c r="L334" s="577" t="s">
        <v>949</v>
      </c>
      <c r="M334" s="576" t="s">
        <v>937</v>
      </c>
      <c r="N334" s="577" t="s">
        <v>949</v>
      </c>
      <c r="O334" s="576" t="s">
        <v>937</v>
      </c>
      <c r="P334" s="577" t="s">
        <v>949</v>
      </c>
      <c r="Q334" s="576" t="s">
        <v>937</v>
      </c>
      <c r="R334" s="577" t="s">
        <v>949</v>
      </c>
      <c r="S334" s="576" t="s">
        <v>937</v>
      </c>
      <c r="T334" s="577" t="s">
        <v>949</v>
      </c>
      <c r="U334" s="576" t="s">
        <v>937</v>
      </c>
      <c r="V334" s="577" t="s">
        <v>949</v>
      </c>
      <c r="W334" s="576" t="s">
        <v>937</v>
      </c>
      <c r="X334" s="577" t="s">
        <v>949</v>
      </c>
      <c r="Y334" s="576" t="s">
        <v>937</v>
      </c>
      <c r="Z334" s="577" t="s">
        <v>949</v>
      </c>
      <c r="AA334" s="576" t="s">
        <v>937</v>
      </c>
      <c r="AB334" s="577" t="s">
        <v>949</v>
      </c>
      <c r="AC334" s="576" t="s">
        <v>937</v>
      </c>
      <c r="AD334" s="577" t="s">
        <v>949</v>
      </c>
    </row>
    <row r="335" spans="1:32">
      <c r="A335" s="29">
        <v>1</v>
      </c>
      <c r="B335" s="49" t="s">
        <v>2370</v>
      </c>
      <c r="C335" s="604"/>
      <c r="D335" s="29" t="s">
        <v>2374</v>
      </c>
      <c r="E335" s="29" t="s">
        <v>2375</v>
      </c>
      <c r="F335" s="29" t="s">
        <v>1623</v>
      </c>
      <c r="G335" s="29" t="s">
        <v>1181</v>
      </c>
      <c r="H335" s="605">
        <v>42</v>
      </c>
      <c r="I335" s="605">
        <v>38</v>
      </c>
      <c r="J335" s="606">
        <f>I335/H335*100</f>
        <v>90.476190476190482</v>
      </c>
      <c r="K335" s="607">
        <v>2</v>
      </c>
      <c r="L335" s="362">
        <f>K335/I335*100</f>
        <v>5.2631578947368416</v>
      </c>
      <c r="M335" s="310">
        <v>0</v>
      </c>
      <c r="N335" s="362">
        <f>M335/I335*100</f>
        <v>0</v>
      </c>
      <c r="O335" s="310">
        <v>0</v>
      </c>
      <c r="P335" s="362">
        <f>O335/I335*100</f>
        <v>0</v>
      </c>
      <c r="Q335" s="310">
        <v>0</v>
      </c>
      <c r="R335" s="362">
        <f>Q335/I335*100</f>
        <v>0</v>
      </c>
      <c r="S335" s="310">
        <v>0</v>
      </c>
      <c r="T335" s="362">
        <f>S335/I335*100</f>
        <v>0</v>
      </c>
      <c r="U335" s="310">
        <v>2</v>
      </c>
      <c r="V335" s="362">
        <f>U335/I335*100</f>
        <v>5.2631578947368416</v>
      </c>
      <c r="W335" s="310">
        <v>0</v>
      </c>
      <c r="X335" s="362">
        <f>W335/I335*100</f>
        <v>0</v>
      </c>
      <c r="Y335" s="310">
        <v>0</v>
      </c>
      <c r="Z335" s="362">
        <f>Y335/I335*100</f>
        <v>0</v>
      </c>
      <c r="AA335" s="310">
        <v>0</v>
      </c>
      <c r="AB335" s="362">
        <f>AA335/I335*100</f>
        <v>0</v>
      </c>
      <c r="AC335" s="310">
        <v>0</v>
      </c>
      <c r="AD335" s="362">
        <f>AC335/I335*100</f>
        <v>0</v>
      </c>
      <c r="AE335">
        <v>1</v>
      </c>
      <c r="AF335">
        <v>1</v>
      </c>
    </row>
    <row r="336" spans="1:32">
      <c r="A336" s="29">
        <v>2</v>
      </c>
      <c r="B336" s="49" t="s">
        <v>2371</v>
      </c>
      <c r="C336" s="29"/>
      <c r="D336" s="29">
        <v>2</v>
      </c>
      <c r="E336" s="29" t="s">
        <v>2375</v>
      </c>
      <c r="F336" s="29" t="s">
        <v>1623</v>
      </c>
      <c r="G336" s="29" t="s">
        <v>1181</v>
      </c>
      <c r="H336" s="605">
        <v>33</v>
      </c>
      <c r="I336" s="605">
        <v>26</v>
      </c>
      <c r="J336" s="606">
        <f>I336/H336*100</f>
        <v>78.787878787878782</v>
      </c>
      <c r="K336" s="607">
        <v>1</v>
      </c>
      <c r="L336" s="362">
        <f>K336/I336*100</f>
        <v>3.8461538461538463</v>
      </c>
      <c r="M336" s="310">
        <v>0</v>
      </c>
      <c r="N336" s="362">
        <f>M336/I336*100</f>
        <v>0</v>
      </c>
      <c r="O336" s="310">
        <v>1</v>
      </c>
      <c r="P336" s="362">
        <f>O336/I336*100</f>
        <v>3.8461538461538463</v>
      </c>
      <c r="Q336" s="310">
        <v>0</v>
      </c>
      <c r="R336" s="362">
        <f>Q336/I336*100</f>
        <v>0</v>
      </c>
      <c r="S336" s="310">
        <v>0</v>
      </c>
      <c r="T336" s="362">
        <f>S336/I336*100</f>
        <v>0</v>
      </c>
      <c r="U336" s="310">
        <v>0</v>
      </c>
      <c r="V336" s="362">
        <f>U336/I336*100</f>
        <v>0</v>
      </c>
      <c r="W336" s="310">
        <v>0</v>
      </c>
      <c r="X336" s="362">
        <f>W336/I336*100</f>
        <v>0</v>
      </c>
      <c r="Y336" s="310">
        <v>0</v>
      </c>
      <c r="Z336" s="362">
        <f>Y336/I336*100</f>
        <v>0</v>
      </c>
      <c r="AA336" s="310">
        <v>0</v>
      </c>
      <c r="AB336" s="362">
        <f>AA336/I336*100</f>
        <v>0</v>
      </c>
      <c r="AC336" s="310">
        <v>0</v>
      </c>
      <c r="AD336" s="362">
        <f>AC336/I336*100</f>
        <v>0</v>
      </c>
      <c r="AE336">
        <v>1</v>
      </c>
      <c r="AF336">
        <v>1</v>
      </c>
    </row>
    <row r="337" spans="1:32">
      <c r="A337" s="29">
        <v>3</v>
      </c>
      <c r="B337" s="49" t="s">
        <v>2372</v>
      </c>
      <c r="C337" s="29"/>
      <c r="D337" s="29">
        <v>6</v>
      </c>
      <c r="E337" s="29" t="s">
        <v>2375</v>
      </c>
      <c r="F337" s="29" t="s">
        <v>1623</v>
      </c>
      <c r="G337" s="29" t="s">
        <v>1181</v>
      </c>
      <c r="H337" s="605">
        <v>14</v>
      </c>
      <c r="I337" s="605">
        <v>10</v>
      </c>
      <c r="J337" s="606">
        <f>I337/H337*100</f>
        <v>71.428571428571431</v>
      </c>
      <c r="K337" s="607">
        <v>0</v>
      </c>
      <c r="L337" s="362">
        <f>K337/I337*100</f>
        <v>0</v>
      </c>
      <c r="M337" s="310">
        <v>0</v>
      </c>
      <c r="N337" s="362">
        <f>M337/I337*100</f>
        <v>0</v>
      </c>
      <c r="O337" s="310">
        <v>0</v>
      </c>
      <c r="P337" s="362">
        <f>O337/I337*100</f>
        <v>0</v>
      </c>
      <c r="Q337" s="310">
        <v>0</v>
      </c>
      <c r="R337" s="362">
        <f>Q337/I337*100</f>
        <v>0</v>
      </c>
      <c r="S337" s="310">
        <v>0</v>
      </c>
      <c r="T337" s="362">
        <f>S337/I337*100</f>
        <v>0</v>
      </c>
      <c r="U337" s="310">
        <v>0</v>
      </c>
      <c r="V337" s="362">
        <f>U337/I337*100</f>
        <v>0</v>
      </c>
      <c r="W337" s="310">
        <v>0</v>
      </c>
      <c r="X337" s="362">
        <f>W337/I337*100</f>
        <v>0</v>
      </c>
      <c r="Y337" s="310">
        <v>0</v>
      </c>
      <c r="Z337" s="362">
        <f>Y337/I337*100</f>
        <v>0</v>
      </c>
      <c r="AA337" s="310">
        <v>0</v>
      </c>
      <c r="AB337" s="362">
        <f>AA337/I337*100</f>
        <v>0</v>
      </c>
      <c r="AC337" s="310">
        <v>0</v>
      </c>
      <c r="AD337" s="362">
        <f>AC337/I337*100</f>
        <v>0</v>
      </c>
      <c r="AE337">
        <v>1</v>
      </c>
      <c r="AF337">
        <v>1</v>
      </c>
    </row>
    <row r="338" spans="1:32">
      <c r="A338" s="29">
        <v>4</v>
      </c>
      <c r="B338" s="49" t="s">
        <v>2373</v>
      </c>
      <c r="C338" s="29"/>
      <c r="D338" s="29">
        <v>1</v>
      </c>
      <c r="E338" s="29" t="s">
        <v>2375</v>
      </c>
      <c r="F338" s="29" t="s">
        <v>1623</v>
      </c>
      <c r="G338" s="29" t="s">
        <v>1181</v>
      </c>
      <c r="H338" s="605">
        <v>32</v>
      </c>
      <c r="I338" s="605">
        <v>26</v>
      </c>
      <c r="J338" s="606">
        <f>I338/H338*100</f>
        <v>81.25</v>
      </c>
      <c r="K338" s="607">
        <v>0</v>
      </c>
      <c r="L338" s="362">
        <f>K338/I338*100</f>
        <v>0</v>
      </c>
      <c r="M338" s="310">
        <v>0</v>
      </c>
      <c r="N338" s="362">
        <f>M338/I338*100</f>
        <v>0</v>
      </c>
      <c r="O338" s="310">
        <v>0</v>
      </c>
      <c r="P338" s="362">
        <f>O338/I338*100</f>
        <v>0</v>
      </c>
      <c r="Q338" s="310">
        <v>0</v>
      </c>
      <c r="R338" s="362">
        <f>Q338/I338*100</f>
        <v>0</v>
      </c>
      <c r="S338" s="310">
        <v>0</v>
      </c>
      <c r="T338" s="362">
        <f>S338/I338*100</f>
        <v>0</v>
      </c>
      <c r="U338" s="310">
        <v>0</v>
      </c>
      <c r="V338" s="362">
        <f>U338/I338*100</f>
        <v>0</v>
      </c>
      <c r="W338" s="310">
        <v>0</v>
      </c>
      <c r="X338" s="362">
        <f>W338/I338*100</f>
        <v>0</v>
      </c>
      <c r="Y338" s="310">
        <v>0</v>
      </c>
      <c r="Z338" s="362">
        <f>Y338/I338*100</f>
        <v>0</v>
      </c>
      <c r="AA338" s="310">
        <v>0</v>
      </c>
      <c r="AB338" s="362">
        <f>AA338/I338*100</f>
        <v>0</v>
      </c>
      <c r="AC338" s="310">
        <v>0</v>
      </c>
      <c r="AD338" s="362">
        <f>AC338/I338*100</f>
        <v>0</v>
      </c>
      <c r="AE338">
        <v>1</v>
      </c>
      <c r="AF338">
        <v>1</v>
      </c>
    </row>
    <row r="339" spans="1:32" ht="18.75" thickBot="1">
      <c r="A339" s="937" t="s">
        <v>123</v>
      </c>
      <c r="B339" s="938"/>
      <c r="C339" s="938"/>
      <c r="D339" s="938"/>
      <c r="E339" s="938"/>
      <c r="F339" s="938"/>
      <c r="G339" s="939"/>
      <c r="H339" s="582">
        <f>SUM(H335:H338)</f>
        <v>121</v>
      </c>
      <c r="I339" s="582">
        <f>SUM(I335:I338)</f>
        <v>100</v>
      </c>
      <c r="J339" s="583">
        <f>I339/H339*100</f>
        <v>82.644628099173559</v>
      </c>
      <c r="K339" s="582">
        <f>SUM(K335:K338)</f>
        <v>3</v>
      </c>
      <c r="L339" s="583">
        <f>K339/I339*100</f>
        <v>3</v>
      </c>
      <c r="M339" s="582">
        <f>SUM(M335:M338)</f>
        <v>0</v>
      </c>
      <c r="N339" s="583">
        <f>M339/I339*100</f>
        <v>0</v>
      </c>
      <c r="O339" s="582">
        <f>SUM(O335:O338)</f>
        <v>1</v>
      </c>
      <c r="P339" s="583">
        <f>O339/I339*100</f>
        <v>1</v>
      </c>
      <c r="Q339" s="582">
        <f>SUM(Q335:Q338)</f>
        <v>0</v>
      </c>
      <c r="R339" s="583">
        <f>Q339/I339*100</f>
        <v>0</v>
      </c>
      <c r="S339" s="582">
        <f>SUM(S335:S338)</f>
        <v>0</v>
      </c>
      <c r="T339" s="583">
        <f>S339/I339*100</f>
        <v>0</v>
      </c>
      <c r="U339" s="582">
        <f>SUM(U335:U338)</f>
        <v>2</v>
      </c>
      <c r="V339" s="583">
        <f>U339/I339*100</f>
        <v>2</v>
      </c>
      <c r="W339" s="582">
        <f>SUM(W335:W338)</f>
        <v>0</v>
      </c>
      <c r="X339" s="583">
        <f>W339/I339*100</f>
        <v>0</v>
      </c>
      <c r="Y339" s="582">
        <f>SUM(Y335:Y338)</f>
        <v>0</v>
      </c>
      <c r="Z339" s="583">
        <f>Y339/I339*100</f>
        <v>0</v>
      </c>
      <c r="AA339" s="582">
        <f>SUM(AA335:AA338)</f>
        <v>0</v>
      </c>
      <c r="AB339" s="583">
        <f>AA339/I339*100</f>
        <v>0</v>
      </c>
      <c r="AC339" s="582">
        <f>SUM(AC335:AC338)</f>
        <v>0</v>
      </c>
      <c r="AD339" s="583">
        <f>AC339/I339*100</f>
        <v>0</v>
      </c>
    </row>
    <row r="340" spans="1:32" ht="18.75" thickTop="1"/>
    <row r="349" spans="1:32">
      <c r="A349" s="933" t="s">
        <v>2405</v>
      </c>
      <c r="B349" s="933"/>
      <c r="C349" s="933"/>
      <c r="D349" s="933"/>
      <c r="E349" s="933"/>
      <c r="F349" s="933"/>
      <c r="G349" s="933"/>
      <c r="H349" s="933"/>
      <c r="I349" s="933"/>
      <c r="J349" s="933"/>
      <c r="K349" s="933"/>
      <c r="L349" s="933"/>
      <c r="M349" s="933"/>
      <c r="N349" s="933"/>
      <c r="O349" s="933"/>
      <c r="P349" s="933"/>
      <c r="Q349" s="933"/>
      <c r="R349" s="933"/>
      <c r="S349" s="933"/>
      <c r="T349" s="933"/>
      <c r="U349" s="933"/>
      <c r="V349" s="933"/>
      <c r="W349" s="933"/>
      <c r="X349" s="933"/>
      <c r="Y349" s="933"/>
      <c r="Z349" s="933"/>
      <c r="AA349" s="933"/>
      <c r="AB349" s="933"/>
      <c r="AC349" s="933"/>
      <c r="AD349" s="933"/>
    </row>
    <row r="350" spans="1:32">
      <c r="A350" s="933" t="s">
        <v>133</v>
      </c>
      <c r="B350" s="933"/>
      <c r="C350" s="933"/>
      <c r="D350" s="933"/>
      <c r="E350" s="933"/>
      <c r="F350" s="933"/>
      <c r="G350" s="933"/>
      <c r="H350" s="933"/>
      <c r="I350" s="933"/>
      <c r="J350" s="933"/>
      <c r="K350" s="933"/>
      <c r="L350" s="933"/>
      <c r="M350" s="933"/>
      <c r="N350" s="933"/>
      <c r="O350" s="933"/>
      <c r="P350" s="933"/>
      <c r="Q350" s="933"/>
      <c r="R350" s="933"/>
      <c r="S350" s="933"/>
      <c r="T350" s="933"/>
      <c r="U350" s="933"/>
      <c r="V350" s="933"/>
      <c r="W350" s="933"/>
      <c r="X350" s="933"/>
      <c r="Y350" s="933"/>
      <c r="Z350" s="933"/>
      <c r="AA350" s="933"/>
      <c r="AB350" s="933"/>
      <c r="AC350" s="933"/>
      <c r="AD350" s="933"/>
    </row>
    <row r="351" spans="1:32">
      <c r="A351" s="609"/>
      <c r="B351" s="609"/>
      <c r="C351" s="609"/>
      <c r="D351" s="609"/>
      <c r="E351" s="609"/>
      <c r="F351" s="609"/>
      <c r="G351" s="609"/>
      <c r="H351" s="610"/>
      <c r="I351" s="610"/>
      <c r="J351" s="609"/>
      <c r="K351" s="610"/>
      <c r="L351" s="609"/>
      <c r="M351" s="610"/>
      <c r="N351" s="609"/>
      <c r="O351" s="610"/>
      <c r="P351" s="609"/>
      <c r="Q351" s="610"/>
      <c r="R351" s="609"/>
      <c r="S351" s="610"/>
      <c r="T351" s="609"/>
      <c r="U351" s="610"/>
      <c r="V351" s="609"/>
      <c r="W351" s="610"/>
      <c r="X351" s="609"/>
      <c r="Y351" s="610"/>
      <c r="Z351" s="609"/>
      <c r="AA351" s="610"/>
      <c r="AB351" s="609"/>
      <c r="AC351" s="610"/>
      <c r="AD351" s="609"/>
    </row>
    <row r="352" spans="1:32" s="8" customFormat="1">
      <c r="A352" s="584"/>
      <c r="B352" s="934" t="s">
        <v>907</v>
      </c>
      <c r="C352" s="934"/>
      <c r="D352" s="934"/>
      <c r="E352" s="934"/>
      <c r="F352" s="934"/>
      <c r="G352" s="934"/>
      <c r="H352" s="934"/>
      <c r="I352" s="934"/>
      <c r="J352" s="934"/>
      <c r="K352" s="934"/>
      <c r="L352" s="934"/>
      <c r="M352" s="934"/>
      <c r="N352" s="934"/>
      <c r="O352" s="934"/>
      <c r="P352" s="934"/>
      <c r="Q352" s="934"/>
      <c r="R352" s="934"/>
      <c r="S352" s="934"/>
      <c r="T352" s="934"/>
      <c r="U352" s="934"/>
      <c r="V352" s="934"/>
      <c r="W352" s="934"/>
      <c r="X352" s="934"/>
      <c r="Y352" s="934"/>
      <c r="Z352" s="934"/>
      <c r="AA352" s="934"/>
      <c r="AB352" s="934"/>
      <c r="AC352" s="934"/>
      <c r="AD352" s="934"/>
    </row>
    <row r="353" spans="1:32" s="8" customFormat="1">
      <c r="A353" s="584"/>
      <c r="B353" s="615" t="s">
        <v>2376</v>
      </c>
      <c r="C353" s="615"/>
      <c r="D353" s="615"/>
      <c r="E353" s="615"/>
      <c r="F353" s="615"/>
      <c r="G353" s="615"/>
      <c r="H353" s="615"/>
      <c r="I353" s="615"/>
      <c r="J353" s="611"/>
      <c r="K353" s="612"/>
      <c r="L353" s="611"/>
      <c r="M353" s="612"/>
      <c r="N353" s="611"/>
      <c r="O353" s="612"/>
      <c r="P353" s="611"/>
      <c r="Q353" s="612"/>
      <c r="R353" s="611"/>
      <c r="S353" s="612"/>
      <c r="T353" s="611"/>
      <c r="U353" s="612"/>
      <c r="V353" s="611"/>
      <c r="W353" s="612"/>
      <c r="X353" s="611"/>
      <c r="Y353" s="612"/>
      <c r="Z353" s="611"/>
      <c r="AA353" s="612"/>
      <c r="AB353" s="611"/>
      <c r="AC353" s="612"/>
      <c r="AD353" s="611"/>
    </row>
    <row r="354" spans="1:32">
      <c r="B354" s="611"/>
      <c r="D354" s="613"/>
      <c r="F354" s="609"/>
      <c r="G354" s="609"/>
      <c r="H354" s="610"/>
      <c r="I354" s="610"/>
      <c r="J354" s="609"/>
      <c r="K354" s="610"/>
      <c r="L354" s="609"/>
      <c r="M354" s="610"/>
      <c r="N354" s="609"/>
      <c r="O354" s="610"/>
      <c r="P354" s="609"/>
      <c r="Q354" s="610"/>
      <c r="R354" s="609"/>
      <c r="S354" s="610"/>
      <c r="T354" s="609"/>
      <c r="U354" s="610"/>
      <c r="V354" s="609"/>
      <c r="W354" s="610"/>
      <c r="X354" s="609"/>
      <c r="Y354" s="610"/>
      <c r="Z354" s="609"/>
      <c r="AA354" s="610"/>
      <c r="AB354" s="609"/>
      <c r="AC354" s="610"/>
      <c r="AD354" s="609"/>
    </row>
    <row r="355" spans="1:32">
      <c r="B355" s="609"/>
      <c r="C355" s="609"/>
      <c r="D355" s="609"/>
      <c r="E355" s="609"/>
      <c r="F355" s="609"/>
      <c r="G355" s="609"/>
      <c r="H355" s="610"/>
      <c r="I355" s="610"/>
      <c r="J355" s="609"/>
      <c r="K355" s="610"/>
      <c r="L355" s="609"/>
      <c r="M355" s="610"/>
      <c r="N355" s="609"/>
      <c r="O355" s="610"/>
      <c r="P355" s="609"/>
      <c r="Q355" s="610"/>
      <c r="R355" s="609"/>
      <c r="S355" s="610"/>
      <c r="T355" s="609"/>
      <c r="U355" s="610"/>
      <c r="V355" s="609"/>
      <c r="W355" s="610"/>
      <c r="X355" s="609"/>
      <c r="Y355" s="610"/>
      <c r="Z355" s="609"/>
      <c r="AA355" s="610"/>
      <c r="AB355" s="609"/>
      <c r="AC355" s="610"/>
      <c r="AD355" s="609"/>
    </row>
    <row r="356" spans="1:32">
      <c r="A356" s="914" t="s">
        <v>940</v>
      </c>
      <c r="B356" s="914" t="s">
        <v>941</v>
      </c>
      <c r="C356" s="914" t="s">
        <v>942</v>
      </c>
      <c r="D356" s="914" t="s">
        <v>707</v>
      </c>
      <c r="E356" s="914" t="s">
        <v>944</v>
      </c>
      <c r="F356" s="914" t="s">
        <v>945</v>
      </c>
      <c r="G356" s="914" t="s">
        <v>1139</v>
      </c>
      <c r="H356" s="917" t="s">
        <v>946</v>
      </c>
      <c r="I356" s="920" t="s">
        <v>947</v>
      </c>
      <c r="J356" s="922" t="s">
        <v>948</v>
      </c>
      <c r="K356" s="924" t="s">
        <v>928</v>
      </c>
      <c r="L356" s="925"/>
      <c r="M356" s="928" t="s">
        <v>929</v>
      </c>
      <c r="N356" s="929"/>
      <c r="O356" s="929"/>
      <c r="P356" s="929"/>
      <c r="Q356" s="929"/>
      <c r="R356" s="929"/>
      <c r="S356" s="929"/>
      <c r="T356" s="929"/>
      <c r="U356" s="929"/>
      <c r="V356" s="929"/>
      <c r="W356" s="929"/>
      <c r="X356" s="929"/>
      <c r="Y356" s="929"/>
      <c r="Z356" s="929"/>
      <c r="AA356" s="929"/>
      <c r="AB356" s="929"/>
      <c r="AC356" s="929"/>
      <c r="AD356" s="930"/>
    </row>
    <row r="357" spans="1:32">
      <c r="A357" s="935"/>
      <c r="B357" s="935"/>
      <c r="C357" s="935"/>
      <c r="D357" s="935"/>
      <c r="E357" s="935"/>
      <c r="F357" s="935"/>
      <c r="G357" s="915"/>
      <c r="H357" s="918"/>
      <c r="I357" s="921"/>
      <c r="J357" s="923"/>
      <c r="K357" s="926"/>
      <c r="L357" s="927"/>
      <c r="M357" s="931" t="s">
        <v>930</v>
      </c>
      <c r="N357" s="932"/>
      <c r="O357" s="931" t="s">
        <v>931</v>
      </c>
      <c r="P357" s="932"/>
      <c r="Q357" s="931" t="s">
        <v>932</v>
      </c>
      <c r="R357" s="932"/>
      <c r="S357" s="931" t="s">
        <v>933</v>
      </c>
      <c r="T357" s="932"/>
      <c r="U357" s="931" t="s">
        <v>934</v>
      </c>
      <c r="V357" s="932"/>
      <c r="W357" s="931" t="s">
        <v>935</v>
      </c>
      <c r="X357" s="932"/>
      <c r="Y357" s="931" t="s">
        <v>936</v>
      </c>
      <c r="Z357" s="932"/>
      <c r="AA357" s="931" t="s">
        <v>950</v>
      </c>
      <c r="AB357" s="932"/>
      <c r="AC357" s="931" t="s">
        <v>951</v>
      </c>
      <c r="AD357" s="932"/>
    </row>
    <row r="358" spans="1:32" ht="36">
      <c r="A358" s="936"/>
      <c r="B358" s="936"/>
      <c r="C358" s="936"/>
      <c r="D358" s="936"/>
      <c r="E358" s="936"/>
      <c r="F358" s="936"/>
      <c r="G358" s="916"/>
      <c r="H358" s="919"/>
      <c r="I358" s="574" t="s">
        <v>126</v>
      </c>
      <c r="J358" s="575" t="s">
        <v>938</v>
      </c>
      <c r="K358" s="576" t="s">
        <v>937</v>
      </c>
      <c r="L358" s="577" t="s">
        <v>949</v>
      </c>
      <c r="M358" s="576" t="s">
        <v>937</v>
      </c>
      <c r="N358" s="577" t="s">
        <v>949</v>
      </c>
      <c r="O358" s="576" t="s">
        <v>937</v>
      </c>
      <c r="P358" s="577" t="s">
        <v>949</v>
      </c>
      <c r="Q358" s="576" t="s">
        <v>937</v>
      </c>
      <c r="R358" s="577" t="s">
        <v>949</v>
      </c>
      <c r="S358" s="576" t="s">
        <v>937</v>
      </c>
      <c r="T358" s="577" t="s">
        <v>949</v>
      </c>
      <c r="U358" s="576" t="s">
        <v>937</v>
      </c>
      <c r="V358" s="577" t="s">
        <v>949</v>
      </c>
      <c r="W358" s="576" t="s">
        <v>937</v>
      </c>
      <c r="X358" s="577" t="s">
        <v>949</v>
      </c>
      <c r="Y358" s="576" t="s">
        <v>937</v>
      </c>
      <c r="Z358" s="577" t="s">
        <v>949</v>
      </c>
      <c r="AA358" s="576" t="s">
        <v>937</v>
      </c>
      <c r="AB358" s="577" t="s">
        <v>949</v>
      </c>
      <c r="AC358" s="576" t="s">
        <v>937</v>
      </c>
      <c r="AD358" s="577" t="s">
        <v>949</v>
      </c>
    </row>
    <row r="359" spans="1:32">
      <c r="A359" s="29">
        <v>1</v>
      </c>
      <c r="B359" s="49" t="s">
        <v>2377</v>
      </c>
      <c r="C359" s="604"/>
      <c r="D359" s="29">
        <v>2</v>
      </c>
      <c r="E359" s="29" t="s">
        <v>1628</v>
      </c>
      <c r="F359" s="29" t="s">
        <v>1623</v>
      </c>
      <c r="G359" s="29" t="s">
        <v>1181</v>
      </c>
      <c r="H359" s="607">
        <v>25</v>
      </c>
      <c r="I359" s="607">
        <v>25</v>
      </c>
      <c r="J359" s="606">
        <f>I359/H359*100</f>
        <v>100</v>
      </c>
      <c r="K359" s="607">
        <v>1</v>
      </c>
      <c r="L359" s="362">
        <f>K359/I359*100</f>
        <v>4</v>
      </c>
      <c r="M359" s="310">
        <v>1</v>
      </c>
      <c r="N359" s="362">
        <f>M359/I359*100</f>
        <v>4</v>
      </c>
      <c r="O359" s="310">
        <v>0</v>
      </c>
      <c r="P359" s="362">
        <f>O359/I359*100</f>
        <v>0</v>
      </c>
      <c r="Q359" s="310">
        <v>0</v>
      </c>
      <c r="R359" s="362">
        <f>Q359/I359*100</f>
        <v>0</v>
      </c>
      <c r="S359" s="310">
        <v>0</v>
      </c>
      <c r="T359" s="362">
        <f>S359/I359*100</f>
        <v>0</v>
      </c>
      <c r="U359" s="310">
        <v>0</v>
      </c>
      <c r="V359" s="362">
        <f>U359/I359*100</f>
        <v>0</v>
      </c>
      <c r="W359" s="310">
        <v>0</v>
      </c>
      <c r="X359" s="362">
        <f>W359/I359*100</f>
        <v>0</v>
      </c>
      <c r="Y359" s="310">
        <v>0</v>
      </c>
      <c r="Z359" s="362">
        <f>Y359/I359*100</f>
        <v>0</v>
      </c>
      <c r="AA359" s="310">
        <v>0</v>
      </c>
      <c r="AB359" s="362">
        <f>AA359/I359*100</f>
        <v>0</v>
      </c>
      <c r="AC359" s="310">
        <v>0</v>
      </c>
      <c r="AD359" s="362">
        <f>AC359/I359*100</f>
        <v>0</v>
      </c>
      <c r="AE359">
        <v>1</v>
      </c>
      <c r="AF359">
        <v>1</v>
      </c>
    </row>
    <row r="360" spans="1:32">
      <c r="A360" s="29">
        <v>2</v>
      </c>
      <c r="B360" s="49" t="s">
        <v>2378</v>
      </c>
      <c r="C360" s="29"/>
      <c r="D360" s="29">
        <v>11</v>
      </c>
      <c r="E360" s="29" t="s">
        <v>1628</v>
      </c>
      <c r="F360" s="29" t="s">
        <v>1623</v>
      </c>
      <c r="G360" s="29" t="s">
        <v>1181</v>
      </c>
      <c r="H360" s="607">
        <v>32</v>
      </c>
      <c r="I360" s="607">
        <v>32</v>
      </c>
      <c r="J360" s="606">
        <f>I360/H360*100</f>
        <v>100</v>
      </c>
      <c r="K360" s="607">
        <v>2</v>
      </c>
      <c r="L360" s="362">
        <f>K360/I360*100</f>
        <v>6.25</v>
      </c>
      <c r="M360" s="310">
        <v>1</v>
      </c>
      <c r="N360" s="362">
        <f>M360/I360*100</f>
        <v>3.125</v>
      </c>
      <c r="O360" s="310">
        <v>1</v>
      </c>
      <c r="P360" s="362">
        <f>O360/I360*100</f>
        <v>3.125</v>
      </c>
      <c r="Q360" s="310">
        <v>0</v>
      </c>
      <c r="R360" s="362">
        <f>Q360/I360*100</f>
        <v>0</v>
      </c>
      <c r="S360" s="310">
        <v>0</v>
      </c>
      <c r="T360" s="362">
        <f>S360/I360*100</f>
        <v>0</v>
      </c>
      <c r="U360" s="310">
        <v>0</v>
      </c>
      <c r="V360" s="362">
        <f>U360/I360*100</f>
        <v>0</v>
      </c>
      <c r="W360" s="310">
        <v>0</v>
      </c>
      <c r="X360" s="362">
        <f>W360/I360*100</f>
        <v>0</v>
      </c>
      <c r="Y360" s="310">
        <v>0</v>
      </c>
      <c r="Z360" s="362">
        <f>Y360/I360*100</f>
        <v>0</v>
      </c>
      <c r="AA360" s="310">
        <v>0</v>
      </c>
      <c r="AB360" s="362">
        <f>AA360/I360*100</f>
        <v>0</v>
      </c>
      <c r="AC360" s="310">
        <v>0</v>
      </c>
      <c r="AD360" s="362">
        <f>AC360/I360*100</f>
        <v>0</v>
      </c>
      <c r="AE360">
        <v>1</v>
      </c>
      <c r="AF360">
        <v>1</v>
      </c>
    </row>
    <row r="361" spans="1:32">
      <c r="A361" s="29">
        <v>3</v>
      </c>
      <c r="B361" s="49" t="s">
        <v>2379</v>
      </c>
      <c r="C361" s="29"/>
      <c r="D361" s="29" t="s">
        <v>2380</v>
      </c>
      <c r="E361" s="29" t="s">
        <v>1628</v>
      </c>
      <c r="F361" s="29" t="s">
        <v>1623</v>
      </c>
      <c r="G361" s="29" t="s">
        <v>1181</v>
      </c>
      <c r="H361" s="607">
        <v>38</v>
      </c>
      <c r="I361" s="607">
        <v>38</v>
      </c>
      <c r="J361" s="606">
        <f>I361/H361*100</f>
        <v>100</v>
      </c>
      <c r="K361" s="607">
        <v>3</v>
      </c>
      <c r="L361" s="362">
        <f>K361/I361*100</f>
        <v>7.8947368421052628</v>
      </c>
      <c r="M361" s="310">
        <v>1</v>
      </c>
      <c r="N361" s="362">
        <f>M361/I361*100</f>
        <v>2.6315789473684208</v>
      </c>
      <c r="O361" s="310">
        <v>2</v>
      </c>
      <c r="P361" s="362">
        <f>O361/I361*100</f>
        <v>5.2631578947368416</v>
      </c>
      <c r="Q361" s="310">
        <v>0</v>
      </c>
      <c r="R361" s="362">
        <f>Q361/I361*100</f>
        <v>0</v>
      </c>
      <c r="S361" s="310">
        <v>0</v>
      </c>
      <c r="T361" s="362">
        <f>S361/I361*100</f>
        <v>0</v>
      </c>
      <c r="U361" s="310">
        <v>0</v>
      </c>
      <c r="V361" s="362">
        <f>U361/I361*100</f>
        <v>0</v>
      </c>
      <c r="W361" s="310">
        <v>0</v>
      </c>
      <c r="X361" s="362">
        <f>W361/I361*100</f>
        <v>0</v>
      </c>
      <c r="Y361" s="310">
        <v>0</v>
      </c>
      <c r="Z361" s="362">
        <f>Y361/I361*100</f>
        <v>0</v>
      </c>
      <c r="AA361" s="310">
        <v>0</v>
      </c>
      <c r="AB361" s="362">
        <f>AA361/I361*100</f>
        <v>0</v>
      </c>
      <c r="AC361" s="310">
        <v>0</v>
      </c>
      <c r="AD361" s="362">
        <f>AC361/I361*100</f>
        <v>0</v>
      </c>
      <c r="AE361">
        <v>1</v>
      </c>
      <c r="AF361">
        <v>1</v>
      </c>
    </row>
    <row r="362" spans="1:32" ht="18.75" thickBot="1">
      <c r="A362" s="937" t="s">
        <v>123</v>
      </c>
      <c r="B362" s="938"/>
      <c r="C362" s="938"/>
      <c r="D362" s="938"/>
      <c r="E362" s="938"/>
      <c r="F362" s="938"/>
      <c r="G362" s="939"/>
      <c r="H362" s="582">
        <f>SUM(H359:H361)</f>
        <v>95</v>
      </c>
      <c r="I362" s="582">
        <f>SUM(I359:I361)</f>
        <v>95</v>
      </c>
      <c r="J362" s="583">
        <f>I362/H362*100</f>
        <v>100</v>
      </c>
      <c r="K362" s="582">
        <f>SUM(K359:K361)</f>
        <v>6</v>
      </c>
      <c r="L362" s="583">
        <f>K362/I362*100</f>
        <v>6.3157894736842106</v>
      </c>
      <c r="M362" s="582">
        <f>SUM(M359:M361)</f>
        <v>3</v>
      </c>
      <c r="N362" s="583">
        <f>M362/I362*100</f>
        <v>3.1578947368421053</v>
      </c>
      <c r="O362" s="582">
        <f>SUM(O359:O361)</f>
        <v>3</v>
      </c>
      <c r="P362" s="583">
        <f>O362/I362*100</f>
        <v>3.1578947368421053</v>
      </c>
      <c r="Q362" s="582">
        <f>SUM(Q359:Q361)</f>
        <v>0</v>
      </c>
      <c r="R362" s="583">
        <f>Q362/I362*100</f>
        <v>0</v>
      </c>
      <c r="S362" s="582">
        <f>SUM(S359:S361)</f>
        <v>0</v>
      </c>
      <c r="T362" s="583">
        <f>S362/I362*100</f>
        <v>0</v>
      </c>
      <c r="U362" s="582">
        <f>SUM(U359:U361)</f>
        <v>0</v>
      </c>
      <c r="V362" s="583">
        <f>U362/I362*100</f>
        <v>0</v>
      </c>
      <c r="W362" s="582">
        <f>SUM(W359:W361)</f>
        <v>0</v>
      </c>
      <c r="X362" s="583">
        <f>W362/I362*100</f>
        <v>0</v>
      </c>
      <c r="Y362" s="582">
        <f>SUM(Y359:Y361)</f>
        <v>0</v>
      </c>
      <c r="Z362" s="583">
        <f>Y362/I362*100</f>
        <v>0</v>
      </c>
      <c r="AA362" s="582">
        <f>SUM(AA359:AA361)</f>
        <v>0</v>
      </c>
      <c r="AB362" s="583">
        <f>AA362/I362*100</f>
        <v>0</v>
      </c>
      <c r="AC362" s="582">
        <f>SUM(AC359:AC361)</f>
        <v>0</v>
      </c>
      <c r="AD362" s="583">
        <f>AC362/I362*100</f>
        <v>0</v>
      </c>
    </row>
    <row r="363" spans="1:32" ht="18.75" thickTop="1"/>
    <row r="369" spans="1:32">
      <c r="A369" s="933" t="s">
        <v>2405</v>
      </c>
      <c r="B369" s="933"/>
      <c r="C369" s="933"/>
      <c r="D369" s="933"/>
      <c r="E369" s="933"/>
      <c r="F369" s="933"/>
      <c r="G369" s="933"/>
      <c r="H369" s="933"/>
      <c r="I369" s="933"/>
      <c r="J369" s="933"/>
      <c r="K369" s="933"/>
      <c r="L369" s="933"/>
      <c r="M369" s="933"/>
      <c r="N369" s="933"/>
      <c r="O369" s="933"/>
      <c r="P369" s="933"/>
      <c r="Q369" s="933"/>
      <c r="R369" s="933"/>
      <c r="S369" s="933"/>
      <c r="T369" s="933"/>
      <c r="U369" s="933"/>
      <c r="V369" s="933"/>
      <c r="W369" s="933"/>
      <c r="X369" s="933"/>
      <c r="Y369" s="933"/>
      <c r="Z369" s="933"/>
      <c r="AA369" s="933"/>
      <c r="AB369" s="933"/>
      <c r="AC369" s="933"/>
      <c r="AD369" s="933"/>
    </row>
    <row r="370" spans="1:32">
      <c r="A370" s="933" t="s">
        <v>133</v>
      </c>
      <c r="B370" s="933"/>
      <c r="C370" s="933"/>
      <c r="D370" s="933"/>
      <c r="E370" s="933"/>
      <c r="F370" s="933"/>
      <c r="G370" s="933"/>
      <c r="H370" s="933"/>
      <c r="I370" s="933"/>
      <c r="J370" s="933"/>
      <c r="K370" s="933"/>
      <c r="L370" s="933"/>
      <c r="M370" s="933"/>
      <c r="N370" s="933"/>
      <c r="O370" s="933"/>
      <c r="P370" s="933"/>
      <c r="Q370" s="933"/>
      <c r="R370" s="933"/>
      <c r="S370" s="933"/>
      <c r="T370" s="933"/>
      <c r="U370" s="933"/>
      <c r="V370" s="933"/>
      <c r="W370" s="933"/>
      <c r="X370" s="933"/>
      <c r="Y370" s="933"/>
      <c r="Z370" s="933"/>
      <c r="AA370" s="933"/>
      <c r="AB370" s="933"/>
      <c r="AC370" s="933"/>
      <c r="AD370" s="933"/>
    </row>
    <row r="371" spans="1:32">
      <c r="A371" s="609"/>
      <c r="B371" s="609"/>
      <c r="C371" s="609"/>
      <c r="D371" s="609"/>
      <c r="E371" s="609"/>
      <c r="F371" s="609"/>
      <c r="G371" s="609"/>
      <c r="H371" s="610"/>
      <c r="I371" s="610"/>
      <c r="J371" s="609"/>
      <c r="K371" s="610"/>
      <c r="L371" s="609"/>
      <c r="M371" s="610"/>
      <c r="N371" s="609"/>
      <c r="O371" s="610"/>
      <c r="P371" s="609"/>
      <c r="Q371" s="610"/>
      <c r="R371" s="609"/>
      <c r="S371" s="610"/>
      <c r="T371" s="609"/>
      <c r="U371" s="610"/>
      <c r="V371" s="609"/>
      <c r="W371" s="610"/>
      <c r="X371" s="609"/>
      <c r="Y371" s="610"/>
      <c r="Z371" s="609"/>
      <c r="AA371" s="610"/>
      <c r="AB371" s="609"/>
      <c r="AC371" s="610"/>
      <c r="AD371" s="609"/>
    </row>
    <row r="372" spans="1:32" s="8" customFormat="1">
      <c r="A372" s="584"/>
      <c r="B372" s="934" t="s">
        <v>907</v>
      </c>
      <c r="C372" s="934"/>
      <c r="D372" s="934"/>
      <c r="E372" s="934"/>
      <c r="F372" s="934"/>
      <c r="G372" s="934"/>
      <c r="H372" s="934"/>
      <c r="I372" s="934"/>
      <c r="J372" s="934"/>
      <c r="K372" s="934"/>
      <c r="L372" s="934"/>
      <c r="M372" s="934"/>
      <c r="N372" s="934"/>
      <c r="O372" s="934"/>
      <c r="P372" s="934"/>
      <c r="Q372" s="934"/>
      <c r="R372" s="934"/>
      <c r="S372" s="934"/>
      <c r="T372" s="934"/>
      <c r="U372" s="934"/>
      <c r="V372" s="934"/>
      <c r="W372" s="934"/>
      <c r="X372" s="934"/>
      <c r="Y372" s="934"/>
      <c r="Z372" s="934"/>
      <c r="AA372" s="934"/>
      <c r="AB372" s="934"/>
      <c r="AC372" s="934"/>
      <c r="AD372" s="934"/>
    </row>
    <row r="373" spans="1:32" s="8" customFormat="1">
      <c r="A373" s="584"/>
      <c r="B373" s="615" t="s">
        <v>2381</v>
      </c>
      <c r="C373" s="615"/>
      <c r="D373" s="615"/>
      <c r="E373" s="615"/>
      <c r="F373" s="615"/>
      <c r="G373" s="615"/>
      <c r="H373" s="615"/>
      <c r="I373" s="615"/>
      <c r="J373" s="611"/>
      <c r="K373" s="612"/>
      <c r="L373" s="611"/>
      <c r="M373" s="612"/>
      <c r="N373" s="611"/>
      <c r="O373" s="612"/>
      <c r="P373" s="611"/>
      <c r="Q373" s="612"/>
      <c r="R373" s="611"/>
      <c r="S373" s="612"/>
      <c r="T373" s="611"/>
      <c r="U373" s="612"/>
      <c r="V373" s="611"/>
      <c r="W373" s="612"/>
      <c r="X373" s="611"/>
      <c r="Y373" s="612"/>
      <c r="Z373" s="611"/>
      <c r="AA373" s="612"/>
      <c r="AB373" s="611"/>
      <c r="AC373" s="612"/>
      <c r="AD373" s="611"/>
    </row>
    <row r="374" spans="1:32">
      <c r="B374" s="611"/>
      <c r="D374" s="613"/>
      <c r="F374" s="609"/>
      <c r="G374" s="609"/>
      <c r="H374" s="610"/>
      <c r="I374" s="610"/>
      <c r="J374" s="609"/>
      <c r="K374" s="610"/>
      <c r="L374" s="609"/>
      <c r="M374" s="610"/>
      <c r="N374" s="609"/>
      <c r="O374" s="610"/>
      <c r="P374" s="609"/>
      <c r="Q374" s="610"/>
      <c r="R374" s="609"/>
      <c r="S374" s="610"/>
      <c r="T374" s="609"/>
      <c r="U374" s="610"/>
      <c r="V374" s="609"/>
      <c r="W374" s="610"/>
      <c r="X374" s="609"/>
      <c r="Y374" s="610"/>
      <c r="Z374" s="609"/>
      <c r="AA374" s="610"/>
      <c r="AB374" s="609"/>
      <c r="AC374" s="610"/>
      <c r="AD374" s="609"/>
    </row>
    <row r="375" spans="1:32">
      <c r="B375" s="609"/>
      <c r="C375" s="609"/>
      <c r="D375" s="609"/>
      <c r="E375" s="609"/>
      <c r="F375" s="609"/>
      <c r="G375" s="609"/>
      <c r="H375" s="610"/>
      <c r="I375" s="610"/>
      <c r="J375" s="609"/>
      <c r="K375" s="610"/>
      <c r="L375" s="609"/>
      <c r="M375" s="610"/>
      <c r="N375" s="609"/>
      <c r="O375" s="610"/>
      <c r="P375" s="609"/>
      <c r="Q375" s="610"/>
      <c r="R375" s="609"/>
      <c r="S375" s="610"/>
      <c r="T375" s="609"/>
      <c r="U375" s="610"/>
      <c r="V375" s="609"/>
      <c r="W375" s="610"/>
      <c r="X375" s="609"/>
      <c r="Y375" s="610"/>
      <c r="Z375" s="609"/>
      <c r="AA375" s="610"/>
      <c r="AB375" s="609"/>
      <c r="AC375" s="610"/>
      <c r="AD375" s="609"/>
    </row>
    <row r="376" spans="1:32">
      <c r="A376" s="914" t="s">
        <v>940</v>
      </c>
      <c r="B376" s="914" t="s">
        <v>941</v>
      </c>
      <c r="C376" s="914" t="s">
        <v>942</v>
      </c>
      <c r="D376" s="914" t="s">
        <v>707</v>
      </c>
      <c r="E376" s="914" t="s">
        <v>944</v>
      </c>
      <c r="F376" s="914" t="s">
        <v>945</v>
      </c>
      <c r="G376" s="914" t="s">
        <v>1139</v>
      </c>
      <c r="H376" s="917" t="s">
        <v>946</v>
      </c>
      <c r="I376" s="920" t="s">
        <v>947</v>
      </c>
      <c r="J376" s="922" t="s">
        <v>948</v>
      </c>
      <c r="K376" s="924" t="s">
        <v>928</v>
      </c>
      <c r="L376" s="925"/>
      <c r="M376" s="928" t="s">
        <v>929</v>
      </c>
      <c r="N376" s="929"/>
      <c r="O376" s="929"/>
      <c r="P376" s="929"/>
      <c r="Q376" s="929"/>
      <c r="R376" s="929"/>
      <c r="S376" s="929"/>
      <c r="T376" s="929"/>
      <c r="U376" s="929"/>
      <c r="V376" s="929"/>
      <c r="W376" s="929"/>
      <c r="X376" s="929"/>
      <c r="Y376" s="929"/>
      <c r="Z376" s="929"/>
      <c r="AA376" s="929"/>
      <c r="AB376" s="929"/>
      <c r="AC376" s="929"/>
      <c r="AD376" s="930"/>
    </row>
    <row r="377" spans="1:32">
      <c r="A377" s="935"/>
      <c r="B377" s="935"/>
      <c r="C377" s="935"/>
      <c r="D377" s="935"/>
      <c r="E377" s="935"/>
      <c r="F377" s="935"/>
      <c r="G377" s="915"/>
      <c r="H377" s="918"/>
      <c r="I377" s="921"/>
      <c r="J377" s="923"/>
      <c r="K377" s="926"/>
      <c r="L377" s="927"/>
      <c r="M377" s="931" t="s">
        <v>930</v>
      </c>
      <c r="N377" s="932"/>
      <c r="O377" s="931" t="s">
        <v>931</v>
      </c>
      <c r="P377" s="932"/>
      <c r="Q377" s="931" t="s">
        <v>932</v>
      </c>
      <c r="R377" s="932"/>
      <c r="S377" s="931" t="s">
        <v>933</v>
      </c>
      <c r="T377" s="932"/>
      <c r="U377" s="931" t="s">
        <v>934</v>
      </c>
      <c r="V377" s="932"/>
      <c r="W377" s="931" t="s">
        <v>935</v>
      </c>
      <c r="X377" s="932"/>
      <c r="Y377" s="931" t="s">
        <v>936</v>
      </c>
      <c r="Z377" s="932"/>
      <c r="AA377" s="931" t="s">
        <v>950</v>
      </c>
      <c r="AB377" s="932"/>
      <c r="AC377" s="931" t="s">
        <v>951</v>
      </c>
      <c r="AD377" s="932"/>
    </row>
    <row r="378" spans="1:32" ht="36">
      <c r="A378" s="936"/>
      <c r="B378" s="936"/>
      <c r="C378" s="936"/>
      <c r="D378" s="936"/>
      <c r="E378" s="936"/>
      <c r="F378" s="936"/>
      <c r="G378" s="916"/>
      <c r="H378" s="919"/>
      <c r="I378" s="574" t="s">
        <v>126</v>
      </c>
      <c r="J378" s="575" t="s">
        <v>938</v>
      </c>
      <c r="K378" s="576" t="s">
        <v>937</v>
      </c>
      <c r="L378" s="577" t="s">
        <v>949</v>
      </c>
      <c r="M378" s="576" t="s">
        <v>937</v>
      </c>
      <c r="N378" s="577" t="s">
        <v>949</v>
      </c>
      <c r="O378" s="576" t="s">
        <v>937</v>
      </c>
      <c r="P378" s="577" t="s">
        <v>949</v>
      </c>
      <c r="Q378" s="576" t="s">
        <v>937</v>
      </c>
      <c r="R378" s="577" t="s">
        <v>949</v>
      </c>
      <c r="S378" s="576" t="s">
        <v>937</v>
      </c>
      <c r="T378" s="577" t="s">
        <v>949</v>
      </c>
      <c r="U378" s="576" t="s">
        <v>937</v>
      </c>
      <c r="V378" s="577" t="s">
        <v>949</v>
      </c>
      <c r="W378" s="576" t="s">
        <v>937</v>
      </c>
      <c r="X378" s="577" t="s">
        <v>949</v>
      </c>
      <c r="Y378" s="576" t="s">
        <v>937</v>
      </c>
      <c r="Z378" s="577" t="s">
        <v>949</v>
      </c>
      <c r="AA378" s="576" t="s">
        <v>937</v>
      </c>
      <c r="AB378" s="577" t="s">
        <v>949</v>
      </c>
      <c r="AC378" s="576" t="s">
        <v>937</v>
      </c>
      <c r="AD378" s="577" t="s">
        <v>949</v>
      </c>
    </row>
    <row r="379" spans="1:32">
      <c r="A379" s="29">
        <v>1</v>
      </c>
      <c r="B379" s="49" t="s">
        <v>2382</v>
      </c>
      <c r="C379" s="604"/>
      <c r="D379" s="29">
        <v>1</v>
      </c>
      <c r="E379" s="29" t="s">
        <v>1631</v>
      </c>
      <c r="F379" s="29" t="s">
        <v>1623</v>
      </c>
      <c r="G379" s="29" t="s">
        <v>1181</v>
      </c>
      <c r="H379" s="607">
        <v>32</v>
      </c>
      <c r="I379" s="607">
        <v>32</v>
      </c>
      <c r="J379" s="606">
        <f>I379/H379*100</f>
        <v>100</v>
      </c>
      <c r="K379" s="607">
        <v>1</v>
      </c>
      <c r="L379" s="362">
        <f>K379/I379*100</f>
        <v>3.125</v>
      </c>
      <c r="M379" s="310">
        <v>1</v>
      </c>
      <c r="N379" s="362">
        <f>M379/I379*100</f>
        <v>3.125</v>
      </c>
      <c r="O379" s="310">
        <v>0</v>
      </c>
      <c r="P379" s="362">
        <f>O379/I379*100</f>
        <v>0</v>
      </c>
      <c r="Q379" s="310">
        <v>0</v>
      </c>
      <c r="R379" s="362">
        <f>Q379/I379*100</f>
        <v>0</v>
      </c>
      <c r="S379" s="310">
        <v>0</v>
      </c>
      <c r="T379" s="362">
        <f>S379/I379*100</f>
        <v>0</v>
      </c>
      <c r="U379" s="310">
        <v>0</v>
      </c>
      <c r="V379" s="362">
        <f>U379/I379*100</f>
        <v>0</v>
      </c>
      <c r="W379" s="310">
        <v>0</v>
      </c>
      <c r="X379" s="362">
        <f>W379/I379*100</f>
        <v>0</v>
      </c>
      <c r="Y379" s="310">
        <v>0</v>
      </c>
      <c r="Z379" s="362">
        <f>Y379/I379*100</f>
        <v>0</v>
      </c>
      <c r="AA379" s="310">
        <v>0</v>
      </c>
      <c r="AB379" s="362">
        <f>AA379/I379*100</f>
        <v>0</v>
      </c>
      <c r="AC379" s="310">
        <v>0</v>
      </c>
      <c r="AD379" s="362">
        <f>AC379/I379*100</f>
        <v>0</v>
      </c>
      <c r="AE379">
        <v>1</v>
      </c>
      <c r="AF379">
        <v>1</v>
      </c>
    </row>
    <row r="380" spans="1:32">
      <c r="A380" s="29">
        <v>2</v>
      </c>
      <c r="B380" s="49" t="s">
        <v>2383</v>
      </c>
      <c r="C380" s="29"/>
      <c r="D380" s="29">
        <v>2</v>
      </c>
      <c r="E380" s="29" t="s">
        <v>1631</v>
      </c>
      <c r="F380" s="29" t="s">
        <v>1623</v>
      </c>
      <c r="G380" s="29" t="s">
        <v>1181</v>
      </c>
      <c r="H380" s="608">
        <v>29</v>
      </c>
      <c r="I380" s="608">
        <v>27</v>
      </c>
      <c r="J380" s="606">
        <f>I380/H380*100</f>
        <v>93.103448275862064</v>
      </c>
      <c r="K380" s="607">
        <v>6</v>
      </c>
      <c r="L380" s="362">
        <f>K380/I380*100</f>
        <v>22.222222222222221</v>
      </c>
      <c r="M380" s="310">
        <v>3</v>
      </c>
      <c r="N380" s="362">
        <f>M380/I380*100</f>
        <v>11.111111111111111</v>
      </c>
      <c r="O380" s="310">
        <v>1</v>
      </c>
      <c r="P380" s="362">
        <f>O380/I380*100</f>
        <v>3.7037037037037033</v>
      </c>
      <c r="Q380" s="310">
        <v>0</v>
      </c>
      <c r="R380" s="362">
        <f>Q380/I380*100</f>
        <v>0</v>
      </c>
      <c r="S380" s="310">
        <v>0</v>
      </c>
      <c r="T380" s="362">
        <f>S380/I380*100</f>
        <v>0</v>
      </c>
      <c r="U380" s="310">
        <v>2</v>
      </c>
      <c r="V380" s="362">
        <f>U380/I380*100</f>
        <v>7.4074074074074066</v>
      </c>
      <c r="W380" s="310">
        <v>0</v>
      </c>
      <c r="X380" s="362">
        <f>W380/I380*100</f>
        <v>0</v>
      </c>
      <c r="Y380" s="310">
        <v>0</v>
      </c>
      <c r="Z380" s="362">
        <f>Y380/I380*100</f>
        <v>0</v>
      </c>
      <c r="AA380" s="310">
        <v>0</v>
      </c>
      <c r="AB380" s="362">
        <f>AA380/I380*100</f>
        <v>0</v>
      </c>
      <c r="AC380" s="310">
        <v>0</v>
      </c>
      <c r="AD380" s="362">
        <f>AC380/I380*100</f>
        <v>0</v>
      </c>
      <c r="AE380">
        <v>1</v>
      </c>
      <c r="AF380">
        <v>1</v>
      </c>
    </row>
    <row r="381" spans="1:32">
      <c r="A381" s="29">
        <v>3</v>
      </c>
      <c r="B381" s="49" t="s">
        <v>2384</v>
      </c>
      <c r="C381" s="29"/>
      <c r="D381" s="29">
        <v>7</v>
      </c>
      <c r="E381" s="29" t="s">
        <v>1631</v>
      </c>
      <c r="F381" s="29" t="s">
        <v>1623</v>
      </c>
      <c r="G381" s="29" t="s">
        <v>1181</v>
      </c>
      <c r="H381" s="607">
        <v>30</v>
      </c>
      <c r="I381" s="607">
        <v>30</v>
      </c>
      <c r="J381" s="606">
        <f>I381/H381*100</f>
        <v>100</v>
      </c>
      <c r="K381" s="607">
        <v>2</v>
      </c>
      <c r="L381" s="362">
        <f>K381/I381*100</f>
        <v>6.666666666666667</v>
      </c>
      <c r="M381" s="310">
        <v>2</v>
      </c>
      <c r="N381" s="362">
        <f>M381/I381*100</f>
        <v>6.666666666666667</v>
      </c>
      <c r="O381" s="310">
        <v>0</v>
      </c>
      <c r="P381" s="362">
        <f>O381/I381*100</f>
        <v>0</v>
      </c>
      <c r="Q381" s="310">
        <v>0</v>
      </c>
      <c r="R381" s="362">
        <f>Q381/I381*100</f>
        <v>0</v>
      </c>
      <c r="S381" s="310">
        <v>0</v>
      </c>
      <c r="T381" s="362">
        <f>S381/I381*100</f>
        <v>0</v>
      </c>
      <c r="U381" s="310">
        <v>0</v>
      </c>
      <c r="V381" s="362">
        <f>U381/I381*100</f>
        <v>0</v>
      </c>
      <c r="W381" s="310">
        <v>0</v>
      </c>
      <c r="X381" s="362">
        <f>W381/I381*100</f>
        <v>0</v>
      </c>
      <c r="Y381" s="310">
        <v>0</v>
      </c>
      <c r="Z381" s="362">
        <f>Y381/I381*100</f>
        <v>0</v>
      </c>
      <c r="AA381" s="310">
        <v>0</v>
      </c>
      <c r="AB381" s="362">
        <f>AA381/I381*100</f>
        <v>0</v>
      </c>
      <c r="AC381" s="310">
        <v>0</v>
      </c>
      <c r="AD381" s="362">
        <f>AC381/I381*100</f>
        <v>0</v>
      </c>
      <c r="AE381">
        <v>1</v>
      </c>
      <c r="AF381">
        <v>1</v>
      </c>
    </row>
    <row r="382" spans="1:32">
      <c r="A382" s="29">
        <v>4</v>
      </c>
      <c r="B382" s="49" t="s">
        <v>2385</v>
      </c>
      <c r="C382" s="29"/>
      <c r="D382" s="29">
        <v>4</v>
      </c>
      <c r="E382" s="29" t="s">
        <v>1631</v>
      </c>
      <c r="F382" s="29" t="s">
        <v>1623</v>
      </c>
      <c r="G382" s="29" t="s">
        <v>1181</v>
      </c>
      <c r="H382" s="608">
        <v>32</v>
      </c>
      <c r="I382" s="608">
        <v>30</v>
      </c>
      <c r="J382" s="606">
        <f>I382/H382*100</f>
        <v>93.75</v>
      </c>
      <c r="K382" s="607">
        <v>4</v>
      </c>
      <c r="L382" s="362">
        <f>K382/I382*100</f>
        <v>13.333333333333334</v>
      </c>
      <c r="M382" s="310">
        <v>2</v>
      </c>
      <c r="N382" s="362">
        <f>M382/I382*100</f>
        <v>6.666666666666667</v>
      </c>
      <c r="O382" s="310">
        <v>2</v>
      </c>
      <c r="P382" s="362">
        <f>O382/I382*100</f>
        <v>6.666666666666667</v>
      </c>
      <c r="Q382" s="310">
        <v>0</v>
      </c>
      <c r="R382" s="362">
        <f>Q382/I382*100</f>
        <v>0</v>
      </c>
      <c r="S382" s="310">
        <v>0</v>
      </c>
      <c r="T382" s="362">
        <f>S382/I382*100</f>
        <v>0</v>
      </c>
      <c r="U382" s="310">
        <v>0</v>
      </c>
      <c r="V382" s="362">
        <f>U382/I382*100</f>
        <v>0</v>
      </c>
      <c r="W382" s="310">
        <v>0</v>
      </c>
      <c r="X382" s="362">
        <f>W382/I382*100</f>
        <v>0</v>
      </c>
      <c r="Y382" s="310">
        <v>0</v>
      </c>
      <c r="Z382" s="362">
        <f>Y382/I382*100</f>
        <v>0</v>
      </c>
      <c r="AA382" s="310">
        <v>0</v>
      </c>
      <c r="AB382" s="362">
        <f>AA382/I382*100</f>
        <v>0</v>
      </c>
      <c r="AC382" s="310">
        <v>0</v>
      </c>
      <c r="AD382" s="362">
        <f>AC382/I382*100</f>
        <v>0</v>
      </c>
      <c r="AE382">
        <v>1</v>
      </c>
      <c r="AF382">
        <v>1</v>
      </c>
    </row>
    <row r="383" spans="1:32" ht="18.75" thickBot="1">
      <c r="A383" s="937" t="s">
        <v>123</v>
      </c>
      <c r="B383" s="938"/>
      <c r="C383" s="938"/>
      <c r="D383" s="938"/>
      <c r="E383" s="938"/>
      <c r="F383" s="938"/>
      <c r="G383" s="939"/>
      <c r="H383" s="582">
        <f>SUM(H379:H382)</f>
        <v>123</v>
      </c>
      <c r="I383" s="582">
        <f>SUM(I379:I382)</f>
        <v>119</v>
      </c>
      <c r="J383" s="583">
        <f>I383/H383*100</f>
        <v>96.747967479674799</v>
      </c>
      <c r="K383" s="582">
        <f>SUM(K379:K382)</f>
        <v>13</v>
      </c>
      <c r="L383" s="583">
        <f>K383/I383*100</f>
        <v>10.92436974789916</v>
      </c>
      <c r="M383" s="582">
        <f>SUM(M379:M382)</f>
        <v>8</v>
      </c>
      <c r="N383" s="583">
        <f>M383/I383*100</f>
        <v>6.7226890756302522</v>
      </c>
      <c r="O383" s="582">
        <f>SUM(O379:O382)</f>
        <v>3</v>
      </c>
      <c r="P383" s="583">
        <f>O383/I383*100</f>
        <v>2.5210084033613445</v>
      </c>
      <c r="Q383" s="582">
        <f>SUM(Q379:Q382)</f>
        <v>0</v>
      </c>
      <c r="R383" s="583">
        <f>Q383/I383*100</f>
        <v>0</v>
      </c>
      <c r="S383" s="582">
        <f>SUM(S379:S382)</f>
        <v>0</v>
      </c>
      <c r="T383" s="583">
        <f>S383/I383*100</f>
        <v>0</v>
      </c>
      <c r="U383" s="582">
        <f>SUM(U379:U382)</f>
        <v>2</v>
      </c>
      <c r="V383" s="583">
        <f>U383/I383*100</f>
        <v>1.680672268907563</v>
      </c>
      <c r="W383" s="582">
        <f>SUM(W379:W382)</f>
        <v>0</v>
      </c>
      <c r="X383" s="583">
        <f>W383/I383*100</f>
        <v>0</v>
      </c>
      <c r="Y383" s="582">
        <f>SUM(Y379:Y382)</f>
        <v>0</v>
      </c>
      <c r="Z383" s="583">
        <f>Y383/I383*100</f>
        <v>0</v>
      </c>
      <c r="AA383" s="582">
        <f>SUM(AA379:AA382)</f>
        <v>0</v>
      </c>
      <c r="AB383" s="583">
        <f>AA383/I383*100</f>
        <v>0</v>
      </c>
      <c r="AC383" s="582">
        <f>SUM(AC379:AC382)</f>
        <v>0</v>
      </c>
      <c r="AD383" s="583">
        <f>AC383/I383*100</f>
        <v>0</v>
      </c>
    </row>
    <row r="384" spans="1:32" ht="18.75" thickTop="1"/>
    <row r="392" spans="1:30">
      <c r="A392" s="933" t="s">
        <v>2405</v>
      </c>
      <c r="B392" s="933"/>
      <c r="C392" s="933"/>
      <c r="D392" s="933"/>
      <c r="E392" s="933"/>
      <c r="F392" s="933"/>
      <c r="G392" s="933"/>
      <c r="H392" s="933"/>
      <c r="I392" s="933"/>
      <c r="J392" s="933"/>
      <c r="K392" s="933"/>
      <c r="L392" s="933"/>
      <c r="M392" s="933"/>
      <c r="N392" s="933"/>
      <c r="O392" s="933"/>
      <c r="P392" s="933"/>
      <c r="Q392" s="933"/>
      <c r="R392" s="933"/>
      <c r="S392" s="933"/>
      <c r="T392" s="933"/>
      <c r="U392" s="933"/>
      <c r="V392" s="933"/>
      <c r="W392" s="933"/>
      <c r="X392" s="933"/>
      <c r="Y392" s="933"/>
      <c r="Z392" s="933"/>
      <c r="AA392" s="933"/>
      <c r="AB392" s="933"/>
      <c r="AC392" s="933"/>
      <c r="AD392" s="933"/>
    </row>
    <row r="393" spans="1:30">
      <c r="A393" s="933" t="s">
        <v>133</v>
      </c>
      <c r="B393" s="933"/>
      <c r="C393" s="933"/>
      <c r="D393" s="933"/>
      <c r="E393" s="933"/>
      <c r="F393" s="933"/>
      <c r="G393" s="933"/>
      <c r="H393" s="933"/>
      <c r="I393" s="933"/>
      <c r="J393" s="933"/>
      <c r="K393" s="933"/>
      <c r="L393" s="933"/>
      <c r="M393" s="933"/>
      <c r="N393" s="933"/>
      <c r="O393" s="933"/>
      <c r="P393" s="933"/>
      <c r="Q393" s="933"/>
      <c r="R393" s="933"/>
      <c r="S393" s="933"/>
      <c r="T393" s="933"/>
      <c r="U393" s="933"/>
      <c r="V393" s="933"/>
      <c r="W393" s="933"/>
      <c r="X393" s="933"/>
      <c r="Y393" s="933"/>
      <c r="Z393" s="933"/>
      <c r="AA393" s="933"/>
      <c r="AB393" s="933"/>
      <c r="AC393" s="933"/>
      <c r="AD393" s="933"/>
    </row>
    <row r="394" spans="1:30">
      <c r="A394" s="609"/>
      <c r="B394" s="609"/>
      <c r="C394" s="609"/>
      <c r="D394" s="609"/>
      <c r="E394" s="609"/>
      <c r="F394" s="609"/>
      <c r="G394" s="609"/>
      <c r="H394" s="610"/>
      <c r="I394" s="610"/>
      <c r="J394" s="609"/>
      <c r="K394" s="610"/>
      <c r="L394" s="609"/>
      <c r="M394" s="610"/>
      <c r="N394" s="609"/>
      <c r="O394" s="610"/>
      <c r="P394" s="609"/>
      <c r="Q394" s="610"/>
      <c r="R394" s="609"/>
      <c r="S394" s="610"/>
      <c r="T394" s="609"/>
      <c r="U394" s="610"/>
      <c r="V394" s="609"/>
      <c r="W394" s="610"/>
      <c r="X394" s="609"/>
      <c r="Y394" s="610"/>
      <c r="Z394" s="609"/>
      <c r="AA394" s="610"/>
      <c r="AB394" s="609"/>
      <c r="AC394" s="610"/>
      <c r="AD394" s="609"/>
    </row>
    <row r="395" spans="1:30" s="8" customFormat="1">
      <c r="A395" s="584"/>
      <c r="B395" s="934" t="s">
        <v>907</v>
      </c>
      <c r="C395" s="934"/>
      <c r="D395" s="934"/>
      <c r="E395" s="934"/>
      <c r="F395" s="934"/>
      <c r="G395" s="934"/>
      <c r="H395" s="934"/>
      <c r="I395" s="934"/>
      <c r="J395" s="934"/>
      <c r="K395" s="934"/>
      <c r="L395" s="934"/>
      <c r="M395" s="934"/>
      <c r="N395" s="934"/>
      <c r="O395" s="934"/>
      <c r="P395" s="934"/>
      <c r="Q395" s="934"/>
      <c r="R395" s="934"/>
      <c r="S395" s="934"/>
      <c r="T395" s="934"/>
      <c r="U395" s="934"/>
      <c r="V395" s="934"/>
      <c r="W395" s="934"/>
      <c r="X395" s="934"/>
      <c r="Y395" s="934"/>
      <c r="Z395" s="934"/>
      <c r="AA395" s="934"/>
      <c r="AB395" s="934"/>
      <c r="AC395" s="934"/>
      <c r="AD395" s="934"/>
    </row>
    <row r="396" spans="1:30" s="8" customFormat="1">
      <c r="A396" s="584"/>
      <c r="B396" s="615" t="s">
        <v>2391</v>
      </c>
      <c r="C396" s="615"/>
      <c r="D396" s="615"/>
      <c r="E396" s="615"/>
      <c r="F396" s="615"/>
      <c r="G396" s="615"/>
      <c r="H396" s="615"/>
      <c r="I396" s="615"/>
      <c r="J396" s="611"/>
      <c r="K396" s="612"/>
      <c r="L396" s="611"/>
      <c r="M396" s="612"/>
      <c r="N396" s="611"/>
      <c r="O396" s="612"/>
      <c r="P396" s="611"/>
      <c r="Q396" s="612"/>
      <c r="R396" s="611"/>
      <c r="S396" s="612"/>
      <c r="T396" s="611"/>
      <c r="U396" s="612"/>
      <c r="V396" s="611"/>
      <c r="W396" s="612"/>
      <c r="X396" s="611"/>
      <c r="Y396" s="612"/>
      <c r="Z396" s="611"/>
      <c r="AA396" s="612"/>
      <c r="AB396" s="611"/>
      <c r="AC396" s="612"/>
      <c r="AD396" s="611"/>
    </row>
    <row r="397" spans="1:30">
      <c r="B397" s="611"/>
      <c r="D397" s="613"/>
      <c r="F397" s="609"/>
      <c r="G397" s="609"/>
      <c r="H397" s="610"/>
      <c r="I397" s="610"/>
      <c r="J397" s="609"/>
      <c r="K397" s="610"/>
      <c r="L397" s="609"/>
      <c r="M397" s="610"/>
      <c r="N397" s="609"/>
      <c r="O397" s="610"/>
      <c r="P397" s="609"/>
      <c r="Q397" s="610"/>
      <c r="R397" s="609"/>
      <c r="S397" s="610"/>
      <c r="T397" s="609"/>
      <c r="U397" s="610"/>
      <c r="V397" s="609"/>
      <c r="W397" s="610"/>
      <c r="X397" s="609"/>
      <c r="Y397" s="610"/>
      <c r="Z397" s="609"/>
      <c r="AA397" s="610"/>
      <c r="AB397" s="609"/>
      <c r="AC397" s="610"/>
      <c r="AD397" s="609"/>
    </row>
    <row r="398" spans="1:30">
      <c r="B398" s="609"/>
      <c r="C398" s="609"/>
      <c r="D398" s="609"/>
      <c r="E398" s="609"/>
      <c r="F398" s="609"/>
      <c r="G398" s="609"/>
      <c r="H398" s="610"/>
      <c r="I398" s="610"/>
      <c r="J398" s="609"/>
      <c r="K398" s="610"/>
      <c r="L398" s="609"/>
      <c r="M398" s="610"/>
      <c r="N398" s="609"/>
      <c r="O398" s="610"/>
      <c r="P398" s="609"/>
      <c r="Q398" s="610"/>
      <c r="R398" s="609"/>
      <c r="S398" s="610"/>
      <c r="T398" s="609"/>
      <c r="U398" s="610"/>
      <c r="V398" s="609"/>
      <c r="W398" s="610"/>
      <c r="X398" s="609"/>
      <c r="Y398" s="610"/>
      <c r="Z398" s="609"/>
      <c r="AA398" s="610"/>
      <c r="AB398" s="609"/>
      <c r="AC398" s="610"/>
      <c r="AD398" s="609"/>
    </row>
    <row r="399" spans="1:30">
      <c r="A399" s="914" t="s">
        <v>940</v>
      </c>
      <c r="B399" s="914" t="s">
        <v>941</v>
      </c>
      <c r="C399" s="914" t="s">
        <v>942</v>
      </c>
      <c r="D399" s="914" t="s">
        <v>707</v>
      </c>
      <c r="E399" s="914" t="s">
        <v>944</v>
      </c>
      <c r="F399" s="914" t="s">
        <v>945</v>
      </c>
      <c r="G399" s="914" t="s">
        <v>1139</v>
      </c>
      <c r="H399" s="917" t="s">
        <v>946</v>
      </c>
      <c r="I399" s="920" t="s">
        <v>947</v>
      </c>
      <c r="J399" s="922" t="s">
        <v>948</v>
      </c>
      <c r="K399" s="924" t="s">
        <v>928</v>
      </c>
      <c r="L399" s="925"/>
      <c r="M399" s="928" t="s">
        <v>929</v>
      </c>
      <c r="N399" s="929"/>
      <c r="O399" s="929"/>
      <c r="P399" s="929"/>
      <c r="Q399" s="929"/>
      <c r="R399" s="929"/>
      <c r="S399" s="929"/>
      <c r="T399" s="929"/>
      <c r="U399" s="929"/>
      <c r="V399" s="929"/>
      <c r="W399" s="929"/>
      <c r="X399" s="929"/>
      <c r="Y399" s="929"/>
      <c r="Z399" s="929"/>
      <c r="AA399" s="929"/>
      <c r="AB399" s="929"/>
      <c r="AC399" s="929"/>
      <c r="AD399" s="930"/>
    </row>
    <row r="400" spans="1:30">
      <c r="A400" s="935"/>
      <c r="B400" s="935"/>
      <c r="C400" s="935"/>
      <c r="D400" s="935"/>
      <c r="E400" s="935"/>
      <c r="F400" s="935"/>
      <c r="G400" s="915"/>
      <c r="H400" s="918"/>
      <c r="I400" s="921"/>
      <c r="J400" s="923"/>
      <c r="K400" s="926"/>
      <c r="L400" s="927"/>
      <c r="M400" s="931" t="s">
        <v>930</v>
      </c>
      <c r="N400" s="932"/>
      <c r="O400" s="931" t="s">
        <v>931</v>
      </c>
      <c r="P400" s="932"/>
      <c r="Q400" s="931" t="s">
        <v>932</v>
      </c>
      <c r="R400" s="932"/>
      <c r="S400" s="931" t="s">
        <v>933</v>
      </c>
      <c r="T400" s="932"/>
      <c r="U400" s="931" t="s">
        <v>934</v>
      </c>
      <c r="V400" s="932"/>
      <c r="W400" s="931" t="s">
        <v>935</v>
      </c>
      <c r="X400" s="932"/>
      <c r="Y400" s="931" t="s">
        <v>936</v>
      </c>
      <c r="Z400" s="932"/>
      <c r="AA400" s="931" t="s">
        <v>950</v>
      </c>
      <c r="AB400" s="932"/>
      <c r="AC400" s="931" t="s">
        <v>951</v>
      </c>
      <c r="AD400" s="932"/>
    </row>
    <row r="401" spans="1:32" ht="36">
      <c r="A401" s="936"/>
      <c r="B401" s="936"/>
      <c r="C401" s="936"/>
      <c r="D401" s="936"/>
      <c r="E401" s="936"/>
      <c r="F401" s="936"/>
      <c r="G401" s="916"/>
      <c r="H401" s="919"/>
      <c r="I401" s="574" t="s">
        <v>126</v>
      </c>
      <c r="J401" s="575" t="s">
        <v>938</v>
      </c>
      <c r="K401" s="576" t="s">
        <v>937</v>
      </c>
      <c r="L401" s="577" t="s">
        <v>949</v>
      </c>
      <c r="M401" s="576" t="s">
        <v>937</v>
      </c>
      <c r="N401" s="577" t="s">
        <v>949</v>
      </c>
      <c r="O401" s="576" t="s">
        <v>937</v>
      </c>
      <c r="P401" s="577" t="s">
        <v>949</v>
      </c>
      <c r="Q401" s="576" t="s">
        <v>937</v>
      </c>
      <c r="R401" s="577" t="s">
        <v>949</v>
      </c>
      <c r="S401" s="576" t="s">
        <v>937</v>
      </c>
      <c r="T401" s="577" t="s">
        <v>949</v>
      </c>
      <c r="U401" s="576" t="s">
        <v>937</v>
      </c>
      <c r="V401" s="577" t="s">
        <v>949</v>
      </c>
      <c r="W401" s="576" t="s">
        <v>937</v>
      </c>
      <c r="X401" s="577" t="s">
        <v>949</v>
      </c>
      <c r="Y401" s="576" t="s">
        <v>937</v>
      </c>
      <c r="Z401" s="577" t="s">
        <v>949</v>
      </c>
      <c r="AA401" s="576" t="s">
        <v>937</v>
      </c>
      <c r="AB401" s="577" t="s">
        <v>949</v>
      </c>
      <c r="AC401" s="576" t="s">
        <v>937</v>
      </c>
      <c r="AD401" s="577" t="s">
        <v>949</v>
      </c>
    </row>
    <row r="402" spans="1:32">
      <c r="A402" s="29">
        <v>1</v>
      </c>
      <c r="B402" s="49" t="s">
        <v>2386</v>
      </c>
      <c r="C402" s="604"/>
      <c r="D402" s="29" t="s">
        <v>2390</v>
      </c>
      <c r="E402" s="29" t="s">
        <v>1650</v>
      </c>
      <c r="F402" s="29" t="s">
        <v>1623</v>
      </c>
      <c r="G402" s="29" t="s">
        <v>1181</v>
      </c>
      <c r="H402" s="310">
        <v>19</v>
      </c>
      <c r="I402" s="310">
        <v>19</v>
      </c>
      <c r="J402" s="362">
        <f t="shared" ref="J402:J407" si="11">I402/H402*100</f>
        <v>100</v>
      </c>
      <c r="K402" s="310">
        <v>2</v>
      </c>
      <c r="L402" s="362">
        <f t="shared" ref="L402:L407" si="12">K402/I402*100</f>
        <v>10.526315789473683</v>
      </c>
      <c r="M402" s="310">
        <v>1</v>
      </c>
      <c r="N402" s="362">
        <f t="shared" ref="N402:N407" si="13">M402/I402*100</f>
        <v>5.2631578947368416</v>
      </c>
      <c r="O402" s="310">
        <v>1</v>
      </c>
      <c r="P402" s="362">
        <f t="shared" ref="P402:P407" si="14">O402/I402*100</f>
        <v>5.2631578947368416</v>
      </c>
      <c r="Q402" s="310">
        <v>0</v>
      </c>
      <c r="R402" s="362">
        <f t="shared" ref="R402:R407" si="15">Q402/I402*100</f>
        <v>0</v>
      </c>
      <c r="S402" s="310">
        <v>0</v>
      </c>
      <c r="T402" s="362">
        <f t="shared" ref="T402:T407" si="16">S402/I402*100</f>
        <v>0</v>
      </c>
      <c r="U402" s="310">
        <v>0</v>
      </c>
      <c r="V402" s="362">
        <f t="shared" ref="V402:V407" si="17">U402/I402*100</f>
        <v>0</v>
      </c>
      <c r="W402" s="310">
        <v>0</v>
      </c>
      <c r="X402" s="362">
        <f t="shared" ref="X402:X407" si="18">W402/I402*100</f>
        <v>0</v>
      </c>
      <c r="Y402" s="310">
        <v>0</v>
      </c>
      <c r="Z402" s="362">
        <f t="shared" ref="Z402:Z407" si="19">Y402/I402*100</f>
        <v>0</v>
      </c>
      <c r="AA402" s="310">
        <v>0</v>
      </c>
      <c r="AB402" s="362">
        <f t="shared" ref="AB402:AB407" si="20">AA402/I402*100</f>
        <v>0</v>
      </c>
      <c r="AC402" s="310">
        <v>0</v>
      </c>
      <c r="AD402" s="362">
        <f t="shared" ref="AD402:AD407" si="21">AC402/I402*100</f>
        <v>0</v>
      </c>
      <c r="AE402">
        <v>1</v>
      </c>
      <c r="AF402">
        <v>1</v>
      </c>
    </row>
    <row r="403" spans="1:32">
      <c r="A403" s="29">
        <v>2</v>
      </c>
      <c r="B403" s="49" t="s">
        <v>2387</v>
      </c>
      <c r="C403" s="29"/>
      <c r="D403" s="29">
        <v>5</v>
      </c>
      <c r="E403" s="29" t="s">
        <v>1650</v>
      </c>
      <c r="F403" s="29" t="s">
        <v>1623</v>
      </c>
      <c r="G403" s="29" t="s">
        <v>1181</v>
      </c>
      <c r="H403" s="310">
        <v>42</v>
      </c>
      <c r="I403" s="310">
        <v>42</v>
      </c>
      <c r="J403" s="362">
        <f t="shared" si="11"/>
        <v>100</v>
      </c>
      <c r="K403" s="310">
        <v>2</v>
      </c>
      <c r="L403" s="362">
        <f t="shared" si="12"/>
        <v>4.7619047619047619</v>
      </c>
      <c r="M403" s="310">
        <v>1</v>
      </c>
      <c r="N403" s="362">
        <f t="shared" si="13"/>
        <v>2.3809523809523809</v>
      </c>
      <c r="O403" s="310">
        <v>1</v>
      </c>
      <c r="P403" s="362">
        <f t="shared" si="14"/>
        <v>2.3809523809523809</v>
      </c>
      <c r="Q403" s="310">
        <v>0</v>
      </c>
      <c r="R403" s="362">
        <f t="shared" si="15"/>
        <v>0</v>
      </c>
      <c r="S403" s="310">
        <v>0</v>
      </c>
      <c r="T403" s="362">
        <f t="shared" si="16"/>
        <v>0</v>
      </c>
      <c r="U403" s="310">
        <v>0</v>
      </c>
      <c r="V403" s="362">
        <f t="shared" si="17"/>
        <v>0</v>
      </c>
      <c r="W403" s="310">
        <v>0</v>
      </c>
      <c r="X403" s="362">
        <f t="shared" si="18"/>
        <v>0</v>
      </c>
      <c r="Y403" s="310">
        <v>0</v>
      </c>
      <c r="Z403" s="362">
        <f t="shared" si="19"/>
        <v>0</v>
      </c>
      <c r="AA403" s="310">
        <v>0</v>
      </c>
      <c r="AB403" s="362">
        <f t="shared" si="20"/>
        <v>0</v>
      </c>
      <c r="AC403" s="310">
        <v>0</v>
      </c>
      <c r="AD403" s="362">
        <f t="shared" si="21"/>
        <v>0</v>
      </c>
      <c r="AE403">
        <v>1</v>
      </c>
      <c r="AF403">
        <v>1</v>
      </c>
    </row>
    <row r="404" spans="1:32">
      <c r="A404" s="29">
        <v>3</v>
      </c>
      <c r="B404" s="49" t="s">
        <v>2388</v>
      </c>
      <c r="C404" s="29"/>
      <c r="D404" s="29">
        <v>8</v>
      </c>
      <c r="E404" s="29" t="s">
        <v>1650</v>
      </c>
      <c r="F404" s="29" t="s">
        <v>1623</v>
      </c>
      <c r="G404" s="29" t="s">
        <v>1181</v>
      </c>
      <c r="H404" s="310">
        <v>19</v>
      </c>
      <c r="I404" s="310">
        <v>19</v>
      </c>
      <c r="J404" s="362">
        <f t="shared" si="11"/>
        <v>100</v>
      </c>
      <c r="K404" s="310">
        <v>1</v>
      </c>
      <c r="L404" s="362">
        <f t="shared" si="12"/>
        <v>5.2631578947368416</v>
      </c>
      <c r="M404" s="310">
        <v>0</v>
      </c>
      <c r="N404" s="362">
        <f t="shared" si="13"/>
        <v>0</v>
      </c>
      <c r="O404" s="310">
        <v>1</v>
      </c>
      <c r="P404" s="362">
        <f t="shared" si="14"/>
        <v>5.2631578947368416</v>
      </c>
      <c r="Q404" s="310">
        <v>0</v>
      </c>
      <c r="R404" s="362">
        <f t="shared" si="15"/>
        <v>0</v>
      </c>
      <c r="S404" s="310">
        <v>0</v>
      </c>
      <c r="T404" s="362">
        <f t="shared" si="16"/>
        <v>0</v>
      </c>
      <c r="U404" s="310">
        <v>0</v>
      </c>
      <c r="V404" s="362">
        <f t="shared" si="17"/>
        <v>0</v>
      </c>
      <c r="W404" s="310">
        <v>0</v>
      </c>
      <c r="X404" s="362">
        <f t="shared" si="18"/>
        <v>0</v>
      </c>
      <c r="Y404" s="310">
        <v>0</v>
      </c>
      <c r="Z404" s="362">
        <f t="shared" si="19"/>
        <v>0</v>
      </c>
      <c r="AA404" s="310">
        <v>0</v>
      </c>
      <c r="AB404" s="362">
        <f t="shared" si="20"/>
        <v>0</v>
      </c>
      <c r="AC404" s="310">
        <v>0</v>
      </c>
      <c r="AD404" s="362">
        <f t="shared" si="21"/>
        <v>0</v>
      </c>
      <c r="AE404">
        <v>1</v>
      </c>
      <c r="AF404">
        <v>1</v>
      </c>
    </row>
    <row r="405" spans="1:32">
      <c r="A405" s="29">
        <v>4</v>
      </c>
      <c r="B405" s="49" t="s">
        <v>2389</v>
      </c>
      <c r="C405" s="29"/>
      <c r="D405" s="29">
        <v>14</v>
      </c>
      <c r="E405" s="29" t="s">
        <v>1650</v>
      </c>
      <c r="F405" s="29" t="s">
        <v>1623</v>
      </c>
      <c r="G405" s="29" t="s">
        <v>1181</v>
      </c>
      <c r="H405" s="310">
        <v>40</v>
      </c>
      <c r="I405" s="310">
        <v>40</v>
      </c>
      <c r="J405" s="362">
        <f t="shared" si="11"/>
        <v>100</v>
      </c>
      <c r="K405" s="310">
        <v>2</v>
      </c>
      <c r="L405" s="362">
        <f t="shared" si="12"/>
        <v>5</v>
      </c>
      <c r="M405" s="310">
        <v>1</v>
      </c>
      <c r="N405" s="362">
        <f t="shared" si="13"/>
        <v>2.5</v>
      </c>
      <c r="O405" s="310">
        <v>0</v>
      </c>
      <c r="P405" s="362">
        <f t="shared" si="14"/>
        <v>0</v>
      </c>
      <c r="Q405" s="310">
        <v>0</v>
      </c>
      <c r="R405" s="362">
        <f t="shared" si="15"/>
        <v>0</v>
      </c>
      <c r="S405" s="310">
        <v>0</v>
      </c>
      <c r="T405" s="362">
        <f t="shared" si="16"/>
        <v>0</v>
      </c>
      <c r="U405" s="310">
        <v>1</v>
      </c>
      <c r="V405" s="362">
        <f t="shared" si="17"/>
        <v>2.5</v>
      </c>
      <c r="W405" s="310">
        <v>0</v>
      </c>
      <c r="X405" s="362">
        <f t="shared" si="18"/>
        <v>0</v>
      </c>
      <c r="Y405" s="310">
        <v>0</v>
      </c>
      <c r="Z405" s="362">
        <f t="shared" si="19"/>
        <v>0</v>
      </c>
      <c r="AA405" s="310">
        <v>0</v>
      </c>
      <c r="AB405" s="362">
        <f t="shared" si="20"/>
        <v>0</v>
      </c>
      <c r="AC405" s="310">
        <v>0</v>
      </c>
      <c r="AD405" s="362">
        <f t="shared" si="21"/>
        <v>0</v>
      </c>
      <c r="AE405">
        <v>1</v>
      </c>
      <c r="AF405">
        <v>1</v>
      </c>
    </row>
    <row r="406" spans="1:32" ht="18.75" thickBot="1">
      <c r="A406" s="937" t="s">
        <v>123</v>
      </c>
      <c r="B406" s="938"/>
      <c r="C406" s="938"/>
      <c r="D406" s="938"/>
      <c r="E406" s="938"/>
      <c r="F406" s="938"/>
      <c r="G406" s="939"/>
      <c r="H406" s="582">
        <f>SUM(H402:H405)</f>
        <v>120</v>
      </c>
      <c r="I406" s="582">
        <f>SUM(I402:I405)</f>
        <v>120</v>
      </c>
      <c r="J406" s="583">
        <f t="shared" si="11"/>
        <v>100</v>
      </c>
      <c r="K406" s="582">
        <f>SUM(K402:K405)</f>
        <v>7</v>
      </c>
      <c r="L406" s="583">
        <f t="shared" si="12"/>
        <v>5.833333333333333</v>
      </c>
      <c r="M406" s="582">
        <f>SUM(M402:M405)</f>
        <v>3</v>
      </c>
      <c r="N406" s="583">
        <f t="shared" si="13"/>
        <v>2.5</v>
      </c>
      <c r="O406" s="582">
        <f>SUM(O402:O405)</f>
        <v>3</v>
      </c>
      <c r="P406" s="583">
        <f t="shared" si="14"/>
        <v>2.5</v>
      </c>
      <c r="Q406" s="582">
        <f>SUM(Q402:Q405)</f>
        <v>0</v>
      </c>
      <c r="R406" s="583">
        <f t="shared" si="15"/>
        <v>0</v>
      </c>
      <c r="S406" s="582">
        <f>SUM(S402:S405)</f>
        <v>0</v>
      </c>
      <c r="T406" s="583">
        <f t="shared" si="16"/>
        <v>0</v>
      </c>
      <c r="U406" s="582">
        <f>SUM(U402:U405)</f>
        <v>1</v>
      </c>
      <c r="V406" s="583">
        <f t="shared" si="17"/>
        <v>0.83333333333333337</v>
      </c>
      <c r="W406" s="582">
        <f>SUM(W402:W405)</f>
        <v>0</v>
      </c>
      <c r="X406" s="583">
        <f t="shared" si="18"/>
        <v>0</v>
      </c>
      <c r="Y406" s="582">
        <f>SUM(Y402:Y405)</f>
        <v>0</v>
      </c>
      <c r="Z406" s="583">
        <f t="shared" si="19"/>
        <v>0</v>
      </c>
      <c r="AA406" s="582">
        <f>SUM(AA402:AA405)</f>
        <v>0</v>
      </c>
      <c r="AB406" s="583">
        <f t="shared" si="20"/>
        <v>0</v>
      </c>
      <c r="AC406" s="582">
        <f>SUM(AC402:AC405)</f>
        <v>0</v>
      </c>
      <c r="AD406" s="583">
        <f t="shared" si="21"/>
        <v>0</v>
      </c>
      <c r="AE406">
        <v>1</v>
      </c>
      <c r="AF406">
        <v>1</v>
      </c>
    </row>
    <row r="407" spans="1:32" s="4" customFormat="1" ht="19.5" thickTop="1" thickBot="1">
      <c r="A407" s="940" t="s">
        <v>2449</v>
      </c>
      <c r="B407" s="941"/>
      <c r="C407" s="941"/>
      <c r="D407" s="941"/>
      <c r="E407" s="941"/>
      <c r="F407" s="941"/>
      <c r="G407" s="942"/>
      <c r="H407" s="567">
        <f>H406+H383+H362+H339+H317+H298+H275+H257+H237+H219+H199+H175+H148+H121+H93+H67+H41+H12</f>
        <v>2059</v>
      </c>
      <c r="I407" s="567">
        <f>I406+I383+I362+I339+I317+I298+I275+I257+I237+I219+I199+I175+I148+I121+I93+I67+I41+I12</f>
        <v>1812</v>
      </c>
      <c r="J407" s="568">
        <f t="shared" si="11"/>
        <v>88.003885381253028</v>
      </c>
      <c r="K407" s="567">
        <f>K406+K383+K362+K339+K317+K298+K275+K257+K237+K219+K199+K175+K148+K121+K93+K67+K41+K12</f>
        <v>154</v>
      </c>
      <c r="L407" s="566">
        <f t="shared" si="12"/>
        <v>8.4988962472406193</v>
      </c>
      <c r="M407" s="567">
        <f>M406+M383+M362+M339+M317+M298+M275+M257+M237+M219+M199+M175+M148+M121+M93+M67+M41+M12</f>
        <v>17</v>
      </c>
      <c r="N407" s="566">
        <f t="shared" si="13"/>
        <v>0.93818984547461359</v>
      </c>
      <c r="O407" s="567">
        <f>O406+O383+O362+O339+O317+O298+O275+O257+O237+O219+O199+O175+O148+O121+O93+O67+O41+O12</f>
        <v>63</v>
      </c>
      <c r="P407" s="566">
        <f t="shared" si="14"/>
        <v>3.4768211920529799</v>
      </c>
      <c r="Q407" s="567">
        <f>Q406+Q383+Q362+Q339+Q317+Q298+Q275+Q257+Q237+Q219+Q199+Q175+Q148+Q121+Q93+Q67+Q41+Q12</f>
        <v>58</v>
      </c>
      <c r="R407" s="566">
        <f t="shared" si="15"/>
        <v>3.2008830022075054</v>
      </c>
      <c r="S407" s="567">
        <f>S406+S383+S362+S339+S317+S298+S275+S257+S237+S219+S199+S175+S148+S121+S93+S67+S41+S12</f>
        <v>6</v>
      </c>
      <c r="T407" s="566">
        <f t="shared" si="16"/>
        <v>0.33112582781456956</v>
      </c>
      <c r="U407" s="567">
        <f>U406+U383+U362+U339+U317+U298+U275+U257+U237+U219+U199+U175+U148+U121+U93+U67+U41+U12</f>
        <v>8</v>
      </c>
      <c r="V407" s="566">
        <f t="shared" si="17"/>
        <v>0.44150110375275936</v>
      </c>
      <c r="W407" s="567">
        <f>W406+W383+W362+W339+W317+W298+W275+W257+W237+W219+W199+W175+W148+W121+W93+W67+W41+W12</f>
        <v>3</v>
      </c>
      <c r="X407" s="566">
        <f t="shared" si="18"/>
        <v>0.16556291390728478</v>
      </c>
      <c r="Y407" s="567">
        <f>Y406+Y383+Y362+Y339+Y317+Y298+Y275+Y257+Y237+Y219+Y199+Y175+Y148+Y121+Y93+Y67+Y41+Y12</f>
        <v>0</v>
      </c>
      <c r="Z407" s="566">
        <f t="shared" si="19"/>
        <v>0</v>
      </c>
      <c r="AA407" s="567">
        <f>AA406+AA383+AA362+AA339+AA317+AA298+AA275+AA257+AA237+AA219+AA199+AA175+AA148+AA121+AA93+AA67+AA41+AA12</f>
        <v>0</v>
      </c>
      <c r="AB407" s="566">
        <f t="shared" si="20"/>
        <v>0</v>
      </c>
      <c r="AC407" s="567">
        <f>AC406+AC383+AC362+AC339+AC317+AC298+AC275+AC257+AC237+AC219+AC199+AC175+AC148+AC121+AC93+AC67+AC41+AC12</f>
        <v>0</v>
      </c>
      <c r="AD407" s="566">
        <f t="shared" si="21"/>
        <v>0</v>
      </c>
      <c r="AE407" s="4">
        <f>SUM(AE11:AE406)</f>
        <v>40</v>
      </c>
      <c r="AF407" s="4">
        <f>SUM(AF11:AF406)</f>
        <v>37</v>
      </c>
    </row>
    <row r="408" spans="1:32" ht="18.75" thickTop="1"/>
  </sheetData>
  <mergeCells count="456">
    <mergeCell ref="A407:G407"/>
    <mergeCell ref="AC400:AD400"/>
    <mergeCell ref="A406:G406"/>
    <mergeCell ref="H399:H401"/>
    <mergeCell ref="I399:I400"/>
    <mergeCell ref="J399:J400"/>
    <mergeCell ref="K399:L400"/>
    <mergeCell ref="M399:AD399"/>
    <mergeCell ref="S400:T400"/>
    <mergeCell ref="U400:V400"/>
    <mergeCell ref="D399:D401"/>
    <mergeCell ref="F399:F401"/>
    <mergeCell ref="G399:G401"/>
    <mergeCell ref="M400:N400"/>
    <mergeCell ref="O400:P400"/>
    <mergeCell ref="Q400:R400"/>
    <mergeCell ref="E399:E401"/>
    <mergeCell ref="AC377:AD377"/>
    <mergeCell ref="A383:G383"/>
    <mergeCell ref="G376:G378"/>
    <mergeCell ref="H376:H378"/>
    <mergeCell ref="I376:I377"/>
    <mergeCell ref="W377:X377"/>
    <mergeCell ref="J376:J377"/>
    <mergeCell ref="K376:L377"/>
    <mergeCell ref="Q377:R377"/>
    <mergeCell ref="S377:T377"/>
    <mergeCell ref="A376:A378"/>
    <mergeCell ref="B376:B378"/>
    <mergeCell ref="C376:C378"/>
    <mergeCell ref="D376:D378"/>
    <mergeCell ref="E376:E378"/>
    <mergeCell ref="O377:P377"/>
    <mergeCell ref="U377:V377"/>
    <mergeCell ref="F376:F378"/>
    <mergeCell ref="M376:AD376"/>
    <mergeCell ref="M377:N377"/>
    <mergeCell ref="Y377:Z377"/>
    <mergeCell ref="AA377:AB377"/>
    <mergeCell ref="A392:AD392"/>
    <mergeCell ref="A393:AD393"/>
    <mergeCell ref="B395:AD395"/>
    <mergeCell ref="A399:A401"/>
    <mergeCell ref="B399:B401"/>
    <mergeCell ref="W400:X400"/>
    <mergeCell ref="Y400:Z400"/>
    <mergeCell ref="AA400:AB400"/>
    <mergeCell ref="C399:C401"/>
    <mergeCell ref="A339:G339"/>
    <mergeCell ref="A349:AD349"/>
    <mergeCell ref="A350:AD350"/>
    <mergeCell ref="AC357:AD357"/>
    <mergeCell ref="A362:G362"/>
    <mergeCell ref="A369:AD369"/>
    <mergeCell ref="A370:AD370"/>
    <mergeCell ref="B372:AD372"/>
    <mergeCell ref="J356:J357"/>
    <mergeCell ref="K356:L357"/>
    <mergeCell ref="M356:AD356"/>
    <mergeCell ref="M357:N357"/>
    <mergeCell ref="B352:AD352"/>
    <mergeCell ref="A356:A358"/>
    <mergeCell ref="B356:B358"/>
    <mergeCell ref="C356:C358"/>
    <mergeCell ref="D356:D358"/>
    <mergeCell ref="E356:E358"/>
    <mergeCell ref="F356:F358"/>
    <mergeCell ref="G356:G358"/>
    <mergeCell ref="H356:H358"/>
    <mergeCell ref="I356:I357"/>
    <mergeCell ref="O357:P357"/>
    <mergeCell ref="Q357:R357"/>
    <mergeCell ref="S357:T357"/>
    <mergeCell ref="U357:V357"/>
    <mergeCell ref="W357:X357"/>
    <mergeCell ref="Y357:Z357"/>
    <mergeCell ref="AA357:AB357"/>
    <mergeCell ref="A326:AD326"/>
    <mergeCell ref="B328:AD328"/>
    <mergeCell ref="A332:A334"/>
    <mergeCell ref="B332:B334"/>
    <mergeCell ref="C332:C334"/>
    <mergeCell ref="D332:D334"/>
    <mergeCell ref="E332:E334"/>
    <mergeCell ref="F332:F334"/>
    <mergeCell ref="G332:G334"/>
    <mergeCell ref="H332:H334"/>
    <mergeCell ref="M333:N333"/>
    <mergeCell ref="O333:P333"/>
    <mergeCell ref="Q333:R333"/>
    <mergeCell ref="S333:T333"/>
    <mergeCell ref="U333:V333"/>
    <mergeCell ref="W333:X333"/>
    <mergeCell ref="Y333:Z333"/>
    <mergeCell ref="AA333:AB333"/>
    <mergeCell ref="AC333:AD333"/>
    <mergeCell ref="I332:I333"/>
    <mergeCell ref="J332:J333"/>
    <mergeCell ref="K332:L333"/>
    <mergeCell ref="M332:AD332"/>
    <mergeCell ref="A317:G317"/>
    <mergeCell ref="A325:AD325"/>
    <mergeCell ref="H313:H315"/>
    <mergeCell ref="I313:I314"/>
    <mergeCell ref="J313:J314"/>
    <mergeCell ref="K313:L314"/>
    <mergeCell ref="M313:AD313"/>
    <mergeCell ref="M314:N314"/>
    <mergeCell ref="O314:P314"/>
    <mergeCell ref="Q314:R314"/>
    <mergeCell ref="A307:AD307"/>
    <mergeCell ref="B309:AD309"/>
    <mergeCell ref="B310:I310"/>
    <mergeCell ref="A313:A315"/>
    <mergeCell ref="B313:B315"/>
    <mergeCell ref="C313:C315"/>
    <mergeCell ref="D313:D315"/>
    <mergeCell ref="E313:E315"/>
    <mergeCell ref="F313:F315"/>
    <mergeCell ref="G313:G315"/>
    <mergeCell ref="S314:T314"/>
    <mergeCell ref="U314:V314"/>
    <mergeCell ref="W314:X314"/>
    <mergeCell ref="Y314:Z314"/>
    <mergeCell ref="AA314:AB314"/>
    <mergeCell ref="AC314:AD314"/>
    <mergeCell ref="A298:G298"/>
    <mergeCell ref="A306:AD306"/>
    <mergeCell ref="H290:H292"/>
    <mergeCell ref="I290:I291"/>
    <mergeCell ref="J290:J291"/>
    <mergeCell ref="K290:L291"/>
    <mergeCell ref="M290:AD290"/>
    <mergeCell ref="M291:N291"/>
    <mergeCell ref="O291:P291"/>
    <mergeCell ref="Q291:R291"/>
    <mergeCell ref="A283:AD283"/>
    <mergeCell ref="A284:AD284"/>
    <mergeCell ref="B286:AD286"/>
    <mergeCell ref="A290:A292"/>
    <mergeCell ref="B290:B292"/>
    <mergeCell ref="C290:C292"/>
    <mergeCell ref="D290:D292"/>
    <mergeCell ref="E290:E292"/>
    <mergeCell ref="F290:F292"/>
    <mergeCell ref="G290:G292"/>
    <mergeCell ref="S291:T291"/>
    <mergeCell ref="U291:V291"/>
    <mergeCell ref="W291:X291"/>
    <mergeCell ref="Y291:Z291"/>
    <mergeCell ref="AA291:AB291"/>
    <mergeCell ref="AC291:AD291"/>
    <mergeCell ref="A275:G275"/>
    <mergeCell ref="G271:G273"/>
    <mergeCell ref="H271:H273"/>
    <mergeCell ref="I271:I272"/>
    <mergeCell ref="J271:J272"/>
    <mergeCell ref="K271:L272"/>
    <mergeCell ref="M271:AD271"/>
    <mergeCell ref="M272:N272"/>
    <mergeCell ref="O272:P272"/>
    <mergeCell ref="A264:AD264"/>
    <mergeCell ref="A265:AD265"/>
    <mergeCell ref="B267:AD267"/>
    <mergeCell ref="B268:I268"/>
    <mergeCell ref="A271:A273"/>
    <mergeCell ref="B271:B273"/>
    <mergeCell ref="C271:C273"/>
    <mergeCell ref="D271:D273"/>
    <mergeCell ref="E271:E273"/>
    <mergeCell ref="F271:F273"/>
    <mergeCell ref="Q272:R272"/>
    <mergeCell ref="S272:T272"/>
    <mergeCell ref="U272:V272"/>
    <mergeCell ref="W272:X272"/>
    <mergeCell ref="Y272:Z272"/>
    <mergeCell ref="AA272:AB272"/>
    <mergeCell ref="AC272:AD272"/>
    <mergeCell ref="A257:G257"/>
    <mergeCell ref="G252:G254"/>
    <mergeCell ref="H252:H254"/>
    <mergeCell ref="I252:I253"/>
    <mergeCell ref="J252:J253"/>
    <mergeCell ref="K252:L253"/>
    <mergeCell ref="M252:AD252"/>
    <mergeCell ref="M253:N253"/>
    <mergeCell ref="O253:P253"/>
    <mergeCell ref="A245:AD245"/>
    <mergeCell ref="A246:AD246"/>
    <mergeCell ref="B248:AD248"/>
    <mergeCell ref="A252:A254"/>
    <mergeCell ref="B252:B254"/>
    <mergeCell ref="C252:C254"/>
    <mergeCell ref="D252:D254"/>
    <mergeCell ref="E252:E254"/>
    <mergeCell ref="F252:F254"/>
    <mergeCell ref="Q253:R253"/>
    <mergeCell ref="S253:T253"/>
    <mergeCell ref="U253:V253"/>
    <mergeCell ref="W253:X253"/>
    <mergeCell ref="Y253:Z253"/>
    <mergeCell ref="AA253:AB253"/>
    <mergeCell ref="AC253:AD253"/>
    <mergeCell ref="A237:G237"/>
    <mergeCell ref="G233:G235"/>
    <mergeCell ref="H233:H235"/>
    <mergeCell ref="I233:I234"/>
    <mergeCell ref="J233:J234"/>
    <mergeCell ref="K233:L234"/>
    <mergeCell ref="M233:AD233"/>
    <mergeCell ref="M234:N234"/>
    <mergeCell ref="O234:P234"/>
    <mergeCell ref="A226:AD226"/>
    <mergeCell ref="A227:AD227"/>
    <mergeCell ref="B229:AD229"/>
    <mergeCell ref="A233:A235"/>
    <mergeCell ref="B233:B235"/>
    <mergeCell ref="C233:C235"/>
    <mergeCell ref="D233:D235"/>
    <mergeCell ref="E233:E235"/>
    <mergeCell ref="F233:F235"/>
    <mergeCell ref="Q234:R234"/>
    <mergeCell ref="S234:T234"/>
    <mergeCell ref="U234:V234"/>
    <mergeCell ref="W234:X234"/>
    <mergeCell ref="Y234:Z234"/>
    <mergeCell ref="AA234:AB234"/>
    <mergeCell ref="AC234:AD234"/>
    <mergeCell ref="A219:G219"/>
    <mergeCell ref="G214:G216"/>
    <mergeCell ref="H214:H216"/>
    <mergeCell ref="I214:I215"/>
    <mergeCell ref="J214:J215"/>
    <mergeCell ref="K214:L215"/>
    <mergeCell ref="M214:AD214"/>
    <mergeCell ref="M215:N215"/>
    <mergeCell ref="O215:P215"/>
    <mergeCell ref="A207:AD207"/>
    <mergeCell ref="A208:AD208"/>
    <mergeCell ref="B210:AD210"/>
    <mergeCell ref="A214:A216"/>
    <mergeCell ref="B214:B216"/>
    <mergeCell ref="C214:C216"/>
    <mergeCell ref="D214:D216"/>
    <mergeCell ref="E214:E216"/>
    <mergeCell ref="F214:F216"/>
    <mergeCell ref="Q215:R215"/>
    <mergeCell ref="S215:T215"/>
    <mergeCell ref="U215:V215"/>
    <mergeCell ref="W215:X215"/>
    <mergeCell ref="Y215:Z215"/>
    <mergeCell ref="AA215:AB215"/>
    <mergeCell ref="AC215:AD215"/>
    <mergeCell ref="A82:AD82"/>
    <mergeCell ref="A83:AD83"/>
    <mergeCell ref="K63:L64"/>
    <mergeCell ref="A56:AD56"/>
    <mergeCell ref="B59:AD59"/>
    <mergeCell ref="AC64:AD64"/>
    <mergeCell ref="S64:T64"/>
    <mergeCell ref="A57:AD57"/>
    <mergeCell ref="Y35:Z35"/>
    <mergeCell ref="G34:G36"/>
    <mergeCell ref="H34:H36"/>
    <mergeCell ref="AA35:AB35"/>
    <mergeCell ref="B34:B36"/>
    <mergeCell ref="D34:D36"/>
    <mergeCell ref="E34:E36"/>
    <mergeCell ref="AA64:AB64"/>
    <mergeCell ref="U64:V64"/>
    <mergeCell ref="W64:X64"/>
    <mergeCell ref="Y64:Z64"/>
    <mergeCell ref="G63:G65"/>
    <mergeCell ref="A67:G67"/>
    <mergeCell ref="H63:H65"/>
    <mergeCell ref="M63:AD63"/>
    <mergeCell ref="I63:I64"/>
    <mergeCell ref="O64:P64"/>
    <mergeCell ref="J63:J64"/>
    <mergeCell ref="D63:D65"/>
    <mergeCell ref="J8:J9"/>
    <mergeCell ref="U9:V9"/>
    <mergeCell ref="B8:B10"/>
    <mergeCell ref="C8:C10"/>
    <mergeCell ref="D8:D10"/>
    <mergeCell ref="E8:E10"/>
    <mergeCell ref="K8:L9"/>
    <mergeCell ref="O35:P35"/>
    <mergeCell ref="K34:L35"/>
    <mergeCell ref="C34:C36"/>
    <mergeCell ref="M35:N35"/>
    <mergeCell ref="AC35:AD35"/>
    <mergeCell ref="I34:I35"/>
    <mergeCell ref="J34:J35"/>
    <mergeCell ref="M34:AD34"/>
    <mergeCell ref="B60:I60"/>
    <mergeCell ref="Q35:R35"/>
    <mergeCell ref="A1:AD1"/>
    <mergeCell ref="A2:AD2"/>
    <mergeCell ref="A12:G12"/>
    <mergeCell ref="A27:AD27"/>
    <mergeCell ref="Y9:Z9"/>
    <mergeCell ref="AA9:AB9"/>
    <mergeCell ref="AC9:AD9"/>
    <mergeCell ref="I8:I9"/>
    <mergeCell ref="M8:AD8"/>
    <mergeCell ref="M9:N9"/>
    <mergeCell ref="Q9:R9"/>
    <mergeCell ref="A8:A10"/>
    <mergeCell ref="W9:X9"/>
    <mergeCell ref="F8:F10"/>
    <mergeCell ref="G8:G10"/>
    <mergeCell ref="H8:H10"/>
    <mergeCell ref="O9:P9"/>
    <mergeCell ref="B4:AD4"/>
    <mergeCell ref="B5:I5"/>
    <mergeCell ref="S9:T9"/>
    <mergeCell ref="W89:X89"/>
    <mergeCell ref="E88:E90"/>
    <mergeCell ref="F88:F90"/>
    <mergeCell ref="M88:AD88"/>
    <mergeCell ref="A88:A90"/>
    <mergeCell ref="B88:B90"/>
    <mergeCell ref="A28:AD28"/>
    <mergeCell ref="A41:G41"/>
    <mergeCell ref="S35:T35"/>
    <mergeCell ref="U35:V35"/>
    <mergeCell ref="W35:X35"/>
    <mergeCell ref="B30:AD30"/>
    <mergeCell ref="A34:A36"/>
    <mergeCell ref="F34:F36"/>
    <mergeCell ref="A63:A65"/>
    <mergeCell ref="B63:B65"/>
    <mergeCell ref="C63:C65"/>
    <mergeCell ref="M64:N64"/>
    <mergeCell ref="E63:E65"/>
    <mergeCell ref="Q64:R64"/>
    <mergeCell ref="F63:F65"/>
    <mergeCell ref="B84:AD84"/>
    <mergeCell ref="A144:A146"/>
    <mergeCell ref="B144:B146"/>
    <mergeCell ref="C144:C146"/>
    <mergeCell ref="D144:D146"/>
    <mergeCell ref="I144:I145"/>
    <mergeCell ref="AC145:AD145"/>
    <mergeCell ref="S145:T145"/>
    <mergeCell ref="Q145:R145"/>
    <mergeCell ref="U145:V145"/>
    <mergeCell ref="A165:AD165"/>
    <mergeCell ref="B167:AD167"/>
    <mergeCell ref="C88:C90"/>
    <mergeCell ref="D88:D90"/>
    <mergeCell ref="H88:H90"/>
    <mergeCell ref="Q89:R89"/>
    <mergeCell ref="J88:J89"/>
    <mergeCell ref="K88:L89"/>
    <mergeCell ref="AA89:AB89"/>
    <mergeCell ref="J117:J118"/>
    <mergeCell ref="A121:G121"/>
    <mergeCell ref="M89:N89"/>
    <mergeCell ref="O89:P89"/>
    <mergeCell ref="M118:N118"/>
    <mergeCell ref="O118:P118"/>
    <mergeCell ref="Q118:R118"/>
    <mergeCell ref="S118:T118"/>
    <mergeCell ref="U118:V118"/>
    <mergeCell ref="W118:X118"/>
    <mergeCell ref="Y118:Z118"/>
    <mergeCell ref="S89:T89"/>
    <mergeCell ref="U89:V89"/>
    <mergeCell ref="Y89:Z89"/>
    <mergeCell ref="M117:AD117"/>
    <mergeCell ref="B141:I141"/>
    <mergeCell ref="A93:G93"/>
    <mergeCell ref="F117:F119"/>
    <mergeCell ref="G117:G119"/>
    <mergeCell ref="H117:H119"/>
    <mergeCell ref="K144:L145"/>
    <mergeCell ref="A138:AD138"/>
    <mergeCell ref="A148:G148"/>
    <mergeCell ref="A164:AD164"/>
    <mergeCell ref="AA118:AB118"/>
    <mergeCell ref="AC118:AD118"/>
    <mergeCell ref="A137:AD137"/>
    <mergeCell ref="Y145:Z145"/>
    <mergeCell ref="AA145:AB145"/>
    <mergeCell ref="J144:J145"/>
    <mergeCell ref="W145:X145"/>
    <mergeCell ref="B140:AD140"/>
    <mergeCell ref="E144:E146"/>
    <mergeCell ref="F144:F146"/>
    <mergeCell ref="G144:G146"/>
    <mergeCell ref="H144:H146"/>
    <mergeCell ref="M144:AD144"/>
    <mergeCell ref="M145:N145"/>
    <mergeCell ref="O145:P145"/>
    <mergeCell ref="G88:G90"/>
    <mergeCell ref="I88:I89"/>
    <mergeCell ref="B113:AD113"/>
    <mergeCell ref="A117:A119"/>
    <mergeCell ref="B117:B119"/>
    <mergeCell ref="C117:C119"/>
    <mergeCell ref="D117:D119"/>
    <mergeCell ref="E117:E119"/>
    <mergeCell ref="I117:I118"/>
    <mergeCell ref="AC89:AD89"/>
    <mergeCell ref="K117:L118"/>
    <mergeCell ref="A110:AD110"/>
    <mergeCell ref="A111:AD111"/>
    <mergeCell ref="A175:G175"/>
    <mergeCell ref="G171:G173"/>
    <mergeCell ref="H171:H173"/>
    <mergeCell ref="I171:I172"/>
    <mergeCell ref="J171:J172"/>
    <mergeCell ref="K171:L172"/>
    <mergeCell ref="M171:AD171"/>
    <mergeCell ref="M172:N172"/>
    <mergeCell ref="O172:P172"/>
    <mergeCell ref="Q172:R172"/>
    <mergeCell ref="S172:T172"/>
    <mergeCell ref="U172:V172"/>
    <mergeCell ref="W172:X172"/>
    <mergeCell ref="Y172:Z172"/>
    <mergeCell ref="AA172:AB172"/>
    <mergeCell ref="A171:A173"/>
    <mergeCell ref="B171:B173"/>
    <mergeCell ref="C171:C173"/>
    <mergeCell ref="D171:D173"/>
    <mergeCell ref="E171:E173"/>
    <mergeCell ref="F171:F173"/>
    <mergeCell ref="AC172:AD172"/>
    <mergeCell ref="A188:AD188"/>
    <mergeCell ref="A189:AD189"/>
    <mergeCell ref="B191:AD191"/>
    <mergeCell ref="A195:A197"/>
    <mergeCell ref="B195:B197"/>
    <mergeCell ref="C195:C197"/>
    <mergeCell ref="D195:D197"/>
    <mergeCell ref="E195:E197"/>
    <mergeCell ref="F195:F197"/>
    <mergeCell ref="AC196:AD196"/>
    <mergeCell ref="A199:G199"/>
    <mergeCell ref="G195:G197"/>
    <mergeCell ref="H195:H197"/>
    <mergeCell ref="I195:I196"/>
    <mergeCell ref="J195:J196"/>
    <mergeCell ref="K195:L196"/>
    <mergeCell ref="M195:AD195"/>
    <mergeCell ref="M196:N196"/>
    <mergeCell ref="O196:P196"/>
    <mergeCell ref="Q196:R196"/>
    <mergeCell ref="S196:T196"/>
    <mergeCell ref="U196:V196"/>
    <mergeCell ref="W196:X196"/>
    <mergeCell ref="Y196:Z196"/>
    <mergeCell ref="AA196:AB196"/>
  </mergeCells>
  <phoneticPr fontId="2" type="noConversion"/>
  <pageMargins left="0.15748031496062992" right="0.15748031496062992" top="1.7322834645669292" bottom="0.19685039370078741" header="1.1023622047244095" footer="0.51181102362204722"/>
  <pageSetup paperSize="9" scale="81" orientation="landscape" r:id="rId1"/>
  <headerFooter alignWithMargins="0">
    <oddHeader>&amp;A&amp;RPage &amp;P</oddHeader>
  </headerFooter>
  <rowBreaks count="17" manualBreakCount="17">
    <brk id="26" max="16383" man="1"/>
    <brk id="55" max="16383" man="1"/>
    <brk id="81" max="16383" man="1"/>
    <brk id="109" max="16383" man="1"/>
    <brk id="136" max="16383" man="1"/>
    <brk id="163" max="16383" man="1"/>
    <brk id="187" max="16383" man="1"/>
    <brk id="206" max="16383" man="1"/>
    <brk id="225" max="16383" man="1"/>
    <brk id="244" max="16383" man="1"/>
    <brk id="263" max="16383" man="1"/>
    <brk id="282" max="16383" man="1"/>
    <brk id="305" max="16383" man="1"/>
    <brk id="324" max="16383" man="1"/>
    <brk id="348" max="16383" man="1"/>
    <brk id="368" max="16383" man="1"/>
    <brk id="391" max="16383" man="1"/>
  </rowBreaks>
  <colBreaks count="1" manualBreakCount="1">
    <brk id="3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view="pageBreakPreview" topLeftCell="A28" zoomScale="120" zoomScaleNormal="120" zoomScaleSheetLayoutView="120" workbookViewId="0">
      <selection activeCell="H50" sqref="H50"/>
    </sheetView>
  </sheetViews>
  <sheetFormatPr defaultRowHeight="18"/>
  <cols>
    <col min="1" max="1" width="3.85546875" style="636" customWidth="1"/>
    <col min="2" max="2" width="17.85546875" style="636" customWidth="1"/>
    <col min="3" max="3" width="5.5703125" style="622" customWidth="1"/>
    <col min="4" max="4" width="12.7109375" style="622" customWidth="1"/>
    <col min="5" max="5" width="14.42578125" style="622" customWidth="1"/>
    <col min="6" max="6" width="10" style="622" customWidth="1"/>
    <col min="7" max="7" width="6.7109375" style="641" customWidth="1"/>
    <col min="8" max="8" width="6" style="641" customWidth="1"/>
    <col min="9" max="9" width="6.28515625" style="637" customWidth="1"/>
    <col min="10" max="10" width="5.5703125" style="622" customWidth="1"/>
    <col min="11" max="11" width="5.42578125" style="637" customWidth="1"/>
    <col min="12" max="12" width="5.28515625" style="622" customWidth="1"/>
    <col min="13" max="13" width="5.42578125" style="637" customWidth="1"/>
    <col min="14" max="14" width="5.28515625" style="622" customWidth="1"/>
    <col min="15" max="15" width="5.42578125" style="637" customWidth="1"/>
    <col min="16" max="16" width="5.28515625" style="622" customWidth="1"/>
    <col min="17" max="17" width="5.5703125" style="637" customWidth="1"/>
    <col min="18" max="18" width="5.42578125" style="622" customWidth="1"/>
    <col min="19" max="19" width="5.5703125" style="637" customWidth="1"/>
    <col min="20" max="20" width="4.85546875" style="622" customWidth="1"/>
    <col min="21" max="21" width="5.42578125" style="637" customWidth="1"/>
    <col min="22" max="22" width="4.85546875" style="622" customWidth="1"/>
    <col min="23" max="23" width="5.5703125" style="637" customWidth="1"/>
    <col min="24" max="24" width="4.85546875" style="622" customWidth="1"/>
    <col min="25" max="25" width="5.5703125" style="637" customWidth="1"/>
    <col min="26" max="26" width="4.85546875" style="622" customWidth="1"/>
    <col min="27" max="27" width="5.5703125" style="640" customWidth="1"/>
    <col min="28" max="28" width="6.140625" style="636" customWidth="1"/>
    <col min="29" max="29" width="6.5703125" style="640" customWidth="1"/>
  </cols>
  <sheetData>
    <row r="1" spans="1:32" ht="26.25">
      <c r="A1" s="943" t="s">
        <v>2404</v>
      </c>
      <c r="B1" s="943"/>
      <c r="C1" s="943"/>
      <c r="D1" s="943"/>
      <c r="E1" s="943"/>
      <c r="F1" s="943"/>
      <c r="G1" s="943"/>
      <c r="H1" s="943"/>
      <c r="I1" s="943"/>
      <c r="J1" s="943"/>
      <c r="K1" s="943"/>
      <c r="L1" s="943"/>
      <c r="M1" s="943"/>
      <c r="N1" s="943"/>
      <c r="O1" s="943"/>
      <c r="P1" s="943"/>
      <c r="Q1" s="943"/>
      <c r="R1" s="943"/>
      <c r="S1" s="943"/>
      <c r="T1" s="943"/>
      <c r="U1" s="943"/>
      <c r="V1" s="943"/>
      <c r="W1" s="943"/>
      <c r="X1" s="943"/>
      <c r="Y1" s="943"/>
      <c r="Z1" s="943"/>
      <c r="AA1" s="943"/>
      <c r="AB1" s="943"/>
      <c r="AC1" s="943"/>
    </row>
    <row r="2" spans="1:32" ht="23.25">
      <c r="A2" s="944" t="s">
        <v>124</v>
      </c>
      <c r="B2" s="944"/>
      <c r="C2" s="944"/>
      <c r="D2" s="944"/>
      <c r="E2" s="944"/>
      <c r="F2" s="944"/>
      <c r="G2" s="944"/>
      <c r="H2" s="944"/>
      <c r="I2" s="944"/>
      <c r="J2" s="944"/>
      <c r="K2" s="944"/>
      <c r="L2" s="944"/>
      <c r="M2" s="944"/>
      <c r="N2" s="944"/>
      <c r="O2" s="944"/>
      <c r="P2" s="944"/>
      <c r="Q2" s="944"/>
      <c r="R2" s="944"/>
      <c r="S2" s="944"/>
      <c r="T2" s="944"/>
      <c r="U2" s="944"/>
      <c r="V2" s="944"/>
      <c r="W2" s="944"/>
      <c r="X2" s="944"/>
      <c r="Y2" s="944"/>
      <c r="Z2" s="944"/>
      <c r="AA2" s="944"/>
      <c r="AB2" s="944"/>
      <c r="AC2" s="944"/>
    </row>
    <row r="3" spans="1:32" ht="23.25">
      <c r="A3" s="644"/>
      <c r="B3" s="945" t="s">
        <v>2310</v>
      </c>
      <c r="C3" s="945"/>
      <c r="D3" s="945"/>
      <c r="E3" s="945"/>
      <c r="F3" s="945"/>
      <c r="G3" s="945"/>
      <c r="H3" s="945"/>
      <c r="I3" s="945"/>
      <c r="J3" s="945"/>
      <c r="K3" s="945"/>
      <c r="L3" s="945"/>
      <c r="M3" s="945"/>
      <c r="N3" s="945"/>
      <c r="O3" s="945"/>
      <c r="P3" s="945"/>
      <c r="Q3" s="945"/>
      <c r="R3" s="945"/>
      <c r="S3" s="945"/>
      <c r="T3" s="945"/>
      <c r="U3" s="945"/>
      <c r="V3" s="945"/>
      <c r="W3" s="945"/>
      <c r="X3" s="945"/>
      <c r="Y3" s="945"/>
      <c r="Z3" s="945"/>
      <c r="AA3" s="945"/>
      <c r="AB3" s="945"/>
      <c r="AC3" s="945"/>
    </row>
    <row r="4" spans="1:32" ht="23.25">
      <c r="A4" s="644"/>
      <c r="B4" s="945" t="s">
        <v>2311</v>
      </c>
      <c r="C4" s="945"/>
      <c r="D4" s="945"/>
      <c r="E4" s="945"/>
      <c r="F4" s="945"/>
      <c r="G4" s="645"/>
      <c r="H4" s="645"/>
      <c r="I4" s="646"/>
      <c r="J4" s="647"/>
      <c r="K4" s="646"/>
      <c r="L4" s="648"/>
      <c r="M4" s="646"/>
      <c r="N4" s="648"/>
      <c r="O4" s="646"/>
      <c r="P4" s="648"/>
      <c r="Q4" s="646"/>
      <c r="R4" s="648"/>
      <c r="S4" s="646"/>
      <c r="T4" s="648"/>
      <c r="U4" s="646"/>
      <c r="V4" s="648"/>
      <c r="W4" s="646"/>
      <c r="X4" s="648"/>
      <c r="Y4" s="646"/>
      <c r="Z4" s="648"/>
      <c r="AA4" s="646"/>
      <c r="AB4" s="648"/>
      <c r="AC4" s="646"/>
    </row>
    <row r="5" spans="1:32">
      <c r="A5" s="622"/>
      <c r="B5" s="627"/>
      <c r="C5" s="626"/>
      <c r="D5" s="626"/>
      <c r="E5" s="626"/>
      <c r="F5" s="626"/>
      <c r="G5" s="623"/>
      <c r="H5" s="623"/>
      <c r="I5" s="624"/>
      <c r="J5" s="625"/>
      <c r="K5" s="624"/>
      <c r="L5" s="626"/>
      <c r="M5" s="624"/>
      <c r="N5" s="626"/>
      <c r="O5" s="624"/>
      <c r="P5" s="626"/>
      <c r="Q5" s="624"/>
      <c r="R5" s="626"/>
      <c r="S5" s="624"/>
      <c r="T5" s="626"/>
      <c r="U5" s="624"/>
      <c r="V5" s="626"/>
      <c r="W5" s="624"/>
      <c r="X5" s="626"/>
      <c r="Y5" s="624"/>
      <c r="Z5" s="626"/>
      <c r="AA5" s="624"/>
      <c r="AB5" s="626"/>
      <c r="AC5" s="624"/>
    </row>
    <row r="6" spans="1:32">
      <c r="A6" s="914" t="s">
        <v>940</v>
      </c>
      <c r="B6" s="914" t="s">
        <v>122</v>
      </c>
      <c r="C6" s="914" t="s">
        <v>943</v>
      </c>
      <c r="D6" s="914" t="s">
        <v>944</v>
      </c>
      <c r="E6" s="914" t="s">
        <v>945</v>
      </c>
      <c r="F6" s="914" t="s">
        <v>1139</v>
      </c>
      <c r="G6" s="917" t="s">
        <v>946</v>
      </c>
      <c r="H6" s="917" t="s">
        <v>1853</v>
      </c>
      <c r="I6" s="946" t="s">
        <v>1852</v>
      </c>
      <c r="J6" s="924" t="s">
        <v>928</v>
      </c>
      <c r="K6" s="925"/>
      <c r="L6" s="928" t="s">
        <v>929</v>
      </c>
      <c r="M6" s="929"/>
      <c r="N6" s="929"/>
      <c r="O6" s="929"/>
      <c r="P6" s="929"/>
      <c r="Q6" s="929"/>
      <c r="R6" s="929"/>
      <c r="S6" s="929"/>
      <c r="T6" s="929"/>
      <c r="U6" s="929"/>
      <c r="V6" s="929"/>
      <c r="W6" s="929"/>
      <c r="X6" s="929"/>
      <c r="Y6" s="929"/>
      <c r="Z6" s="929"/>
      <c r="AA6" s="929"/>
      <c r="AB6" s="929"/>
      <c r="AC6" s="930"/>
    </row>
    <row r="7" spans="1:32">
      <c r="A7" s="935"/>
      <c r="B7" s="935"/>
      <c r="C7" s="935"/>
      <c r="D7" s="935"/>
      <c r="E7" s="935"/>
      <c r="F7" s="915"/>
      <c r="G7" s="918"/>
      <c r="H7" s="918"/>
      <c r="I7" s="947"/>
      <c r="J7" s="926"/>
      <c r="K7" s="927"/>
      <c r="L7" s="928" t="s">
        <v>930</v>
      </c>
      <c r="M7" s="930"/>
      <c r="N7" s="928" t="s">
        <v>931</v>
      </c>
      <c r="O7" s="930"/>
      <c r="P7" s="928" t="s">
        <v>932</v>
      </c>
      <c r="Q7" s="930"/>
      <c r="R7" s="928" t="s">
        <v>933</v>
      </c>
      <c r="S7" s="930"/>
      <c r="T7" s="928" t="s">
        <v>934</v>
      </c>
      <c r="U7" s="930"/>
      <c r="V7" s="928" t="s">
        <v>935</v>
      </c>
      <c r="W7" s="930"/>
      <c r="X7" s="928" t="s">
        <v>936</v>
      </c>
      <c r="Y7" s="930"/>
      <c r="Z7" s="928" t="s">
        <v>950</v>
      </c>
      <c r="AA7" s="930"/>
      <c r="AB7" s="928" t="s">
        <v>951</v>
      </c>
      <c r="AC7" s="930"/>
    </row>
    <row r="8" spans="1:32" ht="54">
      <c r="A8" s="936"/>
      <c r="B8" s="936"/>
      <c r="C8" s="936"/>
      <c r="D8" s="936"/>
      <c r="E8" s="936"/>
      <c r="F8" s="916"/>
      <c r="G8" s="919"/>
      <c r="H8" s="919"/>
      <c r="I8" s="948"/>
      <c r="J8" s="616" t="s">
        <v>937</v>
      </c>
      <c r="K8" s="638" t="s">
        <v>949</v>
      </c>
      <c r="L8" s="577" t="s">
        <v>937</v>
      </c>
      <c r="M8" s="638" t="s">
        <v>949</v>
      </c>
      <c r="N8" s="577" t="s">
        <v>937</v>
      </c>
      <c r="O8" s="638" t="s">
        <v>949</v>
      </c>
      <c r="P8" s="577" t="s">
        <v>937</v>
      </c>
      <c r="Q8" s="638" t="s">
        <v>949</v>
      </c>
      <c r="R8" s="577" t="s">
        <v>937</v>
      </c>
      <c r="S8" s="638" t="s">
        <v>949</v>
      </c>
      <c r="T8" s="577" t="s">
        <v>937</v>
      </c>
      <c r="U8" s="638" t="s">
        <v>949</v>
      </c>
      <c r="V8" s="577" t="s">
        <v>937</v>
      </c>
      <c r="W8" s="638" t="s">
        <v>949</v>
      </c>
      <c r="X8" s="577" t="s">
        <v>937</v>
      </c>
      <c r="Y8" s="638" t="s">
        <v>949</v>
      </c>
      <c r="Z8" s="577" t="s">
        <v>937</v>
      </c>
      <c r="AA8" s="638" t="s">
        <v>949</v>
      </c>
      <c r="AB8" s="577" t="s">
        <v>937</v>
      </c>
      <c r="AC8" s="638" t="s">
        <v>949</v>
      </c>
    </row>
    <row r="9" spans="1:32" s="130" customFormat="1" ht="18" customHeight="1">
      <c r="A9" s="50">
        <v>1</v>
      </c>
      <c r="B9" s="49" t="s">
        <v>2252</v>
      </c>
      <c r="C9" s="29">
        <v>11</v>
      </c>
      <c r="D9" s="29" t="s">
        <v>2253</v>
      </c>
      <c r="E9" s="29" t="s">
        <v>2254</v>
      </c>
      <c r="F9" s="29" t="s">
        <v>2151</v>
      </c>
      <c r="G9" s="574"/>
      <c r="H9" s="574"/>
      <c r="I9" s="367" t="e">
        <f>H9/G9*100</f>
        <v>#DIV/0!</v>
      </c>
      <c r="J9" s="616"/>
      <c r="K9" s="363" t="e">
        <f>J9/H9*100</f>
        <v>#DIV/0!</v>
      </c>
      <c r="L9" s="577"/>
      <c r="M9" s="363" t="e">
        <f>L9/H9*100</f>
        <v>#DIV/0!</v>
      </c>
      <c r="N9" s="577"/>
      <c r="O9" s="363" t="e">
        <f>N9/H9*100</f>
        <v>#DIV/0!</v>
      </c>
      <c r="P9" s="577"/>
      <c r="Q9" s="363" t="e">
        <f>P9/H9*100</f>
        <v>#DIV/0!</v>
      </c>
      <c r="R9" s="577"/>
      <c r="S9" s="363" t="e">
        <f>R9/H9*100</f>
        <v>#DIV/0!</v>
      </c>
      <c r="T9" s="577"/>
      <c r="U9" s="363" t="e">
        <f>T9/H9*100</f>
        <v>#DIV/0!</v>
      </c>
      <c r="V9" s="577"/>
      <c r="W9" s="363" t="e">
        <f>V9/H9*100</f>
        <v>#DIV/0!</v>
      </c>
      <c r="X9" s="577"/>
      <c r="Y9" s="363" t="e">
        <f>X9/H9*100</f>
        <v>#DIV/0!</v>
      </c>
      <c r="Z9" s="577"/>
      <c r="AA9" s="363" t="e">
        <f>Z9/H9*100</f>
        <v>#DIV/0!</v>
      </c>
      <c r="AB9" s="577"/>
      <c r="AC9" s="363" t="e">
        <f>AB9/H9*100</f>
        <v>#DIV/0!</v>
      </c>
      <c r="AD9" s="130">
        <v>1</v>
      </c>
      <c r="AE9" s="120">
        <v>0</v>
      </c>
      <c r="AF9" s="120" t="s">
        <v>2413</v>
      </c>
    </row>
    <row r="10" spans="1:32" s="130" customFormat="1" ht="18" customHeight="1">
      <c r="A10" s="50">
        <v>2</v>
      </c>
      <c r="B10" s="49" t="s">
        <v>2255</v>
      </c>
      <c r="C10" s="29">
        <v>12</v>
      </c>
      <c r="D10" s="29" t="s">
        <v>2253</v>
      </c>
      <c r="E10" s="29" t="s">
        <v>2254</v>
      </c>
      <c r="F10" s="29" t="s">
        <v>2151</v>
      </c>
      <c r="G10" s="574"/>
      <c r="H10" s="574"/>
      <c r="I10" s="367" t="e">
        <f t="shared" ref="I10:I23" si="0">H10/G10*100</f>
        <v>#DIV/0!</v>
      </c>
      <c r="J10" s="616"/>
      <c r="K10" s="363" t="e">
        <f t="shared" ref="K10:K23" si="1">J10/H10*100</f>
        <v>#DIV/0!</v>
      </c>
      <c r="L10" s="577"/>
      <c r="M10" s="363" t="e">
        <f t="shared" ref="M10:M23" si="2">L10/H10*100</f>
        <v>#DIV/0!</v>
      </c>
      <c r="N10" s="577"/>
      <c r="O10" s="363" t="e">
        <f t="shared" ref="O10:O23" si="3">N10/H10*100</f>
        <v>#DIV/0!</v>
      </c>
      <c r="P10" s="577"/>
      <c r="Q10" s="363" t="e">
        <f t="shared" ref="Q10:Q23" si="4">P10/H10*100</f>
        <v>#DIV/0!</v>
      </c>
      <c r="R10" s="577"/>
      <c r="S10" s="363" t="e">
        <f t="shared" ref="S10:S23" si="5">R10/H10*100</f>
        <v>#DIV/0!</v>
      </c>
      <c r="T10" s="577"/>
      <c r="U10" s="363" t="e">
        <f t="shared" ref="U10:U23" si="6">T10/H10*100</f>
        <v>#DIV/0!</v>
      </c>
      <c r="V10" s="577"/>
      <c r="W10" s="363" t="e">
        <f t="shared" ref="W10:W23" si="7">V10/H10*100</f>
        <v>#DIV/0!</v>
      </c>
      <c r="X10" s="577"/>
      <c r="Y10" s="363" t="e">
        <f t="shared" ref="Y10:Y23" si="8">X10/H10*100</f>
        <v>#DIV/0!</v>
      </c>
      <c r="Z10" s="577"/>
      <c r="AA10" s="363" t="e">
        <f t="shared" ref="AA10:AA23" si="9">Z10/H10*100</f>
        <v>#DIV/0!</v>
      </c>
      <c r="AB10" s="577"/>
      <c r="AC10" s="363" t="e">
        <f t="shared" ref="AC10:AC23" si="10">AB10/H10*100</f>
        <v>#DIV/0!</v>
      </c>
      <c r="AD10" s="130">
        <v>1</v>
      </c>
      <c r="AE10" s="120">
        <v>0</v>
      </c>
      <c r="AF10" s="120" t="s">
        <v>2413</v>
      </c>
    </row>
    <row r="11" spans="1:32" s="130" customFormat="1" ht="18" customHeight="1">
      <c r="A11" s="50">
        <v>3</v>
      </c>
      <c r="B11" s="49" t="s">
        <v>2348</v>
      </c>
      <c r="C11" s="29">
        <v>3</v>
      </c>
      <c r="D11" s="29" t="s">
        <v>2256</v>
      </c>
      <c r="E11" s="29" t="s">
        <v>2257</v>
      </c>
      <c r="F11" s="29" t="s">
        <v>2151</v>
      </c>
      <c r="G11" s="574"/>
      <c r="H11" s="574"/>
      <c r="I11" s="367" t="e">
        <f t="shared" si="0"/>
        <v>#DIV/0!</v>
      </c>
      <c r="J11" s="616"/>
      <c r="K11" s="363" t="e">
        <f t="shared" si="1"/>
        <v>#DIV/0!</v>
      </c>
      <c r="L11" s="577"/>
      <c r="M11" s="363" t="e">
        <f t="shared" si="2"/>
        <v>#DIV/0!</v>
      </c>
      <c r="N11" s="577"/>
      <c r="O11" s="363" t="e">
        <f t="shared" si="3"/>
        <v>#DIV/0!</v>
      </c>
      <c r="P11" s="577"/>
      <c r="Q11" s="363" t="e">
        <f t="shared" si="4"/>
        <v>#DIV/0!</v>
      </c>
      <c r="R11" s="577"/>
      <c r="S11" s="363" t="e">
        <f t="shared" si="5"/>
        <v>#DIV/0!</v>
      </c>
      <c r="T11" s="577"/>
      <c r="U11" s="363" t="e">
        <f t="shared" si="6"/>
        <v>#DIV/0!</v>
      </c>
      <c r="V11" s="577"/>
      <c r="W11" s="363" t="e">
        <f t="shared" si="7"/>
        <v>#DIV/0!</v>
      </c>
      <c r="X11" s="577"/>
      <c r="Y11" s="363" t="e">
        <f t="shared" si="8"/>
        <v>#DIV/0!</v>
      </c>
      <c r="Z11" s="577"/>
      <c r="AA11" s="363" t="e">
        <f t="shared" si="9"/>
        <v>#DIV/0!</v>
      </c>
      <c r="AB11" s="577"/>
      <c r="AC11" s="363" t="e">
        <f t="shared" si="10"/>
        <v>#DIV/0!</v>
      </c>
      <c r="AD11" s="130">
        <v>1</v>
      </c>
      <c r="AE11" s="120">
        <v>0</v>
      </c>
      <c r="AF11" s="120" t="s">
        <v>2413</v>
      </c>
    </row>
    <row r="12" spans="1:32" s="52" customFormat="1" ht="18" customHeight="1">
      <c r="A12" s="50">
        <v>4</v>
      </c>
      <c r="B12" s="49" t="s">
        <v>2258</v>
      </c>
      <c r="C12" s="29"/>
      <c r="D12" s="29" t="s">
        <v>2259</v>
      </c>
      <c r="E12" s="29" t="s">
        <v>2259</v>
      </c>
      <c r="F12" s="29" t="s">
        <v>2151</v>
      </c>
      <c r="G12" s="289">
        <v>96</v>
      </c>
      <c r="H12" s="289">
        <v>16</v>
      </c>
      <c r="I12" s="367">
        <f t="shared" si="0"/>
        <v>16.666666666666664</v>
      </c>
      <c r="J12" s="569">
        <v>0</v>
      </c>
      <c r="K12" s="363">
        <f t="shared" si="1"/>
        <v>0</v>
      </c>
      <c r="L12" s="570">
        <v>0</v>
      </c>
      <c r="M12" s="363">
        <f t="shared" si="2"/>
        <v>0</v>
      </c>
      <c r="N12" s="570">
        <v>0</v>
      </c>
      <c r="O12" s="363">
        <f t="shared" si="3"/>
        <v>0</v>
      </c>
      <c r="P12" s="570">
        <v>0</v>
      </c>
      <c r="Q12" s="363">
        <f t="shared" si="4"/>
        <v>0</v>
      </c>
      <c r="R12" s="570">
        <v>0</v>
      </c>
      <c r="S12" s="363">
        <f t="shared" si="5"/>
        <v>0</v>
      </c>
      <c r="T12" s="570">
        <v>0</v>
      </c>
      <c r="U12" s="363">
        <f t="shared" si="6"/>
        <v>0</v>
      </c>
      <c r="V12" s="570">
        <v>0</v>
      </c>
      <c r="W12" s="363">
        <f t="shared" si="7"/>
        <v>0</v>
      </c>
      <c r="X12" s="570">
        <v>0</v>
      </c>
      <c r="Y12" s="363">
        <f t="shared" si="8"/>
        <v>0</v>
      </c>
      <c r="Z12" s="570">
        <v>0</v>
      </c>
      <c r="AA12" s="363">
        <f t="shared" si="9"/>
        <v>0</v>
      </c>
      <c r="AB12" s="570">
        <v>0</v>
      </c>
      <c r="AC12" s="363">
        <f t="shared" si="10"/>
        <v>0</v>
      </c>
      <c r="AD12" s="52">
        <v>1</v>
      </c>
      <c r="AE12" s="52">
        <v>1</v>
      </c>
    </row>
    <row r="13" spans="1:32" s="130" customFormat="1" ht="18" customHeight="1">
      <c r="A13" s="50">
        <v>5</v>
      </c>
      <c r="B13" s="49" t="s">
        <v>2260</v>
      </c>
      <c r="C13" s="29">
        <v>22</v>
      </c>
      <c r="D13" s="29" t="s">
        <v>2261</v>
      </c>
      <c r="E13" s="29" t="s">
        <v>2262</v>
      </c>
      <c r="F13" s="29" t="s">
        <v>2151</v>
      </c>
      <c r="G13" s="574"/>
      <c r="H13" s="574"/>
      <c r="I13" s="367" t="e">
        <f t="shared" si="0"/>
        <v>#DIV/0!</v>
      </c>
      <c r="J13" s="616"/>
      <c r="K13" s="363" t="e">
        <f t="shared" si="1"/>
        <v>#DIV/0!</v>
      </c>
      <c r="L13" s="577"/>
      <c r="M13" s="363" t="e">
        <f t="shared" si="2"/>
        <v>#DIV/0!</v>
      </c>
      <c r="N13" s="577"/>
      <c r="O13" s="363" t="e">
        <f t="shared" si="3"/>
        <v>#DIV/0!</v>
      </c>
      <c r="P13" s="577"/>
      <c r="Q13" s="363" t="e">
        <f t="shared" si="4"/>
        <v>#DIV/0!</v>
      </c>
      <c r="R13" s="577"/>
      <c r="S13" s="363" t="e">
        <f t="shared" si="5"/>
        <v>#DIV/0!</v>
      </c>
      <c r="T13" s="577"/>
      <c r="U13" s="363" t="e">
        <f t="shared" si="6"/>
        <v>#DIV/0!</v>
      </c>
      <c r="V13" s="577"/>
      <c r="W13" s="363" t="e">
        <f t="shared" si="7"/>
        <v>#DIV/0!</v>
      </c>
      <c r="X13" s="577"/>
      <c r="Y13" s="363" t="e">
        <f t="shared" si="8"/>
        <v>#DIV/0!</v>
      </c>
      <c r="Z13" s="577"/>
      <c r="AA13" s="363" t="e">
        <f t="shared" si="9"/>
        <v>#DIV/0!</v>
      </c>
      <c r="AB13" s="577"/>
      <c r="AC13" s="363" t="e">
        <f t="shared" si="10"/>
        <v>#DIV/0!</v>
      </c>
      <c r="AD13" s="130">
        <v>1</v>
      </c>
      <c r="AE13" s="120">
        <v>0</v>
      </c>
      <c r="AF13" s="120" t="s">
        <v>2413</v>
      </c>
    </row>
    <row r="14" spans="1:32" s="130" customFormat="1" ht="18" customHeight="1">
      <c r="A14" s="50">
        <v>6</v>
      </c>
      <c r="B14" s="49" t="s">
        <v>2263</v>
      </c>
      <c r="C14" s="29">
        <v>3</v>
      </c>
      <c r="D14" s="29" t="s">
        <v>2264</v>
      </c>
      <c r="E14" s="29" t="s">
        <v>2265</v>
      </c>
      <c r="F14" s="29" t="s">
        <v>2151</v>
      </c>
      <c r="G14" s="574"/>
      <c r="H14" s="574"/>
      <c r="I14" s="367" t="e">
        <f t="shared" si="0"/>
        <v>#DIV/0!</v>
      </c>
      <c r="J14" s="616"/>
      <c r="K14" s="363" t="e">
        <f t="shared" si="1"/>
        <v>#DIV/0!</v>
      </c>
      <c r="L14" s="577"/>
      <c r="M14" s="363" t="e">
        <f t="shared" si="2"/>
        <v>#DIV/0!</v>
      </c>
      <c r="N14" s="577"/>
      <c r="O14" s="363" t="e">
        <f t="shared" si="3"/>
        <v>#DIV/0!</v>
      </c>
      <c r="P14" s="577"/>
      <c r="Q14" s="363" t="e">
        <f t="shared" si="4"/>
        <v>#DIV/0!</v>
      </c>
      <c r="R14" s="577"/>
      <c r="S14" s="363" t="e">
        <f t="shared" si="5"/>
        <v>#DIV/0!</v>
      </c>
      <c r="T14" s="577"/>
      <c r="U14" s="363" t="e">
        <f t="shared" si="6"/>
        <v>#DIV/0!</v>
      </c>
      <c r="V14" s="577"/>
      <c r="W14" s="363" t="e">
        <f t="shared" si="7"/>
        <v>#DIV/0!</v>
      </c>
      <c r="X14" s="577"/>
      <c r="Y14" s="363" t="e">
        <f t="shared" si="8"/>
        <v>#DIV/0!</v>
      </c>
      <c r="Z14" s="577"/>
      <c r="AA14" s="363" t="e">
        <f t="shared" si="9"/>
        <v>#DIV/0!</v>
      </c>
      <c r="AB14" s="577"/>
      <c r="AC14" s="363" t="e">
        <f t="shared" si="10"/>
        <v>#DIV/0!</v>
      </c>
      <c r="AD14" s="130">
        <v>1</v>
      </c>
      <c r="AE14" s="120">
        <v>0</v>
      </c>
      <c r="AF14" s="120" t="s">
        <v>2413</v>
      </c>
    </row>
    <row r="15" spans="1:32" s="130" customFormat="1" ht="18" customHeight="1">
      <c r="A15" s="50">
        <v>7</v>
      </c>
      <c r="B15" s="49" t="s">
        <v>2266</v>
      </c>
      <c r="C15" s="29">
        <v>1</v>
      </c>
      <c r="D15" s="29" t="s">
        <v>2267</v>
      </c>
      <c r="E15" s="29" t="s">
        <v>2268</v>
      </c>
      <c r="F15" s="29" t="s">
        <v>2151</v>
      </c>
      <c r="G15" s="574"/>
      <c r="H15" s="574"/>
      <c r="I15" s="367" t="e">
        <f t="shared" si="0"/>
        <v>#DIV/0!</v>
      </c>
      <c r="J15" s="616"/>
      <c r="K15" s="363" t="e">
        <f t="shared" si="1"/>
        <v>#DIV/0!</v>
      </c>
      <c r="L15" s="577"/>
      <c r="M15" s="363" t="e">
        <f t="shared" si="2"/>
        <v>#DIV/0!</v>
      </c>
      <c r="N15" s="577"/>
      <c r="O15" s="363" t="e">
        <f t="shared" si="3"/>
        <v>#DIV/0!</v>
      </c>
      <c r="P15" s="577"/>
      <c r="Q15" s="363" t="e">
        <f t="shared" si="4"/>
        <v>#DIV/0!</v>
      </c>
      <c r="R15" s="577"/>
      <c r="S15" s="363" t="e">
        <f t="shared" si="5"/>
        <v>#DIV/0!</v>
      </c>
      <c r="T15" s="577"/>
      <c r="U15" s="363" t="e">
        <f t="shared" si="6"/>
        <v>#DIV/0!</v>
      </c>
      <c r="V15" s="577"/>
      <c r="W15" s="363" t="e">
        <f t="shared" si="7"/>
        <v>#DIV/0!</v>
      </c>
      <c r="X15" s="577"/>
      <c r="Y15" s="363" t="e">
        <f t="shared" si="8"/>
        <v>#DIV/0!</v>
      </c>
      <c r="Z15" s="577"/>
      <c r="AA15" s="363" t="e">
        <f t="shared" si="9"/>
        <v>#DIV/0!</v>
      </c>
      <c r="AB15" s="577"/>
      <c r="AC15" s="363" t="e">
        <f t="shared" si="10"/>
        <v>#DIV/0!</v>
      </c>
      <c r="AD15" s="130">
        <v>1</v>
      </c>
      <c r="AE15" s="120">
        <v>0</v>
      </c>
      <c r="AF15" s="120" t="s">
        <v>2413</v>
      </c>
    </row>
    <row r="16" spans="1:32" s="130" customFormat="1" ht="18" customHeight="1">
      <c r="A16" s="50">
        <v>8</v>
      </c>
      <c r="B16" s="49" t="s">
        <v>2269</v>
      </c>
      <c r="C16" s="29">
        <v>10</v>
      </c>
      <c r="D16" s="29" t="s">
        <v>1296</v>
      </c>
      <c r="E16" s="29" t="s">
        <v>2270</v>
      </c>
      <c r="F16" s="29" t="s">
        <v>2151</v>
      </c>
      <c r="G16" s="574"/>
      <c r="H16" s="574"/>
      <c r="I16" s="367" t="e">
        <f t="shared" si="0"/>
        <v>#DIV/0!</v>
      </c>
      <c r="J16" s="616"/>
      <c r="K16" s="363" t="e">
        <f t="shared" si="1"/>
        <v>#DIV/0!</v>
      </c>
      <c r="L16" s="577"/>
      <c r="M16" s="363" t="e">
        <f t="shared" si="2"/>
        <v>#DIV/0!</v>
      </c>
      <c r="N16" s="577"/>
      <c r="O16" s="363" t="e">
        <f t="shared" si="3"/>
        <v>#DIV/0!</v>
      </c>
      <c r="P16" s="577"/>
      <c r="Q16" s="363" t="e">
        <f t="shared" si="4"/>
        <v>#DIV/0!</v>
      </c>
      <c r="R16" s="577"/>
      <c r="S16" s="363" t="e">
        <f t="shared" si="5"/>
        <v>#DIV/0!</v>
      </c>
      <c r="T16" s="577"/>
      <c r="U16" s="363" t="e">
        <f t="shared" si="6"/>
        <v>#DIV/0!</v>
      </c>
      <c r="V16" s="577"/>
      <c r="W16" s="363" t="e">
        <f t="shared" si="7"/>
        <v>#DIV/0!</v>
      </c>
      <c r="X16" s="577"/>
      <c r="Y16" s="363" t="e">
        <f t="shared" si="8"/>
        <v>#DIV/0!</v>
      </c>
      <c r="Z16" s="577"/>
      <c r="AA16" s="363" t="e">
        <f t="shared" si="9"/>
        <v>#DIV/0!</v>
      </c>
      <c r="AB16" s="577"/>
      <c r="AC16" s="363" t="e">
        <f t="shared" si="10"/>
        <v>#DIV/0!</v>
      </c>
      <c r="AD16" s="130">
        <v>1</v>
      </c>
      <c r="AE16" s="120">
        <v>0</v>
      </c>
      <c r="AF16" s="120" t="s">
        <v>2413</v>
      </c>
    </row>
    <row r="17" spans="1:32" s="130" customFormat="1" ht="18" customHeight="1">
      <c r="A17" s="50">
        <v>9</v>
      </c>
      <c r="B17" s="49" t="s">
        <v>2271</v>
      </c>
      <c r="C17" s="29">
        <v>10</v>
      </c>
      <c r="D17" s="29" t="s">
        <v>2272</v>
      </c>
      <c r="E17" s="29" t="s">
        <v>2270</v>
      </c>
      <c r="F17" s="29" t="s">
        <v>2151</v>
      </c>
      <c r="G17" s="574"/>
      <c r="H17" s="574"/>
      <c r="I17" s="367" t="e">
        <f t="shared" si="0"/>
        <v>#DIV/0!</v>
      </c>
      <c r="J17" s="616"/>
      <c r="K17" s="363" t="e">
        <f t="shared" si="1"/>
        <v>#DIV/0!</v>
      </c>
      <c r="L17" s="577"/>
      <c r="M17" s="363" t="e">
        <f t="shared" si="2"/>
        <v>#DIV/0!</v>
      </c>
      <c r="N17" s="577"/>
      <c r="O17" s="363" t="e">
        <f t="shared" si="3"/>
        <v>#DIV/0!</v>
      </c>
      <c r="P17" s="577"/>
      <c r="Q17" s="363" t="e">
        <f t="shared" si="4"/>
        <v>#DIV/0!</v>
      </c>
      <c r="R17" s="577"/>
      <c r="S17" s="363" t="e">
        <f>R17/H17*100</f>
        <v>#DIV/0!</v>
      </c>
      <c r="T17" s="577"/>
      <c r="U17" s="363" t="e">
        <f t="shared" si="6"/>
        <v>#DIV/0!</v>
      </c>
      <c r="V17" s="577"/>
      <c r="W17" s="363" t="e">
        <f t="shared" si="7"/>
        <v>#DIV/0!</v>
      </c>
      <c r="X17" s="577"/>
      <c r="Y17" s="363" t="e">
        <f>X17/H17*100</f>
        <v>#DIV/0!</v>
      </c>
      <c r="Z17" s="577"/>
      <c r="AA17" s="363" t="e">
        <f t="shared" si="9"/>
        <v>#DIV/0!</v>
      </c>
      <c r="AB17" s="577"/>
      <c r="AC17" s="363" t="e">
        <f t="shared" si="10"/>
        <v>#DIV/0!</v>
      </c>
      <c r="AD17" s="130">
        <v>1</v>
      </c>
      <c r="AE17" s="120">
        <v>0</v>
      </c>
      <c r="AF17" s="120" t="s">
        <v>2413</v>
      </c>
    </row>
    <row r="18" spans="1:32" s="130" customFormat="1" ht="18" customHeight="1">
      <c r="A18" s="50">
        <v>10</v>
      </c>
      <c r="B18" s="49" t="s">
        <v>2273</v>
      </c>
      <c r="C18" s="29">
        <v>9</v>
      </c>
      <c r="D18" s="29" t="s">
        <v>2274</v>
      </c>
      <c r="E18" s="29" t="s">
        <v>2274</v>
      </c>
      <c r="F18" s="29" t="s">
        <v>2151</v>
      </c>
      <c r="G18" s="574"/>
      <c r="H18" s="574"/>
      <c r="I18" s="367" t="e">
        <f t="shared" si="0"/>
        <v>#DIV/0!</v>
      </c>
      <c r="J18" s="616"/>
      <c r="K18" s="363" t="e">
        <f t="shared" si="1"/>
        <v>#DIV/0!</v>
      </c>
      <c r="L18" s="577"/>
      <c r="M18" s="363" t="e">
        <f t="shared" si="2"/>
        <v>#DIV/0!</v>
      </c>
      <c r="N18" s="577"/>
      <c r="O18" s="363" t="e">
        <f t="shared" si="3"/>
        <v>#DIV/0!</v>
      </c>
      <c r="P18" s="577"/>
      <c r="Q18" s="363" t="e">
        <f t="shared" si="4"/>
        <v>#DIV/0!</v>
      </c>
      <c r="R18" s="577"/>
      <c r="S18" s="363" t="e">
        <f t="shared" si="5"/>
        <v>#DIV/0!</v>
      </c>
      <c r="T18" s="577"/>
      <c r="U18" s="363" t="e">
        <f t="shared" si="6"/>
        <v>#DIV/0!</v>
      </c>
      <c r="V18" s="577"/>
      <c r="W18" s="363" t="e">
        <f t="shared" si="7"/>
        <v>#DIV/0!</v>
      </c>
      <c r="X18" s="577"/>
      <c r="Y18" s="363" t="e">
        <f t="shared" si="8"/>
        <v>#DIV/0!</v>
      </c>
      <c r="Z18" s="577"/>
      <c r="AA18" s="363" t="e">
        <f t="shared" si="9"/>
        <v>#DIV/0!</v>
      </c>
      <c r="AB18" s="577"/>
      <c r="AC18" s="363" t="e">
        <f t="shared" si="10"/>
        <v>#DIV/0!</v>
      </c>
      <c r="AD18" s="130">
        <v>1</v>
      </c>
      <c r="AE18" s="120">
        <v>0</v>
      </c>
      <c r="AF18" s="120" t="s">
        <v>2413</v>
      </c>
    </row>
    <row r="19" spans="1:32" s="130" customFormat="1" ht="18" customHeight="1">
      <c r="A19" s="50">
        <v>11</v>
      </c>
      <c r="B19" s="49" t="s">
        <v>2275</v>
      </c>
      <c r="C19" s="29">
        <v>3</v>
      </c>
      <c r="D19" s="29" t="s">
        <v>2276</v>
      </c>
      <c r="E19" s="29" t="s">
        <v>2276</v>
      </c>
      <c r="F19" s="29" t="s">
        <v>2151</v>
      </c>
      <c r="G19" s="574"/>
      <c r="H19" s="574"/>
      <c r="I19" s="367" t="e">
        <f t="shared" si="0"/>
        <v>#DIV/0!</v>
      </c>
      <c r="J19" s="616"/>
      <c r="K19" s="363" t="e">
        <f t="shared" si="1"/>
        <v>#DIV/0!</v>
      </c>
      <c r="L19" s="577"/>
      <c r="M19" s="363" t="e">
        <f t="shared" si="2"/>
        <v>#DIV/0!</v>
      </c>
      <c r="N19" s="577"/>
      <c r="O19" s="363" t="e">
        <f t="shared" si="3"/>
        <v>#DIV/0!</v>
      </c>
      <c r="P19" s="577"/>
      <c r="Q19" s="363" t="e">
        <f t="shared" si="4"/>
        <v>#DIV/0!</v>
      </c>
      <c r="R19" s="577"/>
      <c r="S19" s="363" t="e">
        <f t="shared" si="5"/>
        <v>#DIV/0!</v>
      </c>
      <c r="T19" s="577"/>
      <c r="U19" s="363" t="e">
        <f t="shared" si="6"/>
        <v>#DIV/0!</v>
      </c>
      <c r="V19" s="577"/>
      <c r="W19" s="363" t="e">
        <f t="shared" si="7"/>
        <v>#DIV/0!</v>
      </c>
      <c r="X19" s="577"/>
      <c r="Y19" s="363" t="e">
        <f t="shared" si="8"/>
        <v>#DIV/0!</v>
      </c>
      <c r="Z19" s="577"/>
      <c r="AA19" s="363" t="e">
        <f t="shared" si="9"/>
        <v>#DIV/0!</v>
      </c>
      <c r="AB19" s="577"/>
      <c r="AC19" s="363" t="e">
        <f t="shared" si="10"/>
        <v>#DIV/0!</v>
      </c>
      <c r="AD19" s="130">
        <v>1</v>
      </c>
      <c r="AE19" s="120">
        <v>0</v>
      </c>
      <c r="AF19" s="120" t="s">
        <v>2413</v>
      </c>
    </row>
    <row r="20" spans="1:32" s="130" customFormat="1" ht="18" customHeight="1">
      <c r="A20" s="50">
        <v>12</v>
      </c>
      <c r="B20" s="49" t="s">
        <v>2277</v>
      </c>
      <c r="C20" s="29">
        <v>5</v>
      </c>
      <c r="D20" s="29" t="s">
        <v>2278</v>
      </c>
      <c r="E20" s="29" t="s">
        <v>2278</v>
      </c>
      <c r="F20" s="29" t="s">
        <v>2151</v>
      </c>
      <c r="G20" s="574"/>
      <c r="H20" s="574"/>
      <c r="I20" s="367" t="e">
        <f t="shared" si="0"/>
        <v>#DIV/0!</v>
      </c>
      <c r="J20" s="616"/>
      <c r="K20" s="363" t="e">
        <f t="shared" si="1"/>
        <v>#DIV/0!</v>
      </c>
      <c r="L20" s="577"/>
      <c r="M20" s="363" t="e">
        <f t="shared" si="2"/>
        <v>#DIV/0!</v>
      </c>
      <c r="N20" s="577"/>
      <c r="O20" s="363" t="e">
        <f t="shared" si="3"/>
        <v>#DIV/0!</v>
      </c>
      <c r="P20" s="577"/>
      <c r="Q20" s="363" t="e">
        <f t="shared" si="4"/>
        <v>#DIV/0!</v>
      </c>
      <c r="R20" s="577"/>
      <c r="S20" s="363" t="e">
        <f t="shared" si="5"/>
        <v>#DIV/0!</v>
      </c>
      <c r="T20" s="577"/>
      <c r="U20" s="363" t="e">
        <f t="shared" si="6"/>
        <v>#DIV/0!</v>
      </c>
      <c r="V20" s="577"/>
      <c r="W20" s="363" t="e">
        <f t="shared" si="7"/>
        <v>#DIV/0!</v>
      </c>
      <c r="X20" s="577"/>
      <c r="Y20" s="363" t="e">
        <f t="shared" si="8"/>
        <v>#DIV/0!</v>
      </c>
      <c r="Z20" s="577"/>
      <c r="AA20" s="363" t="e">
        <f t="shared" si="9"/>
        <v>#DIV/0!</v>
      </c>
      <c r="AB20" s="577"/>
      <c r="AC20" s="363" t="e">
        <f t="shared" si="10"/>
        <v>#DIV/0!</v>
      </c>
      <c r="AD20" s="130">
        <v>1</v>
      </c>
      <c r="AE20" s="120">
        <v>0</v>
      </c>
      <c r="AF20" s="120" t="s">
        <v>2413</v>
      </c>
    </row>
    <row r="21" spans="1:32" s="130" customFormat="1" ht="18" customHeight="1">
      <c r="A21" s="50">
        <v>13</v>
      </c>
      <c r="B21" s="49" t="s">
        <v>2279</v>
      </c>
      <c r="C21" s="29">
        <v>13</v>
      </c>
      <c r="D21" s="29" t="s">
        <v>2280</v>
      </c>
      <c r="E21" s="29" t="s">
        <v>2281</v>
      </c>
      <c r="F21" s="29" t="s">
        <v>2151</v>
      </c>
      <c r="G21" s="574"/>
      <c r="H21" s="574"/>
      <c r="I21" s="367" t="e">
        <f t="shared" si="0"/>
        <v>#DIV/0!</v>
      </c>
      <c r="J21" s="616"/>
      <c r="K21" s="363" t="e">
        <f t="shared" si="1"/>
        <v>#DIV/0!</v>
      </c>
      <c r="L21" s="577"/>
      <c r="M21" s="363" t="e">
        <f t="shared" si="2"/>
        <v>#DIV/0!</v>
      </c>
      <c r="N21" s="577"/>
      <c r="O21" s="363" t="e">
        <f t="shared" si="3"/>
        <v>#DIV/0!</v>
      </c>
      <c r="P21" s="577"/>
      <c r="Q21" s="363" t="e">
        <f t="shared" si="4"/>
        <v>#DIV/0!</v>
      </c>
      <c r="R21" s="577"/>
      <c r="S21" s="363" t="e">
        <f t="shared" si="5"/>
        <v>#DIV/0!</v>
      </c>
      <c r="T21" s="577"/>
      <c r="U21" s="363" t="e">
        <f t="shared" si="6"/>
        <v>#DIV/0!</v>
      </c>
      <c r="V21" s="577"/>
      <c r="W21" s="363" t="e">
        <f t="shared" si="7"/>
        <v>#DIV/0!</v>
      </c>
      <c r="X21" s="577"/>
      <c r="Y21" s="363" t="e">
        <f t="shared" si="8"/>
        <v>#DIV/0!</v>
      </c>
      <c r="Z21" s="577"/>
      <c r="AA21" s="363" t="e">
        <f t="shared" si="9"/>
        <v>#DIV/0!</v>
      </c>
      <c r="AB21" s="577"/>
      <c r="AC21" s="363" t="e">
        <f t="shared" si="10"/>
        <v>#DIV/0!</v>
      </c>
      <c r="AD21" s="130">
        <v>1</v>
      </c>
      <c r="AE21" s="120">
        <v>0</v>
      </c>
      <c r="AF21" s="120" t="s">
        <v>2413</v>
      </c>
    </row>
    <row r="22" spans="1:32" s="130" customFormat="1" ht="18" customHeight="1">
      <c r="A22" s="50">
        <v>14</v>
      </c>
      <c r="B22" s="49" t="s">
        <v>2282</v>
      </c>
      <c r="C22" s="29">
        <v>18</v>
      </c>
      <c r="D22" s="29" t="s">
        <v>976</v>
      </c>
      <c r="E22" s="29" t="s">
        <v>2283</v>
      </c>
      <c r="F22" s="29" t="s">
        <v>2151</v>
      </c>
      <c r="G22" s="574"/>
      <c r="H22" s="574"/>
      <c r="I22" s="367" t="e">
        <f t="shared" si="0"/>
        <v>#DIV/0!</v>
      </c>
      <c r="J22" s="616"/>
      <c r="K22" s="363" t="e">
        <f t="shared" si="1"/>
        <v>#DIV/0!</v>
      </c>
      <c r="L22" s="577"/>
      <c r="M22" s="363" t="e">
        <f t="shared" si="2"/>
        <v>#DIV/0!</v>
      </c>
      <c r="N22" s="577"/>
      <c r="O22" s="363" t="e">
        <f t="shared" si="3"/>
        <v>#DIV/0!</v>
      </c>
      <c r="P22" s="577"/>
      <c r="Q22" s="363" t="e">
        <f t="shared" si="4"/>
        <v>#DIV/0!</v>
      </c>
      <c r="R22" s="577"/>
      <c r="S22" s="363" t="e">
        <f t="shared" si="5"/>
        <v>#DIV/0!</v>
      </c>
      <c r="T22" s="577"/>
      <c r="U22" s="363" t="e">
        <f t="shared" si="6"/>
        <v>#DIV/0!</v>
      </c>
      <c r="V22" s="577"/>
      <c r="W22" s="363" t="e">
        <f t="shared" si="7"/>
        <v>#DIV/0!</v>
      </c>
      <c r="X22" s="577"/>
      <c r="Y22" s="363" t="e">
        <f t="shared" si="8"/>
        <v>#DIV/0!</v>
      </c>
      <c r="Z22" s="577"/>
      <c r="AA22" s="363" t="e">
        <f t="shared" si="9"/>
        <v>#DIV/0!</v>
      </c>
      <c r="AB22" s="577"/>
      <c r="AC22" s="363" t="e">
        <f t="shared" si="10"/>
        <v>#DIV/0!</v>
      </c>
      <c r="AD22" s="130">
        <v>1</v>
      </c>
      <c r="AE22" s="120">
        <v>0</v>
      </c>
      <c r="AF22" s="120" t="s">
        <v>2413</v>
      </c>
    </row>
    <row r="23" spans="1:32" s="130" customFormat="1" ht="18" customHeight="1">
      <c r="A23" s="50">
        <v>15</v>
      </c>
      <c r="B23" s="49" t="s">
        <v>2284</v>
      </c>
      <c r="C23" s="29">
        <v>21</v>
      </c>
      <c r="D23" s="29" t="s">
        <v>2285</v>
      </c>
      <c r="E23" s="29" t="s">
        <v>2286</v>
      </c>
      <c r="F23" s="29" t="s">
        <v>2151</v>
      </c>
      <c r="G23" s="574"/>
      <c r="H23" s="574"/>
      <c r="I23" s="367" t="e">
        <f t="shared" si="0"/>
        <v>#DIV/0!</v>
      </c>
      <c r="J23" s="616"/>
      <c r="K23" s="363" t="e">
        <f t="shared" si="1"/>
        <v>#DIV/0!</v>
      </c>
      <c r="L23" s="577"/>
      <c r="M23" s="363" t="e">
        <f t="shared" si="2"/>
        <v>#DIV/0!</v>
      </c>
      <c r="N23" s="577"/>
      <c r="O23" s="363" t="e">
        <f t="shared" si="3"/>
        <v>#DIV/0!</v>
      </c>
      <c r="P23" s="577"/>
      <c r="Q23" s="363" t="e">
        <f t="shared" si="4"/>
        <v>#DIV/0!</v>
      </c>
      <c r="R23" s="577"/>
      <c r="S23" s="363" t="e">
        <f t="shared" si="5"/>
        <v>#DIV/0!</v>
      </c>
      <c r="T23" s="577"/>
      <c r="U23" s="363" t="e">
        <f t="shared" si="6"/>
        <v>#DIV/0!</v>
      </c>
      <c r="V23" s="577"/>
      <c r="W23" s="363" t="e">
        <f t="shared" si="7"/>
        <v>#DIV/0!</v>
      </c>
      <c r="X23" s="577"/>
      <c r="Y23" s="363" t="e">
        <f t="shared" si="8"/>
        <v>#DIV/0!</v>
      </c>
      <c r="Z23" s="577"/>
      <c r="AA23" s="363" t="e">
        <f t="shared" si="9"/>
        <v>#DIV/0!</v>
      </c>
      <c r="AB23" s="577"/>
      <c r="AC23" s="363" t="e">
        <f t="shared" si="10"/>
        <v>#DIV/0!</v>
      </c>
      <c r="AD23" s="130">
        <v>1</v>
      </c>
      <c r="AE23" s="120">
        <v>0</v>
      </c>
      <c r="AF23" s="120" t="s">
        <v>2413</v>
      </c>
    </row>
    <row r="24" spans="1:32" ht="18" customHeight="1"/>
    <row r="25" spans="1:32" ht="18" customHeight="1"/>
    <row r="26" spans="1:32" ht="18" customHeight="1"/>
    <row r="27" spans="1:32" ht="18" customHeight="1"/>
    <row r="28" spans="1:32" ht="18" customHeight="1"/>
    <row r="29" spans="1:32" ht="18" customHeight="1">
      <c r="A29" s="628"/>
      <c r="B29" s="629"/>
      <c r="C29" s="628"/>
      <c r="D29" s="628"/>
      <c r="E29" s="628"/>
      <c r="F29" s="628"/>
      <c r="G29" s="630"/>
      <c r="H29" s="630"/>
      <c r="I29" s="631"/>
      <c r="J29" s="632"/>
      <c r="K29" s="631"/>
      <c r="L29" s="628"/>
      <c r="M29" s="631"/>
      <c r="N29" s="628"/>
      <c r="O29" s="631"/>
      <c r="P29" s="628"/>
      <c r="Q29" s="631"/>
      <c r="R29" s="628"/>
      <c r="S29" s="631"/>
      <c r="T29" s="628"/>
      <c r="U29" s="631"/>
      <c r="V29" s="628"/>
      <c r="W29" s="631"/>
      <c r="X29" s="628"/>
      <c r="Y29" s="631"/>
      <c r="Z29" s="631"/>
      <c r="AA29" s="631"/>
      <c r="AB29" s="631"/>
      <c r="AC29" s="631"/>
    </row>
    <row r="30" spans="1:32" s="643" customFormat="1" ht="18" customHeight="1">
      <c r="A30" s="943" t="s">
        <v>2404</v>
      </c>
      <c r="B30" s="943"/>
      <c r="C30" s="943"/>
      <c r="D30" s="943"/>
      <c r="E30" s="943"/>
      <c r="F30" s="943"/>
      <c r="G30" s="943"/>
      <c r="H30" s="943"/>
      <c r="I30" s="943"/>
      <c r="J30" s="943"/>
      <c r="K30" s="943"/>
      <c r="L30" s="943"/>
      <c r="M30" s="943"/>
      <c r="N30" s="943"/>
      <c r="O30" s="943"/>
      <c r="P30" s="943"/>
      <c r="Q30" s="943"/>
      <c r="R30" s="943"/>
      <c r="S30" s="943"/>
      <c r="T30" s="943"/>
      <c r="U30" s="943"/>
      <c r="V30" s="943"/>
      <c r="W30" s="943"/>
      <c r="X30" s="943"/>
      <c r="Y30" s="943"/>
      <c r="Z30" s="943"/>
      <c r="AA30" s="943"/>
      <c r="AB30" s="943"/>
      <c r="AC30" s="943"/>
    </row>
    <row r="31" spans="1:32" ht="18" customHeight="1">
      <c r="A31" s="944" t="s">
        <v>124</v>
      </c>
      <c r="B31" s="944"/>
      <c r="C31" s="944"/>
      <c r="D31" s="944"/>
      <c r="E31" s="944"/>
      <c r="F31" s="944"/>
      <c r="G31" s="944"/>
      <c r="H31" s="944"/>
      <c r="I31" s="944"/>
      <c r="J31" s="944"/>
      <c r="K31" s="944"/>
      <c r="L31" s="944"/>
      <c r="M31" s="944"/>
      <c r="N31" s="944"/>
      <c r="O31" s="944"/>
      <c r="P31" s="944"/>
      <c r="Q31" s="944"/>
      <c r="R31" s="944"/>
      <c r="S31" s="944"/>
      <c r="T31" s="944"/>
      <c r="U31" s="944"/>
      <c r="V31" s="944"/>
      <c r="W31" s="944"/>
      <c r="X31" s="944"/>
      <c r="Y31" s="944"/>
      <c r="Z31" s="944"/>
      <c r="AA31" s="944"/>
      <c r="AB31" s="944"/>
      <c r="AC31" s="944"/>
    </row>
    <row r="32" spans="1:32" ht="18" customHeight="1">
      <c r="A32" s="644"/>
      <c r="B32" s="945" t="s">
        <v>2310</v>
      </c>
      <c r="C32" s="945"/>
      <c r="D32" s="945"/>
      <c r="E32" s="945"/>
      <c r="F32" s="945"/>
      <c r="G32" s="945"/>
      <c r="H32" s="945"/>
      <c r="I32" s="945"/>
      <c r="J32" s="945"/>
      <c r="K32" s="945"/>
      <c r="L32" s="945"/>
      <c r="M32" s="945"/>
      <c r="N32" s="945"/>
      <c r="O32" s="945"/>
      <c r="P32" s="945"/>
      <c r="Q32" s="945"/>
      <c r="R32" s="945"/>
      <c r="S32" s="945"/>
      <c r="T32" s="945"/>
      <c r="U32" s="945"/>
      <c r="V32" s="945"/>
      <c r="W32" s="945"/>
      <c r="X32" s="945"/>
      <c r="Y32" s="945"/>
      <c r="Z32" s="945"/>
      <c r="AA32" s="945"/>
      <c r="AB32" s="945"/>
      <c r="AC32" s="945"/>
    </row>
    <row r="33" spans="1:32" ht="18" customHeight="1">
      <c r="A33" s="644"/>
      <c r="B33" s="945" t="s">
        <v>2311</v>
      </c>
      <c r="C33" s="945"/>
      <c r="D33" s="945"/>
      <c r="E33" s="945"/>
      <c r="F33" s="945"/>
      <c r="G33" s="645"/>
      <c r="H33" s="645"/>
      <c r="I33" s="646"/>
      <c r="J33" s="647"/>
      <c r="K33" s="646"/>
      <c r="L33" s="648"/>
      <c r="M33" s="646"/>
      <c r="N33" s="648"/>
      <c r="O33" s="646"/>
      <c r="P33" s="648"/>
      <c r="Q33" s="646"/>
      <c r="R33" s="648"/>
      <c r="S33" s="646"/>
      <c r="T33" s="648"/>
      <c r="U33" s="646"/>
      <c r="V33" s="648"/>
      <c r="W33" s="646"/>
      <c r="X33" s="648"/>
      <c r="Y33" s="646"/>
      <c r="Z33" s="648"/>
      <c r="AA33" s="646"/>
      <c r="AB33" s="648"/>
      <c r="AC33" s="646"/>
    </row>
    <row r="34" spans="1:32" ht="18" customHeight="1">
      <c r="A34" s="622"/>
      <c r="B34" s="627"/>
      <c r="C34" s="626"/>
      <c r="D34" s="626"/>
      <c r="E34" s="626"/>
      <c r="F34" s="626"/>
      <c r="G34" s="623"/>
      <c r="H34" s="623"/>
      <c r="I34" s="624"/>
      <c r="J34" s="625"/>
      <c r="K34" s="624"/>
      <c r="L34" s="626"/>
      <c r="M34" s="624"/>
      <c r="N34" s="626"/>
      <c r="O34" s="624"/>
      <c r="P34" s="626"/>
      <c r="Q34" s="624"/>
      <c r="R34" s="626"/>
      <c r="S34" s="624"/>
      <c r="T34" s="626"/>
      <c r="U34" s="624"/>
      <c r="V34" s="626"/>
      <c r="W34" s="624"/>
      <c r="X34" s="626"/>
      <c r="Y34" s="624"/>
      <c r="Z34" s="626"/>
      <c r="AA34" s="624"/>
      <c r="AB34" s="626"/>
      <c r="AC34" s="624"/>
    </row>
    <row r="35" spans="1:32" ht="18" customHeight="1">
      <c r="A35" s="622"/>
      <c r="B35" s="627"/>
      <c r="C35" s="626"/>
      <c r="D35" s="626"/>
      <c r="E35" s="626"/>
      <c r="F35" s="626"/>
      <c r="G35" s="623"/>
      <c r="H35" s="623"/>
      <c r="I35" s="624"/>
      <c r="J35" s="625"/>
      <c r="K35" s="624"/>
      <c r="L35" s="626"/>
      <c r="M35" s="624"/>
      <c r="N35" s="626"/>
      <c r="O35" s="624"/>
      <c r="P35" s="626"/>
      <c r="Q35" s="624"/>
      <c r="R35" s="626"/>
      <c r="S35" s="624"/>
      <c r="T35" s="626"/>
      <c r="U35" s="624"/>
      <c r="V35" s="626"/>
      <c r="W35" s="624"/>
      <c r="X35" s="626"/>
      <c r="Y35" s="624"/>
      <c r="Z35" s="626"/>
      <c r="AA35" s="624"/>
      <c r="AB35" s="626"/>
      <c r="AC35" s="624"/>
    </row>
    <row r="36" spans="1:32" ht="18" customHeight="1">
      <c r="A36" s="914" t="s">
        <v>940</v>
      </c>
      <c r="B36" s="914" t="s">
        <v>122</v>
      </c>
      <c r="C36" s="914" t="s">
        <v>943</v>
      </c>
      <c r="D36" s="914" t="s">
        <v>944</v>
      </c>
      <c r="E36" s="914" t="s">
        <v>945</v>
      </c>
      <c r="F36" s="914" t="s">
        <v>1139</v>
      </c>
      <c r="G36" s="917" t="s">
        <v>946</v>
      </c>
      <c r="H36" s="917" t="s">
        <v>1853</v>
      </c>
      <c r="I36" s="946" t="s">
        <v>1852</v>
      </c>
      <c r="J36" s="924" t="s">
        <v>928</v>
      </c>
      <c r="K36" s="925"/>
      <c r="L36" s="928" t="s">
        <v>929</v>
      </c>
      <c r="M36" s="929"/>
      <c r="N36" s="929"/>
      <c r="O36" s="929"/>
      <c r="P36" s="929"/>
      <c r="Q36" s="929"/>
      <c r="R36" s="929"/>
      <c r="S36" s="929"/>
      <c r="T36" s="929"/>
      <c r="U36" s="929"/>
      <c r="V36" s="929"/>
      <c r="W36" s="929"/>
      <c r="X36" s="929"/>
      <c r="Y36" s="929"/>
      <c r="Z36" s="929"/>
      <c r="AA36" s="929"/>
      <c r="AB36" s="929"/>
      <c r="AC36" s="930"/>
    </row>
    <row r="37" spans="1:32" ht="18" customHeight="1">
      <c r="A37" s="935"/>
      <c r="B37" s="935"/>
      <c r="C37" s="935"/>
      <c r="D37" s="935"/>
      <c r="E37" s="935"/>
      <c r="F37" s="915"/>
      <c r="G37" s="918"/>
      <c r="H37" s="918"/>
      <c r="I37" s="947"/>
      <c r="J37" s="926"/>
      <c r="K37" s="927"/>
      <c r="L37" s="928" t="s">
        <v>930</v>
      </c>
      <c r="M37" s="930"/>
      <c r="N37" s="928" t="s">
        <v>931</v>
      </c>
      <c r="O37" s="930"/>
      <c r="P37" s="928" t="s">
        <v>932</v>
      </c>
      <c r="Q37" s="930"/>
      <c r="R37" s="928" t="s">
        <v>933</v>
      </c>
      <c r="S37" s="930"/>
      <c r="T37" s="928" t="s">
        <v>934</v>
      </c>
      <c r="U37" s="930"/>
      <c r="V37" s="928" t="s">
        <v>935</v>
      </c>
      <c r="W37" s="930"/>
      <c r="X37" s="928" t="s">
        <v>936</v>
      </c>
      <c r="Y37" s="930"/>
      <c r="Z37" s="928" t="s">
        <v>950</v>
      </c>
      <c r="AA37" s="930"/>
      <c r="AB37" s="928" t="s">
        <v>951</v>
      </c>
      <c r="AC37" s="930"/>
    </row>
    <row r="38" spans="1:32" ht="54" customHeight="1">
      <c r="A38" s="936"/>
      <c r="B38" s="936"/>
      <c r="C38" s="936"/>
      <c r="D38" s="936"/>
      <c r="E38" s="936"/>
      <c r="F38" s="916"/>
      <c r="G38" s="919"/>
      <c r="H38" s="919"/>
      <c r="I38" s="948"/>
      <c r="J38" s="616" t="s">
        <v>937</v>
      </c>
      <c r="K38" s="638" t="s">
        <v>949</v>
      </c>
      <c r="L38" s="577" t="s">
        <v>937</v>
      </c>
      <c r="M38" s="638" t="s">
        <v>949</v>
      </c>
      <c r="N38" s="577" t="s">
        <v>937</v>
      </c>
      <c r="O38" s="638" t="s">
        <v>949</v>
      </c>
      <c r="P38" s="577" t="s">
        <v>937</v>
      </c>
      <c r="Q38" s="638" t="s">
        <v>949</v>
      </c>
      <c r="R38" s="577" t="s">
        <v>937</v>
      </c>
      <c r="S38" s="638" t="s">
        <v>949</v>
      </c>
      <c r="T38" s="577" t="s">
        <v>937</v>
      </c>
      <c r="U38" s="638" t="s">
        <v>949</v>
      </c>
      <c r="V38" s="577" t="s">
        <v>937</v>
      </c>
      <c r="W38" s="638" t="s">
        <v>949</v>
      </c>
      <c r="X38" s="577" t="s">
        <v>937</v>
      </c>
      <c r="Y38" s="638" t="s">
        <v>949</v>
      </c>
      <c r="Z38" s="577" t="s">
        <v>937</v>
      </c>
      <c r="AA38" s="638" t="s">
        <v>949</v>
      </c>
      <c r="AB38" s="577" t="s">
        <v>937</v>
      </c>
      <c r="AC38" s="638" t="s">
        <v>949</v>
      </c>
    </row>
    <row r="39" spans="1:32" s="130" customFormat="1" ht="18" customHeight="1">
      <c r="A39" s="50">
        <v>16</v>
      </c>
      <c r="B39" s="49" t="s">
        <v>2287</v>
      </c>
      <c r="C39" s="29">
        <v>18</v>
      </c>
      <c r="D39" s="29" t="s">
        <v>2288</v>
      </c>
      <c r="E39" s="29" t="s">
        <v>2289</v>
      </c>
      <c r="F39" s="29" t="s">
        <v>2151</v>
      </c>
      <c r="G39" s="148"/>
      <c r="H39" s="148"/>
      <c r="I39" s="367" t="e">
        <f t="shared" ref="I39:I49" si="11">H39/G39*100</f>
        <v>#DIV/0!</v>
      </c>
      <c r="J39" s="617"/>
      <c r="K39" s="363" t="e">
        <f t="shared" ref="K39:K49" si="12">J39/H39*100</f>
        <v>#DIV/0!</v>
      </c>
      <c r="L39" s="29"/>
      <c r="M39" s="363" t="e">
        <f t="shared" ref="M39:M49" si="13">L39/H39*100</f>
        <v>#DIV/0!</v>
      </c>
      <c r="N39" s="29"/>
      <c r="O39" s="363" t="e">
        <f t="shared" ref="O39:O49" si="14">N39/H39*100</f>
        <v>#DIV/0!</v>
      </c>
      <c r="P39" s="29"/>
      <c r="Q39" s="363" t="e">
        <f t="shared" ref="Q39:Q49" si="15">P39/H39*100</f>
        <v>#DIV/0!</v>
      </c>
      <c r="R39" s="29"/>
      <c r="S39" s="363" t="e">
        <f t="shared" ref="S39:S49" si="16">R39/H39*100</f>
        <v>#DIV/0!</v>
      </c>
      <c r="T39" s="29"/>
      <c r="U39" s="363" t="e">
        <f t="shared" ref="U39:U49" si="17">T39/H39*100</f>
        <v>#DIV/0!</v>
      </c>
      <c r="V39" s="29"/>
      <c r="W39" s="363" t="e">
        <f t="shared" ref="W39:W49" si="18">V39/H39*100</f>
        <v>#DIV/0!</v>
      </c>
      <c r="X39" s="29"/>
      <c r="Y39" s="363" t="e">
        <f t="shared" ref="Y39:Y49" si="19">X39/H39*100</f>
        <v>#DIV/0!</v>
      </c>
      <c r="Z39" s="618"/>
      <c r="AA39" s="363" t="e">
        <f t="shared" ref="AA39:AA49" si="20">Z39/H39*100</f>
        <v>#DIV/0!</v>
      </c>
      <c r="AB39" s="618"/>
      <c r="AC39" s="363" t="e">
        <f t="shared" ref="AC39:AC49" si="21">AB39/H39*100</f>
        <v>#DIV/0!</v>
      </c>
      <c r="AD39" s="130">
        <v>1</v>
      </c>
      <c r="AE39" s="120">
        <v>0</v>
      </c>
      <c r="AF39" s="120" t="s">
        <v>2413</v>
      </c>
    </row>
    <row r="40" spans="1:32" s="130" customFormat="1" ht="18" customHeight="1">
      <c r="A40" s="50">
        <v>17</v>
      </c>
      <c r="B40" s="49" t="s">
        <v>2290</v>
      </c>
      <c r="C40" s="29"/>
      <c r="D40" s="29" t="s">
        <v>2291</v>
      </c>
      <c r="E40" s="29" t="s">
        <v>2291</v>
      </c>
      <c r="F40" s="29" t="s">
        <v>2151</v>
      </c>
      <c r="G40" s="148"/>
      <c r="H40" s="148"/>
      <c r="I40" s="367" t="e">
        <f t="shared" si="11"/>
        <v>#DIV/0!</v>
      </c>
      <c r="J40" s="617"/>
      <c r="K40" s="363" t="e">
        <f t="shared" si="12"/>
        <v>#DIV/0!</v>
      </c>
      <c r="L40" s="29"/>
      <c r="M40" s="363" t="e">
        <f t="shared" si="13"/>
        <v>#DIV/0!</v>
      </c>
      <c r="N40" s="29"/>
      <c r="O40" s="363" t="e">
        <f t="shared" si="14"/>
        <v>#DIV/0!</v>
      </c>
      <c r="P40" s="29"/>
      <c r="Q40" s="363" t="e">
        <f t="shared" si="15"/>
        <v>#DIV/0!</v>
      </c>
      <c r="R40" s="29"/>
      <c r="S40" s="363" t="e">
        <f t="shared" si="16"/>
        <v>#DIV/0!</v>
      </c>
      <c r="T40" s="29"/>
      <c r="U40" s="363" t="e">
        <f t="shared" si="17"/>
        <v>#DIV/0!</v>
      </c>
      <c r="V40" s="29"/>
      <c r="W40" s="363" t="e">
        <f t="shared" si="18"/>
        <v>#DIV/0!</v>
      </c>
      <c r="X40" s="29"/>
      <c r="Y40" s="363" t="e">
        <f t="shared" si="19"/>
        <v>#DIV/0!</v>
      </c>
      <c r="Z40" s="618"/>
      <c r="AA40" s="363" t="e">
        <f t="shared" si="20"/>
        <v>#DIV/0!</v>
      </c>
      <c r="AB40" s="618"/>
      <c r="AC40" s="363" t="e">
        <f t="shared" si="21"/>
        <v>#DIV/0!</v>
      </c>
      <c r="AD40" s="130">
        <v>1</v>
      </c>
      <c r="AE40" s="120">
        <v>0</v>
      </c>
      <c r="AF40" s="120" t="s">
        <v>2413</v>
      </c>
    </row>
    <row r="41" spans="1:32" ht="18" customHeight="1">
      <c r="A41" s="50">
        <v>18</v>
      </c>
      <c r="B41" s="49" t="s">
        <v>2292</v>
      </c>
      <c r="C41" s="29">
        <v>12</v>
      </c>
      <c r="D41" s="29" t="s">
        <v>2293</v>
      </c>
      <c r="E41" s="29" t="s">
        <v>2293</v>
      </c>
      <c r="F41" s="29" t="s">
        <v>2151</v>
      </c>
      <c r="G41" s="289">
        <v>66</v>
      </c>
      <c r="H41" s="289">
        <v>35</v>
      </c>
      <c r="I41" s="367">
        <f t="shared" si="11"/>
        <v>53.030303030303031</v>
      </c>
      <c r="J41" s="569">
        <v>1</v>
      </c>
      <c r="K41" s="363">
        <f t="shared" si="12"/>
        <v>2.8571428571428572</v>
      </c>
      <c r="L41" s="29">
        <v>0</v>
      </c>
      <c r="M41" s="363">
        <f t="shared" si="13"/>
        <v>0</v>
      </c>
      <c r="N41" s="29">
        <v>0</v>
      </c>
      <c r="O41" s="363">
        <f t="shared" si="14"/>
        <v>0</v>
      </c>
      <c r="P41" s="569">
        <v>1</v>
      </c>
      <c r="Q41" s="363">
        <f t="shared" si="15"/>
        <v>2.8571428571428572</v>
      </c>
      <c r="R41" s="570">
        <v>0</v>
      </c>
      <c r="S41" s="363">
        <f t="shared" si="16"/>
        <v>0</v>
      </c>
      <c r="T41" s="570">
        <v>0</v>
      </c>
      <c r="U41" s="363">
        <f t="shared" si="17"/>
        <v>0</v>
      </c>
      <c r="V41" s="570">
        <v>0</v>
      </c>
      <c r="W41" s="363">
        <f t="shared" si="18"/>
        <v>0</v>
      </c>
      <c r="X41" s="570">
        <v>0</v>
      </c>
      <c r="Y41" s="363">
        <f t="shared" si="19"/>
        <v>0</v>
      </c>
      <c r="Z41" s="570">
        <v>0</v>
      </c>
      <c r="AA41" s="363">
        <f t="shared" si="20"/>
        <v>0</v>
      </c>
      <c r="AB41" s="570">
        <v>0</v>
      </c>
      <c r="AC41" s="363">
        <f t="shared" si="21"/>
        <v>0</v>
      </c>
      <c r="AD41" s="130">
        <v>1</v>
      </c>
      <c r="AE41" s="120">
        <v>1</v>
      </c>
    </row>
    <row r="42" spans="1:32" ht="18" customHeight="1">
      <c r="A42" s="50">
        <v>19</v>
      </c>
      <c r="B42" s="49" t="s">
        <v>2294</v>
      </c>
      <c r="C42" s="29">
        <v>3</v>
      </c>
      <c r="D42" s="29" t="s">
        <v>2295</v>
      </c>
      <c r="E42" s="29" t="s">
        <v>2296</v>
      </c>
      <c r="F42" s="29" t="s">
        <v>2151</v>
      </c>
      <c r="G42" s="289">
        <v>161</v>
      </c>
      <c r="H42" s="289">
        <v>61</v>
      </c>
      <c r="I42" s="367">
        <f t="shared" si="11"/>
        <v>37.888198757763973</v>
      </c>
      <c r="J42" s="569">
        <v>0</v>
      </c>
      <c r="K42" s="363">
        <f t="shared" si="12"/>
        <v>0</v>
      </c>
      <c r="L42" s="570">
        <v>0</v>
      </c>
      <c r="M42" s="363">
        <f t="shared" si="13"/>
        <v>0</v>
      </c>
      <c r="N42" s="570">
        <v>0</v>
      </c>
      <c r="O42" s="363">
        <f t="shared" si="14"/>
        <v>0</v>
      </c>
      <c r="P42" s="570">
        <v>0</v>
      </c>
      <c r="Q42" s="363">
        <f t="shared" si="15"/>
        <v>0</v>
      </c>
      <c r="R42" s="570">
        <v>0</v>
      </c>
      <c r="S42" s="363">
        <f t="shared" si="16"/>
        <v>0</v>
      </c>
      <c r="T42" s="570">
        <v>0</v>
      </c>
      <c r="U42" s="363">
        <f t="shared" si="17"/>
        <v>0</v>
      </c>
      <c r="V42" s="570">
        <v>0</v>
      </c>
      <c r="W42" s="363">
        <f t="shared" si="18"/>
        <v>0</v>
      </c>
      <c r="X42" s="570">
        <v>0</v>
      </c>
      <c r="Y42" s="363">
        <f t="shared" si="19"/>
        <v>0</v>
      </c>
      <c r="Z42" s="570">
        <v>0</v>
      </c>
      <c r="AA42" s="363">
        <f t="shared" si="20"/>
        <v>0</v>
      </c>
      <c r="AB42" s="570">
        <v>0</v>
      </c>
      <c r="AC42" s="363">
        <f t="shared" si="21"/>
        <v>0</v>
      </c>
      <c r="AD42" s="130">
        <v>1</v>
      </c>
      <c r="AE42" s="120">
        <v>1</v>
      </c>
    </row>
    <row r="43" spans="1:32" s="130" customFormat="1" ht="18" customHeight="1">
      <c r="A43" s="50">
        <v>20</v>
      </c>
      <c r="B43" s="49" t="s">
        <v>2297</v>
      </c>
      <c r="C43" s="29">
        <v>4</v>
      </c>
      <c r="D43" s="29" t="s">
        <v>1347</v>
      </c>
      <c r="E43" s="29" t="s">
        <v>1347</v>
      </c>
      <c r="F43" s="29" t="s">
        <v>2151</v>
      </c>
      <c r="G43" s="148"/>
      <c r="H43" s="148"/>
      <c r="I43" s="367" t="e">
        <f t="shared" si="11"/>
        <v>#DIV/0!</v>
      </c>
      <c r="J43" s="617"/>
      <c r="K43" s="363" t="e">
        <f t="shared" si="12"/>
        <v>#DIV/0!</v>
      </c>
      <c r="L43" s="29"/>
      <c r="M43" s="363" t="e">
        <f t="shared" si="13"/>
        <v>#DIV/0!</v>
      </c>
      <c r="N43" s="29"/>
      <c r="O43" s="363" t="e">
        <f t="shared" si="14"/>
        <v>#DIV/0!</v>
      </c>
      <c r="P43" s="29"/>
      <c r="Q43" s="363" t="e">
        <f t="shared" si="15"/>
        <v>#DIV/0!</v>
      </c>
      <c r="R43" s="29"/>
      <c r="S43" s="363" t="e">
        <f t="shared" si="16"/>
        <v>#DIV/0!</v>
      </c>
      <c r="T43" s="29"/>
      <c r="U43" s="363" t="e">
        <f t="shared" si="17"/>
        <v>#DIV/0!</v>
      </c>
      <c r="V43" s="29"/>
      <c r="W43" s="363" t="e">
        <f t="shared" si="18"/>
        <v>#DIV/0!</v>
      </c>
      <c r="X43" s="29"/>
      <c r="Y43" s="363" t="e">
        <f t="shared" si="19"/>
        <v>#DIV/0!</v>
      </c>
      <c r="Z43" s="618"/>
      <c r="AA43" s="363" t="e">
        <f t="shared" si="20"/>
        <v>#DIV/0!</v>
      </c>
      <c r="AB43" s="618"/>
      <c r="AC43" s="363" t="e">
        <f t="shared" si="21"/>
        <v>#DIV/0!</v>
      </c>
      <c r="AD43" s="130">
        <v>1</v>
      </c>
      <c r="AE43" s="120">
        <v>0</v>
      </c>
      <c r="AF43" s="120" t="s">
        <v>2413</v>
      </c>
    </row>
    <row r="44" spans="1:32" s="130" customFormat="1" ht="18" customHeight="1">
      <c r="A44" s="29">
        <v>21</v>
      </c>
      <c r="B44" s="49" t="s">
        <v>2298</v>
      </c>
      <c r="C44" s="29">
        <v>4</v>
      </c>
      <c r="D44" s="29" t="s">
        <v>2299</v>
      </c>
      <c r="E44" s="29" t="s">
        <v>2300</v>
      </c>
      <c r="F44" s="29" t="s">
        <v>2151</v>
      </c>
      <c r="G44" s="148"/>
      <c r="H44" s="148"/>
      <c r="I44" s="367" t="e">
        <f t="shared" si="11"/>
        <v>#DIV/0!</v>
      </c>
      <c r="J44" s="617"/>
      <c r="K44" s="363" t="e">
        <f t="shared" si="12"/>
        <v>#DIV/0!</v>
      </c>
      <c r="L44" s="29"/>
      <c r="M44" s="363" t="e">
        <f t="shared" si="13"/>
        <v>#DIV/0!</v>
      </c>
      <c r="N44" s="29"/>
      <c r="O44" s="363" t="e">
        <f t="shared" si="14"/>
        <v>#DIV/0!</v>
      </c>
      <c r="P44" s="29"/>
      <c r="Q44" s="363" t="e">
        <f t="shared" si="15"/>
        <v>#DIV/0!</v>
      </c>
      <c r="R44" s="29"/>
      <c r="S44" s="363" t="e">
        <f t="shared" si="16"/>
        <v>#DIV/0!</v>
      </c>
      <c r="T44" s="29"/>
      <c r="U44" s="363" t="e">
        <f t="shared" si="17"/>
        <v>#DIV/0!</v>
      </c>
      <c r="V44" s="29"/>
      <c r="W44" s="363" t="e">
        <f t="shared" si="18"/>
        <v>#DIV/0!</v>
      </c>
      <c r="X44" s="29"/>
      <c r="Y44" s="363" t="e">
        <f t="shared" si="19"/>
        <v>#DIV/0!</v>
      </c>
      <c r="Z44" s="618"/>
      <c r="AA44" s="363" t="e">
        <f t="shared" si="20"/>
        <v>#DIV/0!</v>
      </c>
      <c r="AB44" s="618"/>
      <c r="AC44" s="363" t="e">
        <f t="shared" si="21"/>
        <v>#DIV/0!</v>
      </c>
      <c r="AD44" s="130">
        <v>1</v>
      </c>
      <c r="AE44" s="120">
        <v>0</v>
      </c>
      <c r="AF44" s="120" t="s">
        <v>2413</v>
      </c>
    </row>
    <row r="45" spans="1:32" s="130" customFormat="1" ht="18" customHeight="1">
      <c r="A45" s="29">
        <v>22</v>
      </c>
      <c r="B45" s="49" t="s">
        <v>2301</v>
      </c>
      <c r="C45" s="29">
        <v>9</v>
      </c>
      <c r="D45" s="29" t="s">
        <v>2302</v>
      </c>
      <c r="E45" s="29" t="s">
        <v>2300</v>
      </c>
      <c r="F45" s="29" t="s">
        <v>2151</v>
      </c>
      <c r="G45" s="148"/>
      <c r="H45" s="148"/>
      <c r="I45" s="367" t="e">
        <f t="shared" si="11"/>
        <v>#DIV/0!</v>
      </c>
      <c r="J45" s="617"/>
      <c r="K45" s="363" t="e">
        <f t="shared" si="12"/>
        <v>#DIV/0!</v>
      </c>
      <c r="L45" s="29"/>
      <c r="M45" s="363" t="e">
        <f t="shared" si="13"/>
        <v>#DIV/0!</v>
      </c>
      <c r="N45" s="29"/>
      <c r="O45" s="363" t="e">
        <f t="shared" si="14"/>
        <v>#DIV/0!</v>
      </c>
      <c r="P45" s="29"/>
      <c r="Q45" s="363" t="e">
        <f t="shared" si="15"/>
        <v>#DIV/0!</v>
      </c>
      <c r="R45" s="29"/>
      <c r="S45" s="363" t="e">
        <f t="shared" si="16"/>
        <v>#DIV/0!</v>
      </c>
      <c r="T45" s="29"/>
      <c r="U45" s="363" t="e">
        <f t="shared" si="17"/>
        <v>#DIV/0!</v>
      </c>
      <c r="V45" s="29"/>
      <c r="W45" s="363" t="e">
        <f t="shared" si="18"/>
        <v>#DIV/0!</v>
      </c>
      <c r="X45" s="29"/>
      <c r="Y45" s="363" t="e">
        <f t="shared" si="19"/>
        <v>#DIV/0!</v>
      </c>
      <c r="Z45" s="29"/>
      <c r="AA45" s="363" t="e">
        <f t="shared" si="20"/>
        <v>#DIV/0!</v>
      </c>
      <c r="AB45" s="29"/>
      <c r="AC45" s="363" t="e">
        <f t="shared" si="21"/>
        <v>#DIV/0!</v>
      </c>
      <c r="AD45" s="130">
        <v>1</v>
      </c>
      <c r="AE45" s="120">
        <v>0</v>
      </c>
      <c r="AF45" s="120" t="s">
        <v>2413</v>
      </c>
    </row>
    <row r="46" spans="1:32" s="130" customFormat="1" ht="18" customHeight="1">
      <c r="A46" s="29">
        <v>23</v>
      </c>
      <c r="B46" s="49" t="s">
        <v>2303</v>
      </c>
      <c r="C46" s="29">
        <v>10</v>
      </c>
      <c r="D46" s="29" t="s">
        <v>2302</v>
      </c>
      <c r="E46" s="29" t="s">
        <v>2300</v>
      </c>
      <c r="F46" s="29" t="s">
        <v>2151</v>
      </c>
      <c r="G46" s="148"/>
      <c r="H46" s="148"/>
      <c r="I46" s="367" t="e">
        <f t="shared" si="11"/>
        <v>#DIV/0!</v>
      </c>
      <c r="J46" s="617"/>
      <c r="K46" s="363" t="e">
        <f t="shared" si="12"/>
        <v>#DIV/0!</v>
      </c>
      <c r="L46" s="29"/>
      <c r="M46" s="363" t="e">
        <f t="shared" si="13"/>
        <v>#DIV/0!</v>
      </c>
      <c r="N46" s="29"/>
      <c r="O46" s="363" t="e">
        <f t="shared" si="14"/>
        <v>#DIV/0!</v>
      </c>
      <c r="P46" s="29"/>
      <c r="Q46" s="363" t="e">
        <f t="shared" si="15"/>
        <v>#DIV/0!</v>
      </c>
      <c r="R46" s="29"/>
      <c r="S46" s="363" t="e">
        <f t="shared" si="16"/>
        <v>#DIV/0!</v>
      </c>
      <c r="T46" s="29"/>
      <c r="U46" s="363" t="e">
        <f t="shared" si="17"/>
        <v>#DIV/0!</v>
      </c>
      <c r="V46" s="29"/>
      <c r="W46" s="363" t="e">
        <f t="shared" si="18"/>
        <v>#DIV/0!</v>
      </c>
      <c r="X46" s="29"/>
      <c r="Y46" s="363" t="e">
        <f t="shared" si="19"/>
        <v>#DIV/0!</v>
      </c>
      <c r="Z46" s="618"/>
      <c r="AA46" s="363" t="e">
        <f t="shared" si="20"/>
        <v>#DIV/0!</v>
      </c>
      <c r="AB46" s="618"/>
      <c r="AC46" s="363" t="e">
        <f t="shared" si="21"/>
        <v>#DIV/0!</v>
      </c>
      <c r="AD46" s="130">
        <v>1</v>
      </c>
      <c r="AE46" s="120">
        <v>0</v>
      </c>
      <c r="AF46" s="120" t="s">
        <v>2413</v>
      </c>
    </row>
    <row r="47" spans="1:32" ht="18" customHeight="1">
      <c r="A47" s="29">
        <v>24</v>
      </c>
      <c r="B47" s="49" t="s">
        <v>2304</v>
      </c>
      <c r="C47" s="29">
        <v>2</v>
      </c>
      <c r="D47" s="29" t="s">
        <v>2306</v>
      </c>
      <c r="E47" s="29" t="s">
        <v>2307</v>
      </c>
      <c r="F47" s="29" t="s">
        <v>2151</v>
      </c>
      <c r="G47" s="289">
        <v>192</v>
      </c>
      <c r="H47" s="289">
        <v>119</v>
      </c>
      <c r="I47" s="367">
        <f t="shared" si="11"/>
        <v>61.979166666666664</v>
      </c>
      <c r="J47" s="569">
        <v>0</v>
      </c>
      <c r="K47" s="363">
        <f t="shared" si="12"/>
        <v>0</v>
      </c>
      <c r="L47" s="570">
        <v>0</v>
      </c>
      <c r="M47" s="363">
        <f t="shared" si="13"/>
        <v>0</v>
      </c>
      <c r="N47" s="570">
        <v>0</v>
      </c>
      <c r="O47" s="363">
        <f t="shared" si="14"/>
        <v>0</v>
      </c>
      <c r="P47" s="570">
        <v>0</v>
      </c>
      <c r="Q47" s="363">
        <f t="shared" si="15"/>
        <v>0</v>
      </c>
      <c r="R47" s="570">
        <v>0</v>
      </c>
      <c r="S47" s="363">
        <f t="shared" si="16"/>
        <v>0</v>
      </c>
      <c r="T47" s="570">
        <v>0</v>
      </c>
      <c r="U47" s="363">
        <f t="shared" si="17"/>
        <v>0</v>
      </c>
      <c r="V47" s="570">
        <v>0</v>
      </c>
      <c r="W47" s="363">
        <f t="shared" si="18"/>
        <v>0</v>
      </c>
      <c r="X47" s="570">
        <v>0</v>
      </c>
      <c r="Y47" s="363">
        <f t="shared" si="19"/>
        <v>0</v>
      </c>
      <c r="Z47" s="570">
        <v>0</v>
      </c>
      <c r="AA47" s="363">
        <f t="shared" si="20"/>
        <v>0</v>
      </c>
      <c r="AB47" s="570">
        <v>0</v>
      </c>
      <c r="AC47" s="363">
        <f t="shared" si="21"/>
        <v>0</v>
      </c>
      <c r="AD47" s="130">
        <v>1</v>
      </c>
      <c r="AE47" s="120">
        <v>1</v>
      </c>
    </row>
    <row r="48" spans="1:32" s="130" customFormat="1" ht="18" customHeight="1">
      <c r="A48" s="29">
        <v>25</v>
      </c>
      <c r="B48" s="49" t="s">
        <v>2305</v>
      </c>
      <c r="C48" s="29"/>
      <c r="D48" s="29" t="s">
        <v>2308</v>
      </c>
      <c r="E48" s="29" t="s">
        <v>2309</v>
      </c>
      <c r="F48" s="29" t="s">
        <v>2151</v>
      </c>
      <c r="G48" s="148"/>
      <c r="H48" s="148"/>
      <c r="I48" s="367" t="e">
        <f t="shared" si="11"/>
        <v>#DIV/0!</v>
      </c>
      <c r="J48" s="617"/>
      <c r="K48" s="363" t="e">
        <f t="shared" si="12"/>
        <v>#DIV/0!</v>
      </c>
      <c r="L48" s="29"/>
      <c r="M48" s="363" t="e">
        <f t="shared" si="13"/>
        <v>#DIV/0!</v>
      </c>
      <c r="N48" s="29"/>
      <c r="O48" s="363" t="e">
        <f t="shared" si="14"/>
        <v>#DIV/0!</v>
      </c>
      <c r="P48" s="29"/>
      <c r="Q48" s="363" t="e">
        <f t="shared" si="15"/>
        <v>#DIV/0!</v>
      </c>
      <c r="R48" s="29"/>
      <c r="S48" s="363" t="e">
        <f t="shared" si="16"/>
        <v>#DIV/0!</v>
      </c>
      <c r="T48" s="29"/>
      <c r="U48" s="363" t="e">
        <f t="shared" si="17"/>
        <v>#DIV/0!</v>
      </c>
      <c r="V48" s="29"/>
      <c r="W48" s="363" t="e">
        <f t="shared" si="18"/>
        <v>#DIV/0!</v>
      </c>
      <c r="X48" s="29"/>
      <c r="Y48" s="363" t="e">
        <f t="shared" si="19"/>
        <v>#DIV/0!</v>
      </c>
      <c r="Z48" s="618"/>
      <c r="AA48" s="363" t="e">
        <f t="shared" si="20"/>
        <v>#DIV/0!</v>
      </c>
      <c r="AB48" s="618"/>
      <c r="AC48" s="363" t="e">
        <f t="shared" si="21"/>
        <v>#DIV/0!</v>
      </c>
      <c r="AD48" s="130">
        <v>1</v>
      </c>
      <c r="AE48" s="120">
        <v>0</v>
      </c>
      <c r="AF48" s="120" t="s">
        <v>2413</v>
      </c>
    </row>
    <row r="49" spans="1:31" ht="18" customHeight="1" thickBot="1">
      <c r="A49" s="949" t="s">
        <v>123</v>
      </c>
      <c r="B49" s="949"/>
      <c r="C49" s="949"/>
      <c r="D49" s="949"/>
      <c r="E49" s="949"/>
      <c r="F49" s="949"/>
      <c r="G49" s="601">
        <f>SUM(G9:G48)</f>
        <v>515</v>
      </c>
      <c r="H49" s="601">
        <f>SUM(H9:H48)</f>
        <v>231</v>
      </c>
      <c r="I49" s="411">
        <f t="shared" si="11"/>
        <v>44.854368932038838</v>
      </c>
      <c r="J49" s="619">
        <f>SUM(J9:J48)</f>
        <v>1</v>
      </c>
      <c r="K49" s="411">
        <f t="shared" si="12"/>
        <v>0.4329004329004329</v>
      </c>
      <c r="L49" s="620">
        <f>SUM(L9:L48)</f>
        <v>0</v>
      </c>
      <c r="M49" s="411">
        <f t="shared" si="13"/>
        <v>0</v>
      </c>
      <c r="N49" s="620">
        <f>SUM(N9:N48)</f>
        <v>0</v>
      </c>
      <c r="O49" s="411">
        <f t="shared" si="14"/>
        <v>0</v>
      </c>
      <c r="P49" s="620">
        <f>SUM(P9:P48)</f>
        <v>1</v>
      </c>
      <c r="Q49" s="411">
        <f t="shared" si="15"/>
        <v>0.4329004329004329</v>
      </c>
      <c r="R49" s="620">
        <f>SUM(R9:R48)</f>
        <v>0</v>
      </c>
      <c r="S49" s="411">
        <f t="shared" si="16"/>
        <v>0</v>
      </c>
      <c r="T49" s="620">
        <f>SUM(T9:T48)</f>
        <v>0</v>
      </c>
      <c r="U49" s="411">
        <f t="shared" si="17"/>
        <v>0</v>
      </c>
      <c r="V49" s="620">
        <f>SUM(V9:V48)</f>
        <v>0</v>
      </c>
      <c r="W49" s="411">
        <f t="shared" si="18"/>
        <v>0</v>
      </c>
      <c r="X49" s="620">
        <f>SUM(X9:X48)</f>
        <v>0</v>
      </c>
      <c r="Y49" s="411">
        <f t="shared" si="19"/>
        <v>0</v>
      </c>
      <c r="Z49" s="621">
        <f>SUM(Z9:Z48)</f>
        <v>0</v>
      </c>
      <c r="AA49" s="411">
        <f t="shared" si="20"/>
        <v>0</v>
      </c>
      <c r="AB49" s="621">
        <f>SUM(AB9:AB48)</f>
        <v>0</v>
      </c>
      <c r="AC49" s="411">
        <f t="shared" si="21"/>
        <v>0</v>
      </c>
      <c r="AD49">
        <f>SUM(AD9:AD48)</f>
        <v>25</v>
      </c>
      <c r="AE49">
        <f>SUM(AE9:AE48)</f>
        <v>4</v>
      </c>
    </row>
    <row r="50" spans="1:31" ht="18.75" thickTop="1">
      <c r="A50" s="628"/>
      <c r="B50" s="629"/>
      <c r="C50" s="628"/>
      <c r="D50" s="628"/>
      <c r="E50" s="628"/>
      <c r="F50" s="628"/>
      <c r="G50" s="633"/>
      <c r="H50" s="633"/>
      <c r="I50" s="631"/>
      <c r="J50" s="634"/>
      <c r="K50" s="631"/>
      <c r="L50" s="628"/>
      <c r="M50" s="639"/>
      <c r="N50" s="628"/>
      <c r="O50" s="631"/>
      <c r="P50" s="628"/>
      <c r="Q50" s="631"/>
      <c r="R50" s="628"/>
      <c r="S50" s="631"/>
      <c r="T50" s="628"/>
      <c r="U50" s="631"/>
      <c r="V50" s="628"/>
      <c r="W50" s="631"/>
      <c r="X50" s="628"/>
      <c r="Y50" s="631"/>
      <c r="Z50" s="635"/>
      <c r="AA50" s="631"/>
      <c r="AB50" s="631"/>
      <c r="AC50" s="631"/>
    </row>
    <row r="51" spans="1:31">
      <c r="A51" s="628"/>
      <c r="B51" s="629"/>
      <c r="C51" s="628"/>
      <c r="D51" s="628"/>
      <c r="E51" s="628"/>
      <c r="F51" s="628"/>
      <c r="G51" s="630"/>
      <c r="H51" s="630"/>
      <c r="I51" s="631"/>
      <c r="J51" s="632"/>
      <c r="K51" s="631"/>
      <c r="L51" s="628"/>
      <c r="M51" s="631"/>
      <c r="N51" s="628"/>
      <c r="O51" s="631"/>
      <c r="P51" s="628"/>
      <c r="Q51" s="631"/>
      <c r="R51" s="628"/>
      <c r="S51" s="631"/>
      <c r="T51" s="628"/>
      <c r="U51" s="631"/>
      <c r="V51" s="628"/>
      <c r="W51" s="631"/>
      <c r="X51" s="628"/>
      <c r="Y51" s="631"/>
      <c r="Z51" s="631"/>
      <c r="AA51" s="631"/>
      <c r="AB51" s="631"/>
      <c r="AC51" s="631"/>
    </row>
    <row r="60" spans="1:31">
      <c r="M60" s="637" t="s">
        <v>719</v>
      </c>
    </row>
  </sheetData>
  <mergeCells count="49">
    <mergeCell ref="A49:F49"/>
    <mergeCell ref="F36:F38"/>
    <mergeCell ref="G36:G38"/>
    <mergeCell ref="H36:H38"/>
    <mergeCell ref="I36:I38"/>
    <mergeCell ref="D36:D38"/>
    <mergeCell ref="E36:E38"/>
    <mergeCell ref="G6:G8"/>
    <mergeCell ref="H6:H8"/>
    <mergeCell ref="I6:I8"/>
    <mergeCell ref="A30:AC30"/>
    <mergeCell ref="P37:Q37"/>
    <mergeCell ref="R37:S37"/>
    <mergeCell ref="T37:U37"/>
    <mergeCell ref="V37:W37"/>
    <mergeCell ref="A31:AC31"/>
    <mergeCell ref="B32:AC32"/>
    <mergeCell ref="B33:F33"/>
    <mergeCell ref="A36:A38"/>
    <mergeCell ref="B36:B38"/>
    <mergeCell ref="C36:C38"/>
    <mergeCell ref="X37:Y37"/>
    <mergeCell ref="Z37:AA37"/>
    <mergeCell ref="J36:K37"/>
    <mergeCell ref="L36:AC36"/>
    <mergeCell ref="AB37:AC37"/>
    <mergeCell ref="L37:M37"/>
    <mergeCell ref="N37:O37"/>
    <mergeCell ref="A1:AC1"/>
    <mergeCell ref="A2:AC2"/>
    <mergeCell ref="B3:AC3"/>
    <mergeCell ref="B4:F4"/>
    <mergeCell ref="J6:K7"/>
    <mergeCell ref="L6:AC6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F6:F8"/>
    <mergeCell ref="A6:A8"/>
    <mergeCell ref="B6:B8"/>
    <mergeCell ref="C6:C8"/>
    <mergeCell ref="D6:D8"/>
    <mergeCell ref="E6:E8"/>
  </mergeCells>
  <phoneticPr fontId="2" type="noConversion"/>
  <pageMargins left="0.25" right="0.25" top="0.75" bottom="0.75" header="0.3" footer="0.3"/>
  <pageSetup paperSize="9" scale="75" orientation="landscape" r:id="rId1"/>
  <headerFooter alignWithMargins="0">
    <oddHeader>&amp;A&amp;RPage &amp;P</oddHeader>
  </headerFooter>
  <rowBreaks count="1" manualBreakCount="1">
    <brk id="29" max="16383" man="1"/>
  </rowBreaks>
  <colBreaks count="1" manualBreakCount="1">
    <brk id="2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5"/>
  <sheetViews>
    <sheetView view="pageBreakPreview" topLeftCell="A67" zoomScaleNormal="140" zoomScaleSheetLayoutView="100" workbookViewId="0">
      <selection activeCell="A74" sqref="A74:AC74"/>
    </sheetView>
  </sheetViews>
  <sheetFormatPr defaultColWidth="8.85546875" defaultRowHeight="14.25"/>
  <cols>
    <col min="1" max="1" width="4.5703125" style="55" customWidth="1"/>
    <col min="2" max="2" width="11.85546875" style="290" customWidth="1"/>
    <col min="3" max="3" width="4.5703125" style="55" customWidth="1"/>
    <col min="4" max="4" width="9.140625" style="55" customWidth="1"/>
    <col min="5" max="5" width="10.42578125" style="55" customWidth="1"/>
    <col min="6" max="6" width="7.140625" style="55" customWidth="1"/>
    <col min="7" max="7" width="8" style="55" customWidth="1"/>
    <col min="8" max="8" width="8.28515625" style="55" customWidth="1"/>
    <col min="9" max="9" width="8.140625" style="55" customWidth="1"/>
    <col min="10" max="10" width="5.7109375" style="55" customWidth="1"/>
    <col min="11" max="11" width="6.7109375" style="55" customWidth="1"/>
    <col min="12" max="12" width="6" style="55" customWidth="1"/>
    <col min="13" max="13" width="6.42578125" style="55" customWidth="1"/>
    <col min="14" max="14" width="6.140625" style="55" customWidth="1"/>
    <col min="15" max="15" width="6" style="55" customWidth="1"/>
    <col min="16" max="16" width="5.42578125" style="55" customWidth="1"/>
    <col min="17" max="17" width="6" style="55" customWidth="1"/>
    <col min="18" max="18" width="5.7109375" style="55" customWidth="1"/>
    <col min="19" max="19" width="5.85546875" style="55" customWidth="1"/>
    <col min="20" max="20" width="5.7109375" style="55" customWidth="1"/>
    <col min="21" max="21" width="5.7109375" style="55" bestFit="1" customWidth="1"/>
    <col min="22" max="22" width="5.42578125" style="55" customWidth="1"/>
    <col min="23" max="23" width="6" style="55" customWidth="1"/>
    <col min="24" max="24" width="5.5703125" style="55" customWidth="1"/>
    <col min="25" max="25" width="6.140625" style="55" customWidth="1"/>
    <col min="26" max="27" width="5.7109375" style="55" customWidth="1"/>
    <col min="28" max="28" width="6" style="55" customWidth="1"/>
    <col min="29" max="29" width="6.85546875" style="55" customWidth="1"/>
    <col min="30" max="16384" width="8.85546875" style="1"/>
  </cols>
  <sheetData>
    <row r="1" spans="1:31" ht="26.25">
      <c r="A1" s="859" t="s">
        <v>2405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</row>
    <row r="2" spans="1:31" ht="23.25">
      <c r="A2" s="810" t="s">
        <v>133</v>
      </c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810"/>
      <c r="P2" s="810"/>
      <c r="Q2" s="810"/>
      <c r="R2" s="810"/>
      <c r="S2" s="810"/>
      <c r="T2" s="810"/>
      <c r="U2" s="810"/>
      <c r="V2" s="810"/>
      <c r="W2" s="810"/>
      <c r="X2" s="810"/>
      <c r="Y2" s="810"/>
      <c r="Z2" s="810"/>
      <c r="AA2" s="810"/>
      <c r="AB2" s="810"/>
      <c r="AC2" s="810"/>
    </row>
    <row r="3" spans="1:31" ht="15.75" customHeight="1">
      <c r="A3" s="453"/>
      <c r="B3" s="453"/>
      <c r="C3" s="453"/>
      <c r="D3" s="453"/>
      <c r="E3" s="453"/>
      <c r="F3" s="453"/>
      <c r="G3" s="649"/>
      <c r="H3" s="649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  <c r="Y3" s="453"/>
      <c r="Z3" s="453"/>
      <c r="AA3" s="453"/>
      <c r="AB3" s="453"/>
      <c r="AC3" s="453"/>
    </row>
    <row r="4" spans="1:31" ht="21" customHeight="1">
      <c r="B4" s="863" t="s">
        <v>1560</v>
      </c>
      <c r="C4" s="863"/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  <c r="Y4" s="863"/>
      <c r="Z4" s="863"/>
      <c r="AA4" s="863"/>
      <c r="AB4" s="863"/>
      <c r="AC4" s="863"/>
    </row>
    <row r="5" spans="1:31" ht="21" customHeight="1">
      <c r="B5" s="454" t="s">
        <v>81</v>
      </c>
      <c r="C5" s="453"/>
      <c r="D5" s="453"/>
      <c r="E5" s="453"/>
      <c r="F5" s="453"/>
      <c r="G5" s="649"/>
      <c r="H5" s="649"/>
      <c r="I5" s="454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3"/>
      <c r="X5" s="453"/>
      <c r="Y5" s="453"/>
      <c r="Z5" s="453"/>
      <c r="AA5" s="453"/>
      <c r="AB5" s="453"/>
      <c r="AC5" s="453"/>
    </row>
    <row r="6" spans="1:31" ht="15.75" customHeight="1">
      <c r="B6" s="453"/>
      <c r="C6" s="453"/>
      <c r="D6" s="453"/>
      <c r="E6" s="453"/>
      <c r="F6" s="453"/>
      <c r="G6" s="649"/>
      <c r="H6" s="649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</row>
    <row r="7" spans="1:31" ht="18">
      <c r="A7" s="740" t="s">
        <v>940</v>
      </c>
      <c r="B7" s="740" t="s">
        <v>942</v>
      </c>
      <c r="C7" s="740" t="s">
        <v>707</v>
      </c>
      <c r="D7" s="740" t="s">
        <v>944</v>
      </c>
      <c r="E7" s="740" t="s">
        <v>945</v>
      </c>
      <c r="F7" s="740" t="s">
        <v>1139</v>
      </c>
      <c r="G7" s="952" t="s">
        <v>82</v>
      </c>
      <c r="H7" s="838" t="s">
        <v>83</v>
      </c>
      <c r="I7" s="838" t="s">
        <v>948</v>
      </c>
      <c r="J7" s="765" t="s">
        <v>928</v>
      </c>
      <c r="K7" s="766"/>
      <c r="L7" s="751" t="s">
        <v>929</v>
      </c>
      <c r="M7" s="764"/>
      <c r="N7" s="764"/>
      <c r="O7" s="764"/>
      <c r="P7" s="764"/>
      <c r="Q7" s="764"/>
      <c r="R7" s="764"/>
      <c r="S7" s="764"/>
      <c r="T7" s="764"/>
      <c r="U7" s="764"/>
      <c r="V7" s="764"/>
      <c r="W7" s="764"/>
      <c r="X7" s="764"/>
      <c r="Y7" s="764"/>
      <c r="Z7" s="764"/>
      <c r="AA7" s="764"/>
      <c r="AB7" s="764"/>
      <c r="AC7" s="752"/>
    </row>
    <row r="8" spans="1:31" ht="18">
      <c r="A8" s="741"/>
      <c r="B8" s="741"/>
      <c r="C8" s="741"/>
      <c r="D8" s="741"/>
      <c r="E8" s="741"/>
      <c r="F8" s="950"/>
      <c r="G8" s="953"/>
      <c r="H8" s="839"/>
      <c r="I8" s="839"/>
      <c r="J8" s="767"/>
      <c r="K8" s="768"/>
      <c r="L8" s="808" t="s">
        <v>930</v>
      </c>
      <c r="M8" s="809"/>
      <c r="N8" s="808" t="s">
        <v>931</v>
      </c>
      <c r="O8" s="809"/>
      <c r="P8" s="808" t="s">
        <v>932</v>
      </c>
      <c r="Q8" s="809"/>
      <c r="R8" s="808" t="s">
        <v>933</v>
      </c>
      <c r="S8" s="809"/>
      <c r="T8" s="808" t="s">
        <v>934</v>
      </c>
      <c r="U8" s="809"/>
      <c r="V8" s="808" t="s">
        <v>935</v>
      </c>
      <c r="W8" s="809"/>
      <c r="X8" s="808" t="s">
        <v>936</v>
      </c>
      <c r="Y8" s="809"/>
      <c r="Z8" s="808" t="s">
        <v>950</v>
      </c>
      <c r="AA8" s="809"/>
      <c r="AB8" s="808" t="s">
        <v>951</v>
      </c>
      <c r="AC8" s="809"/>
    </row>
    <row r="9" spans="1:31" ht="40.5" customHeight="1">
      <c r="A9" s="742"/>
      <c r="B9" s="742"/>
      <c r="C9" s="742"/>
      <c r="D9" s="742"/>
      <c r="E9" s="742"/>
      <c r="F9" s="951"/>
      <c r="G9" s="953"/>
      <c r="H9" s="650" t="s">
        <v>126</v>
      </c>
      <c r="I9" s="450" t="s">
        <v>938</v>
      </c>
      <c r="J9" s="651" t="s">
        <v>937</v>
      </c>
      <c r="K9" s="651" t="s">
        <v>949</v>
      </c>
      <c r="L9" s="651" t="s">
        <v>937</v>
      </c>
      <c r="M9" s="651" t="s">
        <v>949</v>
      </c>
      <c r="N9" s="651" t="s">
        <v>937</v>
      </c>
      <c r="O9" s="651" t="s">
        <v>949</v>
      </c>
      <c r="P9" s="651" t="s">
        <v>937</v>
      </c>
      <c r="Q9" s="651" t="s">
        <v>949</v>
      </c>
      <c r="R9" s="651" t="s">
        <v>937</v>
      </c>
      <c r="S9" s="651" t="s">
        <v>949</v>
      </c>
      <c r="T9" s="651" t="s">
        <v>937</v>
      </c>
      <c r="U9" s="651" t="s">
        <v>949</v>
      </c>
      <c r="V9" s="651" t="s">
        <v>937</v>
      </c>
      <c r="W9" s="651" t="s">
        <v>949</v>
      </c>
      <c r="X9" s="651" t="s">
        <v>937</v>
      </c>
      <c r="Y9" s="651" t="s">
        <v>949</v>
      </c>
      <c r="Z9" s="651" t="s">
        <v>937</v>
      </c>
      <c r="AA9" s="651" t="s">
        <v>949</v>
      </c>
      <c r="AB9" s="651" t="s">
        <v>937</v>
      </c>
      <c r="AC9" s="651" t="s">
        <v>949</v>
      </c>
    </row>
    <row r="10" spans="1:31" s="18" customFormat="1" ht="18" customHeight="1">
      <c r="A10" s="30">
        <v>1</v>
      </c>
      <c r="B10" s="24" t="s">
        <v>1792</v>
      </c>
      <c r="C10" s="30">
        <v>1</v>
      </c>
      <c r="D10" s="30" t="s">
        <v>1802</v>
      </c>
      <c r="E10" s="30" t="s">
        <v>1280</v>
      </c>
      <c r="F10" s="30" t="s">
        <v>1285</v>
      </c>
      <c r="G10" s="158">
        <v>314</v>
      </c>
      <c r="H10" s="158">
        <v>192</v>
      </c>
      <c r="I10" s="26">
        <f t="shared" ref="I10:I25" si="0">H10*100/G10</f>
        <v>61.146496815286625</v>
      </c>
      <c r="J10" s="27">
        <v>74</v>
      </c>
      <c r="K10" s="26">
        <f t="shared" ref="K10:K24" si="1">J10*100/H10</f>
        <v>38.541666666666664</v>
      </c>
      <c r="L10" s="23">
        <v>1</v>
      </c>
      <c r="M10" s="26">
        <f t="shared" ref="M10:M24" si="2">L10*100/H10</f>
        <v>0.52083333333333337</v>
      </c>
      <c r="N10" s="23">
        <v>1</v>
      </c>
      <c r="O10" s="26">
        <f t="shared" ref="O10:O24" si="3">N10*100/H10</f>
        <v>0.52083333333333337</v>
      </c>
      <c r="P10" s="23">
        <v>2</v>
      </c>
      <c r="Q10" s="26">
        <f>P10*100/H10</f>
        <v>1.0416666666666667</v>
      </c>
      <c r="R10" s="23">
        <v>73</v>
      </c>
      <c r="S10" s="26">
        <f t="shared" ref="S10:S24" si="4">R10*100/H10</f>
        <v>38.020833333333336</v>
      </c>
      <c r="T10" s="23">
        <v>0</v>
      </c>
      <c r="U10" s="26">
        <f t="shared" ref="U10:U24" si="5">T10*100/H10</f>
        <v>0</v>
      </c>
      <c r="V10" s="23">
        <v>0</v>
      </c>
      <c r="W10" s="26">
        <f t="shared" ref="W10:W24" si="6">V10*100/H10</f>
        <v>0</v>
      </c>
      <c r="X10" s="23">
        <v>0</v>
      </c>
      <c r="Y10" s="26">
        <f t="shared" ref="Y10:Y24" si="7">X10*100/H10</f>
        <v>0</v>
      </c>
      <c r="Z10" s="28">
        <v>0</v>
      </c>
      <c r="AA10" s="26">
        <f t="shared" ref="AA10:AA24" si="8">Z10*100/H10</f>
        <v>0</v>
      </c>
      <c r="AB10" s="28">
        <v>0</v>
      </c>
      <c r="AC10" s="26">
        <f t="shared" ref="AC10:AC24" si="9">AB10*100/H10</f>
        <v>0</v>
      </c>
      <c r="AD10" s="18">
        <v>1</v>
      </c>
      <c r="AE10" s="18">
        <v>1</v>
      </c>
    </row>
    <row r="11" spans="1:31" s="18" customFormat="1" ht="18" customHeight="1">
      <c r="A11" s="30">
        <v>2</v>
      </c>
      <c r="B11" s="51" t="s">
        <v>76</v>
      </c>
      <c r="C11" s="30">
        <v>2</v>
      </c>
      <c r="D11" s="30" t="s">
        <v>1802</v>
      </c>
      <c r="E11" s="30" t="s">
        <v>1280</v>
      </c>
      <c r="F11" s="30" t="s">
        <v>1285</v>
      </c>
      <c r="G11" s="158">
        <v>86</v>
      </c>
      <c r="H11" s="158">
        <v>64</v>
      </c>
      <c r="I11" s="26">
        <f t="shared" si="0"/>
        <v>74.418604651162795</v>
      </c>
      <c r="J11" s="27">
        <v>14</v>
      </c>
      <c r="K11" s="26">
        <f t="shared" si="1"/>
        <v>21.875</v>
      </c>
      <c r="L11" s="23">
        <v>0</v>
      </c>
      <c r="M11" s="26">
        <f t="shared" si="2"/>
        <v>0</v>
      </c>
      <c r="N11" s="23">
        <v>0</v>
      </c>
      <c r="O11" s="26">
        <f t="shared" si="3"/>
        <v>0</v>
      </c>
      <c r="P11" s="23">
        <v>0</v>
      </c>
      <c r="Q11" s="26">
        <f>P11*100/H11</f>
        <v>0</v>
      </c>
      <c r="R11" s="23">
        <v>14</v>
      </c>
      <c r="S11" s="26">
        <f t="shared" si="4"/>
        <v>21.875</v>
      </c>
      <c r="T11" s="23">
        <v>0</v>
      </c>
      <c r="U11" s="26">
        <f t="shared" si="5"/>
        <v>0</v>
      </c>
      <c r="V11" s="23">
        <v>0</v>
      </c>
      <c r="W11" s="26">
        <f t="shared" si="6"/>
        <v>0</v>
      </c>
      <c r="X11" s="23">
        <v>0</v>
      </c>
      <c r="Y11" s="26">
        <f t="shared" si="7"/>
        <v>0</v>
      </c>
      <c r="Z11" s="28">
        <v>0</v>
      </c>
      <c r="AA11" s="26">
        <f t="shared" si="8"/>
        <v>0</v>
      </c>
      <c r="AB11" s="28">
        <v>0</v>
      </c>
      <c r="AC11" s="26">
        <f t="shared" si="9"/>
        <v>0</v>
      </c>
      <c r="AD11" s="18">
        <v>1</v>
      </c>
      <c r="AE11" s="18">
        <v>1</v>
      </c>
    </row>
    <row r="12" spans="1:31" s="18" customFormat="1" ht="18" customHeight="1">
      <c r="A12" s="30">
        <v>3</v>
      </c>
      <c r="B12" s="51" t="s">
        <v>1790</v>
      </c>
      <c r="C12" s="30">
        <v>3</v>
      </c>
      <c r="D12" s="30" t="s">
        <v>1802</v>
      </c>
      <c r="E12" s="30" t="s">
        <v>1280</v>
      </c>
      <c r="F12" s="30" t="s">
        <v>1285</v>
      </c>
      <c r="G12" s="158">
        <v>74</v>
      </c>
      <c r="H12" s="158">
        <v>44</v>
      </c>
      <c r="I12" s="26">
        <f t="shared" si="0"/>
        <v>59.45945945945946</v>
      </c>
      <c r="J12" s="27">
        <v>17</v>
      </c>
      <c r="K12" s="26">
        <f t="shared" si="1"/>
        <v>38.636363636363633</v>
      </c>
      <c r="L12" s="23">
        <v>0</v>
      </c>
      <c r="M12" s="26">
        <f t="shared" si="2"/>
        <v>0</v>
      </c>
      <c r="N12" s="23">
        <v>0</v>
      </c>
      <c r="O12" s="26">
        <f t="shared" si="3"/>
        <v>0</v>
      </c>
      <c r="P12" s="23">
        <v>0</v>
      </c>
      <c r="Q12" s="26">
        <v>0</v>
      </c>
      <c r="R12" s="23">
        <v>17</v>
      </c>
      <c r="S12" s="26">
        <f t="shared" si="4"/>
        <v>38.636363636363633</v>
      </c>
      <c r="T12" s="23">
        <v>0</v>
      </c>
      <c r="U12" s="26">
        <f t="shared" si="5"/>
        <v>0</v>
      </c>
      <c r="V12" s="23">
        <v>0</v>
      </c>
      <c r="W12" s="26">
        <f t="shared" si="6"/>
        <v>0</v>
      </c>
      <c r="X12" s="23">
        <v>0</v>
      </c>
      <c r="Y12" s="26">
        <f t="shared" si="7"/>
        <v>0</v>
      </c>
      <c r="Z12" s="28">
        <v>0</v>
      </c>
      <c r="AA12" s="26">
        <f t="shared" si="8"/>
        <v>0</v>
      </c>
      <c r="AB12" s="28">
        <v>0</v>
      </c>
      <c r="AC12" s="26">
        <f t="shared" si="9"/>
        <v>0</v>
      </c>
      <c r="AD12" s="18">
        <v>1</v>
      </c>
      <c r="AE12" s="18">
        <v>1</v>
      </c>
    </row>
    <row r="13" spans="1:31" s="18" customFormat="1" ht="18" customHeight="1">
      <c r="A13" s="30">
        <v>4</v>
      </c>
      <c r="B13" s="51" t="s">
        <v>77</v>
      </c>
      <c r="C13" s="30">
        <v>4</v>
      </c>
      <c r="D13" s="30" t="s">
        <v>1802</v>
      </c>
      <c r="E13" s="30" t="s">
        <v>1280</v>
      </c>
      <c r="F13" s="30" t="s">
        <v>1285</v>
      </c>
      <c r="G13" s="158">
        <v>141</v>
      </c>
      <c r="H13" s="158">
        <v>114</v>
      </c>
      <c r="I13" s="26">
        <f t="shared" si="0"/>
        <v>80.851063829787236</v>
      </c>
      <c r="J13" s="27">
        <v>30</v>
      </c>
      <c r="K13" s="26">
        <f t="shared" si="1"/>
        <v>26.315789473684209</v>
      </c>
      <c r="L13" s="23">
        <v>0</v>
      </c>
      <c r="M13" s="26">
        <f t="shared" si="2"/>
        <v>0</v>
      </c>
      <c r="N13" s="23">
        <v>1</v>
      </c>
      <c r="O13" s="26">
        <f t="shared" si="3"/>
        <v>0.8771929824561403</v>
      </c>
      <c r="P13" s="23">
        <v>0</v>
      </c>
      <c r="Q13" s="26">
        <v>0</v>
      </c>
      <c r="R13" s="23">
        <v>29</v>
      </c>
      <c r="S13" s="26">
        <f t="shared" si="4"/>
        <v>25.438596491228068</v>
      </c>
      <c r="T13" s="23">
        <v>0</v>
      </c>
      <c r="U13" s="26">
        <f t="shared" si="5"/>
        <v>0</v>
      </c>
      <c r="V13" s="23">
        <v>1</v>
      </c>
      <c r="W13" s="26">
        <f t="shared" si="6"/>
        <v>0.8771929824561403</v>
      </c>
      <c r="X13" s="23">
        <v>0</v>
      </c>
      <c r="Y13" s="26">
        <f t="shared" si="7"/>
        <v>0</v>
      </c>
      <c r="Z13" s="28">
        <v>0</v>
      </c>
      <c r="AA13" s="26">
        <f t="shared" si="8"/>
        <v>0</v>
      </c>
      <c r="AB13" s="28">
        <v>0</v>
      </c>
      <c r="AC13" s="26">
        <f t="shared" si="9"/>
        <v>0</v>
      </c>
      <c r="AD13" s="18">
        <v>1</v>
      </c>
      <c r="AE13" s="18">
        <v>1</v>
      </c>
    </row>
    <row r="14" spans="1:31" s="18" customFormat="1" ht="18" customHeight="1">
      <c r="A14" s="30">
        <v>5</v>
      </c>
      <c r="B14" s="51" t="s">
        <v>1789</v>
      </c>
      <c r="C14" s="30">
        <v>5</v>
      </c>
      <c r="D14" s="30" t="s">
        <v>1802</v>
      </c>
      <c r="E14" s="30" t="s">
        <v>1280</v>
      </c>
      <c r="F14" s="30" t="s">
        <v>1285</v>
      </c>
      <c r="G14" s="158">
        <v>316</v>
      </c>
      <c r="H14" s="158">
        <v>243</v>
      </c>
      <c r="I14" s="26">
        <f t="shared" si="0"/>
        <v>76.898734177215189</v>
      </c>
      <c r="J14" s="27">
        <v>90</v>
      </c>
      <c r="K14" s="26">
        <f t="shared" si="1"/>
        <v>37.037037037037038</v>
      </c>
      <c r="L14" s="23">
        <v>0</v>
      </c>
      <c r="M14" s="26">
        <f t="shared" si="2"/>
        <v>0</v>
      </c>
      <c r="N14" s="23">
        <v>3</v>
      </c>
      <c r="O14" s="26">
        <f t="shared" si="3"/>
        <v>1.2345679012345678</v>
      </c>
      <c r="P14" s="23">
        <v>0</v>
      </c>
      <c r="Q14" s="26">
        <v>0</v>
      </c>
      <c r="R14" s="23">
        <v>87</v>
      </c>
      <c r="S14" s="26">
        <f t="shared" si="4"/>
        <v>35.802469135802468</v>
      </c>
      <c r="T14" s="23">
        <v>0</v>
      </c>
      <c r="U14" s="26">
        <f t="shared" si="5"/>
        <v>0</v>
      </c>
      <c r="V14" s="23">
        <v>2</v>
      </c>
      <c r="W14" s="26">
        <f t="shared" si="6"/>
        <v>0.82304526748971196</v>
      </c>
      <c r="X14" s="23">
        <v>0</v>
      </c>
      <c r="Y14" s="26">
        <f t="shared" si="7"/>
        <v>0</v>
      </c>
      <c r="Z14" s="28">
        <v>0</v>
      </c>
      <c r="AA14" s="26">
        <f t="shared" si="8"/>
        <v>0</v>
      </c>
      <c r="AB14" s="28">
        <v>0</v>
      </c>
      <c r="AC14" s="26">
        <f t="shared" si="9"/>
        <v>0</v>
      </c>
      <c r="AD14" s="18">
        <v>1</v>
      </c>
      <c r="AE14" s="18">
        <v>1</v>
      </c>
    </row>
    <row r="15" spans="1:31" s="18" customFormat="1" ht="18" customHeight="1">
      <c r="A15" s="30">
        <v>6</v>
      </c>
      <c r="B15" s="51" t="s">
        <v>1679</v>
      </c>
      <c r="C15" s="30">
        <v>6</v>
      </c>
      <c r="D15" s="30" t="s">
        <v>1802</v>
      </c>
      <c r="E15" s="30" t="s">
        <v>1280</v>
      </c>
      <c r="F15" s="30" t="s">
        <v>1285</v>
      </c>
      <c r="G15" s="158">
        <v>179</v>
      </c>
      <c r="H15" s="158">
        <v>140</v>
      </c>
      <c r="I15" s="26">
        <f t="shared" si="0"/>
        <v>78.212290502793294</v>
      </c>
      <c r="J15" s="27">
        <v>47</v>
      </c>
      <c r="K15" s="26">
        <f t="shared" si="1"/>
        <v>33.571428571428569</v>
      </c>
      <c r="L15" s="23">
        <v>0</v>
      </c>
      <c r="M15" s="26">
        <f t="shared" si="2"/>
        <v>0</v>
      </c>
      <c r="N15" s="23">
        <v>1</v>
      </c>
      <c r="O15" s="26">
        <f t="shared" si="3"/>
        <v>0.7142857142857143</v>
      </c>
      <c r="P15" s="23">
        <v>0</v>
      </c>
      <c r="Q15" s="26">
        <v>0</v>
      </c>
      <c r="R15" s="23">
        <v>45</v>
      </c>
      <c r="S15" s="26">
        <f t="shared" si="4"/>
        <v>32.142857142857146</v>
      </c>
      <c r="T15" s="23">
        <v>1</v>
      </c>
      <c r="U15" s="26">
        <f t="shared" si="5"/>
        <v>0.7142857142857143</v>
      </c>
      <c r="V15" s="23">
        <v>0</v>
      </c>
      <c r="W15" s="26">
        <f t="shared" si="6"/>
        <v>0</v>
      </c>
      <c r="X15" s="23">
        <v>0</v>
      </c>
      <c r="Y15" s="26">
        <f t="shared" si="7"/>
        <v>0</v>
      </c>
      <c r="Z15" s="28">
        <v>0</v>
      </c>
      <c r="AA15" s="26">
        <f t="shared" si="8"/>
        <v>0</v>
      </c>
      <c r="AB15" s="28">
        <v>0</v>
      </c>
      <c r="AC15" s="26">
        <f t="shared" si="9"/>
        <v>0</v>
      </c>
      <c r="AD15" s="18">
        <v>1</v>
      </c>
      <c r="AE15" s="18">
        <v>1</v>
      </c>
    </row>
    <row r="16" spans="1:31" s="18" customFormat="1" ht="18" customHeight="1">
      <c r="A16" s="30">
        <v>7</v>
      </c>
      <c r="B16" s="51" t="s">
        <v>1788</v>
      </c>
      <c r="C16" s="30">
        <v>7</v>
      </c>
      <c r="D16" s="30" t="s">
        <v>1802</v>
      </c>
      <c r="E16" s="30" t="s">
        <v>1280</v>
      </c>
      <c r="F16" s="30" t="s">
        <v>1285</v>
      </c>
      <c r="G16" s="158">
        <v>103</v>
      </c>
      <c r="H16" s="158">
        <v>72</v>
      </c>
      <c r="I16" s="26">
        <f t="shared" si="0"/>
        <v>69.902912621359221</v>
      </c>
      <c r="J16" s="27">
        <v>26</v>
      </c>
      <c r="K16" s="26">
        <f t="shared" si="1"/>
        <v>36.111111111111114</v>
      </c>
      <c r="L16" s="23">
        <v>0</v>
      </c>
      <c r="M16" s="26">
        <f t="shared" si="2"/>
        <v>0</v>
      </c>
      <c r="N16" s="23">
        <v>0</v>
      </c>
      <c r="O16" s="26">
        <f t="shared" si="3"/>
        <v>0</v>
      </c>
      <c r="P16" s="23">
        <v>0</v>
      </c>
      <c r="Q16" s="26">
        <v>0</v>
      </c>
      <c r="R16" s="23">
        <v>26</v>
      </c>
      <c r="S16" s="26">
        <f t="shared" si="4"/>
        <v>36.111111111111114</v>
      </c>
      <c r="T16" s="23">
        <v>0</v>
      </c>
      <c r="U16" s="26">
        <f t="shared" si="5"/>
        <v>0</v>
      </c>
      <c r="V16" s="23">
        <v>0</v>
      </c>
      <c r="W16" s="26">
        <f t="shared" si="6"/>
        <v>0</v>
      </c>
      <c r="X16" s="23">
        <v>0</v>
      </c>
      <c r="Y16" s="26">
        <f t="shared" si="7"/>
        <v>0</v>
      </c>
      <c r="Z16" s="28">
        <v>0</v>
      </c>
      <c r="AA16" s="26">
        <f t="shared" si="8"/>
        <v>0</v>
      </c>
      <c r="AB16" s="28">
        <v>0</v>
      </c>
      <c r="AC16" s="26">
        <f t="shared" si="9"/>
        <v>0</v>
      </c>
      <c r="AD16" s="18">
        <v>1</v>
      </c>
      <c r="AE16" s="18">
        <v>1</v>
      </c>
    </row>
    <row r="17" spans="1:31" s="18" customFormat="1" ht="18" customHeight="1">
      <c r="A17" s="30">
        <v>8</v>
      </c>
      <c r="B17" s="51" t="s">
        <v>78</v>
      </c>
      <c r="C17" s="30">
        <v>8</v>
      </c>
      <c r="D17" s="30" t="s">
        <v>1802</v>
      </c>
      <c r="E17" s="30" t="s">
        <v>1280</v>
      </c>
      <c r="F17" s="30" t="s">
        <v>1285</v>
      </c>
      <c r="G17" s="158">
        <v>143</v>
      </c>
      <c r="H17" s="158">
        <v>132</v>
      </c>
      <c r="I17" s="26">
        <f t="shared" si="0"/>
        <v>92.307692307692307</v>
      </c>
      <c r="J17" s="27">
        <v>2</v>
      </c>
      <c r="K17" s="26">
        <f t="shared" si="1"/>
        <v>1.5151515151515151</v>
      </c>
      <c r="L17" s="23">
        <v>0</v>
      </c>
      <c r="M17" s="26">
        <f t="shared" si="2"/>
        <v>0</v>
      </c>
      <c r="N17" s="23">
        <v>0</v>
      </c>
      <c r="O17" s="26">
        <f t="shared" si="3"/>
        <v>0</v>
      </c>
      <c r="P17" s="23">
        <v>0</v>
      </c>
      <c r="Q17" s="26">
        <v>0</v>
      </c>
      <c r="R17" s="23">
        <v>2</v>
      </c>
      <c r="S17" s="26">
        <f t="shared" si="4"/>
        <v>1.5151515151515151</v>
      </c>
      <c r="T17" s="23">
        <v>0</v>
      </c>
      <c r="U17" s="26">
        <f t="shared" si="5"/>
        <v>0</v>
      </c>
      <c r="V17" s="23">
        <v>0</v>
      </c>
      <c r="W17" s="26">
        <f t="shared" si="6"/>
        <v>0</v>
      </c>
      <c r="X17" s="23">
        <v>0</v>
      </c>
      <c r="Y17" s="26">
        <f t="shared" si="7"/>
        <v>0</v>
      </c>
      <c r="Z17" s="28">
        <v>0</v>
      </c>
      <c r="AA17" s="26">
        <f t="shared" si="8"/>
        <v>0</v>
      </c>
      <c r="AB17" s="28">
        <v>0</v>
      </c>
      <c r="AC17" s="26">
        <f t="shared" si="9"/>
        <v>0</v>
      </c>
      <c r="AD17" s="18">
        <v>1</v>
      </c>
      <c r="AE17" s="18">
        <v>1</v>
      </c>
    </row>
    <row r="18" spans="1:31" s="18" customFormat="1" ht="18" customHeight="1">
      <c r="A18" s="30">
        <v>9</v>
      </c>
      <c r="B18" s="51" t="s">
        <v>1795</v>
      </c>
      <c r="C18" s="30">
        <v>9</v>
      </c>
      <c r="D18" s="30" t="s">
        <v>1802</v>
      </c>
      <c r="E18" s="30" t="s">
        <v>1280</v>
      </c>
      <c r="F18" s="30" t="s">
        <v>1285</v>
      </c>
      <c r="G18" s="158">
        <v>0</v>
      </c>
      <c r="H18" s="158">
        <v>0</v>
      </c>
      <c r="I18" s="26" t="e">
        <f t="shared" si="0"/>
        <v>#DIV/0!</v>
      </c>
      <c r="J18" s="27">
        <v>0</v>
      </c>
      <c r="K18" s="26" t="e">
        <f t="shared" si="1"/>
        <v>#DIV/0!</v>
      </c>
      <c r="L18" s="23">
        <v>0</v>
      </c>
      <c r="M18" s="26" t="e">
        <f t="shared" si="2"/>
        <v>#DIV/0!</v>
      </c>
      <c r="N18" s="23">
        <v>0</v>
      </c>
      <c r="O18" s="26" t="e">
        <f t="shared" si="3"/>
        <v>#DIV/0!</v>
      </c>
      <c r="P18" s="23">
        <v>0</v>
      </c>
      <c r="Q18" s="26">
        <v>0</v>
      </c>
      <c r="R18" s="23">
        <v>0</v>
      </c>
      <c r="S18" s="26" t="e">
        <f t="shared" si="4"/>
        <v>#DIV/0!</v>
      </c>
      <c r="T18" s="23">
        <v>0</v>
      </c>
      <c r="U18" s="26" t="e">
        <f t="shared" si="5"/>
        <v>#DIV/0!</v>
      </c>
      <c r="V18" s="23">
        <v>0</v>
      </c>
      <c r="W18" s="26" t="e">
        <f t="shared" si="6"/>
        <v>#DIV/0!</v>
      </c>
      <c r="X18" s="23">
        <v>0</v>
      </c>
      <c r="Y18" s="26" t="e">
        <f t="shared" si="7"/>
        <v>#DIV/0!</v>
      </c>
      <c r="Z18" s="28">
        <v>0</v>
      </c>
      <c r="AA18" s="26" t="e">
        <f t="shared" si="8"/>
        <v>#DIV/0!</v>
      </c>
      <c r="AB18" s="28">
        <v>0</v>
      </c>
      <c r="AC18" s="26" t="e">
        <f t="shared" si="9"/>
        <v>#DIV/0!</v>
      </c>
      <c r="AD18" s="18">
        <v>1</v>
      </c>
      <c r="AE18" s="18">
        <v>0</v>
      </c>
    </row>
    <row r="19" spans="1:31" s="18" customFormat="1" ht="18" customHeight="1">
      <c r="A19" s="30">
        <v>10</v>
      </c>
      <c r="B19" s="51" t="s">
        <v>1794</v>
      </c>
      <c r="C19" s="30">
        <v>10</v>
      </c>
      <c r="D19" s="30" t="s">
        <v>1802</v>
      </c>
      <c r="E19" s="30" t="s">
        <v>1280</v>
      </c>
      <c r="F19" s="30" t="s">
        <v>1285</v>
      </c>
      <c r="G19" s="158">
        <v>240</v>
      </c>
      <c r="H19" s="158">
        <v>207</v>
      </c>
      <c r="I19" s="26">
        <f t="shared" si="0"/>
        <v>86.25</v>
      </c>
      <c r="J19" s="27">
        <v>49</v>
      </c>
      <c r="K19" s="26">
        <f t="shared" si="1"/>
        <v>23.671497584541061</v>
      </c>
      <c r="L19" s="23">
        <v>0</v>
      </c>
      <c r="M19" s="26">
        <f t="shared" si="2"/>
        <v>0</v>
      </c>
      <c r="N19" s="23">
        <v>0</v>
      </c>
      <c r="O19" s="26">
        <f t="shared" si="3"/>
        <v>0</v>
      </c>
      <c r="P19" s="23">
        <v>4</v>
      </c>
      <c r="Q19" s="26">
        <v>0</v>
      </c>
      <c r="R19" s="23">
        <v>0</v>
      </c>
      <c r="S19" s="26">
        <f t="shared" si="4"/>
        <v>0</v>
      </c>
      <c r="T19" s="23">
        <v>0</v>
      </c>
      <c r="U19" s="26">
        <f t="shared" si="5"/>
        <v>0</v>
      </c>
      <c r="V19" s="23">
        <v>1</v>
      </c>
      <c r="W19" s="26">
        <f t="shared" si="6"/>
        <v>0.48309178743961351</v>
      </c>
      <c r="X19" s="23">
        <v>0</v>
      </c>
      <c r="Y19" s="26">
        <f t="shared" si="7"/>
        <v>0</v>
      </c>
      <c r="Z19" s="28">
        <v>0</v>
      </c>
      <c r="AA19" s="26">
        <f t="shared" si="8"/>
        <v>0</v>
      </c>
      <c r="AB19" s="28">
        <v>0</v>
      </c>
      <c r="AC19" s="26">
        <f t="shared" si="9"/>
        <v>0</v>
      </c>
      <c r="AD19" s="18">
        <v>1</v>
      </c>
      <c r="AE19" s="18">
        <v>1</v>
      </c>
    </row>
    <row r="20" spans="1:31" s="18" customFormat="1" ht="18" customHeight="1">
      <c r="A20" s="30">
        <v>11</v>
      </c>
      <c r="B20" s="51" t="s">
        <v>79</v>
      </c>
      <c r="C20" s="30">
        <v>11</v>
      </c>
      <c r="D20" s="30" t="s">
        <v>1802</v>
      </c>
      <c r="E20" s="30" t="s">
        <v>1280</v>
      </c>
      <c r="F20" s="30" t="s">
        <v>1285</v>
      </c>
      <c r="G20" s="158">
        <v>126</v>
      </c>
      <c r="H20" s="158">
        <v>60</v>
      </c>
      <c r="I20" s="26">
        <f t="shared" si="0"/>
        <v>47.61904761904762</v>
      </c>
      <c r="J20" s="27">
        <v>10</v>
      </c>
      <c r="K20" s="26">
        <f t="shared" si="1"/>
        <v>16.666666666666668</v>
      </c>
      <c r="L20" s="23">
        <v>0</v>
      </c>
      <c r="M20" s="26">
        <f t="shared" si="2"/>
        <v>0</v>
      </c>
      <c r="N20" s="23">
        <v>9</v>
      </c>
      <c r="O20" s="26">
        <f t="shared" si="3"/>
        <v>15</v>
      </c>
      <c r="P20" s="23">
        <v>0</v>
      </c>
      <c r="Q20" s="26">
        <v>0</v>
      </c>
      <c r="R20" s="23">
        <v>1</v>
      </c>
      <c r="S20" s="26">
        <f t="shared" si="4"/>
        <v>1.6666666666666667</v>
      </c>
      <c r="T20" s="23">
        <v>0</v>
      </c>
      <c r="U20" s="26">
        <f t="shared" si="5"/>
        <v>0</v>
      </c>
      <c r="V20" s="23">
        <v>0</v>
      </c>
      <c r="W20" s="26">
        <f t="shared" si="6"/>
        <v>0</v>
      </c>
      <c r="X20" s="23">
        <v>0</v>
      </c>
      <c r="Y20" s="26">
        <f t="shared" si="7"/>
        <v>0</v>
      </c>
      <c r="Z20" s="28">
        <v>0</v>
      </c>
      <c r="AA20" s="26">
        <f t="shared" si="8"/>
        <v>0</v>
      </c>
      <c r="AB20" s="28">
        <v>0</v>
      </c>
      <c r="AC20" s="26">
        <f t="shared" si="9"/>
        <v>0</v>
      </c>
      <c r="AD20" s="18">
        <v>1</v>
      </c>
      <c r="AE20" s="18">
        <v>1</v>
      </c>
    </row>
    <row r="21" spans="1:31" s="18" customFormat="1" ht="18" customHeight="1">
      <c r="A21" s="30">
        <v>12</v>
      </c>
      <c r="B21" s="51" t="s">
        <v>168</v>
      </c>
      <c r="C21" s="30">
        <v>12</v>
      </c>
      <c r="D21" s="30" t="s">
        <v>1802</v>
      </c>
      <c r="E21" s="30" t="s">
        <v>1280</v>
      </c>
      <c r="F21" s="30" t="s">
        <v>1285</v>
      </c>
      <c r="G21" s="158">
        <v>279</v>
      </c>
      <c r="H21" s="158">
        <v>145</v>
      </c>
      <c r="I21" s="26">
        <f t="shared" si="0"/>
        <v>51.971326164874554</v>
      </c>
      <c r="J21" s="27">
        <v>45</v>
      </c>
      <c r="K21" s="26">
        <f t="shared" si="1"/>
        <v>31.03448275862069</v>
      </c>
      <c r="L21" s="23">
        <v>0</v>
      </c>
      <c r="M21" s="26">
        <f t="shared" si="2"/>
        <v>0</v>
      </c>
      <c r="N21" s="23">
        <v>29</v>
      </c>
      <c r="O21" s="26">
        <f t="shared" si="3"/>
        <v>20</v>
      </c>
      <c r="P21" s="23">
        <v>11</v>
      </c>
      <c r="Q21" s="26">
        <f>P21*100/H21</f>
        <v>7.5862068965517242</v>
      </c>
      <c r="R21" s="23">
        <v>5</v>
      </c>
      <c r="S21" s="26">
        <f t="shared" si="4"/>
        <v>3.4482758620689653</v>
      </c>
      <c r="T21" s="23">
        <v>2</v>
      </c>
      <c r="U21" s="26">
        <f t="shared" si="5"/>
        <v>1.3793103448275863</v>
      </c>
      <c r="V21" s="23">
        <v>4</v>
      </c>
      <c r="W21" s="26">
        <f t="shared" si="6"/>
        <v>2.7586206896551726</v>
      </c>
      <c r="X21" s="23">
        <v>0</v>
      </c>
      <c r="Y21" s="26">
        <f t="shared" si="7"/>
        <v>0</v>
      </c>
      <c r="Z21" s="28">
        <v>0</v>
      </c>
      <c r="AA21" s="26">
        <f t="shared" si="8"/>
        <v>0</v>
      </c>
      <c r="AB21" s="28">
        <v>0</v>
      </c>
      <c r="AC21" s="26">
        <f t="shared" si="9"/>
        <v>0</v>
      </c>
      <c r="AD21" s="18">
        <v>1</v>
      </c>
      <c r="AE21" s="18">
        <v>1</v>
      </c>
    </row>
    <row r="22" spans="1:31" s="18" customFormat="1" ht="18" customHeight="1">
      <c r="A22" s="30">
        <v>13</v>
      </c>
      <c r="B22" s="51" t="s">
        <v>80</v>
      </c>
      <c r="C22" s="30">
        <v>13</v>
      </c>
      <c r="D22" s="30" t="s">
        <v>1802</v>
      </c>
      <c r="E22" s="30" t="s">
        <v>1280</v>
      </c>
      <c r="F22" s="30" t="s">
        <v>1285</v>
      </c>
      <c r="G22" s="158">
        <v>175</v>
      </c>
      <c r="H22" s="158">
        <v>90</v>
      </c>
      <c r="I22" s="26">
        <f t="shared" si="0"/>
        <v>51.428571428571431</v>
      </c>
      <c r="J22" s="27">
        <v>12</v>
      </c>
      <c r="K22" s="26">
        <f t="shared" si="1"/>
        <v>13.333333333333334</v>
      </c>
      <c r="L22" s="23">
        <v>0</v>
      </c>
      <c r="M22" s="26">
        <f t="shared" si="2"/>
        <v>0</v>
      </c>
      <c r="N22" s="23">
        <v>6</v>
      </c>
      <c r="O22" s="26">
        <f t="shared" si="3"/>
        <v>6.666666666666667</v>
      </c>
      <c r="P22" s="23">
        <v>2</v>
      </c>
      <c r="Q22" s="26">
        <f>P22*100/H22</f>
        <v>2.2222222222222223</v>
      </c>
      <c r="R22" s="23">
        <v>4</v>
      </c>
      <c r="S22" s="26">
        <f t="shared" si="4"/>
        <v>4.4444444444444446</v>
      </c>
      <c r="T22" s="23">
        <v>0</v>
      </c>
      <c r="U22" s="26">
        <f t="shared" si="5"/>
        <v>0</v>
      </c>
      <c r="V22" s="23">
        <v>0</v>
      </c>
      <c r="W22" s="26">
        <f t="shared" si="6"/>
        <v>0</v>
      </c>
      <c r="X22" s="23">
        <v>0</v>
      </c>
      <c r="Y22" s="26">
        <f t="shared" si="7"/>
        <v>0</v>
      </c>
      <c r="Z22" s="28">
        <v>0</v>
      </c>
      <c r="AA22" s="26">
        <f t="shared" si="8"/>
        <v>0</v>
      </c>
      <c r="AB22" s="28">
        <v>0</v>
      </c>
      <c r="AC22" s="26">
        <f t="shared" si="9"/>
        <v>0</v>
      </c>
      <c r="AD22" s="18">
        <v>1</v>
      </c>
      <c r="AE22" s="18">
        <v>1</v>
      </c>
    </row>
    <row r="23" spans="1:31" s="18" customFormat="1" ht="18" customHeight="1">
      <c r="A23" s="30">
        <v>14</v>
      </c>
      <c r="B23" s="51" t="s">
        <v>1791</v>
      </c>
      <c r="C23" s="30">
        <v>14</v>
      </c>
      <c r="D23" s="30" t="s">
        <v>1802</v>
      </c>
      <c r="E23" s="30" t="s">
        <v>1280</v>
      </c>
      <c r="F23" s="30" t="s">
        <v>1285</v>
      </c>
      <c r="G23" s="158">
        <v>270</v>
      </c>
      <c r="H23" s="158">
        <v>245</v>
      </c>
      <c r="I23" s="26">
        <f t="shared" si="0"/>
        <v>90.740740740740748</v>
      </c>
      <c r="J23" s="27">
        <v>10</v>
      </c>
      <c r="K23" s="26">
        <f t="shared" si="1"/>
        <v>4.0816326530612246</v>
      </c>
      <c r="L23" s="23">
        <v>0</v>
      </c>
      <c r="M23" s="26">
        <f t="shared" si="2"/>
        <v>0</v>
      </c>
      <c r="N23" s="23">
        <v>1</v>
      </c>
      <c r="O23" s="26">
        <f t="shared" si="3"/>
        <v>0.40816326530612246</v>
      </c>
      <c r="P23" s="23">
        <v>0</v>
      </c>
      <c r="Q23" s="26">
        <f>P23*100/H23</f>
        <v>0</v>
      </c>
      <c r="R23" s="23">
        <v>8</v>
      </c>
      <c r="S23" s="26">
        <f t="shared" si="4"/>
        <v>3.2653061224489797</v>
      </c>
      <c r="T23" s="23">
        <v>0</v>
      </c>
      <c r="U23" s="26">
        <f t="shared" si="5"/>
        <v>0</v>
      </c>
      <c r="V23" s="23">
        <v>1</v>
      </c>
      <c r="W23" s="26">
        <f t="shared" si="6"/>
        <v>0.40816326530612246</v>
      </c>
      <c r="X23" s="23">
        <v>0</v>
      </c>
      <c r="Y23" s="26">
        <f t="shared" si="7"/>
        <v>0</v>
      </c>
      <c r="Z23" s="28">
        <v>0</v>
      </c>
      <c r="AA23" s="26">
        <f t="shared" si="8"/>
        <v>0</v>
      </c>
      <c r="AB23" s="28">
        <v>0</v>
      </c>
      <c r="AC23" s="26">
        <f t="shared" si="9"/>
        <v>0</v>
      </c>
      <c r="AD23" s="18">
        <v>1</v>
      </c>
      <c r="AE23" s="18">
        <v>1</v>
      </c>
    </row>
    <row r="24" spans="1:31" s="18" customFormat="1" ht="18" customHeight="1">
      <c r="A24" s="23">
        <v>15</v>
      </c>
      <c r="B24" s="51" t="s">
        <v>1793</v>
      </c>
      <c r="C24" s="23">
        <v>15</v>
      </c>
      <c r="D24" s="23" t="s">
        <v>1802</v>
      </c>
      <c r="E24" s="23" t="s">
        <v>1280</v>
      </c>
      <c r="F24" s="23" t="s">
        <v>1285</v>
      </c>
      <c r="G24" s="158">
        <v>74</v>
      </c>
      <c r="H24" s="158">
        <v>64</v>
      </c>
      <c r="I24" s="26">
        <f t="shared" si="0"/>
        <v>86.486486486486484</v>
      </c>
      <c r="J24" s="27">
        <v>14</v>
      </c>
      <c r="K24" s="26">
        <f t="shared" si="1"/>
        <v>21.875</v>
      </c>
      <c r="L24" s="23">
        <v>0</v>
      </c>
      <c r="M24" s="26">
        <f t="shared" si="2"/>
        <v>0</v>
      </c>
      <c r="N24" s="23">
        <v>5</v>
      </c>
      <c r="O24" s="26">
        <f t="shared" si="3"/>
        <v>7.8125</v>
      </c>
      <c r="P24" s="23">
        <v>0</v>
      </c>
      <c r="Q24" s="26">
        <f>P24*100/H24</f>
        <v>0</v>
      </c>
      <c r="R24" s="23">
        <v>3</v>
      </c>
      <c r="S24" s="26">
        <f t="shared" si="4"/>
        <v>4.6875</v>
      </c>
      <c r="T24" s="23">
        <v>0</v>
      </c>
      <c r="U24" s="26">
        <f t="shared" si="5"/>
        <v>0</v>
      </c>
      <c r="V24" s="23">
        <v>6</v>
      </c>
      <c r="W24" s="26">
        <f t="shared" si="6"/>
        <v>9.375</v>
      </c>
      <c r="X24" s="23">
        <v>0</v>
      </c>
      <c r="Y24" s="26">
        <f t="shared" si="7"/>
        <v>0</v>
      </c>
      <c r="Z24" s="28">
        <v>0</v>
      </c>
      <c r="AA24" s="26">
        <f t="shared" si="8"/>
        <v>0</v>
      </c>
      <c r="AB24" s="28">
        <v>0</v>
      </c>
      <c r="AC24" s="26">
        <f t="shared" si="9"/>
        <v>0</v>
      </c>
      <c r="AD24" s="18">
        <v>1</v>
      </c>
      <c r="AE24" s="18">
        <v>1</v>
      </c>
    </row>
    <row r="25" spans="1:31" ht="18" customHeight="1" thickBot="1">
      <c r="A25" s="937" t="s">
        <v>123</v>
      </c>
      <c r="B25" s="938"/>
      <c r="C25" s="938"/>
      <c r="D25" s="938"/>
      <c r="E25" s="938"/>
      <c r="F25" s="939"/>
      <c r="G25" s="176">
        <f>SUM(G10:G24)</f>
        <v>2520</v>
      </c>
      <c r="H25" s="176">
        <f>SUM(H10:H24)</f>
        <v>1812</v>
      </c>
      <c r="I25" s="171">
        <f t="shared" si="0"/>
        <v>71.904761904761898</v>
      </c>
      <c r="J25" s="176">
        <f>SUM(J10:J24)</f>
        <v>440</v>
      </c>
      <c r="K25" s="327">
        <f>J25/H25*100</f>
        <v>24.282560706401764</v>
      </c>
      <c r="L25" s="176">
        <f>SUM(L10:L24)</f>
        <v>1</v>
      </c>
      <c r="M25" s="327">
        <f>L25/H25*100</f>
        <v>5.518763796909492E-2</v>
      </c>
      <c r="N25" s="176">
        <f>SUM(N10:N24)</f>
        <v>56</v>
      </c>
      <c r="O25" s="327">
        <f>N25/H25*100</f>
        <v>3.0905077262693159</v>
      </c>
      <c r="P25" s="176">
        <f>SUM(P10:P24)</f>
        <v>19</v>
      </c>
      <c r="Q25" s="327">
        <f>P25/H25*100</f>
        <v>1.0485651214128036</v>
      </c>
      <c r="R25" s="176">
        <f>SUM(R10:R24)</f>
        <v>314</v>
      </c>
      <c r="S25" s="327">
        <f>R25/H25*100</f>
        <v>17.328918322295806</v>
      </c>
      <c r="T25" s="176">
        <f>SUM(T10:T24)</f>
        <v>3</v>
      </c>
      <c r="U25" s="327">
        <f>T25/H25*100</f>
        <v>0.16556291390728478</v>
      </c>
      <c r="V25" s="176">
        <f>SUM(V10:V24)</f>
        <v>15</v>
      </c>
      <c r="W25" s="327">
        <f>V25/H25*100</f>
        <v>0.82781456953642385</v>
      </c>
      <c r="X25" s="176">
        <f>SUM(X10:X24)</f>
        <v>0</v>
      </c>
      <c r="Y25" s="327">
        <f>X25/H25*100</f>
        <v>0</v>
      </c>
      <c r="Z25" s="176">
        <f>SUM(Z10:Z24)</f>
        <v>0</v>
      </c>
      <c r="AA25" s="327">
        <f>Z25/H25*100</f>
        <v>0</v>
      </c>
      <c r="AB25" s="176">
        <f>SUM(AB10:AB24)</f>
        <v>0</v>
      </c>
      <c r="AC25" s="327">
        <f>AB25/H25*100</f>
        <v>0</v>
      </c>
    </row>
    <row r="26" spans="1:31" ht="27" thickTop="1">
      <c r="A26" s="859" t="s">
        <v>2405</v>
      </c>
      <c r="B26" s="859"/>
      <c r="C26" s="859"/>
      <c r="D26" s="859"/>
      <c r="E26" s="859"/>
      <c r="F26" s="859"/>
      <c r="G26" s="859"/>
      <c r="H26" s="859"/>
      <c r="I26" s="859"/>
      <c r="J26" s="859"/>
      <c r="K26" s="859"/>
      <c r="L26" s="859"/>
      <c r="M26" s="859"/>
      <c r="N26" s="859"/>
      <c r="O26" s="859"/>
      <c r="P26" s="859"/>
      <c r="Q26" s="859"/>
      <c r="R26" s="859"/>
      <c r="S26" s="859"/>
      <c r="T26" s="859"/>
      <c r="U26" s="859"/>
      <c r="V26" s="859"/>
      <c r="W26" s="859"/>
      <c r="X26" s="859"/>
      <c r="Y26" s="859"/>
      <c r="Z26" s="859"/>
      <c r="AA26" s="859"/>
      <c r="AB26" s="859"/>
      <c r="AC26" s="859"/>
    </row>
    <row r="27" spans="1:31" ht="23.25">
      <c r="A27" s="810" t="s">
        <v>133</v>
      </c>
      <c r="B27" s="810"/>
      <c r="C27" s="810"/>
      <c r="D27" s="810"/>
      <c r="E27" s="810"/>
      <c r="F27" s="810"/>
      <c r="G27" s="810"/>
      <c r="H27" s="810"/>
      <c r="I27" s="810"/>
      <c r="J27" s="810"/>
      <c r="K27" s="810"/>
      <c r="L27" s="810"/>
      <c r="M27" s="810"/>
      <c r="N27" s="810"/>
      <c r="O27" s="810"/>
      <c r="P27" s="810"/>
      <c r="Q27" s="810"/>
      <c r="R27" s="810"/>
      <c r="S27" s="810"/>
      <c r="T27" s="810"/>
      <c r="U27" s="810"/>
      <c r="V27" s="810"/>
      <c r="W27" s="810"/>
      <c r="X27" s="810"/>
      <c r="Y27" s="810"/>
      <c r="Z27" s="810"/>
      <c r="AA27" s="810"/>
      <c r="AB27" s="810"/>
      <c r="AC27" s="810"/>
    </row>
    <row r="28" spans="1:31" ht="23.25">
      <c r="A28" s="453"/>
      <c r="B28" s="453"/>
      <c r="C28" s="453"/>
      <c r="D28" s="453"/>
      <c r="E28" s="453"/>
      <c r="F28" s="453"/>
      <c r="G28" s="649"/>
      <c r="H28" s="649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</row>
    <row r="29" spans="1:31" ht="23.25">
      <c r="B29" s="863" t="s">
        <v>1560</v>
      </c>
      <c r="C29" s="863"/>
      <c r="D29" s="863"/>
      <c r="E29" s="863"/>
      <c r="F29" s="863"/>
      <c r="G29" s="863"/>
      <c r="H29" s="863"/>
      <c r="I29" s="863"/>
      <c r="J29" s="863"/>
      <c r="K29" s="863"/>
      <c r="L29" s="863"/>
      <c r="M29" s="863"/>
      <c r="N29" s="863"/>
      <c r="O29" s="863"/>
      <c r="P29" s="863"/>
      <c r="Q29" s="863"/>
      <c r="R29" s="863"/>
      <c r="S29" s="863"/>
      <c r="T29" s="863"/>
      <c r="U29" s="863"/>
      <c r="V29" s="863"/>
      <c r="W29" s="863"/>
      <c r="X29" s="863"/>
      <c r="Y29" s="863"/>
      <c r="Z29" s="863"/>
      <c r="AA29" s="863"/>
      <c r="AB29" s="863"/>
      <c r="AC29" s="863"/>
    </row>
    <row r="30" spans="1:31" ht="23.25">
      <c r="B30" s="454" t="s">
        <v>84</v>
      </c>
      <c r="C30" s="453"/>
      <c r="D30" s="453"/>
      <c r="E30" s="453"/>
      <c r="F30" s="453"/>
      <c r="G30" s="649"/>
      <c r="H30" s="649"/>
      <c r="I30" s="454"/>
      <c r="J30" s="453"/>
      <c r="K30" s="453"/>
      <c r="L30" s="453"/>
      <c r="M30" s="453"/>
      <c r="N30" s="453"/>
      <c r="O30" s="453"/>
      <c r="P30" s="453"/>
      <c r="Q30" s="453"/>
      <c r="R30" s="453"/>
      <c r="S30" s="453"/>
      <c r="T30" s="453"/>
      <c r="U30" s="453"/>
      <c r="V30" s="453"/>
      <c r="W30" s="453"/>
      <c r="X30" s="453"/>
      <c r="Y30" s="453"/>
      <c r="Z30" s="453"/>
      <c r="AA30" s="453"/>
      <c r="AB30" s="453"/>
      <c r="AC30" s="453"/>
    </row>
    <row r="31" spans="1:31" ht="23.25">
      <c r="B31" s="453"/>
      <c r="C31" s="453"/>
      <c r="D31" s="453"/>
      <c r="E31" s="453"/>
      <c r="F31" s="453"/>
      <c r="G31" s="649"/>
      <c r="H31" s="649"/>
      <c r="I31" s="453"/>
      <c r="J31" s="453"/>
      <c r="K31" s="453"/>
      <c r="L31" s="453"/>
      <c r="M31" s="453"/>
      <c r="N31" s="453"/>
      <c r="O31" s="453"/>
      <c r="P31" s="453"/>
      <c r="Q31" s="453"/>
      <c r="R31" s="453"/>
      <c r="S31" s="453"/>
      <c r="T31" s="453"/>
      <c r="U31" s="453"/>
      <c r="V31" s="453"/>
      <c r="W31" s="453"/>
      <c r="X31" s="453"/>
      <c r="Y31" s="453"/>
      <c r="Z31" s="453"/>
      <c r="AA31" s="453"/>
      <c r="AB31" s="453"/>
      <c r="AC31" s="453"/>
    </row>
    <row r="32" spans="1:31" ht="18">
      <c r="A32" s="740" t="s">
        <v>940</v>
      </c>
      <c r="B32" s="740" t="s">
        <v>942</v>
      </c>
      <c r="C32" s="740" t="s">
        <v>707</v>
      </c>
      <c r="D32" s="740" t="s">
        <v>944</v>
      </c>
      <c r="E32" s="740" t="s">
        <v>945</v>
      </c>
      <c r="F32" s="740" t="s">
        <v>1139</v>
      </c>
      <c r="G32" s="952" t="s">
        <v>82</v>
      </c>
      <c r="H32" s="838" t="s">
        <v>83</v>
      </c>
      <c r="I32" s="838" t="s">
        <v>948</v>
      </c>
      <c r="J32" s="765" t="s">
        <v>928</v>
      </c>
      <c r="K32" s="766"/>
      <c r="L32" s="751" t="s">
        <v>929</v>
      </c>
      <c r="M32" s="764"/>
      <c r="N32" s="764"/>
      <c r="O32" s="764"/>
      <c r="P32" s="764"/>
      <c r="Q32" s="764"/>
      <c r="R32" s="764"/>
      <c r="S32" s="764"/>
      <c r="T32" s="764"/>
      <c r="U32" s="764"/>
      <c r="V32" s="764"/>
      <c r="W32" s="764"/>
      <c r="X32" s="764"/>
      <c r="Y32" s="764"/>
      <c r="Z32" s="764"/>
      <c r="AA32" s="764"/>
      <c r="AB32" s="764"/>
      <c r="AC32" s="752"/>
    </row>
    <row r="33" spans="1:31" ht="18">
      <c r="A33" s="741"/>
      <c r="B33" s="741"/>
      <c r="C33" s="741"/>
      <c r="D33" s="741"/>
      <c r="E33" s="741"/>
      <c r="F33" s="950"/>
      <c r="G33" s="953"/>
      <c r="H33" s="839"/>
      <c r="I33" s="839"/>
      <c r="J33" s="767"/>
      <c r="K33" s="768"/>
      <c r="L33" s="808" t="s">
        <v>930</v>
      </c>
      <c r="M33" s="809"/>
      <c r="N33" s="808" t="s">
        <v>931</v>
      </c>
      <c r="O33" s="809"/>
      <c r="P33" s="808" t="s">
        <v>932</v>
      </c>
      <c r="Q33" s="809"/>
      <c r="R33" s="808" t="s">
        <v>933</v>
      </c>
      <c r="S33" s="809"/>
      <c r="T33" s="808" t="s">
        <v>934</v>
      </c>
      <c r="U33" s="809"/>
      <c r="V33" s="808" t="s">
        <v>935</v>
      </c>
      <c r="W33" s="809"/>
      <c r="X33" s="808" t="s">
        <v>936</v>
      </c>
      <c r="Y33" s="809"/>
      <c r="Z33" s="808" t="s">
        <v>950</v>
      </c>
      <c r="AA33" s="809"/>
      <c r="AB33" s="808" t="s">
        <v>951</v>
      </c>
      <c r="AC33" s="809"/>
    </row>
    <row r="34" spans="1:31" ht="36">
      <c r="A34" s="742"/>
      <c r="B34" s="742"/>
      <c r="C34" s="742"/>
      <c r="D34" s="742"/>
      <c r="E34" s="742"/>
      <c r="F34" s="951"/>
      <c r="G34" s="953"/>
      <c r="H34" s="650" t="s">
        <v>126</v>
      </c>
      <c r="I34" s="450" t="s">
        <v>938</v>
      </c>
      <c r="J34" s="651" t="s">
        <v>937</v>
      </c>
      <c r="K34" s="651" t="s">
        <v>949</v>
      </c>
      <c r="L34" s="651" t="s">
        <v>937</v>
      </c>
      <c r="M34" s="651" t="s">
        <v>949</v>
      </c>
      <c r="N34" s="651" t="s">
        <v>937</v>
      </c>
      <c r="O34" s="651" t="s">
        <v>949</v>
      </c>
      <c r="P34" s="651" t="s">
        <v>937</v>
      </c>
      <c r="Q34" s="651" t="s">
        <v>949</v>
      </c>
      <c r="R34" s="651" t="s">
        <v>937</v>
      </c>
      <c r="S34" s="651" t="s">
        <v>949</v>
      </c>
      <c r="T34" s="651" t="s">
        <v>937</v>
      </c>
      <c r="U34" s="651" t="s">
        <v>949</v>
      </c>
      <c r="V34" s="651" t="s">
        <v>937</v>
      </c>
      <c r="W34" s="651" t="s">
        <v>949</v>
      </c>
      <c r="X34" s="651" t="s">
        <v>937</v>
      </c>
      <c r="Y34" s="651" t="s">
        <v>949</v>
      </c>
      <c r="Z34" s="651" t="s">
        <v>937</v>
      </c>
      <c r="AA34" s="651" t="s">
        <v>949</v>
      </c>
      <c r="AB34" s="651" t="s">
        <v>937</v>
      </c>
      <c r="AC34" s="651" t="s">
        <v>949</v>
      </c>
    </row>
    <row r="35" spans="1:31" s="18" customFormat="1" ht="18">
      <c r="A35" s="30">
        <v>1</v>
      </c>
      <c r="B35" s="51" t="s">
        <v>1800</v>
      </c>
      <c r="C35" s="30">
        <v>1</v>
      </c>
      <c r="D35" s="30" t="s">
        <v>1803</v>
      </c>
      <c r="E35" s="30" t="s">
        <v>1280</v>
      </c>
      <c r="F35" s="30" t="s">
        <v>1285</v>
      </c>
      <c r="G35" s="158">
        <v>0</v>
      </c>
      <c r="H35" s="158">
        <v>0</v>
      </c>
      <c r="I35" s="26" t="e">
        <f t="shared" ref="I35:I41" si="10">H35*100/G35</f>
        <v>#DIV/0!</v>
      </c>
      <c r="J35" s="27">
        <v>0</v>
      </c>
      <c r="K35" s="26" t="e">
        <f t="shared" ref="K35:K40" si="11">J35*100/H35</f>
        <v>#DIV/0!</v>
      </c>
      <c r="L35" s="23">
        <v>0</v>
      </c>
      <c r="M35" s="26" t="e">
        <f t="shared" ref="M35:M40" si="12">L35*100/H35</f>
        <v>#DIV/0!</v>
      </c>
      <c r="N35" s="23">
        <v>0</v>
      </c>
      <c r="O35" s="26" t="e">
        <f t="shared" ref="O35:O40" si="13">N35*100/H35</f>
        <v>#DIV/0!</v>
      </c>
      <c r="P35" s="23">
        <v>0</v>
      </c>
      <c r="Q35" s="26">
        <v>0</v>
      </c>
      <c r="R35" s="23">
        <v>0</v>
      </c>
      <c r="S35" s="26" t="e">
        <f t="shared" ref="S35:S40" si="14">R35*100/H35</f>
        <v>#DIV/0!</v>
      </c>
      <c r="T35" s="23">
        <v>0</v>
      </c>
      <c r="U35" s="26" t="e">
        <f t="shared" ref="U35:U40" si="15">T35*100/H35</f>
        <v>#DIV/0!</v>
      </c>
      <c r="V35" s="23">
        <v>0</v>
      </c>
      <c r="W35" s="26" t="e">
        <f t="shared" ref="W35:W40" si="16">V35*100/H35</f>
        <v>#DIV/0!</v>
      </c>
      <c r="X35" s="23">
        <v>0</v>
      </c>
      <c r="Y35" s="26" t="e">
        <f t="shared" ref="Y35:Y40" si="17">X35*100/H35</f>
        <v>#DIV/0!</v>
      </c>
      <c r="Z35" s="28">
        <v>0</v>
      </c>
      <c r="AA35" s="26" t="e">
        <f t="shared" ref="AA35:AA40" si="18">Z35*100/H35</f>
        <v>#DIV/0!</v>
      </c>
      <c r="AB35" s="28">
        <v>0</v>
      </c>
      <c r="AC35" s="26" t="e">
        <f t="shared" ref="AC35:AC40" si="19">AB35*100/H35</f>
        <v>#DIV/0!</v>
      </c>
      <c r="AD35" s="18">
        <v>1</v>
      </c>
      <c r="AE35" s="18">
        <v>0</v>
      </c>
    </row>
    <row r="36" spans="1:31" s="18" customFormat="1" ht="18">
      <c r="A36" s="30">
        <v>2</v>
      </c>
      <c r="B36" s="51" t="s">
        <v>1798</v>
      </c>
      <c r="C36" s="30">
        <v>2</v>
      </c>
      <c r="D36" s="30" t="s">
        <v>1803</v>
      </c>
      <c r="E36" s="30" t="s">
        <v>1280</v>
      </c>
      <c r="F36" s="30" t="s">
        <v>1285</v>
      </c>
      <c r="G36" s="158">
        <v>0</v>
      </c>
      <c r="H36" s="158">
        <v>0</v>
      </c>
      <c r="I36" s="26" t="e">
        <f t="shared" si="10"/>
        <v>#DIV/0!</v>
      </c>
      <c r="J36" s="27">
        <v>0</v>
      </c>
      <c r="K36" s="26" t="e">
        <f t="shared" si="11"/>
        <v>#DIV/0!</v>
      </c>
      <c r="L36" s="23">
        <v>0</v>
      </c>
      <c r="M36" s="26" t="e">
        <f t="shared" si="12"/>
        <v>#DIV/0!</v>
      </c>
      <c r="N36" s="23">
        <v>0</v>
      </c>
      <c r="O36" s="26" t="e">
        <f t="shared" si="13"/>
        <v>#DIV/0!</v>
      </c>
      <c r="P36" s="23">
        <v>0</v>
      </c>
      <c r="Q36" s="26">
        <v>0</v>
      </c>
      <c r="R36" s="23">
        <v>0</v>
      </c>
      <c r="S36" s="26" t="e">
        <f t="shared" si="14"/>
        <v>#DIV/0!</v>
      </c>
      <c r="T36" s="23">
        <v>0</v>
      </c>
      <c r="U36" s="26" t="e">
        <f t="shared" si="15"/>
        <v>#DIV/0!</v>
      </c>
      <c r="V36" s="23">
        <v>0</v>
      </c>
      <c r="W36" s="26" t="e">
        <f t="shared" si="16"/>
        <v>#DIV/0!</v>
      </c>
      <c r="X36" s="23">
        <v>0</v>
      </c>
      <c r="Y36" s="26" t="e">
        <f t="shared" si="17"/>
        <v>#DIV/0!</v>
      </c>
      <c r="Z36" s="28">
        <v>0</v>
      </c>
      <c r="AA36" s="26" t="e">
        <f t="shared" si="18"/>
        <v>#DIV/0!</v>
      </c>
      <c r="AB36" s="28">
        <v>0</v>
      </c>
      <c r="AC36" s="26" t="e">
        <f t="shared" si="19"/>
        <v>#DIV/0!</v>
      </c>
      <c r="AD36" s="18">
        <v>1</v>
      </c>
      <c r="AE36" s="18">
        <v>0</v>
      </c>
    </row>
    <row r="37" spans="1:31" s="18" customFormat="1" ht="18">
      <c r="A37" s="30">
        <v>3</v>
      </c>
      <c r="B37" s="51" t="s">
        <v>916</v>
      </c>
      <c r="C37" s="30">
        <v>3</v>
      </c>
      <c r="D37" s="30" t="s">
        <v>1803</v>
      </c>
      <c r="E37" s="30" t="s">
        <v>1280</v>
      </c>
      <c r="F37" s="30" t="s">
        <v>1285</v>
      </c>
      <c r="G37" s="158">
        <v>527</v>
      </c>
      <c r="H37" s="158">
        <v>117</v>
      </c>
      <c r="I37" s="26">
        <f t="shared" si="10"/>
        <v>22.201138519924097</v>
      </c>
      <c r="J37" s="27">
        <v>16</v>
      </c>
      <c r="K37" s="26">
        <f t="shared" si="11"/>
        <v>13.675213675213675</v>
      </c>
      <c r="L37" s="23">
        <v>0</v>
      </c>
      <c r="M37" s="26">
        <f t="shared" si="12"/>
        <v>0</v>
      </c>
      <c r="N37" s="23">
        <v>1</v>
      </c>
      <c r="O37" s="26">
        <f t="shared" si="13"/>
        <v>0.85470085470085466</v>
      </c>
      <c r="P37" s="23">
        <v>0</v>
      </c>
      <c r="Q37" s="26">
        <v>0</v>
      </c>
      <c r="R37" s="23">
        <v>15</v>
      </c>
      <c r="S37" s="26">
        <f t="shared" si="14"/>
        <v>12.820512820512821</v>
      </c>
      <c r="T37" s="23">
        <v>0</v>
      </c>
      <c r="U37" s="26">
        <f t="shared" si="15"/>
        <v>0</v>
      </c>
      <c r="V37" s="23">
        <v>0</v>
      </c>
      <c r="W37" s="26">
        <f t="shared" si="16"/>
        <v>0</v>
      </c>
      <c r="X37" s="23">
        <v>0</v>
      </c>
      <c r="Y37" s="26">
        <f t="shared" si="17"/>
        <v>0</v>
      </c>
      <c r="Z37" s="28">
        <v>0</v>
      </c>
      <c r="AA37" s="26">
        <f t="shared" si="18"/>
        <v>0</v>
      </c>
      <c r="AB37" s="28">
        <v>0</v>
      </c>
      <c r="AC37" s="26">
        <f t="shared" si="19"/>
        <v>0</v>
      </c>
      <c r="AD37" s="18">
        <v>1</v>
      </c>
      <c r="AE37" s="18">
        <v>1</v>
      </c>
    </row>
    <row r="38" spans="1:31" s="18" customFormat="1" ht="18">
      <c r="A38" s="30">
        <v>4</v>
      </c>
      <c r="B38" s="51" t="s">
        <v>85</v>
      </c>
      <c r="C38" s="30">
        <v>4</v>
      </c>
      <c r="D38" s="30" t="s">
        <v>1803</v>
      </c>
      <c r="E38" s="30" t="s">
        <v>1280</v>
      </c>
      <c r="F38" s="30" t="s">
        <v>1285</v>
      </c>
      <c r="G38" s="158">
        <v>375</v>
      </c>
      <c r="H38" s="158">
        <v>160</v>
      </c>
      <c r="I38" s="26">
        <f t="shared" si="10"/>
        <v>42.666666666666664</v>
      </c>
      <c r="J38" s="27">
        <v>46</v>
      </c>
      <c r="K38" s="26">
        <f t="shared" si="11"/>
        <v>28.75</v>
      </c>
      <c r="L38" s="23">
        <v>0</v>
      </c>
      <c r="M38" s="26">
        <f t="shared" si="12"/>
        <v>0</v>
      </c>
      <c r="N38" s="23">
        <v>9</v>
      </c>
      <c r="O38" s="26">
        <f t="shared" si="13"/>
        <v>5.625</v>
      </c>
      <c r="P38" s="23">
        <v>3</v>
      </c>
      <c r="Q38" s="26">
        <v>0</v>
      </c>
      <c r="R38" s="23">
        <v>34</v>
      </c>
      <c r="S38" s="26">
        <f t="shared" si="14"/>
        <v>21.25</v>
      </c>
      <c r="T38" s="23">
        <v>0</v>
      </c>
      <c r="U38" s="26">
        <f t="shared" si="15"/>
        <v>0</v>
      </c>
      <c r="V38" s="23">
        <v>0</v>
      </c>
      <c r="W38" s="26">
        <f t="shared" si="16"/>
        <v>0</v>
      </c>
      <c r="X38" s="23">
        <v>0</v>
      </c>
      <c r="Y38" s="26">
        <f t="shared" si="17"/>
        <v>0</v>
      </c>
      <c r="Z38" s="28">
        <v>0</v>
      </c>
      <c r="AA38" s="26">
        <f t="shared" si="18"/>
        <v>0</v>
      </c>
      <c r="AB38" s="28">
        <v>0</v>
      </c>
      <c r="AC38" s="26">
        <f t="shared" si="19"/>
        <v>0</v>
      </c>
      <c r="AD38" s="18">
        <v>1</v>
      </c>
      <c r="AE38" s="18">
        <v>1</v>
      </c>
    </row>
    <row r="39" spans="1:31" s="18" customFormat="1" ht="18">
      <c r="A39" s="30">
        <v>5</v>
      </c>
      <c r="B39" s="51" t="s">
        <v>1799</v>
      </c>
      <c r="C39" s="30">
        <v>5</v>
      </c>
      <c r="D39" s="30" t="s">
        <v>1803</v>
      </c>
      <c r="E39" s="30" t="s">
        <v>1280</v>
      </c>
      <c r="F39" s="30" t="s">
        <v>1285</v>
      </c>
      <c r="G39" s="158">
        <v>147</v>
      </c>
      <c r="H39" s="158">
        <v>98</v>
      </c>
      <c r="I39" s="26">
        <f t="shared" si="10"/>
        <v>66.666666666666671</v>
      </c>
      <c r="J39" s="27">
        <v>6</v>
      </c>
      <c r="K39" s="26">
        <f t="shared" si="11"/>
        <v>6.1224489795918364</v>
      </c>
      <c r="L39" s="23">
        <v>0</v>
      </c>
      <c r="M39" s="26">
        <f t="shared" si="12"/>
        <v>0</v>
      </c>
      <c r="N39" s="23">
        <v>0</v>
      </c>
      <c r="O39" s="26">
        <f t="shared" si="13"/>
        <v>0</v>
      </c>
      <c r="P39" s="23">
        <v>0</v>
      </c>
      <c r="Q39" s="26">
        <v>0</v>
      </c>
      <c r="R39" s="23">
        <v>6</v>
      </c>
      <c r="S39" s="26">
        <f t="shared" si="14"/>
        <v>6.1224489795918364</v>
      </c>
      <c r="T39" s="23">
        <v>0</v>
      </c>
      <c r="U39" s="26">
        <f t="shared" si="15"/>
        <v>0</v>
      </c>
      <c r="V39" s="23">
        <v>0</v>
      </c>
      <c r="W39" s="26">
        <f t="shared" si="16"/>
        <v>0</v>
      </c>
      <c r="X39" s="23">
        <v>0</v>
      </c>
      <c r="Y39" s="26">
        <f t="shared" si="17"/>
        <v>0</v>
      </c>
      <c r="Z39" s="28">
        <v>0</v>
      </c>
      <c r="AA39" s="26">
        <f t="shared" si="18"/>
        <v>0</v>
      </c>
      <c r="AB39" s="28">
        <v>0</v>
      </c>
      <c r="AC39" s="26">
        <f t="shared" si="19"/>
        <v>0</v>
      </c>
      <c r="AD39" s="18">
        <v>1</v>
      </c>
      <c r="AE39" s="18">
        <v>1</v>
      </c>
    </row>
    <row r="40" spans="1:31" s="18" customFormat="1" ht="18">
      <c r="A40" s="23">
        <v>6</v>
      </c>
      <c r="B40" s="51" t="s">
        <v>1801</v>
      </c>
      <c r="C40" s="23">
        <v>6</v>
      </c>
      <c r="D40" s="23" t="s">
        <v>1803</v>
      </c>
      <c r="E40" s="23" t="s">
        <v>1280</v>
      </c>
      <c r="F40" s="23" t="s">
        <v>1285</v>
      </c>
      <c r="G40" s="158">
        <v>0</v>
      </c>
      <c r="H40" s="158">
        <v>0</v>
      </c>
      <c r="I40" s="26" t="e">
        <f t="shared" si="10"/>
        <v>#DIV/0!</v>
      </c>
      <c r="J40" s="27">
        <v>0</v>
      </c>
      <c r="K40" s="26" t="e">
        <f t="shared" si="11"/>
        <v>#DIV/0!</v>
      </c>
      <c r="L40" s="23">
        <v>0</v>
      </c>
      <c r="M40" s="26" t="e">
        <f t="shared" si="12"/>
        <v>#DIV/0!</v>
      </c>
      <c r="N40" s="23">
        <v>0</v>
      </c>
      <c r="O40" s="26" t="e">
        <f t="shared" si="13"/>
        <v>#DIV/0!</v>
      </c>
      <c r="P40" s="23">
        <v>0</v>
      </c>
      <c r="Q40" s="26">
        <v>0</v>
      </c>
      <c r="R40" s="23">
        <v>0</v>
      </c>
      <c r="S40" s="26" t="e">
        <f t="shared" si="14"/>
        <v>#DIV/0!</v>
      </c>
      <c r="T40" s="23">
        <v>0</v>
      </c>
      <c r="U40" s="26" t="e">
        <f t="shared" si="15"/>
        <v>#DIV/0!</v>
      </c>
      <c r="V40" s="23">
        <v>0</v>
      </c>
      <c r="W40" s="26" t="e">
        <f t="shared" si="16"/>
        <v>#DIV/0!</v>
      </c>
      <c r="X40" s="23">
        <v>0</v>
      </c>
      <c r="Y40" s="26" t="e">
        <f t="shared" si="17"/>
        <v>#DIV/0!</v>
      </c>
      <c r="Z40" s="28">
        <v>0</v>
      </c>
      <c r="AA40" s="26" t="e">
        <f t="shared" si="18"/>
        <v>#DIV/0!</v>
      </c>
      <c r="AB40" s="28">
        <v>0</v>
      </c>
      <c r="AC40" s="26" t="e">
        <f t="shared" si="19"/>
        <v>#DIV/0!</v>
      </c>
      <c r="AD40" s="18">
        <v>1</v>
      </c>
      <c r="AE40" s="18">
        <v>0</v>
      </c>
    </row>
    <row r="41" spans="1:31" ht="18.75" thickBot="1">
      <c r="A41" s="937" t="s">
        <v>123</v>
      </c>
      <c r="B41" s="938"/>
      <c r="C41" s="938"/>
      <c r="D41" s="938"/>
      <c r="E41" s="938"/>
      <c r="F41" s="939"/>
      <c r="G41" s="176">
        <f>SUM(G35:G40)</f>
        <v>1049</v>
      </c>
      <c r="H41" s="176">
        <f>SUM(H35:H40)</f>
        <v>375</v>
      </c>
      <c r="I41" s="171">
        <f t="shared" si="10"/>
        <v>35.748331744518588</v>
      </c>
      <c r="J41" s="176">
        <f>SUM(J35:J40)</f>
        <v>68</v>
      </c>
      <c r="K41" s="327">
        <f>J41/H41*100</f>
        <v>18.133333333333333</v>
      </c>
      <c r="L41" s="176">
        <f>SUM(L35:L40)</f>
        <v>0</v>
      </c>
      <c r="M41" s="327">
        <f>L41/H41*100</f>
        <v>0</v>
      </c>
      <c r="N41" s="176">
        <f>SUM(N35:N40)</f>
        <v>10</v>
      </c>
      <c r="O41" s="327">
        <f>N41/H41*100</f>
        <v>2.666666666666667</v>
      </c>
      <c r="P41" s="176">
        <f>SUM(P35:P40)</f>
        <v>3</v>
      </c>
      <c r="Q41" s="327">
        <f>P41/H41*100</f>
        <v>0.8</v>
      </c>
      <c r="R41" s="176">
        <f>SUM(R35:R40)</f>
        <v>55</v>
      </c>
      <c r="S41" s="327">
        <f>R41/H41*100</f>
        <v>14.666666666666666</v>
      </c>
      <c r="T41" s="176">
        <f>SUM(T35:T40)</f>
        <v>0</v>
      </c>
      <c r="U41" s="327">
        <f>T41/H41*100</f>
        <v>0</v>
      </c>
      <c r="V41" s="176">
        <f>SUM(V35:V40)</f>
        <v>0</v>
      </c>
      <c r="W41" s="327">
        <f>V41/H41*100</f>
        <v>0</v>
      </c>
      <c r="X41" s="176">
        <f>SUM(X35:X40)</f>
        <v>0</v>
      </c>
      <c r="Y41" s="327">
        <f>X41/H41*100</f>
        <v>0</v>
      </c>
      <c r="Z41" s="176">
        <f>SUM(Z35:Z40)</f>
        <v>0</v>
      </c>
      <c r="AA41" s="327">
        <f>Z41/H41*100</f>
        <v>0</v>
      </c>
      <c r="AB41" s="176">
        <f>SUM(AB35:AB40)</f>
        <v>0</v>
      </c>
      <c r="AC41" s="327">
        <f>AB41/H41*100</f>
        <v>0</v>
      </c>
    </row>
    <row r="42" spans="1:31" ht="15" thickTop="1"/>
    <row r="50" spans="1:31" ht="26.25">
      <c r="A50" s="859" t="s">
        <v>2405</v>
      </c>
      <c r="B50" s="859"/>
      <c r="C50" s="859"/>
      <c r="D50" s="859"/>
      <c r="E50" s="859"/>
      <c r="F50" s="859"/>
      <c r="G50" s="859"/>
      <c r="H50" s="859"/>
      <c r="I50" s="859"/>
      <c r="J50" s="859"/>
      <c r="K50" s="859"/>
      <c r="L50" s="859"/>
      <c r="M50" s="859"/>
      <c r="N50" s="859"/>
      <c r="O50" s="859"/>
      <c r="P50" s="859"/>
      <c r="Q50" s="859"/>
      <c r="R50" s="859"/>
      <c r="S50" s="859"/>
      <c r="T50" s="859"/>
      <c r="U50" s="859"/>
      <c r="V50" s="859"/>
      <c r="W50" s="859"/>
      <c r="X50" s="859"/>
      <c r="Y50" s="859"/>
      <c r="Z50" s="859"/>
      <c r="AA50" s="859"/>
      <c r="AB50" s="859"/>
      <c r="AC50" s="859"/>
    </row>
    <row r="51" spans="1:31" ht="23.25">
      <c r="A51" s="810" t="s">
        <v>133</v>
      </c>
      <c r="B51" s="810"/>
      <c r="C51" s="810"/>
      <c r="D51" s="810"/>
      <c r="E51" s="810"/>
      <c r="F51" s="810"/>
      <c r="G51" s="810"/>
      <c r="H51" s="810"/>
      <c r="I51" s="810"/>
      <c r="J51" s="810"/>
      <c r="K51" s="810"/>
      <c r="L51" s="810"/>
      <c r="M51" s="810"/>
      <c r="N51" s="810"/>
      <c r="O51" s="810"/>
      <c r="P51" s="810"/>
      <c r="Q51" s="810"/>
      <c r="R51" s="810"/>
      <c r="S51" s="810"/>
      <c r="T51" s="810"/>
      <c r="U51" s="810"/>
      <c r="V51" s="810"/>
      <c r="W51" s="810"/>
      <c r="X51" s="810"/>
      <c r="Y51" s="810"/>
      <c r="Z51" s="810"/>
      <c r="AA51" s="810"/>
      <c r="AB51" s="810"/>
      <c r="AC51" s="810"/>
    </row>
    <row r="52" spans="1:31" ht="23.25">
      <c r="A52" s="453"/>
      <c r="B52" s="453"/>
      <c r="C52" s="453"/>
      <c r="D52" s="453"/>
      <c r="E52" s="453"/>
      <c r="F52" s="453"/>
      <c r="G52" s="649"/>
      <c r="H52" s="649"/>
      <c r="I52" s="453"/>
      <c r="J52" s="453"/>
      <c r="K52" s="453"/>
      <c r="L52" s="453"/>
      <c r="M52" s="453"/>
      <c r="N52" s="453"/>
      <c r="O52" s="453"/>
      <c r="P52" s="453"/>
      <c r="Q52" s="453"/>
      <c r="R52" s="453"/>
      <c r="S52" s="453"/>
      <c r="T52" s="453"/>
      <c r="U52" s="453"/>
      <c r="V52" s="453"/>
      <c r="W52" s="453"/>
      <c r="X52" s="453"/>
      <c r="Y52" s="453"/>
      <c r="Z52" s="453"/>
      <c r="AA52" s="453"/>
      <c r="AB52" s="453"/>
      <c r="AC52" s="453"/>
    </row>
    <row r="53" spans="1:31" ht="23.25">
      <c r="B53" s="863" t="s">
        <v>1560</v>
      </c>
      <c r="C53" s="863"/>
      <c r="D53" s="863"/>
      <c r="E53" s="863"/>
      <c r="F53" s="863"/>
      <c r="G53" s="863"/>
      <c r="H53" s="863"/>
      <c r="I53" s="863"/>
      <c r="J53" s="863"/>
      <c r="K53" s="863"/>
      <c r="L53" s="863"/>
      <c r="M53" s="863"/>
      <c r="N53" s="863"/>
      <c r="O53" s="863"/>
      <c r="P53" s="863"/>
      <c r="Q53" s="863"/>
      <c r="R53" s="863"/>
      <c r="S53" s="863"/>
      <c r="T53" s="863"/>
      <c r="U53" s="863"/>
      <c r="V53" s="863"/>
      <c r="W53" s="863"/>
      <c r="X53" s="863"/>
      <c r="Y53" s="863"/>
      <c r="Z53" s="863"/>
      <c r="AA53" s="863"/>
      <c r="AB53" s="863"/>
      <c r="AC53" s="863"/>
    </row>
    <row r="54" spans="1:31" ht="23.25">
      <c r="B54" s="454" t="s">
        <v>88</v>
      </c>
      <c r="C54" s="453"/>
      <c r="D54" s="453"/>
      <c r="E54" s="453"/>
      <c r="F54" s="453"/>
      <c r="G54" s="649"/>
      <c r="H54" s="649"/>
      <c r="I54" s="454"/>
      <c r="J54" s="453"/>
      <c r="K54" s="453"/>
      <c r="L54" s="453"/>
      <c r="M54" s="453"/>
      <c r="N54" s="453"/>
      <c r="O54" s="453"/>
      <c r="P54" s="453"/>
      <c r="Q54" s="453"/>
      <c r="R54" s="453"/>
      <c r="S54" s="453"/>
      <c r="T54" s="453"/>
      <c r="U54" s="453"/>
      <c r="V54" s="453"/>
      <c r="W54" s="453"/>
      <c r="X54" s="453"/>
      <c r="Y54" s="453"/>
      <c r="Z54" s="453"/>
      <c r="AA54" s="453"/>
      <c r="AB54" s="453"/>
      <c r="AC54" s="453"/>
    </row>
    <row r="55" spans="1:31" ht="23.25">
      <c r="B55" s="453"/>
      <c r="C55" s="453"/>
      <c r="D55" s="453"/>
      <c r="E55" s="453"/>
      <c r="F55" s="453"/>
      <c r="G55" s="649"/>
      <c r="H55" s="649"/>
      <c r="I55" s="453"/>
      <c r="J55" s="453"/>
      <c r="K55" s="453"/>
      <c r="L55" s="453"/>
      <c r="M55" s="453"/>
      <c r="N55" s="453"/>
      <c r="O55" s="453"/>
      <c r="P55" s="453"/>
      <c r="Q55" s="453"/>
      <c r="R55" s="453"/>
      <c r="S55" s="453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</row>
    <row r="56" spans="1:31" ht="18">
      <c r="A56" s="740" t="s">
        <v>940</v>
      </c>
      <c r="B56" s="740" t="s">
        <v>942</v>
      </c>
      <c r="C56" s="740" t="s">
        <v>707</v>
      </c>
      <c r="D56" s="740" t="s">
        <v>944</v>
      </c>
      <c r="E56" s="740" t="s">
        <v>945</v>
      </c>
      <c r="F56" s="740" t="s">
        <v>1139</v>
      </c>
      <c r="G56" s="952" t="s">
        <v>82</v>
      </c>
      <c r="H56" s="838" t="s">
        <v>83</v>
      </c>
      <c r="I56" s="838" t="s">
        <v>948</v>
      </c>
      <c r="J56" s="765" t="s">
        <v>928</v>
      </c>
      <c r="K56" s="766"/>
      <c r="L56" s="751" t="s">
        <v>929</v>
      </c>
      <c r="M56" s="764"/>
      <c r="N56" s="764"/>
      <c r="O56" s="764"/>
      <c r="P56" s="764"/>
      <c r="Q56" s="764"/>
      <c r="R56" s="764"/>
      <c r="S56" s="764"/>
      <c r="T56" s="764"/>
      <c r="U56" s="764"/>
      <c r="V56" s="764"/>
      <c r="W56" s="764"/>
      <c r="X56" s="764"/>
      <c r="Y56" s="764"/>
      <c r="Z56" s="764"/>
      <c r="AA56" s="764"/>
      <c r="AB56" s="764"/>
      <c r="AC56" s="752"/>
    </row>
    <row r="57" spans="1:31" ht="18">
      <c r="A57" s="741"/>
      <c r="B57" s="741"/>
      <c r="C57" s="741"/>
      <c r="D57" s="741"/>
      <c r="E57" s="741"/>
      <c r="F57" s="954"/>
      <c r="G57" s="953"/>
      <c r="H57" s="839"/>
      <c r="I57" s="839"/>
      <c r="J57" s="767"/>
      <c r="K57" s="768"/>
      <c r="L57" s="808" t="s">
        <v>930</v>
      </c>
      <c r="M57" s="809"/>
      <c r="N57" s="808" t="s">
        <v>931</v>
      </c>
      <c r="O57" s="809"/>
      <c r="P57" s="808" t="s">
        <v>932</v>
      </c>
      <c r="Q57" s="809"/>
      <c r="R57" s="808" t="s">
        <v>933</v>
      </c>
      <c r="S57" s="809"/>
      <c r="T57" s="808" t="s">
        <v>934</v>
      </c>
      <c r="U57" s="809"/>
      <c r="V57" s="808" t="s">
        <v>935</v>
      </c>
      <c r="W57" s="809"/>
      <c r="X57" s="808" t="s">
        <v>936</v>
      </c>
      <c r="Y57" s="809"/>
      <c r="Z57" s="808" t="s">
        <v>950</v>
      </c>
      <c r="AA57" s="809"/>
      <c r="AB57" s="808" t="s">
        <v>951</v>
      </c>
      <c r="AC57" s="809"/>
    </row>
    <row r="58" spans="1:31" ht="36">
      <c r="A58" s="742"/>
      <c r="B58" s="741"/>
      <c r="C58" s="741"/>
      <c r="D58" s="741"/>
      <c r="E58" s="741"/>
      <c r="F58" s="954"/>
      <c r="G58" s="953"/>
      <c r="H58" s="650" t="s">
        <v>126</v>
      </c>
      <c r="I58" s="450" t="s">
        <v>938</v>
      </c>
      <c r="J58" s="651" t="s">
        <v>937</v>
      </c>
      <c r="K58" s="651" t="s">
        <v>949</v>
      </c>
      <c r="L58" s="651" t="s">
        <v>937</v>
      </c>
      <c r="M58" s="651" t="s">
        <v>949</v>
      </c>
      <c r="N58" s="651" t="s">
        <v>937</v>
      </c>
      <c r="O58" s="651" t="s">
        <v>949</v>
      </c>
      <c r="P58" s="651" t="s">
        <v>937</v>
      </c>
      <c r="Q58" s="651" t="s">
        <v>949</v>
      </c>
      <c r="R58" s="651" t="s">
        <v>937</v>
      </c>
      <c r="S58" s="651" t="s">
        <v>949</v>
      </c>
      <c r="T58" s="651" t="s">
        <v>937</v>
      </c>
      <c r="U58" s="651" t="s">
        <v>949</v>
      </c>
      <c r="V58" s="651" t="s">
        <v>937</v>
      </c>
      <c r="W58" s="651" t="s">
        <v>949</v>
      </c>
      <c r="X58" s="651" t="s">
        <v>937</v>
      </c>
      <c r="Y58" s="651" t="s">
        <v>949</v>
      </c>
      <c r="Z58" s="651" t="s">
        <v>937</v>
      </c>
      <c r="AA58" s="651" t="s">
        <v>949</v>
      </c>
      <c r="AB58" s="651" t="s">
        <v>937</v>
      </c>
      <c r="AC58" s="651" t="s">
        <v>949</v>
      </c>
    </row>
    <row r="59" spans="1:31" s="18" customFormat="1" ht="18">
      <c r="A59" s="30">
        <v>1</v>
      </c>
      <c r="B59" s="51" t="s">
        <v>1771</v>
      </c>
      <c r="C59" s="23">
        <v>1</v>
      </c>
      <c r="D59" s="23" t="s">
        <v>1773</v>
      </c>
      <c r="E59" s="23" t="s">
        <v>1280</v>
      </c>
      <c r="F59" s="23" t="s">
        <v>1285</v>
      </c>
      <c r="G59" s="158">
        <v>670</v>
      </c>
      <c r="H59" s="158">
        <v>574</v>
      </c>
      <c r="I59" s="26">
        <f t="shared" ref="I59:I66" si="20">H59*100/G59</f>
        <v>85.671641791044777</v>
      </c>
      <c r="J59" s="27">
        <v>62</v>
      </c>
      <c r="K59" s="26">
        <f t="shared" ref="K59:K65" si="21">J59*100/H59</f>
        <v>10.801393728222996</v>
      </c>
      <c r="L59" s="23">
        <v>0</v>
      </c>
      <c r="M59" s="26">
        <f t="shared" ref="M59:M65" si="22">L59*100/H59</f>
        <v>0</v>
      </c>
      <c r="N59" s="23">
        <v>3</v>
      </c>
      <c r="O59" s="26">
        <f t="shared" ref="O59:O65" si="23">N59*100/H59</f>
        <v>0.52264808362369342</v>
      </c>
      <c r="P59" s="23">
        <v>4</v>
      </c>
      <c r="Q59" s="26">
        <f t="shared" ref="Q59:Q65" si="24">P59*100/H59</f>
        <v>0.69686411149825789</v>
      </c>
      <c r="R59" s="23">
        <v>51</v>
      </c>
      <c r="S59" s="26">
        <f t="shared" ref="S59:S65" si="25">R59*100/H59</f>
        <v>8.8850174216027877</v>
      </c>
      <c r="T59" s="23">
        <v>0</v>
      </c>
      <c r="U59" s="26">
        <f t="shared" ref="U59:U65" si="26">T59*100/H59</f>
        <v>0</v>
      </c>
      <c r="V59" s="23">
        <v>8</v>
      </c>
      <c r="W59" s="26">
        <f t="shared" ref="W59:W65" si="27">V59*100/H59</f>
        <v>1.3937282229965158</v>
      </c>
      <c r="X59" s="23">
        <v>0</v>
      </c>
      <c r="Y59" s="26">
        <f t="shared" ref="Y59:Y65" si="28">X59*100/H59</f>
        <v>0</v>
      </c>
      <c r="Z59" s="28">
        <v>0</v>
      </c>
      <c r="AA59" s="26">
        <f t="shared" ref="AA59:AA65" si="29">Z59*100/H59</f>
        <v>0</v>
      </c>
      <c r="AB59" s="28">
        <v>0</v>
      </c>
      <c r="AC59" s="26">
        <f t="shared" ref="AC59:AC65" si="30">AB59*100/H59</f>
        <v>0</v>
      </c>
      <c r="AD59" s="18">
        <v>1</v>
      </c>
      <c r="AE59" s="18">
        <v>1</v>
      </c>
    </row>
    <row r="60" spans="1:31" s="18" customFormat="1" ht="18">
      <c r="A60" s="30">
        <v>2</v>
      </c>
      <c r="B60" s="51" t="s">
        <v>156</v>
      </c>
      <c r="C60" s="23">
        <v>2</v>
      </c>
      <c r="D60" s="23" t="s">
        <v>1773</v>
      </c>
      <c r="E60" s="23" t="s">
        <v>1280</v>
      </c>
      <c r="F60" s="23" t="s">
        <v>1285</v>
      </c>
      <c r="G60" s="158">
        <v>0</v>
      </c>
      <c r="H60" s="158">
        <v>0</v>
      </c>
      <c r="I60" s="26" t="e">
        <f t="shared" si="20"/>
        <v>#DIV/0!</v>
      </c>
      <c r="J60" s="27">
        <v>0</v>
      </c>
      <c r="K60" s="26" t="e">
        <f t="shared" si="21"/>
        <v>#DIV/0!</v>
      </c>
      <c r="L60" s="23">
        <v>0</v>
      </c>
      <c r="M60" s="26" t="e">
        <f t="shared" si="22"/>
        <v>#DIV/0!</v>
      </c>
      <c r="N60" s="23">
        <v>0</v>
      </c>
      <c r="O60" s="26" t="e">
        <f t="shared" si="23"/>
        <v>#DIV/0!</v>
      </c>
      <c r="P60" s="23">
        <v>0</v>
      </c>
      <c r="Q60" s="26" t="e">
        <f t="shared" si="24"/>
        <v>#DIV/0!</v>
      </c>
      <c r="R60" s="23">
        <v>0</v>
      </c>
      <c r="S60" s="26" t="e">
        <f t="shared" si="25"/>
        <v>#DIV/0!</v>
      </c>
      <c r="T60" s="23">
        <v>0</v>
      </c>
      <c r="U60" s="26" t="e">
        <f t="shared" si="26"/>
        <v>#DIV/0!</v>
      </c>
      <c r="V60" s="23">
        <v>0</v>
      </c>
      <c r="W60" s="26" t="e">
        <f t="shared" si="27"/>
        <v>#DIV/0!</v>
      </c>
      <c r="X60" s="23">
        <v>0</v>
      </c>
      <c r="Y60" s="26" t="e">
        <f t="shared" si="28"/>
        <v>#DIV/0!</v>
      </c>
      <c r="Z60" s="28">
        <v>0</v>
      </c>
      <c r="AA60" s="26" t="e">
        <f t="shared" si="29"/>
        <v>#DIV/0!</v>
      </c>
      <c r="AB60" s="28">
        <v>0</v>
      </c>
      <c r="AC60" s="26" t="e">
        <f t="shared" si="30"/>
        <v>#DIV/0!</v>
      </c>
      <c r="AD60" s="18">
        <v>1</v>
      </c>
      <c r="AE60" s="18">
        <v>0</v>
      </c>
    </row>
    <row r="61" spans="1:31" s="18" customFormat="1" ht="18">
      <c r="A61" s="30">
        <v>3</v>
      </c>
      <c r="B61" s="51" t="s">
        <v>86</v>
      </c>
      <c r="C61" s="23">
        <v>3</v>
      </c>
      <c r="D61" s="23" t="s">
        <v>1773</v>
      </c>
      <c r="E61" s="23" t="s">
        <v>1280</v>
      </c>
      <c r="F61" s="23" t="s">
        <v>1285</v>
      </c>
      <c r="G61" s="158">
        <v>120</v>
      </c>
      <c r="H61" s="158">
        <v>106</v>
      </c>
      <c r="I61" s="26">
        <f t="shared" si="20"/>
        <v>88.333333333333329</v>
      </c>
      <c r="J61" s="27">
        <v>12</v>
      </c>
      <c r="K61" s="26">
        <f t="shared" si="21"/>
        <v>11.320754716981131</v>
      </c>
      <c r="L61" s="23">
        <v>0</v>
      </c>
      <c r="M61" s="26">
        <f t="shared" si="22"/>
        <v>0</v>
      </c>
      <c r="N61" s="23">
        <v>0</v>
      </c>
      <c r="O61" s="26">
        <f t="shared" si="23"/>
        <v>0</v>
      </c>
      <c r="P61" s="23">
        <v>0</v>
      </c>
      <c r="Q61" s="26">
        <f t="shared" si="24"/>
        <v>0</v>
      </c>
      <c r="R61" s="23">
        <v>11</v>
      </c>
      <c r="S61" s="26">
        <f t="shared" si="25"/>
        <v>10.377358490566039</v>
      </c>
      <c r="T61" s="23">
        <v>0</v>
      </c>
      <c r="U61" s="26">
        <f t="shared" si="26"/>
        <v>0</v>
      </c>
      <c r="V61" s="23">
        <v>1</v>
      </c>
      <c r="W61" s="26">
        <f t="shared" si="27"/>
        <v>0.94339622641509435</v>
      </c>
      <c r="X61" s="23">
        <v>0</v>
      </c>
      <c r="Y61" s="26">
        <f t="shared" si="28"/>
        <v>0</v>
      </c>
      <c r="Z61" s="28">
        <v>0</v>
      </c>
      <c r="AA61" s="26">
        <f t="shared" si="29"/>
        <v>0</v>
      </c>
      <c r="AB61" s="28">
        <v>0</v>
      </c>
      <c r="AC61" s="26">
        <f t="shared" si="30"/>
        <v>0</v>
      </c>
      <c r="AD61" s="18">
        <v>1</v>
      </c>
      <c r="AE61" s="18">
        <v>1</v>
      </c>
    </row>
    <row r="62" spans="1:31" s="18" customFormat="1" ht="18">
      <c r="A62" s="30">
        <v>4</v>
      </c>
      <c r="B62" s="51" t="s">
        <v>152</v>
      </c>
      <c r="C62" s="23">
        <v>4</v>
      </c>
      <c r="D62" s="23" t="s">
        <v>1773</v>
      </c>
      <c r="E62" s="23" t="s">
        <v>1280</v>
      </c>
      <c r="F62" s="23" t="s">
        <v>1285</v>
      </c>
      <c r="G62" s="158">
        <v>0</v>
      </c>
      <c r="H62" s="158">
        <v>0</v>
      </c>
      <c r="I62" s="26" t="e">
        <f t="shared" si="20"/>
        <v>#DIV/0!</v>
      </c>
      <c r="J62" s="27">
        <v>0</v>
      </c>
      <c r="K62" s="26" t="e">
        <f t="shared" si="21"/>
        <v>#DIV/0!</v>
      </c>
      <c r="L62" s="23">
        <v>0</v>
      </c>
      <c r="M62" s="26" t="e">
        <f t="shared" si="22"/>
        <v>#DIV/0!</v>
      </c>
      <c r="N62" s="23">
        <v>0</v>
      </c>
      <c r="O62" s="26" t="e">
        <f t="shared" si="23"/>
        <v>#DIV/0!</v>
      </c>
      <c r="P62" s="23">
        <v>0</v>
      </c>
      <c r="Q62" s="26" t="e">
        <f t="shared" si="24"/>
        <v>#DIV/0!</v>
      </c>
      <c r="R62" s="23">
        <v>0</v>
      </c>
      <c r="S62" s="26" t="e">
        <f t="shared" si="25"/>
        <v>#DIV/0!</v>
      </c>
      <c r="T62" s="23">
        <v>0</v>
      </c>
      <c r="U62" s="26" t="e">
        <f t="shared" si="26"/>
        <v>#DIV/0!</v>
      </c>
      <c r="V62" s="23">
        <v>0</v>
      </c>
      <c r="W62" s="26" t="e">
        <f t="shared" si="27"/>
        <v>#DIV/0!</v>
      </c>
      <c r="X62" s="23">
        <v>0</v>
      </c>
      <c r="Y62" s="26" t="e">
        <f t="shared" si="28"/>
        <v>#DIV/0!</v>
      </c>
      <c r="Z62" s="28">
        <v>0</v>
      </c>
      <c r="AA62" s="26" t="e">
        <f t="shared" si="29"/>
        <v>#DIV/0!</v>
      </c>
      <c r="AB62" s="28">
        <v>0</v>
      </c>
      <c r="AC62" s="26" t="e">
        <f t="shared" si="30"/>
        <v>#DIV/0!</v>
      </c>
      <c r="AD62" s="18">
        <v>1</v>
      </c>
      <c r="AE62" s="18">
        <v>0</v>
      </c>
    </row>
    <row r="63" spans="1:31" s="18" customFormat="1" ht="18">
      <c r="A63" s="30">
        <v>5</v>
      </c>
      <c r="B63" s="51" t="s">
        <v>87</v>
      </c>
      <c r="C63" s="23">
        <v>5</v>
      </c>
      <c r="D63" s="23" t="s">
        <v>1773</v>
      </c>
      <c r="E63" s="23" t="s">
        <v>1280</v>
      </c>
      <c r="F63" s="23" t="s">
        <v>1285</v>
      </c>
      <c r="G63" s="158">
        <v>298</v>
      </c>
      <c r="H63" s="158">
        <v>254</v>
      </c>
      <c r="I63" s="26">
        <f t="shared" si="20"/>
        <v>85.234899328859058</v>
      </c>
      <c r="J63" s="27">
        <v>49</v>
      </c>
      <c r="K63" s="26">
        <f t="shared" si="21"/>
        <v>19.291338582677167</v>
      </c>
      <c r="L63" s="23">
        <v>0</v>
      </c>
      <c r="M63" s="26">
        <f t="shared" si="22"/>
        <v>0</v>
      </c>
      <c r="N63" s="23">
        <v>42</v>
      </c>
      <c r="O63" s="26">
        <f t="shared" si="23"/>
        <v>16.535433070866141</v>
      </c>
      <c r="P63" s="23">
        <v>10</v>
      </c>
      <c r="Q63" s="26">
        <f t="shared" si="24"/>
        <v>3.9370078740157481</v>
      </c>
      <c r="R63" s="23">
        <v>0</v>
      </c>
      <c r="S63" s="26">
        <f t="shared" si="25"/>
        <v>0</v>
      </c>
      <c r="T63" s="23">
        <v>0</v>
      </c>
      <c r="U63" s="26">
        <f t="shared" si="26"/>
        <v>0</v>
      </c>
      <c r="V63" s="23">
        <v>4</v>
      </c>
      <c r="W63" s="26">
        <f t="shared" si="27"/>
        <v>1.5748031496062993</v>
      </c>
      <c r="X63" s="23">
        <v>0</v>
      </c>
      <c r="Y63" s="26">
        <f t="shared" si="28"/>
        <v>0</v>
      </c>
      <c r="Z63" s="28">
        <v>0</v>
      </c>
      <c r="AA63" s="26">
        <f t="shared" si="29"/>
        <v>0</v>
      </c>
      <c r="AB63" s="28">
        <v>0</v>
      </c>
      <c r="AC63" s="26">
        <f t="shared" si="30"/>
        <v>0</v>
      </c>
      <c r="AD63" s="18">
        <v>1</v>
      </c>
      <c r="AE63" s="18">
        <v>1</v>
      </c>
    </row>
    <row r="64" spans="1:31" s="18" customFormat="1" ht="18">
      <c r="A64" s="30">
        <v>6</v>
      </c>
      <c r="B64" s="51" t="s">
        <v>158</v>
      </c>
      <c r="C64" s="23">
        <v>6</v>
      </c>
      <c r="D64" s="23" t="s">
        <v>1773</v>
      </c>
      <c r="E64" s="23" t="s">
        <v>1280</v>
      </c>
      <c r="F64" s="23" t="s">
        <v>1285</v>
      </c>
      <c r="G64" s="158">
        <v>0</v>
      </c>
      <c r="H64" s="158">
        <v>0</v>
      </c>
      <c r="I64" s="26" t="e">
        <f t="shared" si="20"/>
        <v>#DIV/0!</v>
      </c>
      <c r="J64" s="27">
        <v>0</v>
      </c>
      <c r="K64" s="26" t="e">
        <f t="shared" si="21"/>
        <v>#DIV/0!</v>
      </c>
      <c r="L64" s="23">
        <v>0</v>
      </c>
      <c r="M64" s="26" t="e">
        <f t="shared" si="22"/>
        <v>#DIV/0!</v>
      </c>
      <c r="N64" s="23">
        <v>0</v>
      </c>
      <c r="O64" s="26" t="e">
        <f t="shared" si="23"/>
        <v>#DIV/0!</v>
      </c>
      <c r="P64" s="23">
        <v>0</v>
      </c>
      <c r="Q64" s="26" t="e">
        <f t="shared" si="24"/>
        <v>#DIV/0!</v>
      </c>
      <c r="R64" s="23">
        <v>0</v>
      </c>
      <c r="S64" s="26" t="e">
        <f t="shared" si="25"/>
        <v>#DIV/0!</v>
      </c>
      <c r="T64" s="23">
        <v>0</v>
      </c>
      <c r="U64" s="26" t="e">
        <f t="shared" si="26"/>
        <v>#DIV/0!</v>
      </c>
      <c r="V64" s="23">
        <v>0</v>
      </c>
      <c r="W64" s="26" t="e">
        <f t="shared" si="27"/>
        <v>#DIV/0!</v>
      </c>
      <c r="X64" s="23">
        <v>0</v>
      </c>
      <c r="Y64" s="26" t="e">
        <f t="shared" si="28"/>
        <v>#DIV/0!</v>
      </c>
      <c r="Z64" s="28">
        <v>0</v>
      </c>
      <c r="AA64" s="26" t="e">
        <f t="shared" si="29"/>
        <v>#DIV/0!</v>
      </c>
      <c r="AB64" s="28">
        <v>0</v>
      </c>
      <c r="AC64" s="26" t="e">
        <f t="shared" si="30"/>
        <v>#DIV/0!</v>
      </c>
      <c r="AD64" s="18">
        <v>1</v>
      </c>
      <c r="AE64" s="18">
        <v>0</v>
      </c>
    </row>
    <row r="65" spans="1:31" s="18" customFormat="1" ht="18">
      <c r="A65" s="23">
        <v>7</v>
      </c>
      <c r="B65" s="51" t="s">
        <v>1770</v>
      </c>
      <c r="C65" s="23">
        <v>7</v>
      </c>
      <c r="D65" s="23" t="s">
        <v>1773</v>
      </c>
      <c r="E65" s="23" t="s">
        <v>1280</v>
      </c>
      <c r="F65" s="23" t="s">
        <v>1285</v>
      </c>
      <c r="G65" s="158">
        <v>176</v>
      </c>
      <c r="H65" s="158">
        <v>157</v>
      </c>
      <c r="I65" s="26">
        <f t="shared" si="20"/>
        <v>89.204545454545453</v>
      </c>
      <c r="J65" s="27">
        <v>27</v>
      </c>
      <c r="K65" s="26">
        <f t="shared" si="21"/>
        <v>17.197452229299362</v>
      </c>
      <c r="L65" s="23">
        <v>0</v>
      </c>
      <c r="M65" s="26">
        <f t="shared" si="22"/>
        <v>0</v>
      </c>
      <c r="N65" s="23">
        <v>1</v>
      </c>
      <c r="O65" s="26">
        <f t="shared" si="23"/>
        <v>0.63694267515923564</v>
      </c>
      <c r="P65" s="23">
        <v>0</v>
      </c>
      <c r="Q65" s="26">
        <f t="shared" si="24"/>
        <v>0</v>
      </c>
      <c r="R65" s="23">
        <v>25</v>
      </c>
      <c r="S65" s="26">
        <f t="shared" si="25"/>
        <v>15.923566878980891</v>
      </c>
      <c r="T65" s="23">
        <v>0</v>
      </c>
      <c r="U65" s="26">
        <f t="shared" si="26"/>
        <v>0</v>
      </c>
      <c r="V65" s="23">
        <v>1</v>
      </c>
      <c r="W65" s="26">
        <f t="shared" si="27"/>
        <v>0.63694267515923564</v>
      </c>
      <c r="X65" s="23">
        <v>0</v>
      </c>
      <c r="Y65" s="26">
        <f t="shared" si="28"/>
        <v>0</v>
      </c>
      <c r="Z65" s="28">
        <v>0</v>
      </c>
      <c r="AA65" s="26">
        <f t="shared" si="29"/>
        <v>0</v>
      </c>
      <c r="AB65" s="28">
        <v>0</v>
      </c>
      <c r="AC65" s="26">
        <f t="shared" si="30"/>
        <v>0</v>
      </c>
      <c r="AD65" s="18">
        <v>1</v>
      </c>
      <c r="AE65" s="18">
        <v>1</v>
      </c>
    </row>
    <row r="66" spans="1:31" ht="18.75" thickBot="1">
      <c r="A66" s="937" t="s">
        <v>123</v>
      </c>
      <c r="B66" s="938"/>
      <c r="C66" s="938"/>
      <c r="D66" s="938"/>
      <c r="E66" s="938"/>
      <c r="F66" s="939"/>
      <c r="G66" s="176">
        <f>SUM(G59:G65)</f>
        <v>1264</v>
      </c>
      <c r="H66" s="176">
        <f>SUM(H59:H65)</f>
        <v>1091</v>
      </c>
      <c r="I66" s="171">
        <f t="shared" si="20"/>
        <v>86.313291139240505</v>
      </c>
      <c r="J66" s="176">
        <f>SUM(J59:J65)</f>
        <v>150</v>
      </c>
      <c r="K66" s="327">
        <f>J66/H66*100</f>
        <v>13.748854262144821</v>
      </c>
      <c r="L66" s="176">
        <f>SUM(L59:L65)</f>
        <v>0</v>
      </c>
      <c r="M66" s="327">
        <f>L66/H66*100</f>
        <v>0</v>
      </c>
      <c r="N66" s="176">
        <f>SUM(N59:N65)</f>
        <v>46</v>
      </c>
      <c r="O66" s="327">
        <f>N66/H66*100</f>
        <v>4.2163153070577453</v>
      </c>
      <c r="P66" s="176">
        <f>SUM(P59:P65)</f>
        <v>14</v>
      </c>
      <c r="Q66" s="327">
        <f>P66/H66*100</f>
        <v>1.2832263978001834</v>
      </c>
      <c r="R66" s="176">
        <f>SUM(R59:R65)</f>
        <v>87</v>
      </c>
      <c r="S66" s="327">
        <f>R66/H66*100</f>
        <v>7.9743354720439958</v>
      </c>
      <c r="T66" s="176">
        <f>SUM(T59:T65)</f>
        <v>0</v>
      </c>
      <c r="U66" s="327">
        <f>T66/H66*100</f>
        <v>0</v>
      </c>
      <c r="V66" s="176">
        <f>SUM(V59:V65)</f>
        <v>14</v>
      </c>
      <c r="W66" s="327">
        <f>V66/H66*100</f>
        <v>1.2832263978001834</v>
      </c>
      <c r="X66" s="176">
        <f>SUM(X59:X65)</f>
        <v>0</v>
      </c>
      <c r="Y66" s="327">
        <f>X66/H66*100</f>
        <v>0</v>
      </c>
      <c r="Z66" s="176">
        <f>SUM(Z59:Z65)</f>
        <v>0</v>
      </c>
      <c r="AA66" s="327">
        <f>Z66/H66*100</f>
        <v>0</v>
      </c>
      <c r="AB66" s="176">
        <f>SUM(AB59:AB65)</f>
        <v>0</v>
      </c>
      <c r="AC66" s="327">
        <f>AB66/H66*100</f>
        <v>0</v>
      </c>
    </row>
    <row r="67" spans="1:31" ht="15" thickTop="1"/>
    <row r="74" spans="1:31" ht="26.25">
      <c r="A74" s="859" t="s">
        <v>2405</v>
      </c>
      <c r="B74" s="859"/>
      <c r="C74" s="859"/>
      <c r="D74" s="859"/>
      <c r="E74" s="859"/>
      <c r="F74" s="859"/>
      <c r="G74" s="859"/>
      <c r="H74" s="859"/>
      <c r="I74" s="859"/>
      <c r="J74" s="859"/>
      <c r="K74" s="859"/>
      <c r="L74" s="859"/>
      <c r="M74" s="859"/>
      <c r="N74" s="859"/>
      <c r="O74" s="859"/>
      <c r="P74" s="859"/>
      <c r="Q74" s="859"/>
      <c r="R74" s="859"/>
      <c r="S74" s="859"/>
      <c r="T74" s="859"/>
      <c r="U74" s="859"/>
      <c r="V74" s="859"/>
      <c r="W74" s="859"/>
      <c r="X74" s="859"/>
      <c r="Y74" s="859"/>
      <c r="Z74" s="859"/>
      <c r="AA74" s="859"/>
      <c r="AB74" s="859"/>
      <c r="AC74" s="859"/>
    </row>
    <row r="75" spans="1:31" ht="23.25">
      <c r="A75" s="810" t="s">
        <v>133</v>
      </c>
      <c r="B75" s="810"/>
      <c r="C75" s="810"/>
      <c r="D75" s="810"/>
      <c r="E75" s="810"/>
      <c r="F75" s="810"/>
      <c r="G75" s="810"/>
      <c r="H75" s="810"/>
      <c r="I75" s="810"/>
      <c r="J75" s="810"/>
      <c r="K75" s="810"/>
      <c r="L75" s="810"/>
      <c r="M75" s="810"/>
      <c r="N75" s="810"/>
      <c r="O75" s="810"/>
      <c r="P75" s="810"/>
      <c r="Q75" s="810"/>
      <c r="R75" s="810"/>
      <c r="S75" s="810"/>
      <c r="T75" s="810"/>
      <c r="U75" s="810"/>
      <c r="V75" s="810"/>
      <c r="W75" s="810"/>
      <c r="X75" s="810"/>
      <c r="Y75" s="810"/>
      <c r="Z75" s="810"/>
      <c r="AA75" s="810"/>
      <c r="AB75" s="810"/>
      <c r="AC75" s="810"/>
    </row>
    <row r="76" spans="1:31" ht="23.25">
      <c r="A76" s="453"/>
      <c r="B76" s="453"/>
      <c r="C76" s="453"/>
      <c r="D76" s="453"/>
      <c r="E76" s="453"/>
      <c r="F76" s="453"/>
      <c r="G76" s="649"/>
      <c r="H76" s="649"/>
      <c r="I76" s="453"/>
      <c r="J76" s="453"/>
      <c r="K76" s="453"/>
      <c r="L76" s="453"/>
      <c r="M76" s="453"/>
      <c r="N76" s="453"/>
      <c r="O76" s="453"/>
      <c r="P76" s="453"/>
      <c r="Q76" s="453"/>
      <c r="R76" s="453"/>
      <c r="S76" s="453"/>
      <c r="T76" s="453"/>
      <c r="U76" s="453"/>
      <c r="V76" s="453"/>
      <c r="W76" s="453"/>
      <c r="X76" s="453"/>
      <c r="Y76" s="453"/>
      <c r="Z76" s="453"/>
      <c r="AA76" s="453"/>
      <c r="AB76" s="453"/>
      <c r="AC76" s="453"/>
    </row>
    <row r="77" spans="1:31" ht="23.25">
      <c r="B77" s="863" t="s">
        <v>1560</v>
      </c>
      <c r="C77" s="863"/>
      <c r="D77" s="863"/>
      <c r="E77" s="863"/>
      <c r="F77" s="863"/>
      <c r="G77" s="863"/>
      <c r="H77" s="863"/>
      <c r="I77" s="863"/>
      <c r="J77" s="863"/>
      <c r="K77" s="863"/>
      <c r="L77" s="863"/>
      <c r="M77" s="863"/>
      <c r="N77" s="863"/>
      <c r="O77" s="863"/>
      <c r="P77" s="863"/>
      <c r="Q77" s="863"/>
      <c r="R77" s="863"/>
      <c r="S77" s="863"/>
      <c r="T77" s="863"/>
      <c r="U77" s="863"/>
      <c r="V77" s="863"/>
      <c r="W77" s="863"/>
      <c r="X77" s="863"/>
      <c r="Y77" s="863"/>
      <c r="Z77" s="863"/>
      <c r="AA77" s="863"/>
      <c r="AB77" s="863"/>
      <c r="AC77" s="863"/>
    </row>
    <row r="78" spans="1:31" ht="23.25">
      <c r="B78" s="454" t="s">
        <v>89</v>
      </c>
      <c r="C78" s="453"/>
      <c r="D78" s="453"/>
      <c r="E78" s="453"/>
      <c r="F78" s="453"/>
      <c r="G78" s="649"/>
      <c r="H78" s="649"/>
      <c r="I78" s="454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3"/>
      <c r="AC78" s="453"/>
    </row>
    <row r="79" spans="1:31" ht="23.25">
      <c r="B79" s="453"/>
      <c r="C79" s="453"/>
      <c r="D79" s="453"/>
      <c r="E79" s="453"/>
      <c r="F79" s="453"/>
      <c r="G79" s="649"/>
      <c r="H79" s="649"/>
      <c r="I79" s="453"/>
      <c r="J79" s="453"/>
      <c r="K79" s="453"/>
      <c r="L79" s="453"/>
      <c r="M79" s="453"/>
      <c r="N79" s="453"/>
      <c r="O79" s="453"/>
      <c r="P79" s="453"/>
      <c r="Q79" s="453"/>
      <c r="R79" s="453"/>
      <c r="S79" s="453"/>
      <c r="T79" s="453"/>
      <c r="U79" s="453"/>
      <c r="V79" s="453"/>
      <c r="W79" s="453"/>
      <c r="X79" s="453"/>
      <c r="Y79" s="453"/>
      <c r="Z79" s="453"/>
      <c r="AA79" s="453"/>
      <c r="AB79" s="453"/>
      <c r="AC79" s="453"/>
    </row>
    <row r="80" spans="1:31" ht="18">
      <c r="A80" s="740" t="s">
        <v>940</v>
      </c>
      <c r="B80" s="740" t="s">
        <v>942</v>
      </c>
      <c r="C80" s="740" t="s">
        <v>707</v>
      </c>
      <c r="D80" s="740" t="s">
        <v>944</v>
      </c>
      <c r="E80" s="740" t="s">
        <v>945</v>
      </c>
      <c r="F80" s="740" t="s">
        <v>1139</v>
      </c>
      <c r="G80" s="952" t="s">
        <v>82</v>
      </c>
      <c r="H80" s="838" t="s">
        <v>83</v>
      </c>
      <c r="I80" s="838" t="s">
        <v>948</v>
      </c>
      <c r="J80" s="765" t="s">
        <v>928</v>
      </c>
      <c r="K80" s="766"/>
      <c r="L80" s="751" t="s">
        <v>929</v>
      </c>
      <c r="M80" s="764"/>
      <c r="N80" s="764"/>
      <c r="O80" s="764"/>
      <c r="P80" s="764"/>
      <c r="Q80" s="764"/>
      <c r="R80" s="764"/>
      <c r="S80" s="764"/>
      <c r="T80" s="764"/>
      <c r="U80" s="764"/>
      <c r="V80" s="764"/>
      <c r="W80" s="764"/>
      <c r="X80" s="764"/>
      <c r="Y80" s="764"/>
      <c r="Z80" s="764"/>
      <c r="AA80" s="764"/>
      <c r="AB80" s="764"/>
      <c r="AC80" s="752"/>
    </row>
    <row r="81" spans="1:31" ht="18">
      <c r="A81" s="741"/>
      <c r="B81" s="741"/>
      <c r="C81" s="741"/>
      <c r="D81" s="741"/>
      <c r="E81" s="741"/>
      <c r="F81" s="950"/>
      <c r="G81" s="953"/>
      <c r="H81" s="839"/>
      <c r="I81" s="839"/>
      <c r="J81" s="767"/>
      <c r="K81" s="768"/>
      <c r="L81" s="808" t="s">
        <v>930</v>
      </c>
      <c r="M81" s="809"/>
      <c r="N81" s="808" t="s">
        <v>931</v>
      </c>
      <c r="O81" s="809"/>
      <c r="P81" s="808" t="s">
        <v>932</v>
      </c>
      <c r="Q81" s="809"/>
      <c r="R81" s="808" t="s">
        <v>933</v>
      </c>
      <c r="S81" s="809"/>
      <c r="T81" s="808" t="s">
        <v>934</v>
      </c>
      <c r="U81" s="809"/>
      <c r="V81" s="808" t="s">
        <v>935</v>
      </c>
      <c r="W81" s="809"/>
      <c r="X81" s="808" t="s">
        <v>936</v>
      </c>
      <c r="Y81" s="809"/>
      <c r="Z81" s="808" t="s">
        <v>950</v>
      </c>
      <c r="AA81" s="809"/>
      <c r="AB81" s="808" t="s">
        <v>951</v>
      </c>
      <c r="AC81" s="809"/>
    </row>
    <row r="82" spans="1:31" ht="36">
      <c r="A82" s="742"/>
      <c r="B82" s="741"/>
      <c r="C82" s="741"/>
      <c r="D82" s="741"/>
      <c r="E82" s="741"/>
      <c r="F82" s="950"/>
      <c r="G82" s="953"/>
      <c r="H82" s="650" t="s">
        <v>126</v>
      </c>
      <c r="I82" s="450" t="s">
        <v>938</v>
      </c>
      <c r="J82" s="651" t="s">
        <v>937</v>
      </c>
      <c r="K82" s="651" t="s">
        <v>949</v>
      </c>
      <c r="L82" s="651" t="s">
        <v>937</v>
      </c>
      <c r="M82" s="651" t="s">
        <v>949</v>
      </c>
      <c r="N82" s="651" t="s">
        <v>937</v>
      </c>
      <c r="O82" s="651" t="s">
        <v>949</v>
      </c>
      <c r="P82" s="651" t="s">
        <v>937</v>
      </c>
      <c r="Q82" s="651" t="s">
        <v>949</v>
      </c>
      <c r="R82" s="651" t="s">
        <v>937</v>
      </c>
      <c r="S82" s="651" t="s">
        <v>949</v>
      </c>
      <c r="T82" s="651" t="s">
        <v>937</v>
      </c>
      <c r="U82" s="651" t="s">
        <v>949</v>
      </c>
      <c r="V82" s="651" t="s">
        <v>937</v>
      </c>
      <c r="W82" s="651" t="s">
        <v>949</v>
      </c>
      <c r="X82" s="651" t="s">
        <v>937</v>
      </c>
      <c r="Y82" s="651" t="s">
        <v>949</v>
      </c>
      <c r="Z82" s="651" t="s">
        <v>937</v>
      </c>
      <c r="AA82" s="651" t="s">
        <v>949</v>
      </c>
      <c r="AB82" s="651" t="s">
        <v>937</v>
      </c>
      <c r="AC82" s="651" t="s">
        <v>949</v>
      </c>
    </row>
    <row r="83" spans="1:31" s="18" customFormat="1" ht="18">
      <c r="A83" s="30">
        <v>1</v>
      </c>
      <c r="B83" s="51" t="s">
        <v>90</v>
      </c>
      <c r="C83" s="23">
        <v>1</v>
      </c>
      <c r="D83" s="23" t="s">
        <v>1272</v>
      </c>
      <c r="E83" s="23" t="s">
        <v>1280</v>
      </c>
      <c r="F83" s="23" t="s">
        <v>1285</v>
      </c>
      <c r="G83" s="158">
        <v>0</v>
      </c>
      <c r="H83" s="158">
        <v>0</v>
      </c>
      <c r="I83" s="26" t="e">
        <f t="shared" ref="I83:I93" si="31">H83*100/G83</f>
        <v>#DIV/0!</v>
      </c>
      <c r="J83" s="27">
        <v>0</v>
      </c>
      <c r="K83" s="26" t="e">
        <f t="shared" ref="K83:K93" si="32">J83*100/H83</f>
        <v>#DIV/0!</v>
      </c>
      <c r="L83" s="23">
        <v>0</v>
      </c>
      <c r="M83" s="26" t="e">
        <f t="shared" ref="M83:M93" si="33">L83*100/H83</f>
        <v>#DIV/0!</v>
      </c>
      <c r="N83" s="23">
        <v>0</v>
      </c>
      <c r="O83" s="26" t="e">
        <f t="shared" ref="O83:O93" si="34">N83*100/H83</f>
        <v>#DIV/0!</v>
      </c>
      <c r="P83" s="23">
        <v>0</v>
      </c>
      <c r="Q83" s="26">
        <v>0</v>
      </c>
      <c r="R83" s="23">
        <v>0</v>
      </c>
      <c r="S83" s="26" t="e">
        <f t="shared" ref="S83:S93" si="35">R83*100/H83</f>
        <v>#DIV/0!</v>
      </c>
      <c r="T83" s="23">
        <v>0</v>
      </c>
      <c r="U83" s="26" t="e">
        <f t="shared" ref="U83:U93" si="36">T83*100/H83</f>
        <v>#DIV/0!</v>
      </c>
      <c r="V83" s="23">
        <v>0</v>
      </c>
      <c r="W83" s="26" t="e">
        <f t="shared" ref="W83:W93" si="37">V83*100/H83</f>
        <v>#DIV/0!</v>
      </c>
      <c r="X83" s="23">
        <v>0</v>
      </c>
      <c r="Y83" s="26" t="e">
        <f t="shared" ref="Y83:Y93" si="38">X83*100/H83</f>
        <v>#DIV/0!</v>
      </c>
      <c r="Z83" s="28">
        <v>0</v>
      </c>
      <c r="AA83" s="26" t="e">
        <f t="shared" ref="AA83:AA93" si="39">Z83*100/H83</f>
        <v>#DIV/0!</v>
      </c>
      <c r="AB83" s="28">
        <v>0</v>
      </c>
      <c r="AC83" s="26" t="e">
        <f t="shared" ref="AC83:AC93" si="40">AB83*100/H83</f>
        <v>#DIV/0!</v>
      </c>
      <c r="AD83" s="18">
        <v>1</v>
      </c>
      <c r="AE83" s="18">
        <v>0</v>
      </c>
    </row>
    <row r="84" spans="1:31" s="18" customFormat="1" ht="18">
      <c r="A84" s="30">
        <v>2</v>
      </c>
      <c r="B84" s="51" t="s">
        <v>1260</v>
      </c>
      <c r="C84" s="23">
        <v>2</v>
      </c>
      <c r="D84" s="23" t="s">
        <v>1272</v>
      </c>
      <c r="E84" s="23" t="s">
        <v>1280</v>
      </c>
      <c r="F84" s="23" t="s">
        <v>1285</v>
      </c>
      <c r="G84" s="158">
        <v>0</v>
      </c>
      <c r="H84" s="158">
        <v>0</v>
      </c>
      <c r="I84" s="26" t="e">
        <f t="shared" si="31"/>
        <v>#DIV/0!</v>
      </c>
      <c r="J84" s="27">
        <v>0</v>
      </c>
      <c r="K84" s="26" t="e">
        <f t="shared" si="32"/>
        <v>#DIV/0!</v>
      </c>
      <c r="L84" s="23">
        <v>0</v>
      </c>
      <c r="M84" s="26" t="e">
        <f t="shared" si="33"/>
        <v>#DIV/0!</v>
      </c>
      <c r="N84" s="23">
        <v>0</v>
      </c>
      <c r="O84" s="26" t="e">
        <f t="shared" si="34"/>
        <v>#DIV/0!</v>
      </c>
      <c r="P84" s="23">
        <v>0</v>
      </c>
      <c r="Q84" s="26">
        <v>0</v>
      </c>
      <c r="R84" s="23">
        <v>0</v>
      </c>
      <c r="S84" s="26" t="e">
        <f t="shared" si="35"/>
        <v>#DIV/0!</v>
      </c>
      <c r="T84" s="23">
        <v>0</v>
      </c>
      <c r="U84" s="26" t="e">
        <f t="shared" si="36"/>
        <v>#DIV/0!</v>
      </c>
      <c r="V84" s="23">
        <v>0</v>
      </c>
      <c r="W84" s="26" t="e">
        <f t="shared" si="37"/>
        <v>#DIV/0!</v>
      </c>
      <c r="X84" s="23">
        <v>0</v>
      </c>
      <c r="Y84" s="26" t="e">
        <f t="shared" si="38"/>
        <v>#DIV/0!</v>
      </c>
      <c r="Z84" s="28">
        <v>0</v>
      </c>
      <c r="AA84" s="26" t="e">
        <f t="shared" si="39"/>
        <v>#DIV/0!</v>
      </c>
      <c r="AB84" s="28">
        <v>0</v>
      </c>
      <c r="AC84" s="26" t="e">
        <f t="shared" si="40"/>
        <v>#DIV/0!</v>
      </c>
      <c r="AD84" s="18">
        <v>1</v>
      </c>
      <c r="AE84" s="18">
        <v>0</v>
      </c>
    </row>
    <row r="85" spans="1:31" s="18" customFormat="1" ht="18">
      <c r="A85" s="30">
        <v>3</v>
      </c>
      <c r="B85" s="51" t="s">
        <v>1797</v>
      </c>
      <c r="C85" s="23">
        <v>3</v>
      </c>
      <c r="D85" s="23" t="s">
        <v>1272</v>
      </c>
      <c r="E85" s="23" t="s">
        <v>1280</v>
      </c>
      <c r="F85" s="23" t="s">
        <v>1285</v>
      </c>
      <c r="G85" s="158">
        <v>48</v>
      </c>
      <c r="H85" s="158">
        <v>28</v>
      </c>
      <c r="I85" s="26">
        <f t="shared" si="31"/>
        <v>58.333333333333336</v>
      </c>
      <c r="J85" s="27">
        <v>1</v>
      </c>
      <c r="K85" s="26">
        <f t="shared" si="32"/>
        <v>3.5714285714285716</v>
      </c>
      <c r="L85" s="23">
        <v>0</v>
      </c>
      <c r="M85" s="26">
        <f t="shared" si="33"/>
        <v>0</v>
      </c>
      <c r="N85" s="23">
        <v>0</v>
      </c>
      <c r="O85" s="26">
        <f t="shared" si="34"/>
        <v>0</v>
      </c>
      <c r="P85" s="23">
        <v>0</v>
      </c>
      <c r="Q85" s="26">
        <v>0</v>
      </c>
      <c r="R85" s="23">
        <v>0</v>
      </c>
      <c r="S85" s="26">
        <f t="shared" si="35"/>
        <v>0</v>
      </c>
      <c r="T85" s="23">
        <v>0</v>
      </c>
      <c r="U85" s="26">
        <f t="shared" si="36"/>
        <v>0</v>
      </c>
      <c r="V85" s="23">
        <v>1</v>
      </c>
      <c r="W85" s="26">
        <f t="shared" si="37"/>
        <v>3.5714285714285716</v>
      </c>
      <c r="X85" s="23">
        <v>0</v>
      </c>
      <c r="Y85" s="26">
        <f t="shared" si="38"/>
        <v>0</v>
      </c>
      <c r="Z85" s="28">
        <v>0</v>
      </c>
      <c r="AA85" s="26">
        <f t="shared" si="39"/>
        <v>0</v>
      </c>
      <c r="AB85" s="28">
        <v>0</v>
      </c>
      <c r="AC85" s="26">
        <f t="shared" si="40"/>
        <v>0</v>
      </c>
      <c r="AD85" s="18">
        <v>1</v>
      </c>
      <c r="AE85" s="18">
        <v>1</v>
      </c>
    </row>
    <row r="86" spans="1:31" s="18" customFormat="1" ht="18">
      <c r="A86" s="30">
        <v>4</v>
      </c>
      <c r="B86" s="51" t="s">
        <v>176</v>
      </c>
      <c r="C86" s="23">
        <v>4</v>
      </c>
      <c r="D86" s="23" t="s">
        <v>1272</v>
      </c>
      <c r="E86" s="23" t="s">
        <v>1280</v>
      </c>
      <c r="F86" s="23" t="s">
        <v>1285</v>
      </c>
      <c r="G86" s="158">
        <v>0</v>
      </c>
      <c r="H86" s="158">
        <v>0</v>
      </c>
      <c r="I86" s="26" t="e">
        <f t="shared" si="31"/>
        <v>#DIV/0!</v>
      </c>
      <c r="J86" s="27">
        <v>0</v>
      </c>
      <c r="K86" s="26" t="e">
        <f t="shared" si="32"/>
        <v>#DIV/0!</v>
      </c>
      <c r="L86" s="23">
        <v>0</v>
      </c>
      <c r="M86" s="26" t="e">
        <f t="shared" si="33"/>
        <v>#DIV/0!</v>
      </c>
      <c r="N86" s="23">
        <v>0</v>
      </c>
      <c r="O86" s="26" t="e">
        <f t="shared" si="34"/>
        <v>#DIV/0!</v>
      </c>
      <c r="P86" s="23">
        <v>0</v>
      </c>
      <c r="Q86" s="26">
        <v>0</v>
      </c>
      <c r="R86" s="23">
        <v>0</v>
      </c>
      <c r="S86" s="26" t="e">
        <f t="shared" si="35"/>
        <v>#DIV/0!</v>
      </c>
      <c r="T86" s="23">
        <v>0</v>
      </c>
      <c r="U86" s="26" t="e">
        <f t="shared" si="36"/>
        <v>#DIV/0!</v>
      </c>
      <c r="V86" s="23">
        <v>0</v>
      </c>
      <c r="W86" s="26" t="e">
        <f t="shared" si="37"/>
        <v>#DIV/0!</v>
      </c>
      <c r="X86" s="23">
        <v>0</v>
      </c>
      <c r="Y86" s="26" t="e">
        <f t="shared" si="38"/>
        <v>#DIV/0!</v>
      </c>
      <c r="Z86" s="28">
        <v>0</v>
      </c>
      <c r="AA86" s="26" t="e">
        <f t="shared" si="39"/>
        <v>#DIV/0!</v>
      </c>
      <c r="AB86" s="28">
        <v>0</v>
      </c>
      <c r="AC86" s="26" t="e">
        <f t="shared" si="40"/>
        <v>#DIV/0!</v>
      </c>
      <c r="AD86" s="18">
        <v>1</v>
      </c>
      <c r="AE86" s="18">
        <v>0</v>
      </c>
    </row>
    <row r="87" spans="1:31" s="18" customFormat="1" ht="18">
      <c r="A87" s="30">
        <v>5</v>
      </c>
      <c r="B87" s="51" t="s">
        <v>91</v>
      </c>
      <c r="C87" s="23">
        <v>5</v>
      </c>
      <c r="D87" s="23" t="s">
        <v>1272</v>
      </c>
      <c r="E87" s="23" t="s">
        <v>1280</v>
      </c>
      <c r="F87" s="23" t="s">
        <v>1285</v>
      </c>
      <c r="G87" s="158">
        <v>0</v>
      </c>
      <c r="H87" s="158">
        <v>0</v>
      </c>
      <c r="I87" s="26" t="e">
        <f t="shared" si="31"/>
        <v>#DIV/0!</v>
      </c>
      <c r="J87" s="27">
        <v>0</v>
      </c>
      <c r="K87" s="26" t="e">
        <f t="shared" si="32"/>
        <v>#DIV/0!</v>
      </c>
      <c r="L87" s="23">
        <v>0</v>
      </c>
      <c r="M87" s="26" t="e">
        <f t="shared" si="33"/>
        <v>#DIV/0!</v>
      </c>
      <c r="N87" s="23">
        <v>0</v>
      </c>
      <c r="O87" s="26" t="e">
        <f t="shared" si="34"/>
        <v>#DIV/0!</v>
      </c>
      <c r="P87" s="23">
        <v>0</v>
      </c>
      <c r="Q87" s="26">
        <v>0</v>
      </c>
      <c r="R87" s="23">
        <v>0</v>
      </c>
      <c r="S87" s="26" t="e">
        <f t="shared" si="35"/>
        <v>#DIV/0!</v>
      </c>
      <c r="T87" s="23">
        <v>0</v>
      </c>
      <c r="U87" s="26" t="e">
        <f t="shared" si="36"/>
        <v>#DIV/0!</v>
      </c>
      <c r="V87" s="23">
        <v>0</v>
      </c>
      <c r="W87" s="26" t="e">
        <f t="shared" si="37"/>
        <v>#DIV/0!</v>
      </c>
      <c r="X87" s="23">
        <v>0</v>
      </c>
      <c r="Y87" s="26" t="e">
        <f t="shared" si="38"/>
        <v>#DIV/0!</v>
      </c>
      <c r="Z87" s="28">
        <v>0</v>
      </c>
      <c r="AA87" s="26" t="e">
        <f t="shared" si="39"/>
        <v>#DIV/0!</v>
      </c>
      <c r="AB87" s="28">
        <v>0</v>
      </c>
      <c r="AC87" s="26" t="e">
        <f t="shared" si="40"/>
        <v>#DIV/0!</v>
      </c>
      <c r="AD87" s="18">
        <v>1</v>
      </c>
      <c r="AE87" s="18">
        <v>0</v>
      </c>
    </row>
    <row r="88" spans="1:31" s="18" customFormat="1" ht="18">
      <c r="A88" s="30">
        <v>6</v>
      </c>
      <c r="B88" s="653" t="s">
        <v>94</v>
      </c>
      <c r="C88" s="23">
        <v>6</v>
      </c>
      <c r="D88" s="23" t="s">
        <v>1272</v>
      </c>
      <c r="E88" s="23" t="s">
        <v>1280</v>
      </c>
      <c r="F88" s="23" t="s">
        <v>1285</v>
      </c>
      <c r="G88" s="158">
        <v>0</v>
      </c>
      <c r="H88" s="158">
        <v>0</v>
      </c>
      <c r="I88" s="26" t="e">
        <f t="shared" si="31"/>
        <v>#DIV/0!</v>
      </c>
      <c r="J88" s="27">
        <v>0</v>
      </c>
      <c r="K88" s="26" t="e">
        <f t="shared" si="32"/>
        <v>#DIV/0!</v>
      </c>
      <c r="L88" s="23">
        <v>0</v>
      </c>
      <c r="M88" s="26" t="e">
        <f t="shared" si="33"/>
        <v>#DIV/0!</v>
      </c>
      <c r="N88" s="23">
        <v>0</v>
      </c>
      <c r="O88" s="26" t="e">
        <f t="shared" si="34"/>
        <v>#DIV/0!</v>
      </c>
      <c r="P88" s="23">
        <v>0</v>
      </c>
      <c r="Q88" s="26">
        <v>0</v>
      </c>
      <c r="R88" s="23">
        <v>0</v>
      </c>
      <c r="S88" s="26" t="e">
        <f t="shared" si="35"/>
        <v>#DIV/0!</v>
      </c>
      <c r="T88" s="23">
        <v>0</v>
      </c>
      <c r="U88" s="26" t="e">
        <f t="shared" si="36"/>
        <v>#DIV/0!</v>
      </c>
      <c r="V88" s="23">
        <v>0</v>
      </c>
      <c r="W88" s="26" t="e">
        <f t="shared" si="37"/>
        <v>#DIV/0!</v>
      </c>
      <c r="X88" s="23">
        <v>0</v>
      </c>
      <c r="Y88" s="26" t="e">
        <f t="shared" si="38"/>
        <v>#DIV/0!</v>
      </c>
      <c r="Z88" s="28">
        <v>0</v>
      </c>
      <c r="AA88" s="26" t="e">
        <f t="shared" si="39"/>
        <v>#DIV/0!</v>
      </c>
      <c r="AB88" s="28">
        <v>0</v>
      </c>
      <c r="AC88" s="26" t="e">
        <f t="shared" si="40"/>
        <v>#DIV/0!</v>
      </c>
      <c r="AD88" s="18">
        <v>1</v>
      </c>
      <c r="AE88" s="18">
        <v>0</v>
      </c>
    </row>
    <row r="89" spans="1:31" s="18" customFormat="1" ht="18">
      <c r="A89" s="30">
        <v>7</v>
      </c>
      <c r="B89" s="51" t="s">
        <v>182</v>
      </c>
      <c r="C89" s="23">
        <v>7</v>
      </c>
      <c r="D89" s="23" t="s">
        <v>1272</v>
      </c>
      <c r="E89" s="23" t="s">
        <v>1280</v>
      </c>
      <c r="F89" s="23" t="s">
        <v>1285</v>
      </c>
      <c r="G89" s="158">
        <v>0</v>
      </c>
      <c r="H89" s="158">
        <v>0</v>
      </c>
      <c r="I89" s="26" t="e">
        <f t="shared" si="31"/>
        <v>#DIV/0!</v>
      </c>
      <c r="J89" s="27">
        <v>0</v>
      </c>
      <c r="K89" s="26" t="e">
        <f t="shared" si="32"/>
        <v>#DIV/0!</v>
      </c>
      <c r="L89" s="23">
        <v>0</v>
      </c>
      <c r="M89" s="26" t="e">
        <f t="shared" si="33"/>
        <v>#DIV/0!</v>
      </c>
      <c r="N89" s="23">
        <v>0</v>
      </c>
      <c r="O89" s="26" t="e">
        <f t="shared" si="34"/>
        <v>#DIV/0!</v>
      </c>
      <c r="P89" s="23">
        <v>0</v>
      </c>
      <c r="Q89" s="26">
        <v>0</v>
      </c>
      <c r="R89" s="23">
        <v>0</v>
      </c>
      <c r="S89" s="26" t="e">
        <f t="shared" si="35"/>
        <v>#DIV/0!</v>
      </c>
      <c r="T89" s="23">
        <v>0</v>
      </c>
      <c r="U89" s="26" t="e">
        <f t="shared" si="36"/>
        <v>#DIV/0!</v>
      </c>
      <c r="V89" s="23">
        <v>0</v>
      </c>
      <c r="W89" s="26" t="e">
        <f t="shared" si="37"/>
        <v>#DIV/0!</v>
      </c>
      <c r="X89" s="23">
        <v>0</v>
      </c>
      <c r="Y89" s="26" t="e">
        <f t="shared" si="38"/>
        <v>#DIV/0!</v>
      </c>
      <c r="Z89" s="28">
        <v>0</v>
      </c>
      <c r="AA89" s="26" t="e">
        <f t="shared" si="39"/>
        <v>#DIV/0!</v>
      </c>
      <c r="AB89" s="28">
        <v>0</v>
      </c>
      <c r="AC89" s="26" t="e">
        <f t="shared" si="40"/>
        <v>#DIV/0!</v>
      </c>
      <c r="AD89" s="18">
        <v>1</v>
      </c>
      <c r="AE89" s="18">
        <v>0</v>
      </c>
    </row>
    <row r="90" spans="1:31" s="18" customFormat="1" ht="18">
      <c r="A90" s="30">
        <v>8</v>
      </c>
      <c r="B90" s="51" t="s">
        <v>184</v>
      </c>
      <c r="C90" s="23">
        <v>8</v>
      </c>
      <c r="D90" s="23" t="s">
        <v>1272</v>
      </c>
      <c r="E90" s="23" t="s">
        <v>1280</v>
      </c>
      <c r="F90" s="23" t="s">
        <v>1285</v>
      </c>
      <c r="G90" s="158">
        <v>0</v>
      </c>
      <c r="H90" s="158">
        <v>0</v>
      </c>
      <c r="I90" s="26" t="e">
        <f t="shared" si="31"/>
        <v>#DIV/0!</v>
      </c>
      <c r="J90" s="27">
        <v>0</v>
      </c>
      <c r="K90" s="26" t="e">
        <f t="shared" si="32"/>
        <v>#DIV/0!</v>
      </c>
      <c r="L90" s="23">
        <v>0</v>
      </c>
      <c r="M90" s="26" t="e">
        <f t="shared" si="33"/>
        <v>#DIV/0!</v>
      </c>
      <c r="N90" s="23">
        <v>0</v>
      </c>
      <c r="O90" s="26" t="e">
        <f t="shared" si="34"/>
        <v>#DIV/0!</v>
      </c>
      <c r="P90" s="23">
        <v>0</v>
      </c>
      <c r="Q90" s="26">
        <v>0</v>
      </c>
      <c r="R90" s="23">
        <v>0</v>
      </c>
      <c r="S90" s="26" t="e">
        <f t="shared" si="35"/>
        <v>#DIV/0!</v>
      </c>
      <c r="T90" s="23">
        <v>0</v>
      </c>
      <c r="U90" s="26" t="e">
        <f t="shared" si="36"/>
        <v>#DIV/0!</v>
      </c>
      <c r="V90" s="23">
        <v>0</v>
      </c>
      <c r="W90" s="26" t="e">
        <f t="shared" si="37"/>
        <v>#DIV/0!</v>
      </c>
      <c r="X90" s="23">
        <v>0</v>
      </c>
      <c r="Y90" s="26" t="e">
        <f t="shared" si="38"/>
        <v>#DIV/0!</v>
      </c>
      <c r="Z90" s="28">
        <v>0</v>
      </c>
      <c r="AA90" s="26" t="e">
        <f t="shared" si="39"/>
        <v>#DIV/0!</v>
      </c>
      <c r="AB90" s="28">
        <v>0</v>
      </c>
      <c r="AC90" s="26" t="e">
        <f t="shared" si="40"/>
        <v>#DIV/0!</v>
      </c>
      <c r="AD90" s="18">
        <v>1</v>
      </c>
      <c r="AE90" s="18">
        <v>0</v>
      </c>
    </row>
    <row r="91" spans="1:31" s="18" customFormat="1" ht="18">
      <c r="A91" s="30">
        <v>9</v>
      </c>
      <c r="B91" s="51" t="s">
        <v>92</v>
      </c>
      <c r="C91" s="23">
        <v>9</v>
      </c>
      <c r="D91" s="23" t="s">
        <v>1272</v>
      </c>
      <c r="E91" s="23" t="s">
        <v>1280</v>
      </c>
      <c r="F91" s="23" t="s">
        <v>1285</v>
      </c>
      <c r="G91" s="158">
        <v>0</v>
      </c>
      <c r="H91" s="158">
        <v>0</v>
      </c>
      <c r="I91" s="26" t="e">
        <f t="shared" si="31"/>
        <v>#DIV/0!</v>
      </c>
      <c r="J91" s="27">
        <v>0</v>
      </c>
      <c r="K91" s="26" t="e">
        <f t="shared" si="32"/>
        <v>#DIV/0!</v>
      </c>
      <c r="L91" s="23">
        <v>0</v>
      </c>
      <c r="M91" s="26" t="e">
        <f t="shared" si="33"/>
        <v>#DIV/0!</v>
      </c>
      <c r="N91" s="23">
        <v>0</v>
      </c>
      <c r="O91" s="26" t="e">
        <f t="shared" si="34"/>
        <v>#DIV/0!</v>
      </c>
      <c r="P91" s="23">
        <v>0</v>
      </c>
      <c r="Q91" s="26">
        <v>0</v>
      </c>
      <c r="R91" s="23">
        <v>0</v>
      </c>
      <c r="S91" s="26" t="e">
        <f t="shared" si="35"/>
        <v>#DIV/0!</v>
      </c>
      <c r="T91" s="23">
        <v>0</v>
      </c>
      <c r="U91" s="26" t="e">
        <f t="shared" si="36"/>
        <v>#DIV/0!</v>
      </c>
      <c r="V91" s="23">
        <v>0</v>
      </c>
      <c r="W91" s="26" t="e">
        <f t="shared" si="37"/>
        <v>#DIV/0!</v>
      </c>
      <c r="X91" s="23">
        <v>0</v>
      </c>
      <c r="Y91" s="26" t="e">
        <f t="shared" si="38"/>
        <v>#DIV/0!</v>
      </c>
      <c r="Z91" s="28">
        <v>0</v>
      </c>
      <c r="AA91" s="26" t="e">
        <f t="shared" si="39"/>
        <v>#DIV/0!</v>
      </c>
      <c r="AB91" s="28">
        <v>0</v>
      </c>
      <c r="AC91" s="26" t="e">
        <f t="shared" si="40"/>
        <v>#DIV/0!</v>
      </c>
      <c r="AD91" s="18">
        <v>1</v>
      </c>
      <c r="AE91" s="18">
        <v>0</v>
      </c>
    </row>
    <row r="92" spans="1:31" s="18" customFormat="1" ht="18">
      <c r="A92" s="30">
        <v>10</v>
      </c>
      <c r="B92" s="51" t="s">
        <v>93</v>
      </c>
      <c r="C92" s="23">
        <v>10</v>
      </c>
      <c r="D92" s="23" t="s">
        <v>1272</v>
      </c>
      <c r="E92" s="23" t="s">
        <v>1280</v>
      </c>
      <c r="F92" s="23" t="s">
        <v>1285</v>
      </c>
      <c r="G92" s="158">
        <v>0</v>
      </c>
      <c r="H92" s="158">
        <v>0</v>
      </c>
      <c r="I92" s="26" t="e">
        <f t="shared" si="31"/>
        <v>#DIV/0!</v>
      </c>
      <c r="J92" s="27">
        <v>0</v>
      </c>
      <c r="K92" s="26" t="e">
        <f t="shared" si="32"/>
        <v>#DIV/0!</v>
      </c>
      <c r="L92" s="23">
        <v>0</v>
      </c>
      <c r="M92" s="26" t="e">
        <f t="shared" si="33"/>
        <v>#DIV/0!</v>
      </c>
      <c r="N92" s="23">
        <v>0</v>
      </c>
      <c r="O92" s="26" t="e">
        <f t="shared" si="34"/>
        <v>#DIV/0!</v>
      </c>
      <c r="P92" s="23">
        <v>0</v>
      </c>
      <c r="Q92" s="26">
        <v>0</v>
      </c>
      <c r="R92" s="23">
        <v>0</v>
      </c>
      <c r="S92" s="26" t="e">
        <f t="shared" si="35"/>
        <v>#DIV/0!</v>
      </c>
      <c r="T92" s="23">
        <v>0</v>
      </c>
      <c r="U92" s="26" t="e">
        <f t="shared" si="36"/>
        <v>#DIV/0!</v>
      </c>
      <c r="V92" s="23">
        <v>0</v>
      </c>
      <c r="W92" s="26" t="e">
        <f t="shared" si="37"/>
        <v>#DIV/0!</v>
      </c>
      <c r="X92" s="23">
        <v>0</v>
      </c>
      <c r="Y92" s="26" t="e">
        <f t="shared" si="38"/>
        <v>#DIV/0!</v>
      </c>
      <c r="Z92" s="28">
        <v>0</v>
      </c>
      <c r="AA92" s="26" t="e">
        <f t="shared" si="39"/>
        <v>#DIV/0!</v>
      </c>
      <c r="AB92" s="28">
        <v>0</v>
      </c>
      <c r="AC92" s="26" t="e">
        <f t="shared" si="40"/>
        <v>#DIV/0!</v>
      </c>
      <c r="AD92" s="18">
        <v>1</v>
      </c>
      <c r="AE92" s="18">
        <v>0</v>
      </c>
    </row>
    <row r="93" spans="1:31" s="18" customFormat="1" ht="18">
      <c r="A93" s="23">
        <v>11</v>
      </c>
      <c r="B93" s="51" t="s">
        <v>180</v>
      </c>
      <c r="C93" s="23">
        <v>11</v>
      </c>
      <c r="D93" s="23" t="s">
        <v>1272</v>
      </c>
      <c r="E93" s="23" t="s">
        <v>1280</v>
      </c>
      <c r="F93" s="23" t="s">
        <v>1285</v>
      </c>
      <c r="G93" s="158">
        <v>0</v>
      </c>
      <c r="H93" s="158">
        <v>0</v>
      </c>
      <c r="I93" s="26" t="e">
        <f t="shared" si="31"/>
        <v>#DIV/0!</v>
      </c>
      <c r="J93" s="27">
        <v>0</v>
      </c>
      <c r="K93" s="26" t="e">
        <f t="shared" si="32"/>
        <v>#DIV/0!</v>
      </c>
      <c r="L93" s="23">
        <v>0</v>
      </c>
      <c r="M93" s="26" t="e">
        <f t="shared" si="33"/>
        <v>#DIV/0!</v>
      </c>
      <c r="N93" s="23">
        <v>0</v>
      </c>
      <c r="O93" s="26" t="e">
        <f t="shared" si="34"/>
        <v>#DIV/0!</v>
      </c>
      <c r="P93" s="23">
        <v>0</v>
      </c>
      <c r="Q93" s="26">
        <v>0</v>
      </c>
      <c r="R93" s="23">
        <v>0</v>
      </c>
      <c r="S93" s="26" t="e">
        <f t="shared" si="35"/>
        <v>#DIV/0!</v>
      </c>
      <c r="T93" s="23">
        <v>0</v>
      </c>
      <c r="U93" s="26" t="e">
        <f t="shared" si="36"/>
        <v>#DIV/0!</v>
      </c>
      <c r="V93" s="23">
        <v>0</v>
      </c>
      <c r="W93" s="26" t="e">
        <f t="shared" si="37"/>
        <v>#DIV/0!</v>
      </c>
      <c r="X93" s="23">
        <v>0</v>
      </c>
      <c r="Y93" s="26" t="e">
        <f t="shared" si="38"/>
        <v>#DIV/0!</v>
      </c>
      <c r="Z93" s="28">
        <v>0</v>
      </c>
      <c r="AA93" s="26" t="e">
        <f t="shared" si="39"/>
        <v>#DIV/0!</v>
      </c>
      <c r="AB93" s="28">
        <v>0</v>
      </c>
      <c r="AC93" s="26" t="e">
        <f t="shared" si="40"/>
        <v>#DIV/0!</v>
      </c>
      <c r="AD93" s="18">
        <v>1</v>
      </c>
      <c r="AE93" s="18">
        <v>0</v>
      </c>
    </row>
    <row r="94" spans="1:31" ht="18.75" thickBot="1">
      <c r="A94" s="937" t="s">
        <v>123</v>
      </c>
      <c r="B94" s="938"/>
      <c r="C94" s="938"/>
      <c r="D94" s="938"/>
      <c r="E94" s="938"/>
      <c r="F94" s="939"/>
      <c r="G94" s="176">
        <f>SUM(G83:G93)</f>
        <v>48</v>
      </c>
      <c r="H94" s="176">
        <f>SUM(H83:H93)</f>
        <v>28</v>
      </c>
      <c r="I94" s="327">
        <f>H94/G94*100</f>
        <v>58.333333333333336</v>
      </c>
      <c r="J94" s="654">
        <f>SUM(J81:J93)</f>
        <v>1</v>
      </c>
      <c r="K94" s="327">
        <f>J94/H94*100</f>
        <v>3.5714285714285712</v>
      </c>
      <c r="L94" s="655">
        <f>SUM(L81:L93)</f>
        <v>0</v>
      </c>
      <c r="M94" s="327">
        <f>L94/H94*100</f>
        <v>0</v>
      </c>
      <c r="N94" s="655">
        <f>SUM(N81:N93)</f>
        <v>0</v>
      </c>
      <c r="O94" s="327">
        <f>N94/H94*100</f>
        <v>0</v>
      </c>
      <c r="P94" s="655">
        <f>SUM(P81:P93)</f>
        <v>0</v>
      </c>
      <c r="Q94" s="327">
        <f>P94/H94*100</f>
        <v>0</v>
      </c>
      <c r="R94" s="655">
        <f>SUM(R81:R93)</f>
        <v>0</v>
      </c>
      <c r="S94" s="327">
        <f>R94/H94*100</f>
        <v>0</v>
      </c>
      <c r="T94" s="655">
        <f>SUM(T81:T93)</f>
        <v>0</v>
      </c>
      <c r="U94" s="327">
        <f>T94/H94*100</f>
        <v>0</v>
      </c>
      <c r="V94" s="655">
        <f>SUM(V81:V93)</f>
        <v>1</v>
      </c>
      <c r="W94" s="327">
        <f>V94/H94*100</f>
        <v>3.5714285714285712</v>
      </c>
      <c r="X94" s="655">
        <f>SUM(X81:X93)</f>
        <v>0</v>
      </c>
      <c r="Y94" s="327">
        <f>X94/H94*100</f>
        <v>0</v>
      </c>
      <c r="Z94" s="500">
        <f>SUM(Z81:Z93)</f>
        <v>0</v>
      </c>
      <c r="AA94" s="327">
        <f>Z94/H94*100</f>
        <v>0</v>
      </c>
      <c r="AB94" s="500">
        <f>SUM(AB81:AB93)</f>
        <v>0</v>
      </c>
      <c r="AC94" s="327">
        <f>AB94/H94*100</f>
        <v>0</v>
      </c>
    </row>
    <row r="95" spans="1:31" ht="15" thickTop="1"/>
    <row r="97" spans="1:31" ht="26.25">
      <c r="A97" s="859" t="s">
        <v>2405</v>
      </c>
      <c r="B97" s="859"/>
      <c r="C97" s="859"/>
      <c r="D97" s="859"/>
      <c r="E97" s="859"/>
      <c r="F97" s="859"/>
      <c r="G97" s="859"/>
      <c r="H97" s="859"/>
      <c r="I97" s="859"/>
      <c r="J97" s="859"/>
      <c r="K97" s="859"/>
      <c r="L97" s="859"/>
      <c r="M97" s="859"/>
      <c r="N97" s="859"/>
      <c r="O97" s="859"/>
      <c r="P97" s="859"/>
      <c r="Q97" s="859"/>
      <c r="R97" s="859"/>
      <c r="S97" s="859"/>
      <c r="T97" s="859"/>
      <c r="U97" s="859"/>
      <c r="V97" s="859"/>
      <c r="W97" s="859"/>
      <c r="X97" s="859"/>
      <c r="Y97" s="859"/>
      <c r="Z97" s="859"/>
      <c r="AA97" s="859"/>
      <c r="AB97" s="859"/>
      <c r="AC97" s="859"/>
    </row>
    <row r="98" spans="1:31" ht="23.25">
      <c r="A98" s="810" t="s">
        <v>133</v>
      </c>
      <c r="B98" s="810"/>
      <c r="C98" s="810"/>
      <c r="D98" s="810"/>
      <c r="E98" s="810"/>
      <c r="F98" s="810"/>
      <c r="G98" s="810"/>
      <c r="H98" s="810"/>
      <c r="I98" s="810"/>
      <c r="J98" s="810"/>
      <c r="K98" s="810"/>
      <c r="L98" s="810"/>
      <c r="M98" s="810"/>
      <c r="N98" s="810"/>
      <c r="O98" s="810"/>
      <c r="P98" s="810"/>
      <c r="Q98" s="810"/>
      <c r="R98" s="810"/>
      <c r="S98" s="810"/>
      <c r="T98" s="810"/>
      <c r="U98" s="810"/>
      <c r="V98" s="810"/>
      <c r="W98" s="810"/>
      <c r="X98" s="810"/>
      <c r="Y98" s="810"/>
      <c r="Z98" s="810"/>
      <c r="AA98" s="810"/>
      <c r="AB98" s="810"/>
      <c r="AC98" s="810"/>
    </row>
    <row r="99" spans="1:31" ht="23.25">
      <c r="A99" s="453"/>
      <c r="B99" s="453"/>
      <c r="C99" s="453"/>
      <c r="D99" s="453"/>
      <c r="E99" s="453"/>
      <c r="F99" s="453"/>
      <c r="G99" s="649"/>
      <c r="H99" s="649"/>
      <c r="I99" s="453"/>
      <c r="J99" s="453"/>
      <c r="K99" s="453"/>
      <c r="L99" s="453"/>
      <c r="M99" s="453"/>
      <c r="N99" s="453"/>
      <c r="O99" s="453"/>
      <c r="P99" s="453"/>
      <c r="Q99" s="453"/>
      <c r="R99" s="453"/>
      <c r="S99" s="453"/>
      <c r="T99" s="453"/>
      <c r="U99" s="453"/>
      <c r="V99" s="453"/>
      <c r="W99" s="453"/>
      <c r="X99" s="453"/>
      <c r="Y99" s="453"/>
      <c r="Z99" s="453"/>
      <c r="AA99" s="453"/>
      <c r="AB99" s="453"/>
      <c r="AC99" s="453"/>
    </row>
    <row r="100" spans="1:31" ht="23.25">
      <c r="B100" s="863" t="s">
        <v>1560</v>
      </c>
      <c r="C100" s="863"/>
      <c r="D100" s="863"/>
      <c r="E100" s="863"/>
      <c r="F100" s="863"/>
      <c r="G100" s="863"/>
      <c r="H100" s="863"/>
      <c r="I100" s="863"/>
      <c r="J100" s="863"/>
      <c r="K100" s="863"/>
      <c r="L100" s="863"/>
      <c r="M100" s="863"/>
      <c r="N100" s="863"/>
      <c r="O100" s="863"/>
      <c r="P100" s="863"/>
      <c r="Q100" s="863"/>
      <c r="R100" s="863"/>
      <c r="S100" s="863"/>
      <c r="T100" s="863"/>
      <c r="U100" s="863"/>
      <c r="V100" s="863"/>
      <c r="W100" s="863"/>
      <c r="X100" s="863"/>
      <c r="Y100" s="863"/>
      <c r="Z100" s="863"/>
      <c r="AA100" s="863"/>
      <c r="AB100" s="863"/>
      <c r="AC100" s="863"/>
    </row>
    <row r="101" spans="1:31" ht="23.25">
      <c r="B101" s="454" t="s">
        <v>100</v>
      </c>
      <c r="C101" s="453"/>
      <c r="D101" s="453"/>
      <c r="E101" s="453"/>
      <c r="F101" s="453"/>
      <c r="G101" s="649"/>
      <c r="H101" s="649"/>
      <c r="I101" s="454"/>
      <c r="J101" s="453"/>
      <c r="K101" s="453"/>
      <c r="L101" s="453"/>
      <c r="M101" s="453"/>
      <c r="N101" s="453"/>
      <c r="O101" s="453"/>
      <c r="P101" s="453"/>
      <c r="Q101" s="453"/>
      <c r="R101" s="453"/>
      <c r="S101" s="453"/>
      <c r="T101" s="453"/>
      <c r="U101" s="453"/>
      <c r="V101" s="453"/>
      <c r="W101" s="453"/>
      <c r="X101" s="453"/>
      <c r="Y101" s="453"/>
      <c r="Z101" s="453"/>
      <c r="AA101" s="453"/>
      <c r="AB101" s="453"/>
      <c r="AC101" s="453"/>
    </row>
    <row r="102" spans="1:31" ht="23.25">
      <c r="B102" s="453"/>
      <c r="C102" s="453"/>
      <c r="D102" s="453"/>
      <c r="E102" s="453"/>
      <c r="F102" s="453"/>
      <c r="G102" s="649"/>
      <c r="H102" s="649"/>
      <c r="I102" s="453"/>
      <c r="J102" s="453"/>
      <c r="K102" s="453"/>
      <c r="L102" s="453"/>
      <c r="M102" s="453"/>
      <c r="N102" s="453"/>
      <c r="O102" s="453"/>
      <c r="P102" s="453"/>
      <c r="Q102" s="453"/>
      <c r="R102" s="453"/>
      <c r="S102" s="453"/>
      <c r="T102" s="453"/>
      <c r="U102" s="453"/>
      <c r="V102" s="453"/>
      <c r="W102" s="453"/>
      <c r="X102" s="453"/>
      <c r="Y102" s="453"/>
      <c r="Z102" s="453"/>
      <c r="AA102" s="453"/>
      <c r="AB102" s="453"/>
      <c r="AC102" s="453"/>
    </row>
    <row r="103" spans="1:31" ht="18">
      <c r="A103" s="740" t="s">
        <v>940</v>
      </c>
      <c r="B103" s="740" t="s">
        <v>942</v>
      </c>
      <c r="C103" s="740" t="s">
        <v>707</v>
      </c>
      <c r="D103" s="740" t="s">
        <v>944</v>
      </c>
      <c r="E103" s="740" t="s">
        <v>945</v>
      </c>
      <c r="F103" s="740" t="s">
        <v>1139</v>
      </c>
      <c r="G103" s="952" t="s">
        <v>82</v>
      </c>
      <c r="H103" s="838" t="s">
        <v>83</v>
      </c>
      <c r="I103" s="838" t="s">
        <v>948</v>
      </c>
      <c r="J103" s="765" t="s">
        <v>928</v>
      </c>
      <c r="K103" s="766"/>
      <c r="L103" s="751" t="s">
        <v>929</v>
      </c>
      <c r="M103" s="764"/>
      <c r="N103" s="764"/>
      <c r="O103" s="764"/>
      <c r="P103" s="764"/>
      <c r="Q103" s="764"/>
      <c r="R103" s="764"/>
      <c r="S103" s="764"/>
      <c r="T103" s="764"/>
      <c r="U103" s="764"/>
      <c r="V103" s="764"/>
      <c r="W103" s="764"/>
      <c r="X103" s="764"/>
      <c r="Y103" s="764"/>
      <c r="Z103" s="764"/>
      <c r="AA103" s="764"/>
      <c r="AB103" s="764"/>
      <c r="AC103" s="752"/>
    </row>
    <row r="104" spans="1:31" ht="18">
      <c r="A104" s="741"/>
      <c r="B104" s="741"/>
      <c r="C104" s="741"/>
      <c r="D104" s="741"/>
      <c r="E104" s="741"/>
      <c r="F104" s="950"/>
      <c r="G104" s="953"/>
      <c r="H104" s="839"/>
      <c r="I104" s="839"/>
      <c r="J104" s="767"/>
      <c r="K104" s="768"/>
      <c r="L104" s="808" t="s">
        <v>930</v>
      </c>
      <c r="M104" s="809"/>
      <c r="N104" s="808" t="s">
        <v>931</v>
      </c>
      <c r="O104" s="809"/>
      <c r="P104" s="808" t="s">
        <v>932</v>
      </c>
      <c r="Q104" s="809"/>
      <c r="R104" s="808" t="s">
        <v>933</v>
      </c>
      <c r="S104" s="809"/>
      <c r="T104" s="808" t="s">
        <v>934</v>
      </c>
      <c r="U104" s="809"/>
      <c r="V104" s="808" t="s">
        <v>935</v>
      </c>
      <c r="W104" s="809"/>
      <c r="X104" s="808" t="s">
        <v>936</v>
      </c>
      <c r="Y104" s="809"/>
      <c r="Z104" s="808" t="s">
        <v>950</v>
      </c>
      <c r="AA104" s="809"/>
      <c r="AB104" s="808" t="s">
        <v>951</v>
      </c>
      <c r="AC104" s="809"/>
    </row>
    <row r="105" spans="1:31" ht="36">
      <c r="A105" s="741"/>
      <c r="B105" s="741"/>
      <c r="C105" s="741"/>
      <c r="D105" s="741"/>
      <c r="E105" s="741"/>
      <c r="F105" s="950"/>
      <c r="G105" s="953"/>
      <c r="H105" s="650" t="s">
        <v>126</v>
      </c>
      <c r="I105" s="450" t="s">
        <v>938</v>
      </c>
      <c r="J105" s="651" t="s">
        <v>937</v>
      </c>
      <c r="K105" s="651" t="s">
        <v>949</v>
      </c>
      <c r="L105" s="651" t="s">
        <v>937</v>
      </c>
      <c r="M105" s="651" t="s">
        <v>949</v>
      </c>
      <c r="N105" s="651" t="s">
        <v>937</v>
      </c>
      <c r="O105" s="651" t="s">
        <v>949</v>
      </c>
      <c r="P105" s="651" t="s">
        <v>937</v>
      </c>
      <c r="Q105" s="651" t="s">
        <v>949</v>
      </c>
      <c r="R105" s="651" t="s">
        <v>937</v>
      </c>
      <c r="S105" s="651" t="s">
        <v>949</v>
      </c>
      <c r="T105" s="651" t="s">
        <v>937</v>
      </c>
      <c r="U105" s="651" t="s">
        <v>949</v>
      </c>
      <c r="V105" s="651" t="s">
        <v>937</v>
      </c>
      <c r="W105" s="651" t="s">
        <v>949</v>
      </c>
      <c r="X105" s="651" t="s">
        <v>937</v>
      </c>
      <c r="Y105" s="651" t="s">
        <v>949</v>
      </c>
      <c r="Z105" s="651" t="s">
        <v>937</v>
      </c>
      <c r="AA105" s="651" t="s">
        <v>949</v>
      </c>
      <c r="AB105" s="651" t="s">
        <v>937</v>
      </c>
      <c r="AC105" s="651" t="s">
        <v>949</v>
      </c>
    </row>
    <row r="106" spans="1:31" s="18" customFormat="1" ht="18">
      <c r="A106" s="23">
        <v>1</v>
      </c>
      <c r="B106" s="51" t="s">
        <v>1768</v>
      </c>
      <c r="C106" s="23">
        <v>1</v>
      </c>
      <c r="D106" s="23" t="s">
        <v>1768</v>
      </c>
      <c r="E106" s="23" t="s">
        <v>1774</v>
      </c>
      <c r="F106" s="23" t="s">
        <v>1285</v>
      </c>
      <c r="G106" s="158">
        <v>667</v>
      </c>
      <c r="H106" s="158">
        <v>178</v>
      </c>
      <c r="I106" s="26">
        <f t="shared" ref="I106:I115" si="41">H106*100/G106</f>
        <v>26.686656671664167</v>
      </c>
      <c r="J106" s="27">
        <v>23</v>
      </c>
      <c r="K106" s="26">
        <f t="shared" ref="K106:K114" si="42">J106*100/H106</f>
        <v>12.921348314606741</v>
      </c>
      <c r="L106" s="23">
        <v>3</v>
      </c>
      <c r="M106" s="26">
        <f t="shared" ref="M106:M114" si="43">L106*100/H106</f>
        <v>1.6853932584269662</v>
      </c>
      <c r="N106" s="23">
        <v>5</v>
      </c>
      <c r="O106" s="26">
        <f t="shared" ref="O106:O114" si="44">N106*100/H106</f>
        <v>2.808988764044944</v>
      </c>
      <c r="P106" s="23">
        <v>0</v>
      </c>
      <c r="Q106" s="26">
        <v>0</v>
      </c>
      <c r="R106" s="23">
        <v>12</v>
      </c>
      <c r="S106" s="26">
        <f t="shared" ref="S106:S114" si="45">R106*100/H106</f>
        <v>6.7415730337078648</v>
      </c>
      <c r="T106" s="23">
        <v>0</v>
      </c>
      <c r="U106" s="26">
        <f t="shared" ref="U106:U114" si="46">T106*100/H106</f>
        <v>0</v>
      </c>
      <c r="V106" s="23">
        <v>3</v>
      </c>
      <c r="W106" s="26">
        <f t="shared" ref="W106:W114" si="47">V106*100/H106</f>
        <v>1.6853932584269662</v>
      </c>
      <c r="X106" s="23">
        <v>0</v>
      </c>
      <c r="Y106" s="26">
        <f t="shared" ref="Y106:Y114" si="48">X106*100/H106</f>
        <v>0</v>
      </c>
      <c r="Z106" s="28">
        <v>0</v>
      </c>
      <c r="AA106" s="26">
        <f t="shared" ref="AA106:AA114" si="49">Z106*100/H106</f>
        <v>0</v>
      </c>
      <c r="AB106" s="28">
        <v>0</v>
      </c>
      <c r="AC106" s="26">
        <f t="shared" ref="AC106:AC114" si="50">AB106*100/H106</f>
        <v>0</v>
      </c>
      <c r="AD106" s="18">
        <v>1</v>
      </c>
      <c r="AE106" s="18">
        <v>1</v>
      </c>
    </row>
    <row r="107" spans="1:31" s="18" customFormat="1" ht="18">
      <c r="A107" s="23">
        <v>2</v>
      </c>
      <c r="B107" s="51" t="s">
        <v>1766</v>
      </c>
      <c r="C107" s="23">
        <v>2</v>
      </c>
      <c r="D107" s="23" t="s">
        <v>1768</v>
      </c>
      <c r="E107" s="23" t="s">
        <v>1774</v>
      </c>
      <c r="F107" s="23" t="s">
        <v>1285</v>
      </c>
      <c r="G107" s="158">
        <v>393</v>
      </c>
      <c r="H107" s="158">
        <v>41</v>
      </c>
      <c r="I107" s="26">
        <f t="shared" si="41"/>
        <v>10.432569974554708</v>
      </c>
      <c r="J107" s="27">
        <v>4</v>
      </c>
      <c r="K107" s="26">
        <f t="shared" si="42"/>
        <v>9.7560975609756095</v>
      </c>
      <c r="L107" s="23">
        <v>0</v>
      </c>
      <c r="M107" s="26">
        <f t="shared" si="43"/>
        <v>0</v>
      </c>
      <c r="N107" s="23">
        <v>0</v>
      </c>
      <c r="O107" s="26">
        <f t="shared" si="44"/>
        <v>0</v>
      </c>
      <c r="P107" s="23">
        <v>0</v>
      </c>
      <c r="Q107" s="26">
        <v>0</v>
      </c>
      <c r="R107" s="23">
        <v>4</v>
      </c>
      <c r="S107" s="26">
        <f t="shared" si="45"/>
        <v>9.7560975609756095</v>
      </c>
      <c r="T107" s="23">
        <v>0</v>
      </c>
      <c r="U107" s="26">
        <f t="shared" si="46"/>
        <v>0</v>
      </c>
      <c r="V107" s="23">
        <v>0</v>
      </c>
      <c r="W107" s="26">
        <f t="shared" si="47"/>
        <v>0</v>
      </c>
      <c r="X107" s="23">
        <v>0</v>
      </c>
      <c r="Y107" s="26">
        <f t="shared" si="48"/>
        <v>0</v>
      </c>
      <c r="Z107" s="28">
        <v>0</v>
      </c>
      <c r="AA107" s="26">
        <f t="shared" si="49"/>
        <v>0</v>
      </c>
      <c r="AB107" s="28">
        <v>0</v>
      </c>
      <c r="AC107" s="26">
        <f t="shared" si="50"/>
        <v>0</v>
      </c>
      <c r="AD107" s="18">
        <v>1</v>
      </c>
      <c r="AE107" s="18">
        <v>1</v>
      </c>
    </row>
    <row r="108" spans="1:31" s="18" customFormat="1" ht="18">
      <c r="A108" s="23">
        <v>3</v>
      </c>
      <c r="B108" s="51" t="s">
        <v>95</v>
      </c>
      <c r="C108" s="23">
        <v>3</v>
      </c>
      <c r="D108" s="23" t="s">
        <v>1768</v>
      </c>
      <c r="E108" s="23" t="s">
        <v>1774</v>
      </c>
      <c r="F108" s="23" t="s">
        <v>1285</v>
      </c>
      <c r="G108" s="158">
        <v>250</v>
      </c>
      <c r="H108" s="158">
        <v>4</v>
      </c>
      <c r="I108" s="26">
        <f t="shared" si="41"/>
        <v>1.6</v>
      </c>
      <c r="J108" s="27">
        <v>1</v>
      </c>
      <c r="K108" s="26">
        <f t="shared" si="42"/>
        <v>25</v>
      </c>
      <c r="L108" s="23">
        <v>0</v>
      </c>
      <c r="M108" s="26">
        <f t="shared" si="43"/>
        <v>0</v>
      </c>
      <c r="N108" s="23">
        <v>0</v>
      </c>
      <c r="O108" s="26">
        <f t="shared" si="44"/>
        <v>0</v>
      </c>
      <c r="P108" s="23">
        <v>0</v>
      </c>
      <c r="Q108" s="26">
        <v>0</v>
      </c>
      <c r="R108" s="23">
        <v>1</v>
      </c>
      <c r="S108" s="26">
        <f t="shared" si="45"/>
        <v>25</v>
      </c>
      <c r="T108" s="23">
        <v>0</v>
      </c>
      <c r="U108" s="26">
        <f t="shared" si="46"/>
        <v>0</v>
      </c>
      <c r="V108" s="23">
        <v>0</v>
      </c>
      <c r="W108" s="26">
        <f t="shared" si="47"/>
        <v>0</v>
      </c>
      <c r="X108" s="23">
        <v>0</v>
      </c>
      <c r="Y108" s="26">
        <f t="shared" si="48"/>
        <v>0</v>
      </c>
      <c r="Z108" s="28">
        <v>0</v>
      </c>
      <c r="AA108" s="26">
        <f t="shared" si="49"/>
        <v>0</v>
      </c>
      <c r="AB108" s="28">
        <v>0</v>
      </c>
      <c r="AC108" s="26">
        <f t="shared" si="50"/>
        <v>0</v>
      </c>
      <c r="AD108" s="18">
        <v>1</v>
      </c>
      <c r="AE108" s="18">
        <v>1</v>
      </c>
    </row>
    <row r="109" spans="1:31" s="18" customFormat="1" ht="18">
      <c r="A109" s="23">
        <v>4</v>
      </c>
      <c r="B109" s="51" t="s">
        <v>96</v>
      </c>
      <c r="C109" s="23">
        <v>4</v>
      </c>
      <c r="D109" s="23" t="s">
        <v>1768</v>
      </c>
      <c r="E109" s="23" t="s">
        <v>1774</v>
      </c>
      <c r="F109" s="23" t="s">
        <v>1285</v>
      </c>
      <c r="G109" s="158">
        <v>140</v>
      </c>
      <c r="H109" s="158">
        <v>48</v>
      </c>
      <c r="I109" s="26">
        <f t="shared" si="41"/>
        <v>34.285714285714285</v>
      </c>
      <c r="J109" s="27">
        <v>9</v>
      </c>
      <c r="K109" s="26">
        <f t="shared" si="42"/>
        <v>18.75</v>
      </c>
      <c r="L109" s="23">
        <v>0</v>
      </c>
      <c r="M109" s="26">
        <f t="shared" si="43"/>
        <v>0</v>
      </c>
      <c r="N109" s="23">
        <v>0</v>
      </c>
      <c r="O109" s="26">
        <f t="shared" si="44"/>
        <v>0</v>
      </c>
      <c r="P109" s="23">
        <v>6</v>
      </c>
      <c r="Q109" s="26">
        <f>P109*100/J109</f>
        <v>66.666666666666671</v>
      </c>
      <c r="R109" s="23">
        <v>2</v>
      </c>
      <c r="S109" s="26">
        <f t="shared" si="45"/>
        <v>4.166666666666667</v>
      </c>
      <c r="T109" s="23">
        <v>1</v>
      </c>
      <c r="U109" s="26">
        <f t="shared" si="46"/>
        <v>2.0833333333333335</v>
      </c>
      <c r="V109" s="23">
        <v>0</v>
      </c>
      <c r="W109" s="26">
        <f t="shared" si="47"/>
        <v>0</v>
      </c>
      <c r="X109" s="23">
        <v>0</v>
      </c>
      <c r="Y109" s="26">
        <f t="shared" si="48"/>
        <v>0</v>
      </c>
      <c r="Z109" s="28">
        <v>0</v>
      </c>
      <c r="AA109" s="26">
        <f t="shared" si="49"/>
        <v>0</v>
      </c>
      <c r="AB109" s="28">
        <v>0</v>
      </c>
      <c r="AC109" s="26">
        <f t="shared" si="50"/>
        <v>0</v>
      </c>
      <c r="AD109" s="18">
        <v>1</v>
      </c>
      <c r="AE109" s="18">
        <v>1</v>
      </c>
    </row>
    <row r="110" spans="1:31" s="18" customFormat="1" ht="18">
      <c r="A110" s="23">
        <v>5</v>
      </c>
      <c r="B110" s="51" t="s">
        <v>1769</v>
      </c>
      <c r="C110" s="23">
        <v>5</v>
      </c>
      <c r="D110" s="23" t="s">
        <v>1768</v>
      </c>
      <c r="E110" s="23" t="s">
        <v>1774</v>
      </c>
      <c r="F110" s="23" t="s">
        <v>1285</v>
      </c>
      <c r="G110" s="158">
        <v>306</v>
      </c>
      <c r="H110" s="158">
        <v>68</v>
      </c>
      <c r="I110" s="26">
        <f t="shared" si="41"/>
        <v>22.222222222222221</v>
      </c>
      <c r="J110" s="27">
        <v>10</v>
      </c>
      <c r="K110" s="26">
        <f t="shared" si="42"/>
        <v>14.705882352941176</v>
      </c>
      <c r="L110" s="23">
        <v>0</v>
      </c>
      <c r="M110" s="26">
        <f t="shared" si="43"/>
        <v>0</v>
      </c>
      <c r="N110" s="23">
        <v>0</v>
      </c>
      <c r="O110" s="26">
        <f t="shared" si="44"/>
        <v>0</v>
      </c>
      <c r="P110" s="23">
        <v>6</v>
      </c>
      <c r="Q110" s="26">
        <f>P110*100/H110</f>
        <v>8.8235294117647065</v>
      </c>
      <c r="R110" s="23">
        <v>4</v>
      </c>
      <c r="S110" s="26">
        <f t="shared" si="45"/>
        <v>5.882352941176471</v>
      </c>
      <c r="T110" s="23">
        <v>0</v>
      </c>
      <c r="U110" s="26">
        <f t="shared" si="46"/>
        <v>0</v>
      </c>
      <c r="V110" s="23">
        <v>0</v>
      </c>
      <c r="W110" s="26">
        <f t="shared" si="47"/>
        <v>0</v>
      </c>
      <c r="X110" s="23">
        <v>0</v>
      </c>
      <c r="Y110" s="26">
        <f t="shared" si="48"/>
        <v>0</v>
      </c>
      <c r="Z110" s="28">
        <v>0</v>
      </c>
      <c r="AA110" s="26">
        <f t="shared" si="49"/>
        <v>0</v>
      </c>
      <c r="AB110" s="28">
        <v>0</v>
      </c>
      <c r="AC110" s="26">
        <f t="shared" si="50"/>
        <v>0</v>
      </c>
      <c r="AD110" s="18">
        <v>1</v>
      </c>
      <c r="AE110" s="18">
        <v>1</v>
      </c>
    </row>
    <row r="111" spans="1:31" s="18" customFormat="1" ht="18">
      <c r="A111" s="23">
        <v>6</v>
      </c>
      <c r="B111" s="51" t="s">
        <v>97</v>
      </c>
      <c r="C111" s="23">
        <v>6</v>
      </c>
      <c r="D111" s="23" t="s">
        <v>1768</v>
      </c>
      <c r="E111" s="23" t="s">
        <v>1774</v>
      </c>
      <c r="F111" s="23" t="s">
        <v>1285</v>
      </c>
      <c r="G111" s="158">
        <v>203</v>
      </c>
      <c r="H111" s="158">
        <v>31</v>
      </c>
      <c r="I111" s="26">
        <f t="shared" si="41"/>
        <v>15.270935960591133</v>
      </c>
      <c r="J111" s="27">
        <v>2</v>
      </c>
      <c r="K111" s="26">
        <f t="shared" si="42"/>
        <v>6.4516129032258061</v>
      </c>
      <c r="L111" s="23">
        <v>0</v>
      </c>
      <c r="M111" s="26">
        <f t="shared" si="43"/>
        <v>0</v>
      </c>
      <c r="N111" s="23">
        <v>0</v>
      </c>
      <c r="O111" s="26">
        <f t="shared" si="44"/>
        <v>0</v>
      </c>
      <c r="P111" s="23">
        <v>1</v>
      </c>
      <c r="Q111" s="26">
        <v>0</v>
      </c>
      <c r="R111" s="23">
        <v>1</v>
      </c>
      <c r="S111" s="26">
        <f t="shared" si="45"/>
        <v>3.225806451612903</v>
      </c>
      <c r="T111" s="23">
        <v>0</v>
      </c>
      <c r="U111" s="26">
        <f t="shared" si="46"/>
        <v>0</v>
      </c>
      <c r="V111" s="23">
        <v>0</v>
      </c>
      <c r="W111" s="26">
        <f t="shared" si="47"/>
        <v>0</v>
      </c>
      <c r="X111" s="23">
        <v>0</v>
      </c>
      <c r="Y111" s="26">
        <f t="shared" si="48"/>
        <v>0</v>
      </c>
      <c r="Z111" s="28">
        <v>0</v>
      </c>
      <c r="AA111" s="26">
        <f t="shared" si="49"/>
        <v>0</v>
      </c>
      <c r="AB111" s="28">
        <v>0</v>
      </c>
      <c r="AC111" s="26">
        <f t="shared" si="50"/>
        <v>0</v>
      </c>
      <c r="AD111" s="18">
        <v>1</v>
      </c>
      <c r="AE111" s="18">
        <v>1</v>
      </c>
    </row>
    <row r="112" spans="1:31" s="18" customFormat="1" ht="18">
      <c r="A112" s="23">
        <v>7</v>
      </c>
      <c r="B112" s="51" t="s">
        <v>1767</v>
      </c>
      <c r="C112" s="23">
        <v>7</v>
      </c>
      <c r="D112" s="23" t="s">
        <v>1768</v>
      </c>
      <c r="E112" s="23" t="s">
        <v>1774</v>
      </c>
      <c r="F112" s="23" t="s">
        <v>1285</v>
      </c>
      <c r="G112" s="158">
        <v>455</v>
      </c>
      <c r="H112" s="158">
        <v>105</v>
      </c>
      <c r="I112" s="26">
        <f t="shared" si="41"/>
        <v>23.076923076923077</v>
      </c>
      <c r="J112" s="27">
        <v>15</v>
      </c>
      <c r="K112" s="26">
        <f t="shared" si="42"/>
        <v>14.285714285714286</v>
      </c>
      <c r="L112" s="23">
        <v>4</v>
      </c>
      <c r="M112" s="26">
        <f t="shared" si="43"/>
        <v>3.8095238095238093</v>
      </c>
      <c r="N112" s="23">
        <v>1</v>
      </c>
      <c r="O112" s="26">
        <f t="shared" si="44"/>
        <v>0.95238095238095233</v>
      </c>
      <c r="P112" s="23">
        <v>6</v>
      </c>
      <c r="Q112" s="26">
        <v>0</v>
      </c>
      <c r="R112" s="23">
        <v>4</v>
      </c>
      <c r="S112" s="26">
        <f t="shared" si="45"/>
        <v>3.8095238095238093</v>
      </c>
      <c r="T112" s="23">
        <v>0</v>
      </c>
      <c r="U112" s="26">
        <f t="shared" si="46"/>
        <v>0</v>
      </c>
      <c r="V112" s="23">
        <v>0</v>
      </c>
      <c r="W112" s="26">
        <f t="shared" si="47"/>
        <v>0</v>
      </c>
      <c r="X112" s="23">
        <v>0</v>
      </c>
      <c r="Y112" s="26">
        <f t="shared" si="48"/>
        <v>0</v>
      </c>
      <c r="Z112" s="28">
        <v>0</v>
      </c>
      <c r="AA112" s="26">
        <f t="shared" si="49"/>
        <v>0</v>
      </c>
      <c r="AB112" s="28">
        <v>0</v>
      </c>
      <c r="AC112" s="26">
        <f t="shared" si="50"/>
        <v>0</v>
      </c>
      <c r="AD112" s="18">
        <v>1</v>
      </c>
      <c r="AE112" s="18">
        <v>1</v>
      </c>
    </row>
    <row r="113" spans="1:31" s="18" customFormat="1" ht="18">
      <c r="A113" s="23">
        <v>8</v>
      </c>
      <c r="B113" s="51" t="s">
        <v>98</v>
      </c>
      <c r="C113" s="23">
        <v>8</v>
      </c>
      <c r="D113" s="23" t="s">
        <v>1768</v>
      </c>
      <c r="E113" s="23" t="s">
        <v>1774</v>
      </c>
      <c r="F113" s="23" t="s">
        <v>1285</v>
      </c>
      <c r="G113" s="158">
        <v>364</v>
      </c>
      <c r="H113" s="158">
        <v>82</v>
      </c>
      <c r="I113" s="26">
        <f t="shared" si="41"/>
        <v>22.527472527472529</v>
      </c>
      <c r="J113" s="27">
        <v>8</v>
      </c>
      <c r="K113" s="26">
        <f t="shared" si="42"/>
        <v>9.7560975609756095</v>
      </c>
      <c r="L113" s="23">
        <v>1</v>
      </c>
      <c r="M113" s="26">
        <f t="shared" si="43"/>
        <v>1.2195121951219512</v>
      </c>
      <c r="N113" s="23">
        <v>4</v>
      </c>
      <c r="O113" s="26">
        <f t="shared" si="44"/>
        <v>4.8780487804878048</v>
      </c>
      <c r="P113" s="23">
        <v>1</v>
      </c>
      <c r="Q113" s="26">
        <v>0</v>
      </c>
      <c r="R113" s="23">
        <v>2</v>
      </c>
      <c r="S113" s="26">
        <f t="shared" si="45"/>
        <v>2.4390243902439024</v>
      </c>
      <c r="T113" s="23">
        <v>0</v>
      </c>
      <c r="U113" s="26">
        <f t="shared" si="46"/>
        <v>0</v>
      </c>
      <c r="V113" s="23">
        <v>0</v>
      </c>
      <c r="W113" s="26">
        <f t="shared" si="47"/>
        <v>0</v>
      </c>
      <c r="X113" s="23">
        <v>0</v>
      </c>
      <c r="Y113" s="26">
        <f t="shared" si="48"/>
        <v>0</v>
      </c>
      <c r="Z113" s="28">
        <v>0</v>
      </c>
      <c r="AA113" s="26">
        <f t="shared" si="49"/>
        <v>0</v>
      </c>
      <c r="AB113" s="28">
        <v>0</v>
      </c>
      <c r="AC113" s="26">
        <f t="shared" si="50"/>
        <v>0</v>
      </c>
      <c r="AD113" s="18">
        <v>1</v>
      </c>
      <c r="AE113" s="18">
        <v>1</v>
      </c>
    </row>
    <row r="114" spans="1:31" s="18" customFormat="1" ht="18">
      <c r="A114" s="23">
        <v>9</v>
      </c>
      <c r="B114" s="51" t="s">
        <v>148</v>
      </c>
      <c r="C114" s="23">
        <v>9</v>
      </c>
      <c r="D114" s="23" t="s">
        <v>1768</v>
      </c>
      <c r="E114" s="23" t="s">
        <v>1774</v>
      </c>
      <c r="F114" s="23" t="s">
        <v>1285</v>
      </c>
      <c r="G114" s="158">
        <v>168</v>
      </c>
      <c r="H114" s="158">
        <v>20</v>
      </c>
      <c r="I114" s="26">
        <f t="shared" si="41"/>
        <v>11.904761904761905</v>
      </c>
      <c r="J114" s="27">
        <v>9</v>
      </c>
      <c r="K114" s="26">
        <f t="shared" si="42"/>
        <v>45</v>
      </c>
      <c r="L114" s="23">
        <v>0</v>
      </c>
      <c r="M114" s="26">
        <f t="shared" si="43"/>
        <v>0</v>
      </c>
      <c r="N114" s="23">
        <v>2</v>
      </c>
      <c r="O114" s="26">
        <f t="shared" si="44"/>
        <v>10</v>
      </c>
      <c r="P114" s="23">
        <v>0</v>
      </c>
      <c r="Q114" s="26">
        <v>0</v>
      </c>
      <c r="R114" s="23">
        <v>5</v>
      </c>
      <c r="S114" s="26">
        <f t="shared" si="45"/>
        <v>25</v>
      </c>
      <c r="T114" s="23">
        <v>0</v>
      </c>
      <c r="U114" s="26">
        <f t="shared" si="46"/>
        <v>0</v>
      </c>
      <c r="V114" s="23">
        <v>2</v>
      </c>
      <c r="W114" s="26">
        <f t="shared" si="47"/>
        <v>10</v>
      </c>
      <c r="X114" s="23">
        <v>0</v>
      </c>
      <c r="Y114" s="26">
        <f t="shared" si="48"/>
        <v>0</v>
      </c>
      <c r="Z114" s="28">
        <v>0</v>
      </c>
      <c r="AA114" s="26">
        <f t="shared" si="49"/>
        <v>0</v>
      </c>
      <c r="AB114" s="28">
        <v>0</v>
      </c>
      <c r="AC114" s="26">
        <f t="shared" si="50"/>
        <v>0</v>
      </c>
      <c r="AD114" s="18">
        <v>1</v>
      </c>
      <c r="AE114" s="18">
        <v>1</v>
      </c>
    </row>
    <row r="115" spans="1:31" ht="18.75" thickBot="1">
      <c r="A115" s="847" t="s">
        <v>123</v>
      </c>
      <c r="B115" s="770"/>
      <c r="C115" s="770"/>
      <c r="D115" s="770"/>
      <c r="E115" s="770"/>
      <c r="F115" s="848"/>
      <c r="G115" s="176">
        <f>SUM(G106:G114)</f>
        <v>2946</v>
      </c>
      <c r="H115" s="176">
        <f>SUM(H106:H114)</f>
        <v>577</v>
      </c>
      <c r="I115" s="171">
        <f t="shared" si="41"/>
        <v>19.585879158180585</v>
      </c>
      <c r="J115" s="176">
        <f>SUM(J106:J114)</f>
        <v>81</v>
      </c>
      <c r="K115" s="327">
        <f>J115/H115*100</f>
        <v>14.038128249566725</v>
      </c>
      <c r="L115" s="176">
        <f>SUM(L106:L114)</f>
        <v>8</v>
      </c>
      <c r="M115" s="327">
        <f>L115/H115*100</f>
        <v>1.386481802426343</v>
      </c>
      <c r="N115" s="176">
        <f>SUM(N106:N114)</f>
        <v>12</v>
      </c>
      <c r="O115" s="327">
        <f>N115/H115*100</f>
        <v>2.0797227036395149</v>
      </c>
      <c r="P115" s="176">
        <f>SUM(P106:P114)</f>
        <v>20</v>
      </c>
      <c r="Q115" s="327">
        <f>P115/H115*100</f>
        <v>3.4662045060658579</v>
      </c>
      <c r="R115" s="176">
        <f>SUM(R106:R114)</f>
        <v>35</v>
      </c>
      <c r="S115" s="327">
        <f>R115/H115*100</f>
        <v>6.0658578856152516</v>
      </c>
      <c r="T115" s="176">
        <f>SUM(T106:T114)</f>
        <v>1</v>
      </c>
      <c r="U115" s="327">
        <f>T115/H115*100</f>
        <v>0.17331022530329288</v>
      </c>
      <c r="V115" s="176">
        <f>SUM(V106:V114)</f>
        <v>5</v>
      </c>
      <c r="W115" s="327">
        <f>V115/H115*100</f>
        <v>0.86655112651646449</v>
      </c>
      <c r="X115" s="655">
        <f>SUM(X102:X114)</f>
        <v>0</v>
      </c>
      <c r="Y115" s="327">
        <f>X115/H115*100</f>
        <v>0</v>
      </c>
      <c r="Z115" s="500">
        <f>SUM(Z102:Z114)</f>
        <v>0</v>
      </c>
      <c r="AA115" s="327">
        <f>Z115/H115*100</f>
        <v>0</v>
      </c>
      <c r="AB115" s="500">
        <f>SUM(AB102:AB114)</f>
        <v>0</v>
      </c>
      <c r="AC115" s="327">
        <f>AB115/H115*100</f>
        <v>0</v>
      </c>
    </row>
    <row r="116" spans="1:31" ht="15" thickTop="1"/>
    <row r="121" spans="1:31" ht="26.25">
      <c r="A121" s="859" t="s">
        <v>2405</v>
      </c>
      <c r="B121" s="859"/>
      <c r="C121" s="859"/>
      <c r="D121" s="859"/>
      <c r="E121" s="859"/>
      <c r="F121" s="859"/>
      <c r="G121" s="859"/>
      <c r="H121" s="859"/>
      <c r="I121" s="859"/>
      <c r="J121" s="859"/>
      <c r="K121" s="859"/>
      <c r="L121" s="859"/>
      <c r="M121" s="859"/>
      <c r="N121" s="859"/>
      <c r="O121" s="859"/>
      <c r="P121" s="859"/>
      <c r="Q121" s="859"/>
      <c r="R121" s="859"/>
      <c r="S121" s="859"/>
      <c r="T121" s="859"/>
      <c r="U121" s="859"/>
      <c r="V121" s="859"/>
      <c r="W121" s="859"/>
      <c r="X121" s="859"/>
      <c r="Y121" s="859"/>
      <c r="Z121" s="859"/>
      <c r="AA121" s="859"/>
      <c r="AB121" s="859"/>
      <c r="AC121" s="859"/>
    </row>
    <row r="122" spans="1:31" ht="23.25">
      <c r="A122" s="810" t="s">
        <v>133</v>
      </c>
      <c r="B122" s="810"/>
      <c r="C122" s="810"/>
      <c r="D122" s="810"/>
      <c r="E122" s="810"/>
      <c r="F122" s="810"/>
      <c r="G122" s="810"/>
      <c r="H122" s="810"/>
      <c r="I122" s="810"/>
      <c r="J122" s="810"/>
      <c r="K122" s="810"/>
      <c r="L122" s="810"/>
      <c r="M122" s="810"/>
      <c r="N122" s="810"/>
      <c r="O122" s="810"/>
      <c r="P122" s="810"/>
      <c r="Q122" s="810"/>
      <c r="R122" s="810"/>
      <c r="S122" s="810"/>
      <c r="T122" s="810"/>
      <c r="U122" s="810"/>
      <c r="V122" s="810"/>
      <c r="W122" s="810"/>
      <c r="X122" s="810"/>
      <c r="Y122" s="810"/>
      <c r="Z122" s="810"/>
      <c r="AA122" s="810"/>
      <c r="AB122" s="810"/>
      <c r="AC122" s="810"/>
    </row>
    <row r="123" spans="1:31" ht="15" customHeight="1">
      <c r="A123" s="453"/>
      <c r="B123" s="453"/>
      <c r="C123" s="453"/>
      <c r="D123" s="453"/>
      <c r="E123" s="453"/>
      <c r="F123" s="453"/>
      <c r="G123" s="649"/>
      <c r="H123" s="649"/>
      <c r="I123" s="453"/>
      <c r="J123" s="453"/>
      <c r="K123" s="453"/>
      <c r="L123" s="453"/>
      <c r="M123" s="453"/>
      <c r="N123" s="453"/>
      <c r="O123" s="453"/>
      <c r="P123" s="453"/>
      <c r="Q123" s="453"/>
      <c r="R123" s="453"/>
      <c r="S123" s="453"/>
      <c r="T123" s="453"/>
      <c r="U123" s="453"/>
      <c r="V123" s="453"/>
      <c r="W123" s="453"/>
      <c r="X123" s="453"/>
      <c r="Y123" s="453"/>
      <c r="Z123" s="453"/>
      <c r="AA123" s="453"/>
      <c r="AB123" s="453"/>
      <c r="AC123" s="453"/>
    </row>
    <row r="124" spans="1:31" ht="20.25" customHeight="1">
      <c r="B124" s="863" t="s">
        <v>1560</v>
      </c>
      <c r="C124" s="863"/>
      <c r="D124" s="863"/>
      <c r="E124" s="863"/>
      <c r="F124" s="863"/>
      <c r="G124" s="863"/>
      <c r="H124" s="863"/>
      <c r="I124" s="863"/>
      <c r="J124" s="863"/>
      <c r="K124" s="863"/>
      <c r="L124" s="863"/>
      <c r="M124" s="863"/>
      <c r="N124" s="863"/>
      <c r="O124" s="863"/>
      <c r="P124" s="863"/>
      <c r="Q124" s="863"/>
      <c r="R124" s="863"/>
      <c r="S124" s="863"/>
      <c r="T124" s="863"/>
      <c r="U124" s="863"/>
      <c r="V124" s="863"/>
      <c r="W124" s="863"/>
      <c r="X124" s="863"/>
      <c r="Y124" s="863"/>
      <c r="Z124" s="863"/>
      <c r="AA124" s="863"/>
      <c r="AB124" s="863"/>
      <c r="AC124" s="863"/>
    </row>
    <row r="125" spans="1:31" ht="20.25" customHeight="1">
      <c r="B125" s="454" t="s">
        <v>99</v>
      </c>
      <c r="C125" s="453"/>
      <c r="D125" s="453"/>
      <c r="E125" s="453"/>
      <c r="F125" s="453"/>
      <c r="G125" s="649"/>
      <c r="H125" s="649"/>
      <c r="I125" s="454"/>
      <c r="J125" s="453"/>
      <c r="K125" s="453"/>
      <c r="L125" s="453"/>
      <c r="M125" s="453"/>
      <c r="N125" s="453"/>
      <c r="O125" s="453"/>
      <c r="P125" s="453"/>
      <c r="Q125" s="453"/>
      <c r="R125" s="453"/>
      <c r="S125" s="453"/>
      <c r="T125" s="453"/>
      <c r="U125" s="453"/>
      <c r="V125" s="453"/>
      <c r="W125" s="453"/>
      <c r="X125" s="453"/>
      <c r="Y125" s="453"/>
      <c r="Z125" s="453"/>
      <c r="AA125" s="453"/>
      <c r="AB125" s="453"/>
      <c r="AC125" s="453"/>
    </row>
    <row r="126" spans="1:31" ht="23.25">
      <c r="B126" s="453"/>
      <c r="C126" s="453"/>
      <c r="D126" s="453"/>
      <c r="E126" s="453"/>
      <c r="F126" s="453"/>
      <c r="G126" s="649"/>
      <c r="H126" s="649"/>
      <c r="I126" s="453"/>
      <c r="J126" s="453"/>
      <c r="K126" s="453"/>
      <c r="L126" s="453"/>
      <c r="M126" s="453"/>
      <c r="N126" s="453"/>
      <c r="O126" s="453"/>
      <c r="P126" s="453"/>
      <c r="Q126" s="453"/>
      <c r="R126" s="453"/>
      <c r="S126" s="453"/>
      <c r="T126" s="453"/>
      <c r="U126" s="453"/>
      <c r="V126" s="453"/>
      <c r="W126" s="453"/>
      <c r="X126" s="453"/>
      <c r="Y126" s="453"/>
      <c r="Z126" s="453"/>
      <c r="AA126" s="453"/>
      <c r="AB126" s="453"/>
      <c r="AC126" s="453"/>
    </row>
    <row r="127" spans="1:31" ht="18">
      <c r="A127" s="740" t="s">
        <v>940</v>
      </c>
      <c r="B127" s="740" t="s">
        <v>942</v>
      </c>
      <c r="C127" s="740" t="s">
        <v>707</v>
      </c>
      <c r="D127" s="740" t="s">
        <v>944</v>
      </c>
      <c r="E127" s="740" t="s">
        <v>945</v>
      </c>
      <c r="F127" s="740" t="s">
        <v>1139</v>
      </c>
      <c r="G127" s="952" t="s">
        <v>82</v>
      </c>
      <c r="H127" s="838" t="s">
        <v>83</v>
      </c>
      <c r="I127" s="838" t="s">
        <v>948</v>
      </c>
      <c r="J127" s="765" t="s">
        <v>928</v>
      </c>
      <c r="K127" s="766"/>
      <c r="L127" s="751" t="s">
        <v>929</v>
      </c>
      <c r="M127" s="764"/>
      <c r="N127" s="764"/>
      <c r="O127" s="764"/>
      <c r="P127" s="764"/>
      <c r="Q127" s="764"/>
      <c r="R127" s="764"/>
      <c r="S127" s="764"/>
      <c r="T127" s="764"/>
      <c r="U127" s="764"/>
      <c r="V127" s="764"/>
      <c r="W127" s="764"/>
      <c r="X127" s="764"/>
      <c r="Y127" s="764"/>
      <c r="Z127" s="764"/>
      <c r="AA127" s="764"/>
      <c r="AB127" s="764"/>
      <c r="AC127" s="752"/>
    </row>
    <row r="128" spans="1:31" ht="18">
      <c r="A128" s="741"/>
      <c r="B128" s="741"/>
      <c r="C128" s="741"/>
      <c r="D128" s="741"/>
      <c r="E128" s="741"/>
      <c r="F128" s="950"/>
      <c r="G128" s="953"/>
      <c r="H128" s="839"/>
      <c r="I128" s="839"/>
      <c r="J128" s="767"/>
      <c r="K128" s="768"/>
      <c r="L128" s="808" t="s">
        <v>930</v>
      </c>
      <c r="M128" s="809"/>
      <c r="N128" s="808" t="s">
        <v>931</v>
      </c>
      <c r="O128" s="809"/>
      <c r="P128" s="808" t="s">
        <v>932</v>
      </c>
      <c r="Q128" s="809"/>
      <c r="R128" s="808" t="s">
        <v>933</v>
      </c>
      <c r="S128" s="809"/>
      <c r="T128" s="808" t="s">
        <v>934</v>
      </c>
      <c r="U128" s="809"/>
      <c r="V128" s="808" t="s">
        <v>935</v>
      </c>
      <c r="W128" s="809"/>
      <c r="X128" s="808" t="s">
        <v>936</v>
      </c>
      <c r="Y128" s="809"/>
      <c r="Z128" s="808" t="s">
        <v>950</v>
      </c>
      <c r="AA128" s="809"/>
      <c r="AB128" s="808" t="s">
        <v>951</v>
      </c>
      <c r="AC128" s="809"/>
    </row>
    <row r="129" spans="1:31" ht="47.25" customHeight="1">
      <c r="A129" s="741"/>
      <c r="B129" s="741"/>
      <c r="C129" s="741"/>
      <c r="D129" s="741"/>
      <c r="E129" s="741"/>
      <c r="F129" s="950"/>
      <c r="G129" s="953"/>
      <c r="H129" s="650" t="s">
        <v>126</v>
      </c>
      <c r="I129" s="450" t="s">
        <v>938</v>
      </c>
      <c r="J129" s="651" t="s">
        <v>937</v>
      </c>
      <c r="K129" s="651" t="s">
        <v>949</v>
      </c>
      <c r="L129" s="651" t="s">
        <v>937</v>
      </c>
      <c r="M129" s="651" t="s">
        <v>949</v>
      </c>
      <c r="N129" s="651" t="s">
        <v>937</v>
      </c>
      <c r="O129" s="651" t="s">
        <v>949</v>
      </c>
      <c r="P129" s="651" t="s">
        <v>937</v>
      </c>
      <c r="Q129" s="651" t="s">
        <v>949</v>
      </c>
      <c r="R129" s="651" t="s">
        <v>937</v>
      </c>
      <c r="S129" s="651" t="s">
        <v>949</v>
      </c>
      <c r="T129" s="651" t="s">
        <v>937</v>
      </c>
      <c r="U129" s="651" t="s">
        <v>949</v>
      </c>
      <c r="V129" s="651" t="s">
        <v>937</v>
      </c>
      <c r="W129" s="651" t="s">
        <v>949</v>
      </c>
      <c r="X129" s="651" t="s">
        <v>937</v>
      </c>
      <c r="Y129" s="651" t="s">
        <v>949</v>
      </c>
      <c r="Z129" s="651" t="s">
        <v>937</v>
      </c>
      <c r="AA129" s="651" t="s">
        <v>949</v>
      </c>
      <c r="AB129" s="651" t="s">
        <v>937</v>
      </c>
      <c r="AC129" s="651" t="s">
        <v>949</v>
      </c>
    </row>
    <row r="130" spans="1:31" s="18" customFormat="1" ht="18">
      <c r="A130" s="23">
        <v>1</v>
      </c>
      <c r="B130" s="51" t="s">
        <v>132</v>
      </c>
      <c r="C130" s="23">
        <v>1</v>
      </c>
      <c r="D130" s="23" t="s">
        <v>1772</v>
      </c>
      <c r="E130" s="23" t="s">
        <v>1774</v>
      </c>
      <c r="F130" s="23" t="s">
        <v>1285</v>
      </c>
      <c r="G130" s="158">
        <v>244</v>
      </c>
      <c r="H130" s="158">
        <v>64</v>
      </c>
      <c r="I130" s="26">
        <f t="shared" ref="I130:I143" si="51">H130*100/G130</f>
        <v>26.229508196721312</v>
      </c>
      <c r="J130" s="27">
        <v>11</v>
      </c>
      <c r="K130" s="26">
        <f t="shared" ref="K130:K142" si="52">J130*100/H130</f>
        <v>17.1875</v>
      </c>
      <c r="L130" s="23">
        <v>1</v>
      </c>
      <c r="M130" s="26">
        <f t="shared" ref="M130:M142" si="53">L130*100/H130</f>
        <v>1.5625</v>
      </c>
      <c r="N130" s="23">
        <v>6</v>
      </c>
      <c r="O130" s="26">
        <f t="shared" ref="O130:O142" si="54">N130*100/H130</f>
        <v>9.375</v>
      </c>
      <c r="P130" s="23">
        <v>0</v>
      </c>
      <c r="Q130" s="26">
        <v>0</v>
      </c>
      <c r="R130" s="23">
        <v>3</v>
      </c>
      <c r="S130" s="26">
        <f t="shared" ref="S130:S142" si="55">R130*100/H130</f>
        <v>4.6875</v>
      </c>
      <c r="T130" s="23">
        <v>0</v>
      </c>
      <c r="U130" s="26">
        <f t="shared" ref="U130:U142" si="56">T130*100/H130</f>
        <v>0</v>
      </c>
      <c r="V130" s="23">
        <v>1</v>
      </c>
      <c r="W130" s="26">
        <f t="shared" ref="W130:W142" si="57">V130*100/H130</f>
        <v>1.5625</v>
      </c>
      <c r="X130" s="23">
        <v>0</v>
      </c>
      <c r="Y130" s="26">
        <f t="shared" ref="Y130:Y142" si="58">X130*100/H130</f>
        <v>0</v>
      </c>
      <c r="Z130" s="28">
        <v>0</v>
      </c>
      <c r="AA130" s="26">
        <f t="shared" ref="AA130:AA142" si="59">Z130*100/H130</f>
        <v>0</v>
      </c>
      <c r="AB130" s="28">
        <v>0</v>
      </c>
      <c r="AC130" s="26">
        <f t="shared" ref="AC130:AC142" si="60">AB130*100/H130</f>
        <v>0</v>
      </c>
      <c r="AD130" s="18">
        <v>1</v>
      </c>
      <c r="AE130" s="18">
        <v>1</v>
      </c>
    </row>
    <row r="131" spans="1:31" s="18" customFormat="1" ht="18">
      <c r="A131" s="23">
        <v>2</v>
      </c>
      <c r="B131" s="51" t="s">
        <v>101</v>
      </c>
      <c r="C131" s="23">
        <v>2</v>
      </c>
      <c r="D131" s="23" t="s">
        <v>1772</v>
      </c>
      <c r="E131" s="23" t="s">
        <v>1774</v>
      </c>
      <c r="F131" s="23" t="s">
        <v>1285</v>
      </c>
      <c r="G131" s="158">
        <v>123</v>
      </c>
      <c r="H131" s="158">
        <v>19</v>
      </c>
      <c r="I131" s="26">
        <f t="shared" si="51"/>
        <v>15.447154471544716</v>
      </c>
      <c r="J131" s="27">
        <v>4</v>
      </c>
      <c r="K131" s="26">
        <f t="shared" si="52"/>
        <v>21.05263157894737</v>
      </c>
      <c r="L131" s="23">
        <v>2</v>
      </c>
      <c r="M131" s="26">
        <f t="shared" si="53"/>
        <v>10.526315789473685</v>
      </c>
      <c r="N131" s="23">
        <v>2</v>
      </c>
      <c r="O131" s="26">
        <f t="shared" si="54"/>
        <v>10.526315789473685</v>
      </c>
      <c r="P131" s="23">
        <v>0</v>
      </c>
      <c r="Q131" s="26">
        <v>0</v>
      </c>
      <c r="R131" s="23">
        <v>0</v>
      </c>
      <c r="S131" s="26">
        <f t="shared" si="55"/>
        <v>0</v>
      </c>
      <c r="T131" s="23">
        <v>0</v>
      </c>
      <c r="U131" s="26">
        <f t="shared" si="56"/>
        <v>0</v>
      </c>
      <c r="V131" s="23">
        <v>0</v>
      </c>
      <c r="W131" s="26">
        <f t="shared" si="57"/>
        <v>0</v>
      </c>
      <c r="X131" s="23">
        <v>0</v>
      </c>
      <c r="Y131" s="26">
        <f t="shared" si="58"/>
        <v>0</v>
      </c>
      <c r="Z131" s="28">
        <v>0</v>
      </c>
      <c r="AA131" s="26">
        <f t="shared" si="59"/>
        <v>0</v>
      </c>
      <c r="AB131" s="28">
        <v>0</v>
      </c>
      <c r="AC131" s="26">
        <f t="shared" si="60"/>
        <v>0</v>
      </c>
      <c r="AD131" s="18">
        <v>1</v>
      </c>
      <c r="AE131" s="18">
        <v>1</v>
      </c>
    </row>
    <row r="132" spans="1:31" s="18" customFormat="1" ht="18">
      <c r="A132" s="23">
        <v>3</v>
      </c>
      <c r="B132" s="51" t="s">
        <v>1763</v>
      </c>
      <c r="C132" s="23">
        <v>3</v>
      </c>
      <c r="D132" s="23" t="s">
        <v>1772</v>
      </c>
      <c r="E132" s="23" t="s">
        <v>1774</v>
      </c>
      <c r="F132" s="23" t="s">
        <v>1285</v>
      </c>
      <c r="G132" s="158">
        <v>541</v>
      </c>
      <c r="H132" s="158">
        <v>356</v>
      </c>
      <c r="I132" s="26">
        <f t="shared" si="51"/>
        <v>65.804066543438083</v>
      </c>
      <c r="J132" s="27">
        <v>15</v>
      </c>
      <c r="K132" s="26">
        <f t="shared" si="52"/>
        <v>4.213483146067416</v>
      </c>
      <c r="L132" s="23">
        <v>4</v>
      </c>
      <c r="M132" s="26">
        <f t="shared" si="53"/>
        <v>1.1235955056179776</v>
      </c>
      <c r="N132" s="23">
        <v>4</v>
      </c>
      <c r="O132" s="26">
        <f t="shared" si="54"/>
        <v>1.1235955056179776</v>
      </c>
      <c r="P132" s="23">
        <v>2</v>
      </c>
      <c r="Q132" s="26">
        <v>0</v>
      </c>
      <c r="R132" s="23">
        <v>0</v>
      </c>
      <c r="S132" s="26">
        <f t="shared" si="55"/>
        <v>0</v>
      </c>
      <c r="T132" s="23">
        <v>0</v>
      </c>
      <c r="U132" s="26">
        <f t="shared" si="56"/>
        <v>0</v>
      </c>
      <c r="V132" s="23">
        <v>5</v>
      </c>
      <c r="W132" s="26">
        <f t="shared" si="57"/>
        <v>1.404494382022472</v>
      </c>
      <c r="X132" s="23">
        <v>0</v>
      </c>
      <c r="Y132" s="26">
        <f t="shared" si="58"/>
        <v>0</v>
      </c>
      <c r="Z132" s="28">
        <v>0</v>
      </c>
      <c r="AA132" s="26">
        <f t="shared" si="59"/>
        <v>0</v>
      </c>
      <c r="AB132" s="28">
        <v>0</v>
      </c>
      <c r="AC132" s="26">
        <f t="shared" si="60"/>
        <v>0</v>
      </c>
      <c r="AD132" s="18">
        <v>1</v>
      </c>
      <c r="AE132" s="18">
        <v>1</v>
      </c>
    </row>
    <row r="133" spans="1:31" s="18" customFormat="1" ht="18">
      <c r="A133" s="23">
        <v>4</v>
      </c>
      <c r="B133" s="51" t="s">
        <v>1761</v>
      </c>
      <c r="C133" s="23">
        <v>4</v>
      </c>
      <c r="D133" s="23" t="s">
        <v>1772</v>
      </c>
      <c r="E133" s="23" t="s">
        <v>1774</v>
      </c>
      <c r="F133" s="23" t="s">
        <v>1285</v>
      </c>
      <c r="G133" s="158">
        <v>369</v>
      </c>
      <c r="H133" s="158">
        <v>299</v>
      </c>
      <c r="I133" s="26">
        <f t="shared" si="51"/>
        <v>81.029810298102987</v>
      </c>
      <c r="J133" s="27">
        <v>12</v>
      </c>
      <c r="K133" s="26">
        <f t="shared" si="52"/>
        <v>4.0133779264214047</v>
      </c>
      <c r="L133" s="23">
        <v>3</v>
      </c>
      <c r="M133" s="26">
        <f t="shared" si="53"/>
        <v>1.0033444816053512</v>
      </c>
      <c r="N133" s="23">
        <v>5</v>
      </c>
      <c r="O133" s="26">
        <f t="shared" si="54"/>
        <v>1.6722408026755853</v>
      </c>
      <c r="P133" s="23">
        <v>0</v>
      </c>
      <c r="Q133" s="26">
        <v>0</v>
      </c>
      <c r="R133" s="23">
        <v>1</v>
      </c>
      <c r="S133" s="26">
        <f t="shared" si="55"/>
        <v>0.33444816053511706</v>
      </c>
      <c r="T133" s="23">
        <v>2</v>
      </c>
      <c r="U133" s="26">
        <f t="shared" si="56"/>
        <v>0.66889632107023411</v>
      </c>
      <c r="V133" s="23">
        <v>3</v>
      </c>
      <c r="W133" s="26">
        <f t="shared" si="57"/>
        <v>1.0033444816053512</v>
      </c>
      <c r="X133" s="23">
        <v>0</v>
      </c>
      <c r="Y133" s="26">
        <f t="shared" si="58"/>
        <v>0</v>
      </c>
      <c r="Z133" s="28">
        <v>0</v>
      </c>
      <c r="AA133" s="26">
        <f t="shared" si="59"/>
        <v>0</v>
      </c>
      <c r="AB133" s="28">
        <v>0</v>
      </c>
      <c r="AC133" s="26">
        <f t="shared" si="60"/>
        <v>0</v>
      </c>
      <c r="AD133" s="18">
        <v>1</v>
      </c>
      <c r="AE133" s="18">
        <v>1</v>
      </c>
    </row>
    <row r="134" spans="1:31" s="18" customFormat="1" ht="18">
      <c r="A134" s="23">
        <v>5</v>
      </c>
      <c r="B134" s="51" t="s">
        <v>142</v>
      </c>
      <c r="C134" s="23">
        <v>5</v>
      </c>
      <c r="D134" s="23" t="s">
        <v>1772</v>
      </c>
      <c r="E134" s="23" t="s">
        <v>1774</v>
      </c>
      <c r="F134" s="23" t="s">
        <v>1285</v>
      </c>
      <c r="G134" s="158">
        <v>552</v>
      </c>
      <c r="H134" s="158">
        <v>415</v>
      </c>
      <c r="I134" s="26">
        <f t="shared" si="51"/>
        <v>75.181159420289859</v>
      </c>
      <c r="J134" s="27">
        <v>10</v>
      </c>
      <c r="K134" s="26">
        <f t="shared" si="52"/>
        <v>2.4096385542168677</v>
      </c>
      <c r="L134" s="23">
        <v>4</v>
      </c>
      <c r="M134" s="26">
        <f t="shared" si="53"/>
        <v>0.96385542168674698</v>
      </c>
      <c r="N134" s="23">
        <v>3</v>
      </c>
      <c r="O134" s="26">
        <f t="shared" si="54"/>
        <v>0.72289156626506024</v>
      </c>
      <c r="P134" s="23">
        <v>1</v>
      </c>
      <c r="Q134" s="26">
        <v>0</v>
      </c>
      <c r="R134" s="23">
        <v>0</v>
      </c>
      <c r="S134" s="26">
        <f t="shared" si="55"/>
        <v>0</v>
      </c>
      <c r="T134" s="23">
        <v>0</v>
      </c>
      <c r="U134" s="26">
        <f t="shared" si="56"/>
        <v>0</v>
      </c>
      <c r="V134" s="23">
        <v>2</v>
      </c>
      <c r="W134" s="26">
        <f t="shared" si="57"/>
        <v>0.48192771084337349</v>
      </c>
      <c r="X134" s="23">
        <v>0</v>
      </c>
      <c r="Y134" s="26">
        <f t="shared" si="58"/>
        <v>0</v>
      </c>
      <c r="Z134" s="28">
        <v>0</v>
      </c>
      <c r="AA134" s="26">
        <f t="shared" si="59"/>
        <v>0</v>
      </c>
      <c r="AB134" s="28">
        <v>0</v>
      </c>
      <c r="AC134" s="26">
        <f t="shared" si="60"/>
        <v>0</v>
      </c>
      <c r="AD134" s="18">
        <v>1</v>
      </c>
      <c r="AE134" s="18">
        <v>1</v>
      </c>
    </row>
    <row r="135" spans="1:31" s="18" customFormat="1" ht="18">
      <c r="A135" s="23">
        <v>6</v>
      </c>
      <c r="B135" s="51" t="s">
        <v>140</v>
      </c>
      <c r="C135" s="23">
        <v>6</v>
      </c>
      <c r="D135" s="23" t="s">
        <v>1772</v>
      </c>
      <c r="E135" s="23" t="s">
        <v>1774</v>
      </c>
      <c r="F135" s="23" t="s">
        <v>1285</v>
      </c>
      <c r="G135" s="158">
        <v>648</v>
      </c>
      <c r="H135" s="158">
        <v>461</v>
      </c>
      <c r="I135" s="26">
        <f t="shared" si="51"/>
        <v>71.141975308641975</v>
      </c>
      <c r="J135" s="27">
        <v>20</v>
      </c>
      <c r="K135" s="26">
        <f t="shared" si="52"/>
        <v>4.3383947939262475</v>
      </c>
      <c r="L135" s="23">
        <v>2</v>
      </c>
      <c r="M135" s="26">
        <f t="shared" si="53"/>
        <v>0.43383947939262474</v>
      </c>
      <c r="N135" s="23">
        <v>12</v>
      </c>
      <c r="O135" s="26">
        <f t="shared" si="54"/>
        <v>2.6030368763557483</v>
      </c>
      <c r="P135" s="23">
        <v>0</v>
      </c>
      <c r="Q135" s="26">
        <v>0</v>
      </c>
      <c r="R135" s="23">
        <v>2</v>
      </c>
      <c r="S135" s="26">
        <f t="shared" si="55"/>
        <v>0.43383947939262474</v>
      </c>
      <c r="T135" s="23">
        <v>0</v>
      </c>
      <c r="U135" s="26">
        <f t="shared" si="56"/>
        <v>0</v>
      </c>
      <c r="V135" s="23">
        <v>4</v>
      </c>
      <c r="W135" s="26">
        <f t="shared" si="57"/>
        <v>0.86767895878524948</v>
      </c>
      <c r="X135" s="23">
        <v>0</v>
      </c>
      <c r="Y135" s="26">
        <f t="shared" si="58"/>
        <v>0</v>
      </c>
      <c r="Z135" s="28">
        <v>0</v>
      </c>
      <c r="AA135" s="26">
        <f t="shared" si="59"/>
        <v>0</v>
      </c>
      <c r="AB135" s="28">
        <v>0</v>
      </c>
      <c r="AC135" s="26">
        <f t="shared" si="60"/>
        <v>0</v>
      </c>
      <c r="AD135" s="18">
        <v>1</v>
      </c>
      <c r="AE135" s="18">
        <v>1</v>
      </c>
    </row>
    <row r="136" spans="1:31" s="18" customFormat="1" ht="18">
      <c r="A136" s="23">
        <v>7</v>
      </c>
      <c r="B136" s="51" t="s">
        <v>144</v>
      </c>
      <c r="C136" s="23">
        <v>7</v>
      </c>
      <c r="D136" s="23" t="s">
        <v>1772</v>
      </c>
      <c r="E136" s="23" t="s">
        <v>1774</v>
      </c>
      <c r="F136" s="23" t="s">
        <v>1285</v>
      </c>
      <c r="G136" s="158">
        <v>333</v>
      </c>
      <c r="H136" s="158">
        <v>37</v>
      </c>
      <c r="I136" s="26">
        <f t="shared" si="51"/>
        <v>11.111111111111111</v>
      </c>
      <c r="J136" s="27">
        <v>4</v>
      </c>
      <c r="K136" s="26">
        <f t="shared" si="52"/>
        <v>10.810810810810811</v>
      </c>
      <c r="L136" s="23">
        <v>0</v>
      </c>
      <c r="M136" s="26">
        <f t="shared" si="53"/>
        <v>0</v>
      </c>
      <c r="N136" s="23">
        <v>2</v>
      </c>
      <c r="O136" s="26">
        <f t="shared" si="54"/>
        <v>5.4054054054054053</v>
      </c>
      <c r="P136" s="23">
        <v>0</v>
      </c>
      <c r="Q136" s="26">
        <v>0</v>
      </c>
      <c r="R136" s="23">
        <v>1</v>
      </c>
      <c r="S136" s="26">
        <f t="shared" si="55"/>
        <v>2.7027027027027026</v>
      </c>
      <c r="T136" s="23">
        <v>0</v>
      </c>
      <c r="U136" s="26">
        <f t="shared" si="56"/>
        <v>0</v>
      </c>
      <c r="V136" s="23">
        <v>1</v>
      </c>
      <c r="W136" s="26">
        <f t="shared" si="57"/>
        <v>2.7027027027027026</v>
      </c>
      <c r="X136" s="23">
        <v>0</v>
      </c>
      <c r="Y136" s="26">
        <f t="shared" si="58"/>
        <v>0</v>
      </c>
      <c r="Z136" s="28">
        <v>0</v>
      </c>
      <c r="AA136" s="26">
        <f t="shared" si="59"/>
        <v>0</v>
      </c>
      <c r="AB136" s="28">
        <v>0</v>
      </c>
      <c r="AC136" s="26">
        <f t="shared" si="60"/>
        <v>0</v>
      </c>
      <c r="AD136" s="18">
        <v>1</v>
      </c>
      <c r="AE136" s="18">
        <v>1</v>
      </c>
    </row>
    <row r="137" spans="1:31" s="18" customFormat="1" ht="18">
      <c r="A137" s="23">
        <v>8</v>
      </c>
      <c r="B137" s="51" t="s">
        <v>1760</v>
      </c>
      <c r="C137" s="23">
        <v>8</v>
      </c>
      <c r="D137" s="23" t="s">
        <v>1772</v>
      </c>
      <c r="E137" s="23" t="s">
        <v>1774</v>
      </c>
      <c r="F137" s="23" t="s">
        <v>1285</v>
      </c>
      <c r="G137" s="158">
        <v>378</v>
      </c>
      <c r="H137" s="158">
        <v>231</v>
      </c>
      <c r="I137" s="26">
        <f t="shared" si="51"/>
        <v>61.111111111111114</v>
      </c>
      <c r="J137" s="27">
        <v>43</v>
      </c>
      <c r="K137" s="26">
        <f t="shared" si="52"/>
        <v>18.614718614718615</v>
      </c>
      <c r="L137" s="23">
        <v>4</v>
      </c>
      <c r="M137" s="26">
        <f t="shared" si="53"/>
        <v>1.7316017316017316</v>
      </c>
      <c r="N137" s="23">
        <v>4</v>
      </c>
      <c r="O137" s="26">
        <f t="shared" si="54"/>
        <v>1.7316017316017316</v>
      </c>
      <c r="P137" s="23">
        <v>0</v>
      </c>
      <c r="Q137" s="26">
        <v>0</v>
      </c>
      <c r="R137" s="23">
        <v>29</v>
      </c>
      <c r="S137" s="26">
        <f t="shared" si="55"/>
        <v>12.554112554112555</v>
      </c>
      <c r="T137" s="23">
        <v>1</v>
      </c>
      <c r="U137" s="26">
        <f t="shared" si="56"/>
        <v>0.4329004329004329</v>
      </c>
      <c r="V137" s="23">
        <v>5</v>
      </c>
      <c r="W137" s="26">
        <f t="shared" si="57"/>
        <v>2.1645021645021645</v>
      </c>
      <c r="X137" s="23">
        <v>0</v>
      </c>
      <c r="Y137" s="26">
        <f t="shared" si="58"/>
        <v>0</v>
      </c>
      <c r="Z137" s="28">
        <v>0</v>
      </c>
      <c r="AA137" s="26">
        <f t="shared" si="59"/>
        <v>0</v>
      </c>
      <c r="AB137" s="28">
        <v>0</v>
      </c>
      <c r="AC137" s="26">
        <f t="shared" si="60"/>
        <v>0</v>
      </c>
      <c r="AD137" s="18">
        <v>1</v>
      </c>
      <c r="AE137" s="18">
        <v>1</v>
      </c>
    </row>
    <row r="138" spans="1:31" s="18" customFormat="1" ht="18">
      <c r="A138" s="23">
        <v>9</v>
      </c>
      <c r="B138" s="51" t="s">
        <v>1759</v>
      </c>
      <c r="C138" s="23">
        <v>9</v>
      </c>
      <c r="D138" s="23" t="s">
        <v>1772</v>
      </c>
      <c r="E138" s="23" t="s">
        <v>1774</v>
      </c>
      <c r="F138" s="23" t="s">
        <v>1285</v>
      </c>
      <c r="G138" s="158">
        <v>695</v>
      </c>
      <c r="H138" s="158">
        <v>560</v>
      </c>
      <c r="I138" s="26">
        <f t="shared" si="51"/>
        <v>80.57553956834532</v>
      </c>
      <c r="J138" s="27">
        <v>28</v>
      </c>
      <c r="K138" s="26">
        <f t="shared" si="52"/>
        <v>5</v>
      </c>
      <c r="L138" s="23">
        <v>7</v>
      </c>
      <c r="M138" s="26">
        <f t="shared" si="53"/>
        <v>1.25</v>
      </c>
      <c r="N138" s="23">
        <v>13</v>
      </c>
      <c r="O138" s="26">
        <f t="shared" si="54"/>
        <v>2.3214285714285716</v>
      </c>
      <c r="P138" s="23">
        <v>3</v>
      </c>
      <c r="Q138" s="26">
        <v>0</v>
      </c>
      <c r="R138" s="23">
        <v>0</v>
      </c>
      <c r="S138" s="26">
        <f t="shared" si="55"/>
        <v>0</v>
      </c>
      <c r="T138" s="23">
        <v>0</v>
      </c>
      <c r="U138" s="26">
        <f t="shared" si="56"/>
        <v>0</v>
      </c>
      <c r="V138" s="23">
        <v>5</v>
      </c>
      <c r="W138" s="26">
        <f t="shared" si="57"/>
        <v>0.8928571428571429</v>
      </c>
      <c r="X138" s="23">
        <v>0</v>
      </c>
      <c r="Y138" s="26">
        <f t="shared" si="58"/>
        <v>0</v>
      </c>
      <c r="Z138" s="28">
        <v>0</v>
      </c>
      <c r="AA138" s="26">
        <f t="shared" si="59"/>
        <v>0</v>
      </c>
      <c r="AB138" s="28">
        <v>0</v>
      </c>
      <c r="AC138" s="26">
        <f t="shared" si="60"/>
        <v>0</v>
      </c>
      <c r="AD138" s="18">
        <v>1</v>
      </c>
      <c r="AE138" s="18">
        <v>1</v>
      </c>
    </row>
    <row r="139" spans="1:31" s="18" customFormat="1" ht="18">
      <c r="A139" s="23">
        <v>10</v>
      </c>
      <c r="B139" s="51" t="s">
        <v>1764</v>
      </c>
      <c r="C139" s="23">
        <v>10</v>
      </c>
      <c r="D139" s="23" t="s">
        <v>1772</v>
      </c>
      <c r="E139" s="23" t="s">
        <v>1774</v>
      </c>
      <c r="F139" s="23" t="s">
        <v>1285</v>
      </c>
      <c r="G139" s="158">
        <v>817</v>
      </c>
      <c r="H139" s="158">
        <v>743</v>
      </c>
      <c r="I139" s="26">
        <f t="shared" si="51"/>
        <v>90.942472460220316</v>
      </c>
      <c r="J139" s="27">
        <v>743</v>
      </c>
      <c r="K139" s="26">
        <f t="shared" si="52"/>
        <v>100</v>
      </c>
      <c r="L139" s="23">
        <v>8</v>
      </c>
      <c r="M139" s="26">
        <f t="shared" si="53"/>
        <v>1.0767160161507403</v>
      </c>
      <c r="N139" s="23">
        <v>9</v>
      </c>
      <c r="O139" s="26">
        <f t="shared" si="54"/>
        <v>1.2113055181695829</v>
      </c>
      <c r="P139" s="23">
        <v>4</v>
      </c>
      <c r="Q139" s="26">
        <v>0</v>
      </c>
      <c r="R139" s="23">
        <v>0</v>
      </c>
      <c r="S139" s="26">
        <f t="shared" si="55"/>
        <v>0</v>
      </c>
      <c r="T139" s="23">
        <v>0</v>
      </c>
      <c r="U139" s="26">
        <f t="shared" si="56"/>
        <v>0</v>
      </c>
      <c r="V139" s="23">
        <v>4</v>
      </c>
      <c r="W139" s="26">
        <f t="shared" si="57"/>
        <v>0.53835800807537015</v>
      </c>
      <c r="X139" s="23">
        <v>0</v>
      </c>
      <c r="Y139" s="26">
        <f t="shared" si="58"/>
        <v>0</v>
      </c>
      <c r="Z139" s="28">
        <v>0</v>
      </c>
      <c r="AA139" s="26">
        <f t="shared" si="59"/>
        <v>0</v>
      </c>
      <c r="AB139" s="28">
        <v>0</v>
      </c>
      <c r="AC139" s="26">
        <f t="shared" si="60"/>
        <v>0</v>
      </c>
      <c r="AD139" s="18">
        <v>1</v>
      </c>
      <c r="AE139" s="18">
        <v>1</v>
      </c>
    </row>
    <row r="140" spans="1:31" s="18" customFormat="1" ht="18">
      <c r="A140" s="23">
        <v>11</v>
      </c>
      <c r="B140" s="51" t="s">
        <v>1762</v>
      </c>
      <c r="C140" s="23">
        <v>11</v>
      </c>
      <c r="D140" s="23" t="s">
        <v>1772</v>
      </c>
      <c r="E140" s="23" t="s">
        <v>1774</v>
      </c>
      <c r="F140" s="23" t="s">
        <v>1285</v>
      </c>
      <c r="G140" s="158">
        <v>298</v>
      </c>
      <c r="H140" s="158">
        <v>22</v>
      </c>
      <c r="I140" s="26">
        <f t="shared" si="51"/>
        <v>7.3825503355704694</v>
      </c>
      <c r="J140" s="27">
        <v>0</v>
      </c>
      <c r="K140" s="26">
        <f t="shared" si="52"/>
        <v>0</v>
      </c>
      <c r="L140" s="23">
        <v>0</v>
      </c>
      <c r="M140" s="26">
        <f t="shared" si="53"/>
        <v>0</v>
      </c>
      <c r="N140" s="23">
        <v>0</v>
      </c>
      <c r="O140" s="26">
        <f t="shared" si="54"/>
        <v>0</v>
      </c>
      <c r="P140" s="23">
        <v>0</v>
      </c>
      <c r="Q140" s="26">
        <v>0</v>
      </c>
      <c r="R140" s="23">
        <v>0</v>
      </c>
      <c r="S140" s="26">
        <f t="shared" si="55"/>
        <v>0</v>
      </c>
      <c r="T140" s="23">
        <v>0</v>
      </c>
      <c r="U140" s="26">
        <f t="shared" si="56"/>
        <v>0</v>
      </c>
      <c r="V140" s="23">
        <v>0</v>
      </c>
      <c r="W140" s="26">
        <f t="shared" si="57"/>
        <v>0</v>
      </c>
      <c r="X140" s="23">
        <v>0</v>
      </c>
      <c r="Y140" s="26">
        <f t="shared" si="58"/>
        <v>0</v>
      </c>
      <c r="Z140" s="28">
        <v>0</v>
      </c>
      <c r="AA140" s="26">
        <f t="shared" si="59"/>
        <v>0</v>
      </c>
      <c r="AB140" s="28">
        <v>0</v>
      </c>
      <c r="AC140" s="26">
        <f t="shared" si="60"/>
        <v>0</v>
      </c>
      <c r="AD140" s="18">
        <v>1</v>
      </c>
      <c r="AE140" s="18">
        <v>1</v>
      </c>
    </row>
    <row r="141" spans="1:31" s="18" customFormat="1" ht="18">
      <c r="A141" s="23">
        <v>12</v>
      </c>
      <c r="B141" s="51" t="s">
        <v>136</v>
      </c>
      <c r="C141" s="23">
        <v>12</v>
      </c>
      <c r="D141" s="23" t="s">
        <v>1772</v>
      </c>
      <c r="E141" s="23" t="s">
        <v>1774</v>
      </c>
      <c r="F141" s="23" t="s">
        <v>1285</v>
      </c>
      <c r="G141" s="158">
        <v>257</v>
      </c>
      <c r="H141" s="158">
        <v>102</v>
      </c>
      <c r="I141" s="26">
        <f t="shared" si="51"/>
        <v>39.688715953307394</v>
      </c>
      <c r="J141" s="27">
        <v>15</v>
      </c>
      <c r="K141" s="26">
        <f t="shared" si="52"/>
        <v>14.705882352941176</v>
      </c>
      <c r="L141" s="23">
        <v>1</v>
      </c>
      <c r="M141" s="26">
        <f t="shared" si="53"/>
        <v>0.98039215686274506</v>
      </c>
      <c r="N141" s="23">
        <v>10</v>
      </c>
      <c r="O141" s="26">
        <f t="shared" si="54"/>
        <v>9.8039215686274517</v>
      </c>
      <c r="P141" s="23">
        <v>0</v>
      </c>
      <c r="Q141" s="26">
        <v>0</v>
      </c>
      <c r="R141" s="23">
        <v>2</v>
      </c>
      <c r="S141" s="26">
        <f t="shared" si="55"/>
        <v>1.9607843137254901</v>
      </c>
      <c r="T141" s="23">
        <v>0</v>
      </c>
      <c r="U141" s="26">
        <f t="shared" si="56"/>
        <v>0</v>
      </c>
      <c r="V141" s="23">
        <v>2</v>
      </c>
      <c r="W141" s="26">
        <f t="shared" si="57"/>
        <v>1.9607843137254901</v>
      </c>
      <c r="X141" s="23">
        <v>0</v>
      </c>
      <c r="Y141" s="26">
        <f t="shared" si="58"/>
        <v>0</v>
      </c>
      <c r="Z141" s="28">
        <v>0</v>
      </c>
      <c r="AA141" s="26">
        <f t="shared" si="59"/>
        <v>0</v>
      </c>
      <c r="AB141" s="28">
        <v>0</v>
      </c>
      <c r="AC141" s="26">
        <f t="shared" si="60"/>
        <v>0</v>
      </c>
      <c r="AD141" s="18">
        <v>1</v>
      </c>
      <c r="AE141" s="18">
        <v>1</v>
      </c>
    </row>
    <row r="142" spans="1:31" s="18" customFormat="1" ht="18">
      <c r="A142" s="23">
        <v>13</v>
      </c>
      <c r="B142" s="51" t="s">
        <v>146</v>
      </c>
      <c r="C142" s="23">
        <v>13</v>
      </c>
      <c r="D142" s="23" t="s">
        <v>1772</v>
      </c>
      <c r="E142" s="23" t="s">
        <v>1774</v>
      </c>
      <c r="F142" s="23" t="s">
        <v>1285</v>
      </c>
      <c r="G142" s="158">
        <v>218</v>
      </c>
      <c r="H142" s="158">
        <v>172</v>
      </c>
      <c r="I142" s="26">
        <f t="shared" si="51"/>
        <v>78.899082568807344</v>
      </c>
      <c r="J142" s="27">
        <v>1</v>
      </c>
      <c r="K142" s="26">
        <f t="shared" si="52"/>
        <v>0.58139534883720934</v>
      </c>
      <c r="L142" s="23">
        <v>0</v>
      </c>
      <c r="M142" s="26">
        <f t="shared" si="53"/>
        <v>0</v>
      </c>
      <c r="N142" s="23">
        <v>0</v>
      </c>
      <c r="O142" s="26">
        <f t="shared" si="54"/>
        <v>0</v>
      </c>
      <c r="P142" s="23">
        <v>0</v>
      </c>
      <c r="Q142" s="26">
        <v>0</v>
      </c>
      <c r="R142" s="23">
        <v>1</v>
      </c>
      <c r="S142" s="26">
        <f t="shared" si="55"/>
        <v>0.58139534883720934</v>
      </c>
      <c r="T142" s="23">
        <v>0</v>
      </c>
      <c r="U142" s="26">
        <f t="shared" si="56"/>
        <v>0</v>
      </c>
      <c r="V142" s="23">
        <v>0</v>
      </c>
      <c r="W142" s="26">
        <f t="shared" si="57"/>
        <v>0</v>
      </c>
      <c r="X142" s="23">
        <v>0</v>
      </c>
      <c r="Y142" s="26">
        <f t="shared" si="58"/>
        <v>0</v>
      </c>
      <c r="Z142" s="28">
        <v>0</v>
      </c>
      <c r="AA142" s="26">
        <f t="shared" si="59"/>
        <v>0</v>
      </c>
      <c r="AB142" s="28">
        <v>0</v>
      </c>
      <c r="AC142" s="26">
        <f t="shared" si="60"/>
        <v>0</v>
      </c>
      <c r="AD142" s="18">
        <v>1</v>
      </c>
      <c r="AE142" s="18">
        <v>1</v>
      </c>
    </row>
    <row r="143" spans="1:31" ht="18.75" thickBot="1">
      <c r="A143" s="955" t="s">
        <v>123</v>
      </c>
      <c r="B143" s="956"/>
      <c r="C143" s="956"/>
      <c r="D143" s="956"/>
      <c r="E143" s="956"/>
      <c r="F143" s="957"/>
      <c r="G143" s="176">
        <f>SUM(G130:G142)</f>
        <v>5473</v>
      </c>
      <c r="H143" s="176">
        <f>SUM(H130:H142)</f>
        <v>3481</v>
      </c>
      <c r="I143" s="171">
        <f t="shared" si="51"/>
        <v>63.603142700529872</v>
      </c>
      <c r="J143" s="654">
        <f>SUM(J130:J142)</f>
        <v>906</v>
      </c>
      <c r="K143" s="327">
        <f>J143/H143*100</f>
        <v>26.027003734559035</v>
      </c>
      <c r="L143" s="655">
        <f>SUM(L130:L142)</f>
        <v>36</v>
      </c>
      <c r="M143" s="327">
        <f>L143/H143*100</f>
        <v>1.0341855788566505</v>
      </c>
      <c r="N143" s="655">
        <f>SUM(N130:N142)</f>
        <v>70</v>
      </c>
      <c r="O143" s="327">
        <f>N143/H143*100</f>
        <v>2.0109164033323759</v>
      </c>
      <c r="P143" s="655">
        <f>SUM(P130:P142)</f>
        <v>10</v>
      </c>
      <c r="Q143" s="327">
        <f>P143/H143*100</f>
        <v>0.28727377190462511</v>
      </c>
      <c r="R143" s="655">
        <f>SUM(R130:R142)</f>
        <v>39</v>
      </c>
      <c r="S143" s="327">
        <f>R143/H143*100</f>
        <v>1.1203677104280381</v>
      </c>
      <c r="T143" s="655">
        <f>SUM(T130:T142)</f>
        <v>3</v>
      </c>
      <c r="U143" s="327">
        <f>T143/H143*100</f>
        <v>8.618213157138753E-2</v>
      </c>
      <c r="V143" s="655">
        <f>SUM(V130:V142)</f>
        <v>32</v>
      </c>
      <c r="W143" s="327">
        <f>V143/H143*100</f>
        <v>0.91927607009480039</v>
      </c>
      <c r="X143" s="655">
        <f>SUM(X130:X142)</f>
        <v>0</v>
      </c>
      <c r="Y143" s="327">
        <f>X143/H143*100</f>
        <v>0</v>
      </c>
      <c r="Z143" s="500">
        <f>SUM(Z130:Z142)</f>
        <v>0</v>
      </c>
      <c r="AA143" s="327">
        <f>Z143/H143*100</f>
        <v>0</v>
      </c>
      <c r="AB143" s="500">
        <f>SUM(AB130:AB142)</f>
        <v>0</v>
      </c>
      <c r="AC143" s="327">
        <f>AB143/H143*100</f>
        <v>0</v>
      </c>
    </row>
    <row r="144" spans="1:31" ht="19.5" thickTop="1" thickBot="1">
      <c r="A144" s="958" t="s">
        <v>102</v>
      </c>
      <c r="B144" s="959"/>
      <c r="C144" s="959"/>
      <c r="D144" s="959"/>
      <c r="E144" s="959"/>
      <c r="F144" s="959"/>
      <c r="G144" s="298">
        <f>G143+G66+G41+G25+G94+G115</f>
        <v>13300</v>
      </c>
      <c r="H144" s="298">
        <f>H143+H66+H41+H25+H94+H115</f>
        <v>7364</v>
      </c>
      <c r="I144" s="299">
        <f>(H144/G144)*100</f>
        <v>55.368421052631575</v>
      </c>
      <c r="J144" s="298">
        <f>J143+J66+J41+J25+J94+J115</f>
        <v>1646</v>
      </c>
      <c r="K144" s="299">
        <f>(J144/H144)*100</f>
        <v>22.351982618142312</v>
      </c>
      <c r="L144" s="298">
        <f>L143+L66+L41+L25+L94+L115</f>
        <v>45</v>
      </c>
      <c r="M144" s="299">
        <f>(L144/H144)*100</f>
        <v>0.61108093427485055</v>
      </c>
      <c r="N144" s="298">
        <f>N143+N66+N41+N25+N94+N115</f>
        <v>194</v>
      </c>
      <c r="O144" s="299">
        <f>(N144/H144)*100</f>
        <v>2.6344378055404674</v>
      </c>
      <c r="P144" s="298">
        <f>P143+P66+P41+P25+P94+P115</f>
        <v>66</v>
      </c>
      <c r="Q144" s="299">
        <f>(P144/H144)*100</f>
        <v>0.89625203693644762</v>
      </c>
      <c r="R144" s="298">
        <f>R143+R66+R41+R25+R94+R115</f>
        <v>530</v>
      </c>
      <c r="S144" s="299">
        <f>(R144/H144)*100</f>
        <v>7.1971754481260186</v>
      </c>
      <c r="T144" s="298">
        <f>T143+T66+T41+T25+T94+T115</f>
        <v>7</v>
      </c>
      <c r="U144" s="299">
        <f>(T144/H144)*100</f>
        <v>9.5057034220532313E-2</v>
      </c>
      <c r="V144" s="298">
        <f>V143+V66+V41+V25+V94+V115</f>
        <v>67</v>
      </c>
      <c r="W144" s="299">
        <f>(V144/H144)*100</f>
        <v>0.90983161325366646</v>
      </c>
      <c r="X144" s="298">
        <f>X143+X66+X41+X25+X94+X115</f>
        <v>0</v>
      </c>
      <c r="Y144" s="656">
        <f>SUM(Y131:Y143)</f>
        <v>0</v>
      </c>
      <c r="Z144" s="298">
        <f>Z143+Z66+Z41+Z25+Z94+Z115</f>
        <v>0</v>
      </c>
      <c r="AA144" s="299">
        <v>0</v>
      </c>
      <c r="AB144" s="298">
        <f>AB143+AB66+AB41+AB25+AB94+AB115</f>
        <v>0</v>
      </c>
      <c r="AC144" s="299">
        <f>AB144/H144*100</f>
        <v>0</v>
      </c>
      <c r="AD144" s="1">
        <f>SUM(AD10:AD143)</f>
        <v>61</v>
      </c>
      <c r="AE144" s="1">
        <f>SUM(AE10:AE143)</f>
        <v>44</v>
      </c>
    </row>
    <row r="145" ht="15" thickTop="1"/>
  </sheetData>
  <mergeCells count="145">
    <mergeCell ref="A143:F143"/>
    <mergeCell ref="A144:F144"/>
    <mergeCell ref="X128:Y128"/>
    <mergeCell ref="Z128:AA128"/>
    <mergeCell ref="T128:U128"/>
    <mergeCell ref="V128:W128"/>
    <mergeCell ref="A122:AC122"/>
    <mergeCell ref="B124:AC124"/>
    <mergeCell ref="A127:A129"/>
    <mergeCell ref="B127:B129"/>
    <mergeCell ref="C127:C129"/>
    <mergeCell ref="D127:D129"/>
    <mergeCell ref="E127:E129"/>
    <mergeCell ref="F127:F129"/>
    <mergeCell ref="G127:G129"/>
    <mergeCell ref="AB128:AC128"/>
    <mergeCell ref="H127:H128"/>
    <mergeCell ref="I127:I128"/>
    <mergeCell ref="J127:K128"/>
    <mergeCell ref="L127:AC127"/>
    <mergeCell ref="L128:M128"/>
    <mergeCell ref="N128:O128"/>
    <mergeCell ref="P128:Q128"/>
    <mergeCell ref="R128:S128"/>
    <mergeCell ref="A115:F115"/>
    <mergeCell ref="I103:I104"/>
    <mergeCell ref="J103:K104"/>
    <mergeCell ref="L103:AC103"/>
    <mergeCell ref="L104:M104"/>
    <mergeCell ref="N104:O104"/>
    <mergeCell ref="P104:Q104"/>
    <mergeCell ref="T104:U104"/>
    <mergeCell ref="A121:AC121"/>
    <mergeCell ref="H103:H104"/>
    <mergeCell ref="R104:S104"/>
    <mergeCell ref="A97:AC97"/>
    <mergeCell ref="A98:AC98"/>
    <mergeCell ref="AB81:AC81"/>
    <mergeCell ref="A94:F94"/>
    <mergeCell ref="B100:AC100"/>
    <mergeCell ref="A103:A105"/>
    <mergeCell ref="B103:B105"/>
    <mergeCell ref="C103:C105"/>
    <mergeCell ref="X104:Y104"/>
    <mergeCell ref="Z104:AA104"/>
    <mergeCell ref="D103:D105"/>
    <mergeCell ref="E103:E105"/>
    <mergeCell ref="V104:W104"/>
    <mergeCell ref="G103:G105"/>
    <mergeCell ref="AB104:AC104"/>
    <mergeCell ref="F103:F105"/>
    <mergeCell ref="A75:AC75"/>
    <mergeCell ref="B77:AC77"/>
    <mergeCell ref="A80:A82"/>
    <mergeCell ref="B80:B82"/>
    <mergeCell ref="C80:C82"/>
    <mergeCell ref="D80:D82"/>
    <mergeCell ref="E80:E82"/>
    <mergeCell ref="F80:F82"/>
    <mergeCell ref="G80:G82"/>
    <mergeCell ref="H80:H81"/>
    <mergeCell ref="I80:I81"/>
    <mergeCell ref="J80:K81"/>
    <mergeCell ref="L80:AC80"/>
    <mergeCell ref="L81:M81"/>
    <mergeCell ref="N81:O81"/>
    <mergeCell ref="P81:Q81"/>
    <mergeCell ref="R81:S81"/>
    <mergeCell ref="X81:Y81"/>
    <mergeCell ref="Z81:AA81"/>
    <mergeCell ref="T81:U81"/>
    <mergeCell ref="V81:W81"/>
    <mergeCell ref="A66:F66"/>
    <mergeCell ref="I56:I57"/>
    <mergeCell ref="J56:K57"/>
    <mergeCell ref="L56:AC56"/>
    <mergeCell ref="L57:M57"/>
    <mergeCell ref="N57:O57"/>
    <mergeCell ref="P57:Q57"/>
    <mergeCell ref="R57:S57"/>
    <mergeCell ref="A74:AC74"/>
    <mergeCell ref="F56:F58"/>
    <mergeCell ref="G56:G58"/>
    <mergeCell ref="H56:H57"/>
    <mergeCell ref="A41:F41"/>
    <mergeCell ref="A50:AC50"/>
    <mergeCell ref="J32:K33"/>
    <mergeCell ref="L32:AC32"/>
    <mergeCell ref="L33:M33"/>
    <mergeCell ref="N33:O33"/>
    <mergeCell ref="T57:U57"/>
    <mergeCell ref="V57:W57"/>
    <mergeCell ref="X57:Y57"/>
    <mergeCell ref="A51:AC51"/>
    <mergeCell ref="B53:AC53"/>
    <mergeCell ref="A56:A58"/>
    <mergeCell ref="B56:B58"/>
    <mergeCell ref="C56:C58"/>
    <mergeCell ref="D56:D58"/>
    <mergeCell ref="E56:E58"/>
    <mergeCell ref="Z57:AA57"/>
    <mergeCell ref="AB57:AC57"/>
    <mergeCell ref="B29:AC29"/>
    <mergeCell ref="A32:A34"/>
    <mergeCell ref="B32:B34"/>
    <mergeCell ref="C32:C34"/>
    <mergeCell ref="D32:D34"/>
    <mergeCell ref="E32:E34"/>
    <mergeCell ref="F32:F34"/>
    <mergeCell ref="G32:G34"/>
    <mergeCell ref="H32:H33"/>
    <mergeCell ref="I32:I33"/>
    <mergeCell ref="P33:Q33"/>
    <mergeCell ref="R33:S33"/>
    <mergeCell ref="T33:U33"/>
    <mergeCell ref="V33:W33"/>
    <mergeCell ref="X33:Y33"/>
    <mergeCell ref="Z33:AA33"/>
    <mergeCell ref="AB33:AC33"/>
    <mergeCell ref="A25:F25"/>
    <mergeCell ref="A26:AC26"/>
    <mergeCell ref="A27:AC27"/>
    <mergeCell ref="G7:G9"/>
    <mergeCell ref="H7:H8"/>
    <mergeCell ref="I7:I8"/>
    <mergeCell ref="J7:K8"/>
    <mergeCell ref="T8:U8"/>
    <mergeCell ref="V8:W8"/>
    <mergeCell ref="A1:AC1"/>
    <mergeCell ref="A2:AC2"/>
    <mergeCell ref="B4:AC4"/>
    <mergeCell ref="A7:A9"/>
    <mergeCell ref="B7:B9"/>
    <mergeCell ref="C7:C9"/>
    <mergeCell ref="D7:D9"/>
    <mergeCell ref="E7:E9"/>
    <mergeCell ref="F7:F9"/>
    <mergeCell ref="L7:AC7"/>
    <mergeCell ref="X8:Y8"/>
    <mergeCell ref="Z8:AA8"/>
    <mergeCell ref="L8:M8"/>
    <mergeCell ref="N8:O8"/>
    <mergeCell ref="P8:Q8"/>
    <mergeCell ref="R8:S8"/>
    <mergeCell ref="AB8:AC8"/>
  </mergeCells>
  <phoneticPr fontId="2" type="noConversion"/>
  <pageMargins left="0.31" right="0.17" top="1.7322834645669292" bottom="0.19685039370078741" header="1.299212598425197" footer="0.51181102362204722"/>
  <pageSetup paperSize="9" scale="75" orientation="landscape" r:id="rId1"/>
  <headerFooter alignWithMargins="0">
    <oddHeader>&amp;A&amp;RPage &amp;P</oddHeader>
  </headerFooter>
  <rowBreaks count="5" manualBreakCount="5">
    <brk id="25" max="16383" man="1"/>
    <brk id="49" max="16383" man="1"/>
    <brk id="73" max="16383" man="1"/>
    <brk id="96" max="16383" man="1"/>
    <brk id="120" max="16383" man="1"/>
  </rowBreaks>
  <colBreaks count="1" manualBreakCount="1">
    <brk id="2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6"/>
  <sheetViews>
    <sheetView view="pageBreakPreview" topLeftCell="A647" zoomScale="120" zoomScaleNormal="130" zoomScaleSheetLayoutView="120" workbookViewId="0">
      <selection activeCell="G665" sqref="G665"/>
    </sheetView>
  </sheetViews>
  <sheetFormatPr defaultColWidth="8.85546875" defaultRowHeight="12.75"/>
  <cols>
    <col min="1" max="1" width="3.28515625" style="102" customWidth="1"/>
    <col min="2" max="2" width="15.42578125" style="102" customWidth="1"/>
    <col min="3" max="3" width="9.42578125" style="353" customWidth="1"/>
    <col min="4" max="4" width="9.140625" style="353" customWidth="1"/>
    <col min="5" max="5" width="8.42578125" style="353" customWidth="1"/>
    <col min="6" max="6" width="10.42578125" style="353" customWidth="1"/>
    <col min="7" max="7" width="7" style="558" customWidth="1"/>
    <col min="8" max="8" width="6.42578125" style="558" customWidth="1"/>
    <col min="9" max="9" width="6.85546875" style="102" customWidth="1"/>
    <col min="10" max="10" width="6.5703125" style="355" customWidth="1"/>
    <col min="11" max="11" width="5.7109375" style="353" customWidth="1"/>
    <col min="12" max="12" width="4.85546875" style="355" customWidth="1"/>
    <col min="13" max="13" width="6.140625" style="353" customWidth="1"/>
    <col min="14" max="14" width="4.85546875" style="355" customWidth="1"/>
    <col min="15" max="15" width="6.7109375" style="353" customWidth="1"/>
    <col min="16" max="16" width="4.85546875" style="355" customWidth="1"/>
    <col min="17" max="17" width="5.7109375" style="353" customWidth="1"/>
    <col min="18" max="18" width="4.85546875" style="355" customWidth="1"/>
    <col min="19" max="19" width="6" style="353" customWidth="1"/>
    <col min="20" max="20" width="4.85546875" style="355" customWidth="1"/>
    <col min="21" max="21" width="6.42578125" style="353" customWidth="1"/>
    <col min="22" max="22" width="4.85546875" style="355" customWidth="1"/>
    <col min="23" max="23" width="6.28515625" style="353" customWidth="1"/>
    <col min="24" max="24" width="4.85546875" style="355" customWidth="1"/>
    <col min="25" max="25" width="6.140625" style="353" customWidth="1"/>
    <col min="26" max="26" width="4.85546875" style="355" customWidth="1"/>
    <col min="27" max="27" width="5.5703125" style="353" customWidth="1"/>
    <col min="28" max="28" width="4.85546875" style="355" customWidth="1"/>
    <col min="29" max="29" width="6.42578125" style="353" customWidth="1"/>
    <col min="30" max="16384" width="8.85546875" style="5"/>
  </cols>
  <sheetData>
    <row r="1" spans="1:31" ht="26.25">
      <c r="A1" s="859" t="s">
        <v>2405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</row>
    <row r="2" spans="1:31" ht="23.25">
      <c r="A2" s="810" t="s">
        <v>133</v>
      </c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810"/>
      <c r="P2" s="810"/>
      <c r="Q2" s="810"/>
      <c r="R2" s="810"/>
      <c r="S2" s="810"/>
      <c r="T2" s="810"/>
      <c r="U2" s="810"/>
      <c r="V2" s="810"/>
      <c r="W2" s="810"/>
      <c r="X2" s="810"/>
      <c r="Y2" s="810"/>
      <c r="Z2" s="810"/>
      <c r="AA2" s="810"/>
      <c r="AB2" s="810"/>
      <c r="AC2" s="810"/>
    </row>
    <row r="3" spans="1:31" ht="23.25">
      <c r="A3" s="453"/>
      <c r="B3" s="453"/>
      <c r="C3" s="453"/>
      <c r="D3" s="453"/>
      <c r="E3" s="453"/>
      <c r="F3" s="453"/>
      <c r="G3" s="295"/>
      <c r="H3" s="295"/>
      <c r="I3" s="453"/>
      <c r="J3" s="295"/>
      <c r="K3" s="453"/>
      <c r="L3" s="295"/>
      <c r="M3" s="453"/>
      <c r="N3" s="295"/>
      <c r="O3" s="453"/>
      <c r="P3" s="295"/>
      <c r="Q3" s="453"/>
      <c r="R3" s="295"/>
      <c r="S3" s="453"/>
      <c r="T3" s="295"/>
      <c r="U3" s="453"/>
      <c r="V3" s="295"/>
      <c r="W3" s="453"/>
      <c r="X3" s="295"/>
      <c r="Y3" s="453"/>
      <c r="Z3" s="295"/>
      <c r="AA3" s="453"/>
      <c r="AB3" s="295"/>
      <c r="AC3" s="453"/>
    </row>
    <row r="4" spans="1:31" ht="23.25">
      <c r="A4" s="55"/>
      <c r="B4" s="863" t="s">
        <v>747</v>
      </c>
      <c r="C4" s="863"/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  <c r="Y4" s="863"/>
      <c r="Z4" s="863"/>
      <c r="AA4" s="863"/>
      <c r="AB4" s="863"/>
      <c r="AC4" s="863"/>
    </row>
    <row r="5" spans="1:31" ht="23.25">
      <c r="A5" s="55"/>
      <c r="B5" s="454" t="s">
        <v>917</v>
      </c>
      <c r="C5" s="453"/>
      <c r="D5" s="453"/>
      <c r="E5" s="453"/>
      <c r="F5" s="453"/>
      <c r="G5" s="557"/>
      <c r="H5" s="557"/>
      <c r="I5" s="454"/>
      <c r="J5" s="295"/>
      <c r="K5" s="453"/>
      <c r="L5" s="295"/>
      <c r="M5" s="453"/>
      <c r="N5" s="295"/>
      <c r="O5" s="453"/>
      <c r="P5" s="295"/>
      <c r="Q5" s="453"/>
      <c r="R5" s="295"/>
      <c r="S5" s="453"/>
      <c r="T5" s="295"/>
      <c r="U5" s="453"/>
      <c r="V5" s="295"/>
      <c r="W5" s="453"/>
      <c r="X5" s="295"/>
      <c r="Y5" s="453"/>
      <c r="Z5" s="295"/>
      <c r="AA5" s="453"/>
      <c r="AB5" s="295"/>
      <c r="AC5" s="453"/>
    </row>
    <row r="6" spans="1:31" ht="23.25">
      <c r="A6" s="55"/>
      <c r="B6" s="810" t="s">
        <v>748</v>
      </c>
      <c r="C6" s="810"/>
      <c r="D6" s="810"/>
      <c r="E6" s="810"/>
      <c r="F6" s="453"/>
      <c r="G6" s="295"/>
      <c r="H6" s="295"/>
      <c r="I6" s="453"/>
      <c r="J6" s="295"/>
      <c r="K6" s="453"/>
      <c r="L6" s="295"/>
      <c r="M6" s="453"/>
      <c r="N6" s="295"/>
      <c r="O6" s="453"/>
      <c r="P6" s="295"/>
      <c r="Q6" s="453"/>
      <c r="R6" s="295"/>
      <c r="S6" s="453"/>
      <c r="T6" s="295"/>
      <c r="U6" s="453"/>
      <c r="V6" s="295"/>
      <c r="W6" s="453"/>
      <c r="X6" s="295"/>
      <c r="Y6" s="453"/>
      <c r="Z6" s="295"/>
      <c r="AA6" s="453"/>
      <c r="AB6" s="295"/>
      <c r="AC6" s="453"/>
    </row>
    <row r="7" spans="1:31" ht="23.25">
      <c r="A7" s="55"/>
      <c r="B7" s="453"/>
      <c r="C7" s="453"/>
      <c r="D7" s="453"/>
      <c r="E7" s="453"/>
      <c r="F7" s="453"/>
      <c r="G7" s="295"/>
      <c r="H7" s="295"/>
      <c r="I7" s="453"/>
      <c r="J7" s="295"/>
      <c r="K7" s="453"/>
      <c r="L7" s="295"/>
      <c r="M7" s="453"/>
      <c r="N7" s="295"/>
      <c r="O7" s="453"/>
      <c r="P7" s="295"/>
      <c r="Q7" s="453"/>
      <c r="R7" s="295"/>
      <c r="S7" s="453"/>
      <c r="T7" s="295"/>
      <c r="U7" s="453"/>
      <c r="V7" s="295"/>
      <c r="W7" s="453"/>
      <c r="X7" s="295"/>
      <c r="Y7" s="453"/>
      <c r="Z7" s="295"/>
      <c r="AA7" s="453"/>
      <c r="AB7" s="295"/>
      <c r="AC7" s="453"/>
    </row>
    <row r="8" spans="1:31" ht="18" customHeight="1">
      <c r="A8" s="740" t="s">
        <v>940</v>
      </c>
      <c r="B8" s="740" t="s">
        <v>941</v>
      </c>
      <c r="C8" s="740" t="s">
        <v>942</v>
      </c>
      <c r="D8" s="740" t="s">
        <v>944</v>
      </c>
      <c r="E8" s="740" t="s">
        <v>945</v>
      </c>
      <c r="F8" s="740" t="s">
        <v>1139</v>
      </c>
      <c r="G8" s="743" t="s">
        <v>946</v>
      </c>
      <c r="H8" s="840" t="s">
        <v>947</v>
      </c>
      <c r="I8" s="838" t="s">
        <v>948</v>
      </c>
      <c r="J8" s="765" t="s">
        <v>928</v>
      </c>
      <c r="K8" s="766"/>
      <c r="L8" s="751" t="s">
        <v>929</v>
      </c>
      <c r="M8" s="764"/>
      <c r="N8" s="764"/>
      <c r="O8" s="764"/>
      <c r="P8" s="764"/>
      <c r="Q8" s="764"/>
      <c r="R8" s="764"/>
      <c r="S8" s="764"/>
      <c r="T8" s="764"/>
      <c r="U8" s="764"/>
      <c r="V8" s="764"/>
      <c r="W8" s="764"/>
      <c r="X8" s="764"/>
      <c r="Y8" s="764"/>
      <c r="Z8" s="764"/>
      <c r="AA8" s="764"/>
      <c r="AB8" s="764"/>
      <c r="AC8" s="752"/>
    </row>
    <row r="9" spans="1:31" ht="18">
      <c r="A9" s="741"/>
      <c r="B9" s="741"/>
      <c r="C9" s="741"/>
      <c r="D9" s="741"/>
      <c r="E9" s="741"/>
      <c r="F9" s="816"/>
      <c r="G9" s="744"/>
      <c r="H9" s="841"/>
      <c r="I9" s="839"/>
      <c r="J9" s="767"/>
      <c r="K9" s="768"/>
      <c r="L9" s="808" t="s">
        <v>930</v>
      </c>
      <c r="M9" s="809"/>
      <c r="N9" s="808" t="s">
        <v>931</v>
      </c>
      <c r="O9" s="809"/>
      <c r="P9" s="808" t="s">
        <v>932</v>
      </c>
      <c r="Q9" s="809"/>
      <c r="R9" s="808" t="s">
        <v>933</v>
      </c>
      <c r="S9" s="809"/>
      <c r="T9" s="808" t="s">
        <v>934</v>
      </c>
      <c r="U9" s="809"/>
      <c r="V9" s="808" t="s">
        <v>935</v>
      </c>
      <c r="W9" s="809"/>
      <c r="X9" s="808" t="s">
        <v>936</v>
      </c>
      <c r="Y9" s="809"/>
      <c r="Z9" s="808" t="s">
        <v>950</v>
      </c>
      <c r="AA9" s="809"/>
      <c r="AB9" s="808" t="s">
        <v>951</v>
      </c>
      <c r="AC9" s="809"/>
    </row>
    <row r="10" spans="1:31" ht="54" customHeight="1">
      <c r="A10" s="742"/>
      <c r="B10" s="742"/>
      <c r="C10" s="742"/>
      <c r="D10" s="742"/>
      <c r="E10" s="742"/>
      <c r="F10" s="817"/>
      <c r="G10" s="745"/>
      <c r="H10" s="449" t="s">
        <v>126</v>
      </c>
      <c r="I10" s="451" t="s">
        <v>938</v>
      </c>
      <c r="J10" s="416" t="s">
        <v>937</v>
      </c>
      <c r="K10" s="65" t="s">
        <v>949</v>
      </c>
      <c r="L10" s="416" t="s">
        <v>937</v>
      </c>
      <c r="M10" s="65" t="s">
        <v>949</v>
      </c>
      <c r="N10" s="416" t="s">
        <v>937</v>
      </c>
      <c r="O10" s="65" t="s">
        <v>949</v>
      </c>
      <c r="P10" s="416" t="s">
        <v>937</v>
      </c>
      <c r="Q10" s="65" t="s">
        <v>949</v>
      </c>
      <c r="R10" s="416" t="s">
        <v>937</v>
      </c>
      <c r="S10" s="65" t="s">
        <v>949</v>
      </c>
      <c r="T10" s="416" t="s">
        <v>937</v>
      </c>
      <c r="U10" s="65" t="s">
        <v>949</v>
      </c>
      <c r="V10" s="416" t="s">
        <v>937</v>
      </c>
      <c r="W10" s="65" t="s">
        <v>949</v>
      </c>
      <c r="X10" s="416" t="s">
        <v>937</v>
      </c>
      <c r="Y10" s="65" t="s">
        <v>949</v>
      </c>
      <c r="Z10" s="416" t="s">
        <v>937</v>
      </c>
      <c r="AA10" s="65" t="s">
        <v>949</v>
      </c>
      <c r="AB10" s="416" t="s">
        <v>937</v>
      </c>
      <c r="AC10" s="65" t="s">
        <v>949</v>
      </c>
    </row>
    <row r="11" spans="1:31" s="7" customFormat="1" ht="18.75" thickBot="1">
      <c r="A11" s="32">
        <v>1</v>
      </c>
      <c r="B11" s="51" t="s">
        <v>749</v>
      </c>
      <c r="C11" s="200" t="s">
        <v>750</v>
      </c>
      <c r="D11" s="200" t="s">
        <v>751</v>
      </c>
      <c r="E11" s="200" t="s">
        <v>752</v>
      </c>
      <c r="F11" s="200" t="s">
        <v>753</v>
      </c>
      <c r="G11" s="160">
        <v>752</v>
      </c>
      <c r="H11" s="160">
        <v>614</v>
      </c>
      <c r="I11" s="267">
        <f>H11*100/G11</f>
        <v>81.648936170212764</v>
      </c>
      <c r="J11" s="25">
        <v>4</v>
      </c>
      <c r="K11" s="267">
        <f>J11*100/H11</f>
        <v>0.65146579804560256</v>
      </c>
      <c r="L11" s="268">
        <v>2</v>
      </c>
      <c r="M11" s="269">
        <f>L11*100/H11</f>
        <v>0.32573289902280128</v>
      </c>
      <c r="N11" s="268">
        <v>0</v>
      </c>
      <c r="O11" s="269">
        <f>N11*100/H11</f>
        <v>0</v>
      </c>
      <c r="P11" s="268">
        <v>1</v>
      </c>
      <c r="Q11" s="269">
        <f>P11*100/H11</f>
        <v>0.16286644951140064</v>
      </c>
      <c r="R11" s="268">
        <v>1</v>
      </c>
      <c r="S11" s="269">
        <f>R11*100/H11</f>
        <v>0.16286644951140064</v>
      </c>
      <c r="T11" s="268">
        <v>0</v>
      </c>
      <c r="U11" s="269">
        <f>T11*100/H11</f>
        <v>0</v>
      </c>
      <c r="V11" s="268">
        <v>0</v>
      </c>
      <c r="W11" s="269">
        <f>V11*100/H11</f>
        <v>0</v>
      </c>
      <c r="X11" s="268">
        <v>0</v>
      </c>
      <c r="Y11" s="269">
        <f>X11*100/H11</f>
        <v>0</v>
      </c>
      <c r="Z11" s="268">
        <v>0</v>
      </c>
      <c r="AA11" s="269">
        <f>Z11*100/H11</f>
        <v>0</v>
      </c>
      <c r="AB11" s="268">
        <v>0</v>
      </c>
      <c r="AC11" s="270">
        <f>AB11*100/H11</f>
        <v>0</v>
      </c>
      <c r="AD11" s="7">
        <v>1</v>
      </c>
      <c r="AE11" s="7">
        <v>1</v>
      </c>
    </row>
    <row r="12" spans="1:31" ht="19.5" thickTop="1" thickBot="1">
      <c r="A12" s="769" t="s">
        <v>123</v>
      </c>
      <c r="B12" s="771"/>
      <c r="C12" s="771"/>
      <c r="D12" s="771"/>
      <c r="E12" s="771"/>
      <c r="F12" s="772"/>
      <c r="G12" s="176">
        <f>G11</f>
        <v>752</v>
      </c>
      <c r="H12" s="176">
        <f>H11</f>
        <v>614</v>
      </c>
      <c r="I12" s="67">
        <f>H12/G12*100</f>
        <v>81.648936170212778</v>
      </c>
      <c r="J12" s="176">
        <f>J11</f>
        <v>4</v>
      </c>
      <c r="K12" s="67">
        <f>J12/H12*100</f>
        <v>0.65146579804560267</v>
      </c>
      <c r="L12" s="176">
        <f>L11</f>
        <v>2</v>
      </c>
      <c r="M12" s="67">
        <f>L12/H12*100</f>
        <v>0.32573289902280134</v>
      </c>
      <c r="N12" s="176">
        <f>N11</f>
        <v>0</v>
      </c>
      <c r="O12" s="67">
        <f>N12/H12*100</f>
        <v>0</v>
      </c>
      <c r="P12" s="176">
        <f>P11</f>
        <v>1</v>
      </c>
      <c r="Q12" s="67">
        <f>P12/H12*100</f>
        <v>0.16286644951140067</v>
      </c>
      <c r="R12" s="176">
        <f>R11</f>
        <v>1</v>
      </c>
      <c r="S12" s="67">
        <f>R12/H12*100</f>
        <v>0.16286644951140067</v>
      </c>
      <c r="T12" s="176">
        <f>T11</f>
        <v>0</v>
      </c>
      <c r="U12" s="67">
        <f>T12/H12*100</f>
        <v>0</v>
      </c>
      <c r="V12" s="176">
        <f>V11</f>
        <v>0</v>
      </c>
      <c r="W12" s="67">
        <f>V12/H12*100</f>
        <v>0</v>
      </c>
      <c r="X12" s="176">
        <f>X11</f>
        <v>0</v>
      </c>
      <c r="Y12" s="67">
        <f>X12/H12*100</f>
        <v>0</v>
      </c>
      <c r="Z12" s="176">
        <f>Z11</f>
        <v>0</v>
      </c>
      <c r="AA12" s="67">
        <f>Z12/H12*100</f>
        <v>0</v>
      </c>
      <c r="AB12" s="176">
        <f>AB11</f>
        <v>0</v>
      </c>
      <c r="AC12" s="67">
        <f>AB12/H12*100</f>
        <v>0</v>
      </c>
    </row>
    <row r="13" spans="1:31" ht="13.5" thickTop="1"/>
    <row r="28" spans="1:29" ht="26.25">
      <c r="A28" s="859" t="s">
        <v>2405</v>
      </c>
      <c r="B28" s="859"/>
      <c r="C28" s="859"/>
      <c r="D28" s="859"/>
      <c r="E28" s="859"/>
      <c r="F28" s="859"/>
      <c r="G28" s="859"/>
      <c r="H28" s="859"/>
      <c r="I28" s="859"/>
      <c r="J28" s="859"/>
      <c r="K28" s="859"/>
      <c r="L28" s="859"/>
      <c r="M28" s="859"/>
      <c r="N28" s="859"/>
      <c r="O28" s="859"/>
      <c r="P28" s="859"/>
      <c r="Q28" s="859"/>
      <c r="R28" s="859"/>
      <c r="S28" s="859"/>
      <c r="T28" s="859"/>
      <c r="U28" s="859"/>
      <c r="V28" s="859"/>
      <c r="W28" s="859"/>
      <c r="X28" s="859"/>
      <c r="Y28" s="859"/>
      <c r="Z28" s="859"/>
      <c r="AA28" s="859"/>
      <c r="AB28" s="859"/>
      <c r="AC28" s="859"/>
    </row>
    <row r="29" spans="1:29" ht="23.25">
      <c r="A29" s="810" t="s">
        <v>133</v>
      </c>
      <c r="B29" s="810"/>
      <c r="C29" s="810"/>
      <c r="D29" s="810"/>
      <c r="E29" s="810"/>
      <c r="F29" s="810"/>
      <c r="G29" s="810"/>
      <c r="H29" s="810"/>
      <c r="I29" s="810"/>
      <c r="J29" s="810"/>
      <c r="K29" s="810"/>
      <c r="L29" s="810"/>
      <c r="M29" s="810"/>
      <c r="N29" s="810"/>
      <c r="O29" s="810"/>
      <c r="P29" s="810"/>
      <c r="Q29" s="810"/>
      <c r="R29" s="810"/>
      <c r="S29" s="810"/>
      <c r="T29" s="810"/>
      <c r="U29" s="810"/>
      <c r="V29" s="810"/>
      <c r="W29" s="810"/>
      <c r="X29" s="810"/>
      <c r="Y29" s="810"/>
      <c r="Z29" s="810"/>
      <c r="AA29" s="810"/>
      <c r="AB29" s="810"/>
      <c r="AC29" s="810"/>
    </row>
    <row r="30" spans="1:29" ht="23.25">
      <c r="A30" s="453"/>
      <c r="B30" s="453"/>
      <c r="C30" s="453"/>
      <c r="D30" s="453"/>
      <c r="E30" s="453"/>
      <c r="F30" s="453"/>
      <c r="G30" s="295"/>
      <c r="H30" s="295"/>
      <c r="I30" s="453"/>
      <c r="J30" s="295"/>
      <c r="K30" s="453"/>
      <c r="L30" s="295"/>
      <c r="M30" s="453"/>
      <c r="N30" s="295"/>
      <c r="O30" s="453"/>
      <c r="P30" s="295"/>
      <c r="Q30" s="453"/>
      <c r="R30" s="295"/>
      <c r="S30" s="453"/>
      <c r="T30" s="295"/>
      <c r="U30" s="453"/>
      <c r="V30" s="295"/>
      <c r="W30" s="453"/>
      <c r="X30" s="295"/>
      <c r="Y30" s="453"/>
      <c r="Z30" s="295"/>
      <c r="AA30" s="453"/>
      <c r="AB30" s="295"/>
      <c r="AC30" s="453"/>
    </row>
    <row r="31" spans="1:29" ht="23.25">
      <c r="A31" s="55"/>
      <c r="B31" s="863" t="s">
        <v>747</v>
      </c>
      <c r="C31" s="863"/>
      <c r="D31" s="863"/>
      <c r="E31" s="863"/>
      <c r="F31" s="863"/>
      <c r="G31" s="863"/>
      <c r="H31" s="863"/>
      <c r="I31" s="863"/>
      <c r="J31" s="863"/>
      <c r="K31" s="863"/>
      <c r="L31" s="863"/>
      <c r="M31" s="863"/>
      <c r="N31" s="863"/>
      <c r="O31" s="863"/>
      <c r="P31" s="863"/>
      <c r="Q31" s="863"/>
      <c r="R31" s="863"/>
      <c r="S31" s="863"/>
      <c r="T31" s="863"/>
      <c r="U31" s="863"/>
      <c r="V31" s="863"/>
      <c r="W31" s="863"/>
      <c r="X31" s="863"/>
      <c r="Y31" s="863"/>
      <c r="Z31" s="863"/>
      <c r="AA31" s="863"/>
      <c r="AB31" s="863"/>
      <c r="AC31" s="863"/>
    </row>
    <row r="32" spans="1:29" ht="23.25">
      <c r="A32" s="55"/>
      <c r="B32" s="454" t="s">
        <v>917</v>
      </c>
      <c r="C32" s="453"/>
      <c r="D32" s="453"/>
      <c r="E32" s="453"/>
      <c r="F32" s="453"/>
      <c r="G32" s="557"/>
      <c r="H32" s="557"/>
      <c r="I32" s="454"/>
      <c r="J32" s="295"/>
      <c r="K32" s="453"/>
      <c r="L32" s="295"/>
      <c r="M32" s="453"/>
      <c r="N32" s="295"/>
      <c r="O32" s="453"/>
      <c r="P32" s="295"/>
      <c r="Q32" s="453"/>
      <c r="R32" s="295"/>
      <c r="S32" s="453"/>
      <c r="T32" s="295"/>
      <c r="U32" s="453"/>
      <c r="V32" s="295"/>
      <c r="W32" s="453"/>
      <c r="X32" s="295"/>
      <c r="Y32" s="453"/>
      <c r="Z32" s="295"/>
      <c r="AA32" s="453"/>
      <c r="AB32" s="295"/>
      <c r="AC32" s="453"/>
    </row>
    <row r="33" spans="1:31" ht="23.25">
      <c r="A33" s="55"/>
      <c r="B33" s="810" t="s">
        <v>754</v>
      </c>
      <c r="C33" s="810"/>
      <c r="D33" s="810"/>
      <c r="E33" s="810"/>
      <c r="F33" s="453"/>
      <c r="G33" s="295"/>
      <c r="H33" s="295"/>
      <c r="I33" s="453"/>
      <c r="J33" s="295"/>
      <c r="K33" s="453"/>
      <c r="L33" s="295"/>
      <c r="M33" s="453"/>
      <c r="N33" s="295"/>
      <c r="O33" s="453"/>
      <c r="P33" s="295"/>
      <c r="Q33" s="453"/>
      <c r="R33" s="295"/>
      <c r="S33" s="453"/>
      <c r="T33" s="295"/>
      <c r="U33" s="453"/>
      <c r="V33" s="295"/>
      <c r="W33" s="453"/>
      <c r="X33" s="295"/>
      <c r="Y33" s="453"/>
      <c r="Z33" s="295"/>
      <c r="AA33" s="453"/>
      <c r="AB33" s="295"/>
      <c r="AC33" s="453"/>
    </row>
    <row r="34" spans="1:31" ht="23.25">
      <c r="A34" s="55"/>
      <c r="B34" s="453"/>
      <c r="C34" s="453"/>
      <c r="D34" s="453"/>
      <c r="E34" s="453"/>
      <c r="F34" s="453"/>
      <c r="G34" s="295"/>
      <c r="H34" s="295"/>
      <c r="I34" s="453"/>
      <c r="J34" s="295"/>
      <c r="K34" s="453"/>
      <c r="L34" s="295"/>
      <c r="M34" s="453"/>
      <c r="N34" s="295"/>
      <c r="O34" s="453"/>
      <c r="P34" s="295"/>
      <c r="Q34" s="453"/>
      <c r="R34" s="295"/>
      <c r="S34" s="453"/>
      <c r="T34" s="295"/>
      <c r="U34" s="453"/>
      <c r="V34" s="295"/>
      <c r="W34" s="453"/>
      <c r="X34" s="295"/>
      <c r="Y34" s="453"/>
      <c r="Z34" s="295"/>
      <c r="AA34" s="453"/>
      <c r="AB34" s="295"/>
      <c r="AC34" s="453"/>
    </row>
    <row r="35" spans="1:31" ht="18" customHeight="1">
      <c r="A35" s="740" t="s">
        <v>940</v>
      </c>
      <c r="B35" s="740" t="s">
        <v>941</v>
      </c>
      <c r="C35" s="740" t="s">
        <v>942</v>
      </c>
      <c r="D35" s="740" t="s">
        <v>944</v>
      </c>
      <c r="E35" s="740" t="s">
        <v>945</v>
      </c>
      <c r="F35" s="740" t="s">
        <v>1139</v>
      </c>
      <c r="G35" s="743" t="s">
        <v>946</v>
      </c>
      <c r="H35" s="840" t="s">
        <v>947</v>
      </c>
      <c r="I35" s="838" t="s">
        <v>948</v>
      </c>
      <c r="J35" s="765" t="s">
        <v>928</v>
      </c>
      <c r="K35" s="766"/>
      <c r="L35" s="751" t="s">
        <v>929</v>
      </c>
      <c r="M35" s="764"/>
      <c r="N35" s="764"/>
      <c r="O35" s="764"/>
      <c r="P35" s="764"/>
      <c r="Q35" s="764"/>
      <c r="R35" s="764"/>
      <c r="S35" s="764"/>
      <c r="T35" s="764"/>
      <c r="U35" s="764"/>
      <c r="V35" s="764"/>
      <c r="W35" s="764"/>
      <c r="X35" s="764"/>
      <c r="Y35" s="764"/>
      <c r="Z35" s="764"/>
      <c r="AA35" s="764"/>
      <c r="AB35" s="764"/>
      <c r="AC35" s="752"/>
    </row>
    <row r="36" spans="1:31" ht="18">
      <c r="A36" s="741"/>
      <c r="B36" s="741"/>
      <c r="C36" s="741"/>
      <c r="D36" s="741"/>
      <c r="E36" s="741"/>
      <c r="F36" s="816"/>
      <c r="G36" s="744"/>
      <c r="H36" s="841"/>
      <c r="I36" s="839"/>
      <c r="J36" s="767"/>
      <c r="K36" s="768"/>
      <c r="L36" s="808" t="s">
        <v>930</v>
      </c>
      <c r="M36" s="809"/>
      <c r="N36" s="808" t="s">
        <v>931</v>
      </c>
      <c r="O36" s="809"/>
      <c r="P36" s="808" t="s">
        <v>932</v>
      </c>
      <c r="Q36" s="809"/>
      <c r="R36" s="808" t="s">
        <v>933</v>
      </c>
      <c r="S36" s="809"/>
      <c r="T36" s="808" t="s">
        <v>934</v>
      </c>
      <c r="U36" s="809"/>
      <c r="V36" s="808" t="s">
        <v>935</v>
      </c>
      <c r="W36" s="809"/>
      <c r="X36" s="808" t="s">
        <v>936</v>
      </c>
      <c r="Y36" s="809"/>
      <c r="Z36" s="808" t="s">
        <v>950</v>
      </c>
      <c r="AA36" s="809"/>
      <c r="AB36" s="808" t="s">
        <v>951</v>
      </c>
      <c r="AC36" s="809"/>
    </row>
    <row r="37" spans="1:31" ht="54" customHeight="1">
      <c r="A37" s="742"/>
      <c r="B37" s="742"/>
      <c r="C37" s="742"/>
      <c r="D37" s="742"/>
      <c r="E37" s="742"/>
      <c r="F37" s="817"/>
      <c r="G37" s="745"/>
      <c r="H37" s="449" t="s">
        <v>126</v>
      </c>
      <c r="I37" s="451" t="s">
        <v>938</v>
      </c>
      <c r="J37" s="416" t="s">
        <v>937</v>
      </c>
      <c r="K37" s="65" t="s">
        <v>949</v>
      </c>
      <c r="L37" s="416" t="s">
        <v>937</v>
      </c>
      <c r="M37" s="65" t="s">
        <v>949</v>
      </c>
      <c r="N37" s="416" t="s">
        <v>937</v>
      </c>
      <c r="O37" s="65" t="s">
        <v>949</v>
      </c>
      <c r="P37" s="416" t="s">
        <v>937</v>
      </c>
      <c r="Q37" s="65" t="s">
        <v>949</v>
      </c>
      <c r="R37" s="416" t="s">
        <v>937</v>
      </c>
      <c r="S37" s="65" t="s">
        <v>949</v>
      </c>
      <c r="T37" s="416" t="s">
        <v>937</v>
      </c>
      <c r="U37" s="65" t="s">
        <v>949</v>
      </c>
      <c r="V37" s="416" t="s">
        <v>937</v>
      </c>
      <c r="W37" s="65" t="s">
        <v>949</v>
      </c>
      <c r="X37" s="416" t="s">
        <v>937</v>
      </c>
      <c r="Y37" s="65" t="s">
        <v>949</v>
      </c>
      <c r="Z37" s="416" t="s">
        <v>937</v>
      </c>
      <c r="AA37" s="65" t="s">
        <v>949</v>
      </c>
      <c r="AB37" s="416" t="s">
        <v>937</v>
      </c>
      <c r="AC37" s="65" t="s">
        <v>949</v>
      </c>
    </row>
    <row r="38" spans="1:31" s="10" customFormat="1" ht="18">
      <c r="A38" s="32">
        <v>1</v>
      </c>
      <c r="B38" s="51" t="s">
        <v>755</v>
      </c>
      <c r="C38" s="200" t="s">
        <v>1667</v>
      </c>
      <c r="D38" s="200" t="s">
        <v>756</v>
      </c>
      <c r="E38" s="200" t="s">
        <v>958</v>
      </c>
      <c r="F38" s="200" t="s">
        <v>1222</v>
      </c>
      <c r="G38" s="203">
        <v>902</v>
      </c>
      <c r="H38" s="203">
        <v>874</v>
      </c>
      <c r="I38" s="33">
        <f>H38/G38*100</f>
        <v>96.895787139689588</v>
      </c>
      <c r="J38" s="658">
        <v>34</v>
      </c>
      <c r="K38" s="33">
        <f>J38/H38*100</f>
        <v>3.8901601830663615</v>
      </c>
      <c r="L38" s="32">
        <v>3</v>
      </c>
      <c r="M38" s="33">
        <f>L38/H38*100</f>
        <v>0.34324942791762014</v>
      </c>
      <c r="N38" s="32">
        <v>1</v>
      </c>
      <c r="O38" s="33">
        <f>N38/H38*100</f>
        <v>0.11441647597254005</v>
      </c>
      <c r="P38" s="32">
        <v>0</v>
      </c>
      <c r="Q38" s="33">
        <f>P38/H38*100</f>
        <v>0</v>
      </c>
      <c r="R38" s="32">
        <v>0</v>
      </c>
      <c r="S38" s="33">
        <f>R38/H38*100</f>
        <v>0</v>
      </c>
      <c r="T38" s="32">
        <v>7</v>
      </c>
      <c r="U38" s="33">
        <f>T38/H38*100</f>
        <v>0.8009153318077803</v>
      </c>
      <c r="V38" s="32">
        <v>9</v>
      </c>
      <c r="W38" s="33">
        <f>V38/H38*100</f>
        <v>1.0297482837528604</v>
      </c>
      <c r="X38" s="32">
        <v>0</v>
      </c>
      <c r="Y38" s="33">
        <f>X38/H38*100</f>
        <v>0</v>
      </c>
      <c r="Z38" s="509">
        <v>2</v>
      </c>
      <c r="AA38" s="33">
        <f>Z38/H38*100</f>
        <v>0.2288329519450801</v>
      </c>
      <c r="AB38" s="509">
        <v>0</v>
      </c>
      <c r="AC38" s="33">
        <f>AB38/H38*100</f>
        <v>0</v>
      </c>
      <c r="AD38" s="151">
        <v>1</v>
      </c>
      <c r="AE38" s="152">
        <v>1</v>
      </c>
    </row>
    <row r="39" spans="1:31" s="10" customFormat="1" ht="18.75" thickBot="1">
      <c r="A39" s="32">
        <v>2</v>
      </c>
      <c r="B39" s="51" t="s">
        <v>757</v>
      </c>
      <c r="C39" s="32" t="s">
        <v>758</v>
      </c>
      <c r="D39" s="32" t="s">
        <v>759</v>
      </c>
      <c r="E39" s="32" t="s">
        <v>760</v>
      </c>
      <c r="F39" s="200" t="s">
        <v>1222</v>
      </c>
      <c r="G39" s="203">
        <v>1022</v>
      </c>
      <c r="H39" s="203">
        <v>463</v>
      </c>
      <c r="I39" s="33">
        <f>H39/G39*100</f>
        <v>45.303326810176124</v>
      </c>
      <c r="J39" s="658">
        <v>8</v>
      </c>
      <c r="K39" s="33">
        <f>J39/H39*100</f>
        <v>1.7278617710583155</v>
      </c>
      <c r="L39" s="32">
        <v>0</v>
      </c>
      <c r="M39" s="33">
        <f>L39/H39*100</f>
        <v>0</v>
      </c>
      <c r="N39" s="32">
        <v>2</v>
      </c>
      <c r="O39" s="33">
        <f>N39/H39*100</f>
        <v>0.43196544276457888</v>
      </c>
      <c r="P39" s="32">
        <v>0</v>
      </c>
      <c r="Q39" s="33">
        <f>P39/H39*100</f>
        <v>0</v>
      </c>
      <c r="R39" s="32">
        <v>0</v>
      </c>
      <c r="S39" s="33">
        <f>R39/H39*100</f>
        <v>0</v>
      </c>
      <c r="T39" s="32">
        <v>0</v>
      </c>
      <c r="U39" s="33">
        <f>T39/H39*100</f>
        <v>0</v>
      </c>
      <c r="V39" s="32">
        <v>6</v>
      </c>
      <c r="W39" s="33">
        <f>V39/H39*100</f>
        <v>1.2958963282937366</v>
      </c>
      <c r="X39" s="32">
        <v>0</v>
      </c>
      <c r="Y39" s="33">
        <f>X39/H39*100</f>
        <v>0</v>
      </c>
      <c r="Z39" s="509">
        <v>0</v>
      </c>
      <c r="AA39" s="33">
        <f>Z39/H39*100</f>
        <v>0</v>
      </c>
      <c r="AB39" s="509">
        <v>0</v>
      </c>
      <c r="AC39" s="33">
        <f>AB39/H39*100</f>
        <v>0</v>
      </c>
      <c r="AD39" s="151">
        <v>1</v>
      </c>
      <c r="AE39" s="152">
        <v>1</v>
      </c>
    </row>
    <row r="40" spans="1:31" ht="19.5" thickTop="1" thickBot="1">
      <c r="A40" s="769" t="s">
        <v>123</v>
      </c>
      <c r="B40" s="771"/>
      <c r="C40" s="771"/>
      <c r="D40" s="771"/>
      <c r="E40" s="771"/>
      <c r="F40" s="772"/>
      <c r="G40" s="66">
        <f>SUM(G38:G39)</f>
        <v>1924</v>
      </c>
      <c r="H40" s="66">
        <f>SUM(H38:H39)</f>
        <v>1337</v>
      </c>
      <c r="I40" s="67">
        <f>H40/G40*100</f>
        <v>69.490644490644499</v>
      </c>
      <c r="J40" s="66">
        <f>SUM(J38:J39)</f>
        <v>42</v>
      </c>
      <c r="K40" s="67">
        <f>J40/H40*100</f>
        <v>3.1413612565445024</v>
      </c>
      <c r="L40" s="66">
        <f>SUM(L38:L39)</f>
        <v>3</v>
      </c>
      <c r="M40" s="67">
        <f>L40/H40*100</f>
        <v>0.22438294689603588</v>
      </c>
      <c r="N40" s="66">
        <f>SUM(N38:N39)</f>
        <v>3</v>
      </c>
      <c r="O40" s="67">
        <f>N40/H40*100</f>
        <v>0.22438294689603588</v>
      </c>
      <c r="P40" s="66">
        <f>SUM(P38:P39)</f>
        <v>0</v>
      </c>
      <c r="Q40" s="67">
        <f>P40/H40*100</f>
        <v>0</v>
      </c>
      <c r="R40" s="66">
        <f>SUM(R38:R39)</f>
        <v>0</v>
      </c>
      <c r="S40" s="67">
        <f>R40/H40*100</f>
        <v>0</v>
      </c>
      <c r="T40" s="66">
        <f>SUM(T38:T39)</f>
        <v>7</v>
      </c>
      <c r="U40" s="67">
        <f>T40/H40*100</f>
        <v>0.52356020942408377</v>
      </c>
      <c r="V40" s="66">
        <f>SUM(V38:V39)</f>
        <v>15</v>
      </c>
      <c r="W40" s="67">
        <f>V40/H40*100</f>
        <v>1.1219147344801794</v>
      </c>
      <c r="X40" s="66">
        <f>SUM(X38:X39)</f>
        <v>0</v>
      </c>
      <c r="Y40" s="67">
        <f>X40/H40*100</f>
        <v>0</v>
      </c>
      <c r="Z40" s="66">
        <f>SUM(Z38:Z39)</f>
        <v>2</v>
      </c>
      <c r="AA40" s="67">
        <f>Z40/H40*100</f>
        <v>0.14958863126402394</v>
      </c>
      <c r="AB40" s="66">
        <f>SUM(AB38:AB39)</f>
        <v>0</v>
      </c>
      <c r="AC40" s="67">
        <f>AB40/H40*100</f>
        <v>0</v>
      </c>
    </row>
    <row r="41" spans="1:31" ht="13.5" thickTop="1"/>
    <row r="54" spans="1:31" ht="26.25">
      <c r="A54" s="859" t="s">
        <v>2405</v>
      </c>
      <c r="B54" s="859"/>
      <c r="C54" s="859"/>
      <c r="D54" s="859"/>
      <c r="E54" s="859"/>
      <c r="F54" s="859"/>
      <c r="G54" s="859"/>
      <c r="H54" s="859"/>
      <c r="I54" s="859"/>
      <c r="J54" s="859"/>
      <c r="K54" s="859"/>
      <c r="L54" s="859"/>
      <c r="M54" s="859"/>
      <c r="N54" s="859"/>
      <c r="O54" s="859"/>
      <c r="P54" s="859"/>
      <c r="Q54" s="859"/>
      <c r="R54" s="859"/>
      <c r="S54" s="859"/>
      <c r="T54" s="859"/>
      <c r="U54" s="859"/>
      <c r="V54" s="859"/>
      <c r="W54" s="859"/>
      <c r="X54" s="859"/>
      <c r="Y54" s="859"/>
      <c r="Z54" s="859"/>
      <c r="AA54" s="859"/>
      <c r="AB54" s="859"/>
      <c r="AC54" s="859"/>
    </row>
    <row r="55" spans="1:31" ht="23.25">
      <c r="A55" s="810" t="s">
        <v>133</v>
      </c>
      <c r="B55" s="810"/>
      <c r="C55" s="810"/>
      <c r="D55" s="810"/>
      <c r="E55" s="810"/>
      <c r="F55" s="810"/>
      <c r="G55" s="810"/>
      <c r="H55" s="810"/>
      <c r="I55" s="810"/>
      <c r="J55" s="810"/>
      <c r="K55" s="810"/>
      <c r="L55" s="810"/>
      <c r="M55" s="810"/>
      <c r="N55" s="810"/>
      <c r="O55" s="810"/>
      <c r="P55" s="810"/>
      <c r="Q55" s="810"/>
      <c r="R55" s="810"/>
      <c r="S55" s="810"/>
      <c r="T55" s="810"/>
      <c r="U55" s="810"/>
      <c r="V55" s="810"/>
      <c r="W55" s="810"/>
      <c r="X55" s="810"/>
      <c r="Y55" s="810"/>
      <c r="Z55" s="810"/>
      <c r="AA55" s="810"/>
      <c r="AB55" s="810"/>
      <c r="AC55" s="810"/>
    </row>
    <row r="56" spans="1:31" ht="23.25">
      <c r="A56" s="453"/>
      <c r="B56" s="453"/>
      <c r="C56" s="453"/>
      <c r="D56" s="453"/>
      <c r="E56" s="453"/>
      <c r="F56" s="453"/>
      <c r="G56" s="295"/>
      <c r="H56" s="295"/>
      <c r="I56" s="453"/>
      <c r="J56" s="295"/>
      <c r="K56" s="453"/>
      <c r="L56" s="295"/>
      <c r="M56" s="453"/>
      <c r="N56" s="295"/>
      <c r="O56" s="453"/>
      <c r="P56" s="295"/>
      <c r="Q56" s="453"/>
      <c r="R56" s="295"/>
      <c r="S56" s="453"/>
      <c r="T56" s="295"/>
      <c r="U56" s="453"/>
      <c r="V56" s="295"/>
      <c r="W56" s="453"/>
      <c r="X56" s="295"/>
      <c r="Y56" s="453"/>
      <c r="Z56" s="295"/>
      <c r="AA56" s="453"/>
      <c r="AB56" s="295"/>
      <c r="AC56" s="453"/>
    </row>
    <row r="57" spans="1:31" ht="23.25">
      <c r="A57" s="55"/>
      <c r="B57" s="863" t="s">
        <v>747</v>
      </c>
      <c r="C57" s="863"/>
      <c r="D57" s="863"/>
      <c r="E57" s="863"/>
      <c r="F57" s="863"/>
      <c r="G57" s="863"/>
      <c r="H57" s="863"/>
      <c r="I57" s="863"/>
      <c r="J57" s="863"/>
      <c r="K57" s="863"/>
      <c r="L57" s="863"/>
      <c r="M57" s="863"/>
      <c r="N57" s="863"/>
      <c r="O57" s="863"/>
      <c r="P57" s="863"/>
      <c r="Q57" s="863"/>
      <c r="R57" s="863"/>
      <c r="S57" s="863"/>
      <c r="T57" s="863"/>
      <c r="U57" s="863"/>
      <c r="V57" s="863"/>
      <c r="W57" s="863"/>
      <c r="X57" s="863"/>
      <c r="Y57" s="863"/>
      <c r="Z57" s="863"/>
      <c r="AA57" s="863"/>
      <c r="AB57" s="863"/>
      <c r="AC57" s="863"/>
    </row>
    <row r="58" spans="1:31" ht="23.25">
      <c r="A58" s="55" t="s">
        <v>719</v>
      </c>
      <c r="B58" s="454" t="s">
        <v>917</v>
      </c>
      <c r="C58" s="453"/>
      <c r="D58" s="453"/>
      <c r="E58" s="453"/>
      <c r="F58" s="453"/>
      <c r="G58" s="557"/>
      <c r="H58" s="557"/>
      <c r="I58" s="454"/>
      <c r="J58" s="295"/>
      <c r="K58" s="453"/>
      <c r="L58" s="295"/>
      <c r="M58" s="453"/>
      <c r="N58" s="295"/>
      <c r="O58" s="453"/>
      <c r="P58" s="295"/>
      <c r="Q58" s="453"/>
      <c r="R58" s="295"/>
      <c r="S58" s="453"/>
      <c r="T58" s="295"/>
      <c r="U58" s="453"/>
      <c r="V58" s="295"/>
      <c r="W58" s="453"/>
      <c r="X58" s="295"/>
      <c r="Y58" s="453"/>
      <c r="Z58" s="295"/>
      <c r="AA58" s="453"/>
      <c r="AB58" s="295"/>
      <c r="AC58" s="453"/>
    </row>
    <row r="59" spans="1:31" ht="23.25">
      <c r="A59" s="55"/>
      <c r="B59" s="810" t="s">
        <v>761</v>
      </c>
      <c r="C59" s="810"/>
      <c r="D59" s="810"/>
      <c r="E59" s="810"/>
      <c r="F59" s="453"/>
      <c r="G59" s="295"/>
      <c r="H59" s="295"/>
      <c r="I59" s="453"/>
      <c r="J59" s="295"/>
      <c r="K59" s="453"/>
      <c r="L59" s="295"/>
      <c r="M59" s="453"/>
      <c r="N59" s="295"/>
      <c r="O59" s="453"/>
      <c r="P59" s="295"/>
      <c r="Q59" s="453"/>
      <c r="R59" s="295"/>
      <c r="S59" s="453"/>
      <c r="T59" s="295"/>
      <c r="U59" s="453"/>
      <c r="V59" s="295"/>
      <c r="W59" s="453"/>
      <c r="X59" s="295"/>
      <c r="Y59" s="453"/>
      <c r="Z59" s="295"/>
      <c r="AA59" s="453"/>
      <c r="AB59" s="295"/>
      <c r="AC59" s="453"/>
    </row>
    <row r="60" spans="1:31" ht="23.25">
      <c r="A60" s="55"/>
      <c r="B60" s="453"/>
      <c r="C60" s="453"/>
      <c r="D60" s="453"/>
      <c r="E60" s="453"/>
      <c r="F60" s="453"/>
      <c r="G60" s="295"/>
      <c r="H60" s="295"/>
      <c r="I60" s="453"/>
      <c r="J60" s="295"/>
      <c r="K60" s="453"/>
      <c r="L60" s="295"/>
      <c r="M60" s="453"/>
      <c r="N60" s="295"/>
      <c r="O60" s="453"/>
      <c r="P60" s="295"/>
      <c r="Q60" s="453"/>
      <c r="R60" s="295"/>
      <c r="S60" s="453"/>
      <c r="T60" s="295"/>
      <c r="U60" s="453"/>
      <c r="V60" s="295"/>
      <c r="W60" s="453"/>
      <c r="X60" s="295"/>
      <c r="Y60" s="453"/>
      <c r="Z60" s="295"/>
      <c r="AA60" s="453"/>
      <c r="AB60" s="295"/>
      <c r="AC60" s="453"/>
    </row>
    <row r="61" spans="1:31" ht="18" customHeight="1">
      <c r="A61" s="740" t="s">
        <v>940</v>
      </c>
      <c r="B61" s="740" t="s">
        <v>941</v>
      </c>
      <c r="C61" s="740" t="s">
        <v>942</v>
      </c>
      <c r="D61" s="740" t="s">
        <v>944</v>
      </c>
      <c r="E61" s="740" t="s">
        <v>945</v>
      </c>
      <c r="F61" s="740" t="s">
        <v>1139</v>
      </c>
      <c r="G61" s="743" t="s">
        <v>946</v>
      </c>
      <c r="H61" s="840" t="s">
        <v>947</v>
      </c>
      <c r="I61" s="838" t="s">
        <v>948</v>
      </c>
      <c r="J61" s="765" t="s">
        <v>928</v>
      </c>
      <c r="K61" s="766"/>
      <c r="L61" s="751" t="s">
        <v>929</v>
      </c>
      <c r="M61" s="764"/>
      <c r="N61" s="764"/>
      <c r="O61" s="764"/>
      <c r="P61" s="764"/>
      <c r="Q61" s="764"/>
      <c r="R61" s="764"/>
      <c r="S61" s="764"/>
      <c r="T61" s="764"/>
      <c r="U61" s="764"/>
      <c r="V61" s="764"/>
      <c r="W61" s="764"/>
      <c r="X61" s="764"/>
      <c r="Y61" s="764"/>
      <c r="Z61" s="764"/>
      <c r="AA61" s="764"/>
      <c r="AB61" s="764"/>
      <c r="AC61" s="752"/>
    </row>
    <row r="62" spans="1:31" ht="18">
      <c r="A62" s="741"/>
      <c r="B62" s="741"/>
      <c r="C62" s="741"/>
      <c r="D62" s="741"/>
      <c r="E62" s="741"/>
      <c r="F62" s="816"/>
      <c r="G62" s="744"/>
      <c r="H62" s="841"/>
      <c r="I62" s="839"/>
      <c r="J62" s="767"/>
      <c r="K62" s="768"/>
      <c r="L62" s="808" t="s">
        <v>930</v>
      </c>
      <c r="M62" s="809"/>
      <c r="N62" s="808" t="s">
        <v>931</v>
      </c>
      <c r="O62" s="809"/>
      <c r="P62" s="808" t="s">
        <v>932</v>
      </c>
      <c r="Q62" s="809"/>
      <c r="R62" s="808" t="s">
        <v>933</v>
      </c>
      <c r="S62" s="809"/>
      <c r="T62" s="808" t="s">
        <v>934</v>
      </c>
      <c r="U62" s="809"/>
      <c r="V62" s="808" t="s">
        <v>935</v>
      </c>
      <c r="W62" s="809"/>
      <c r="X62" s="808" t="s">
        <v>936</v>
      </c>
      <c r="Y62" s="809"/>
      <c r="Z62" s="808" t="s">
        <v>950</v>
      </c>
      <c r="AA62" s="809"/>
      <c r="AB62" s="808" t="s">
        <v>951</v>
      </c>
      <c r="AC62" s="809"/>
    </row>
    <row r="63" spans="1:31" ht="54" customHeight="1">
      <c r="A63" s="742"/>
      <c r="B63" s="742"/>
      <c r="C63" s="742"/>
      <c r="D63" s="742"/>
      <c r="E63" s="742"/>
      <c r="F63" s="817"/>
      <c r="G63" s="745"/>
      <c r="H63" s="449" t="s">
        <v>126</v>
      </c>
      <c r="I63" s="451" t="s">
        <v>938</v>
      </c>
      <c r="J63" s="416" t="s">
        <v>937</v>
      </c>
      <c r="K63" s="65" t="s">
        <v>949</v>
      </c>
      <c r="L63" s="416" t="s">
        <v>937</v>
      </c>
      <c r="M63" s="65" t="s">
        <v>949</v>
      </c>
      <c r="N63" s="416" t="s">
        <v>937</v>
      </c>
      <c r="O63" s="65" t="s">
        <v>949</v>
      </c>
      <c r="P63" s="416" t="s">
        <v>937</v>
      </c>
      <c r="Q63" s="65" t="s">
        <v>949</v>
      </c>
      <c r="R63" s="416" t="s">
        <v>937</v>
      </c>
      <c r="S63" s="65" t="s">
        <v>949</v>
      </c>
      <c r="T63" s="416" t="s">
        <v>937</v>
      </c>
      <c r="U63" s="65" t="s">
        <v>949</v>
      </c>
      <c r="V63" s="416" t="s">
        <v>937</v>
      </c>
      <c r="W63" s="65" t="s">
        <v>949</v>
      </c>
      <c r="X63" s="416" t="s">
        <v>937</v>
      </c>
      <c r="Y63" s="65" t="s">
        <v>949</v>
      </c>
      <c r="Z63" s="416" t="s">
        <v>937</v>
      </c>
      <c r="AA63" s="65" t="s">
        <v>949</v>
      </c>
      <c r="AB63" s="416" t="s">
        <v>937</v>
      </c>
      <c r="AC63" s="65" t="s">
        <v>949</v>
      </c>
    </row>
    <row r="64" spans="1:31" s="7" customFormat="1" ht="18">
      <c r="A64" s="32">
        <v>1</v>
      </c>
      <c r="B64" s="51" t="s">
        <v>762</v>
      </c>
      <c r="C64" s="200" t="s">
        <v>763</v>
      </c>
      <c r="D64" s="200" t="s">
        <v>764</v>
      </c>
      <c r="E64" s="200" t="s">
        <v>765</v>
      </c>
      <c r="F64" s="200" t="s">
        <v>766</v>
      </c>
      <c r="G64" s="149">
        <v>284</v>
      </c>
      <c r="H64" s="150">
        <v>240</v>
      </c>
      <c r="I64" s="262">
        <f>H64*100/G64</f>
        <v>84.507042253521121</v>
      </c>
      <c r="J64" s="148">
        <v>0</v>
      </c>
      <c r="K64" s="262">
        <f>J64*100/H64</f>
        <v>0</v>
      </c>
      <c r="L64" s="263">
        <v>0</v>
      </c>
      <c r="M64" s="264">
        <f>L64*100/H64</f>
        <v>0</v>
      </c>
      <c r="N64" s="263">
        <v>0</v>
      </c>
      <c r="O64" s="264">
        <f>N64*100/H64</f>
        <v>0</v>
      </c>
      <c r="P64" s="263">
        <v>0</v>
      </c>
      <c r="Q64" s="264">
        <f>P64*100/H64</f>
        <v>0</v>
      </c>
      <c r="R64" s="263">
        <v>0</v>
      </c>
      <c r="S64" s="264">
        <f>R64*100/H64</f>
        <v>0</v>
      </c>
      <c r="T64" s="263">
        <v>0</v>
      </c>
      <c r="U64" s="264">
        <f>T64*100/H64</f>
        <v>0</v>
      </c>
      <c r="V64" s="263">
        <v>0</v>
      </c>
      <c r="W64" s="264">
        <f>V64*100/H64</f>
        <v>0</v>
      </c>
      <c r="X64" s="263">
        <v>0</v>
      </c>
      <c r="Y64" s="264">
        <f>X64*100/H64</f>
        <v>0</v>
      </c>
      <c r="Z64" s="263">
        <v>0</v>
      </c>
      <c r="AA64" s="264">
        <f>Z64*100/H64</f>
        <v>0</v>
      </c>
      <c r="AB64" s="263">
        <v>0</v>
      </c>
      <c r="AC64" s="657">
        <f>AB64*100/H64</f>
        <v>0</v>
      </c>
      <c r="AD64" s="7">
        <v>1</v>
      </c>
      <c r="AE64" s="7">
        <v>1</v>
      </c>
    </row>
    <row r="65" spans="1:31" s="7" customFormat="1" ht="18">
      <c r="A65" s="319">
        <v>2</v>
      </c>
      <c r="B65" s="320" t="s">
        <v>767</v>
      </c>
      <c r="C65" s="319" t="s">
        <v>768</v>
      </c>
      <c r="D65" s="319" t="s">
        <v>769</v>
      </c>
      <c r="E65" s="200" t="s">
        <v>765</v>
      </c>
      <c r="F65" s="200" t="s">
        <v>766</v>
      </c>
      <c r="G65" s="149">
        <v>82</v>
      </c>
      <c r="H65" s="150">
        <v>73</v>
      </c>
      <c r="I65" s="262">
        <f>H65*100/G65</f>
        <v>89.024390243902445</v>
      </c>
      <c r="J65" s="148">
        <v>0</v>
      </c>
      <c r="K65" s="262">
        <f>J65*100/H65</f>
        <v>0</v>
      </c>
      <c r="L65" s="263">
        <v>0</v>
      </c>
      <c r="M65" s="264">
        <f>L65*100/H65</f>
        <v>0</v>
      </c>
      <c r="N65" s="263">
        <v>0</v>
      </c>
      <c r="O65" s="264">
        <f>N65*100/H65</f>
        <v>0</v>
      </c>
      <c r="P65" s="263">
        <v>0</v>
      </c>
      <c r="Q65" s="264">
        <f>P65*100/H65</f>
        <v>0</v>
      </c>
      <c r="R65" s="263">
        <v>0</v>
      </c>
      <c r="S65" s="264">
        <f>R65*100/H65</f>
        <v>0</v>
      </c>
      <c r="T65" s="263">
        <v>0</v>
      </c>
      <c r="U65" s="264">
        <f>T65*100/H65</f>
        <v>0</v>
      </c>
      <c r="V65" s="263">
        <v>0</v>
      </c>
      <c r="W65" s="264">
        <f>V65*100/H65</f>
        <v>0</v>
      </c>
      <c r="X65" s="263">
        <v>0</v>
      </c>
      <c r="Y65" s="264">
        <f>X65*100/H65</f>
        <v>0</v>
      </c>
      <c r="Z65" s="263">
        <v>0</v>
      </c>
      <c r="AA65" s="264">
        <f>Z65*100/H65</f>
        <v>0</v>
      </c>
      <c r="AB65" s="263">
        <v>0</v>
      </c>
      <c r="AC65" s="657">
        <f>AB65*100/H65</f>
        <v>0</v>
      </c>
      <c r="AD65" s="7">
        <v>1</v>
      </c>
      <c r="AE65" s="7">
        <v>1</v>
      </c>
    </row>
    <row r="66" spans="1:31" s="7" customFormat="1" ht="18.75" thickBot="1">
      <c r="A66" s="32">
        <v>3</v>
      </c>
      <c r="B66" s="51" t="s">
        <v>770</v>
      </c>
      <c r="C66" s="32" t="s">
        <v>771</v>
      </c>
      <c r="D66" s="32" t="s">
        <v>772</v>
      </c>
      <c r="E66" s="200" t="s">
        <v>765</v>
      </c>
      <c r="F66" s="200" t="s">
        <v>766</v>
      </c>
      <c r="G66" s="149">
        <v>88</v>
      </c>
      <c r="H66" s="149">
        <v>76</v>
      </c>
      <c r="I66" s="670">
        <f>H66*100/G66</f>
        <v>86.36363636363636</v>
      </c>
      <c r="J66" s="671">
        <v>0</v>
      </c>
      <c r="K66" s="670">
        <f>J66*100/H66</f>
        <v>0</v>
      </c>
      <c r="L66" s="672">
        <v>0</v>
      </c>
      <c r="M66" s="673">
        <f>L66*100/H66</f>
        <v>0</v>
      </c>
      <c r="N66" s="672">
        <v>0</v>
      </c>
      <c r="O66" s="673">
        <f>N66*100/H66</f>
        <v>0</v>
      </c>
      <c r="P66" s="672">
        <v>0</v>
      </c>
      <c r="Q66" s="673">
        <f>P66*100/H66</f>
        <v>0</v>
      </c>
      <c r="R66" s="672">
        <v>0</v>
      </c>
      <c r="S66" s="673">
        <f>R66*100/H66</f>
        <v>0</v>
      </c>
      <c r="T66" s="672">
        <v>0</v>
      </c>
      <c r="U66" s="673">
        <f>T66*100/H66</f>
        <v>0</v>
      </c>
      <c r="V66" s="672">
        <v>0</v>
      </c>
      <c r="W66" s="673">
        <f>V66*100/H66</f>
        <v>0</v>
      </c>
      <c r="X66" s="672">
        <v>0</v>
      </c>
      <c r="Y66" s="673">
        <f>X66*100/H66</f>
        <v>0</v>
      </c>
      <c r="Z66" s="672">
        <v>0</v>
      </c>
      <c r="AA66" s="673">
        <f>Z66*100/H66</f>
        <v>0</v>
      </c>
      <c r="AB66" s="672">
        <v>0</v>
      </c>
      <c r="AC66" s="674">
        <f>AB66*100/H66</f>
        <v>0</v>
      </c>
      <c r="AD66" s="7">
        <v>1</v>
      </c>
      <c r="AE66" s="7">
        <v>1</v>
      </c>
    </row>
    <row r="67" spans="1:31" ht="19.5" thickTop="1" thickBot="1">
      <c r="A67" s="769" t="s">
        <v>123</v>
      </c>
      <c r="B67" s="771"/>
      <c r="C67" s="771"/>
      <c r="D67" s="771"/>
      <c r="E67" s="771"/>
      <c r="F67" s="772"/>
      <c r="G67" s="175">
        <f>SUM(G64:G66)</f>
        <v>454</v>
      </c>
      <c r="H67" s="175">
        <f>SUM(H64:H66)</f>
        <v>389</v>
      </c>
      <c r="I67" s="171">
        <f>H67/G67*100</f>
        <v>85.682819383259911</v>
      </c>
      <c r="J67" s="175">
        <f>SUM(J64:J66)</f>
        <v>0</v>
      </c>
      <c r="K67" s="171">
        <f>J67/H67*100</f>
        <v>0</v>
      </c>
      <c r="L67" s="175">
        <f>SUM(L64:L66)</f>
        <v>0</v>
      </c>
      <c r="M67" s="171">
        <f>L67/H67*100</f>
        <v>0</v>
      </c>
      <c r="N67" s="175">
        <f>SUM(N64:N66)</f>
        <v>0</v>
      </c>
      <c r="O67" s="171">
        <f>N67/H67*100</f>
        <v>0</v>
      </c>
      <c r="P67" s="175">
        <f>SUM(P64:P66)</f>
        <v>0</v>
      </c>
      <c r="Q67" s="171">
        <f>P67/H67*100</f>
        <v>0</v>
      </c>
      <c r="R67" s="175">
        <f>SUM(R64:R66)</f>
        <v>0</v>
      </c>
      <c r="S67" s="171">
        <f>R67/H67*100</f>
        <v>0</v>
      </c>
      <c r="T67" s="175">
        <f>SUM(T64:T66)</f>
        <v>0</v>
      </c>
      <c r="U67" s="171">
        <f>T67/H67*100</f>
        <v>0</v>
      </c>
      <c r="V67" s="175">
        <f>SUM(V64:V66)</f>
        <v>0</v>
      </c>
      <c r="W67" s="171">
        <f>V67/H67*100</f>
        <v>0</v>
      </c>
      <c r="X67" s="175">
        <f>SUM(X64:X66)</f>
        <v>0</v>
      </c>
      <c r="Y67" s="171">
        <f>X67/H67*100</f>
        <v>0</v>
      </c>
      <c r="Z67" s="175">
        <f>SUM(Z64:Z66)</f>
        <v>0</v>
      </c>
      <c r="AA67" s="171">
        <f>Z67/H67*100</f>
        <v>0</v>
      </c>
      <c r="AB67" s="175">
        <f>SUM(AB64:AB66)</f>
        <v>0</v>
      </c>
      <c r="AC67" s="171">
        <f>AB67/H67*100</f>
        <v>0</v>
      </c>
    </row>
    <row r="68" spans="1:31" ht="13.5" thickTop="1"/>
    <row r="71" spans="1:31" ht="18">
      <c r="S71" s="410"/>
      <c r="T71" s="661"/>
      <c r="U71" s="662"/>
      <c r="V71" s="302"/>
      <c r="W71" s="410"/>
    </row>
    <row r="79" spans="1:31" ht="26.25">
      <c r="A79" s="859" t="s">
        <v>2405</v>
      </c>
      <c r="B79" s="859"/>
      <c r="C79" s="859"/>
      <c r="D79" s="859"/>
      <c r="E79" s="859"/>
      <c r="F79" s="859"/>
      <c r="G79" s="859"/>
      <c r="H79" s="859"/>
      <c r="I79" s="859"/>
      <c r="J79" s="859"/>
      <c r="K79" s="859"/>
      <c r="L79" s="859"/>
      <c r="M79" s="859"/>
      <c r="N79" s="859"/>
      <c r="O79" s="859"/>
      <c r="P79" s="859"/>
      <c r="Q79" s="859"/>
      <c r="R79" s="859"/>
      <c r="S79" s="859"/>
      <c r="T79" s="859"/>
      <c r="U79" s="859"/>
      <c r="V79" s="859"/>
      <c r="W79" s="859"/>
      <c r="X79" s="859"/>
      <c r="Y79" s="859"/>
      <c r="Z79" s="859"/>
      <c r="AA79" s="859"/>
      <c r="AB79" s="859"/>
      <c r="AC79" s="859"/>
    </row>
    <row r="80" spans="1:31" ht="23.25">
      <c r="A80" s="810" t="s">
        <v>133</v>
      </c>
      <c r="B80" s="810"/>
      <c r="C80" s="810"/>
      <c r="D80" s="810"/>
      <c r="E80" s="810"/>
      <c r="F80" s="810"/>
      <c r="G80" s="810"/>
      <c r="H80" s="810"/>
      <c r="I80" s="810"/>
      <c r="J80" s="810"/>
      <c r="K80" s="810"/>
      <c r="L80" s="810"/>
      <c r="M80" s="810"/>
      <c r="N80" s="810"/>
      <c r="O80" s="810"/>
      <c r="P80" s="810"/>
      <c r="Q80" s="810"/>
      <c r="R80" s="810"/>
      <c r="S80" s="810"/>
      <c r="T80" s="810"/>
      <c r="U80" s="810"/>
      <c r="V80" s="810"/>
      <c r="W80" s="810"/>
      <c r="X80" s="810"/>
      <c r="Y80" s="810"/>
      <c r="Z80" s="810"/>
      <c r="AA80" s="810"/>
      <c r="AB80" s="810"/>
      <c r="AC80" s="810"/>
    </row>
    <row r="81" spans="1:31" ht="23.25">
      <c r="A81" s="453"/>
      <c r="B81" s="453"/>
      <c r="C81" s="453"/>
      <c r="D81" s="453"/>
      <c r="E81" s="453"/>
      <c r="F81" s="453"/>
      <c r="G81" s="295"/>
      <c r="H81" s="295"/>
      <c r="I81" s="453"/>
      <c r="J81" s="295"/>
      <c r="K81" s="453"/>
      <c r="L81" s="295"/>
      <c r="M81" s="453"/>
      <c r="N81" s="295"/>
      <c r="O81" s="453"/>
      <c r="P81" s="295"/>
      <c r="Q81" s="453"/>
      <c r="R81" s="295"/>
      <c r="S81" s="453"/>
      <c r="T81" s="295"/>
      <c r="U81" s="453"/>
      <c r="V81" s="295"/>
      <c r="W81" s="453"/>
      <c r="X81" s="295"/>
      <c r="Y81" s="453"/>
      <c r="Z81" s="295"/>
      <c r="AA81" s="453"/>
      <c r="AB81" s="295"/>
      <c r="AC81" s="453"/>
    </row>
    <row r="82" spans="1:31" ht="23.25">
      <c r="A82" s="55"/>
      <c r="B82" s="863" t="s">
        <v>747</v>
      </c>
      <c r="C82" s="863"/>
      <c r="D82" s="863"/>
      <c r="E82" s="863"/>
      <c r="F82" s="863"/>
      <c r="G82" s="863"/>
      <c r="H82" s="863"/>
      <c r="I82" s="863"/>
      <c r="J82" s="863"/>
      <c r="K82" s="863"/>
      <c r="L82" s="863"/>
      <c r="M82" s="863"/>
      <c r="N82" s="863"/>
      <c r="O82" s="863"/>
      <c r="P82" s="863"/>
      <c r="Q82" s="863"/>
      <c r="R82" s="863"/>
      <c r="S82" s="863"/>
      <c r="T82" s="863"/>
      <c r="U82" s="863"/>
      <c r="V82" s="863"/>
      <c r="W82" s="863"/>
      <c r="X82" s="863"/>
      <c r="Y82" s="863"/>
      <c r="Z82" s="863"/>
      <c r="AA82" s="863"/>
      <c r="AB82" s="863"/>
      <c r="AC82" s="863"/>
    </row>
    <row r="83" spans="1:31" ht="23.25">
      <c r="A83" s="55"/>
      <c r="B83" s="454" t="s">
        <v>917</v>
      </c>
      <c r="C83" s="453"/>
      <c r="D83" s="453"/>
      <c r="E83" s="453"/>
      <c r="F83" s="453"/>
      <c r="G83" s="557"/>
      <c r="H83" s="557"/>
      <c r="I83" s="454"/>
      <c r="J83" s="295"/>
      <c r="K83" s="453"/>
      <c r="L83" s="295"/>
      <c r="M83" s="453"/>
      <c r="N83" s="295"/>
      <c r="O83" s="453"/>
      <c r="P83" s="295"/>
      <c r="Q83" s="453"/>
      <c r="R83" s="295"/>
      <c r="S83" s="453"/>
      <c r="T83" s="295"/>
      <c r="U83" s="453"/>
      <c r="V83" s="295"/>
      <c r="W83" s="453"/>
      <c r="X83" s="295"/>
      <c r="Y83" s="453"/>
      <c r="Z83" s="295"/>
      <c r="AA83" s="453"/>
      <c r="AB83" s="295"/>
      <c r="AC83" s="453"/>
    </row>
    <row r="84" spans="1:31" ht="23.25">
      <c r="A84" s="55"/>
      <c r="B84" s="810" t="s">
        <v>773</v>
      </c>
      <c r="C84" s="810"/>
      <c r="D84" s="810"/>
      <c r="E84" s="810"/>
      <c r="F84" s="453"/>
      <c r="G84" s="295"/>
      <c r="H84" s="295"/>
      <c r="I84" s="453"/>
      <c r="J84" s="295"/>
      <c r="K84" s="453"/>
      <c r="L84" s="295"/>
      <c r="M84" s="453"/>
      <c r="N84" s="295"/>
      <c r="O84" s="453"/>
      <c r="P84" s="295"/>
      <c r="Q84" s="453"/>
      <c r="R84" s="295"/>
      <c r="S84" s="453"/>
      <c r="T84" s="295"/>
      <c r="U84" s="453"/>
      <c r="V84" s="295"/>
      <c r="W84" s="453"/>
      <c r="X84" s="295"/>
      <c r="Y84" s="453"/>
      <c r="Z84" s="295"/>
      <c r="AA84" s="453"/>
      <c r="AB84" s="295"/>
      <c r="AC84" s="453"/>
    </row>
    <row r="85" spans="1:31" ht="23.25">
      <c r="A85" s="55"/>
      <c r="B85" s="453"/>
      <c r="C85" s="453"/>
      <c r="D85" s="453"/>
      <c r="E85" s="453"/>
      <c r="F85" s="453"/>
      <c r="G85" s="295"/>
      <c r="H85" s="295"/>
      <c r="I85" s="453"/>
      <c r="J85" s="295"/>
      <c r="K85" s="453"/>
      <c r="L85" s="295"/>
      <c r="M85" s="453"/>
      <c r="N85" s="295"/>
      <c r="O85" s="453"/>
      <c r="P85" s="295"/>
      <c r="Q85" s="453"/>
      <c r="R85" s="295"/>
      <c r="S85" s="453"/>
      <c r="T85" s="295"/>
      <c r="U85" s="453"/>
      <c r="V85" s="295"/>
      <c r="W85" s="453"/>
      <c r="X85" s="295"/>
      <c r="Y85" s="453"/>
      <c r="Z85" s="295"/>
      <c r="AA85" s="453"/>
      <c r="AB85" s="295"/>
      <c r="AC85" s="453"/>
    </row>
    <row r="86" spans="1:31" ht="18" customHeight="1">
      <c r="A86" s="740" t="s">
        <v>940</v>
      </c>
      <c r="B86" s="740" t="s">
        <v>941</v>
      </c>
      <c r="C86" s="740" t="s">
        <v>942</v>
      </c>
      <c r="D86" s="740" t="s">
        <v>944</v>
      </c>
      <c r="E86" s="740" t="s">
        <v>945</v>
      </c>
      <c r="F86" s="740" t="s">
        <v>1139</v>
      </c>
      <c r="G86" s="743" t="s">
        <v>946</v>
      </c>
      <c r="H86" s="840" t="s">
        <v>947</v>
      </c>
      <c r="I86" s="838" t="s">
        <v>948</v>
      </c>
      <c r="J86" s="765" t="s">
        <v>928</v>
      </c>
      <c r="K86" s="766"/>
      <c r="L86" s="751" t="s">
        <v>929</v>
      </c>
      <c r="M86" s="764"/>
      <c r="N86" s="764"/>
      <c r="O86" s="764"/>
      <c r="P86" s="764"/>
      <c r="Q86" s="764"/>
      <c r="R86" s="764"/>
      <c r="S86" s="764"/>
      <c r="T86" s="764"/>
      <c r="U86" s="764"/>
      <c r="V86" s="764"/>
      <c r="W86" s="764"/>
      <c r="X86" s="764"/>
      <c r="Y86" s="764"/>
      <c r="Z86" s="764"/>
      <c r="AA86" s="764"/>
      <c r="AB86" s="764"/>
      <c r="AC86" s="752"/>
    </row>
    <row r="87" spans="1:31" ht="18">
      <c r="A87" s="741"/>
      <c r="B87" s="741"/>
      <c r="C87" s="741"/>
      <c r="D87" s="741"/>
      <c r="E87" s="741"/>
      <c r="F87" s="816"/>
      <c r="G87" s="744"/>
      <c r="H87" s="841"/>
      <c r="I87" s="839"/>
      <c r="J87" s="767"/>
      <c r="K87" s="768"/>
      <c r="L87" s="808" t="s">
        <v>930</v>
      </c>
      <c r="M87" s="809"/>
      <c r="N87" s="808" t="s">
        <v>931</v>
      </c>
      <c r="O87" s="809"/>
      <c r="P87" s="808" t="s">
        <v>932</v>
      </c>
      <c r="Q87" s="809"/>
      <c r="R87" s="808" t="s">
        <v>933</v>
      </c>
      <c r="S87" s="809"/>
      <c r="T87" s="808" t="s">
        <v>934</v>
      </c>
      <c r="U87" s="809"/>
      <c r="V87" s="808" t="s">
        <v>935</v>
      </c>
      <c r="W87" s="809"/>
      <c r="X87" s="808" t="s">
        <v>936</v>
      </c>
      <c r="Y87" s="809"/>
      <c r="Z87" s="808" t="s">
        <v>950</v>
      </c>
      <c r="AA87" s="809"/>
      <c r="AB87" s="808" t="s">
        <v>951</v>
      </c>
      <c r="AC87" s="809"/>
    </row>
    <row r="88" spans="1:31" ht="54" customHeight="1">
      <c r="A88" s="742"/>
      <c r="B88" s="742"/>
      <c r="C88" s="742"/>
      <c r="D88" s="742"/>
      <c r="E88" s="742"/>
      <c r="F88" s="817"/>
      <c r="G88" s="745"/>
      <c r="H88" s="449" t="s">
        <v>126</v>
      </c>
      <c r="I88" s="451" t="s">
        <v>938</v>
      </c>
      <c r="J88" s="416" t="s">
        <v>937</v>
      </c>
      <c r="K88" s="65" t="s">
        <v>949</v>
      </c>
      <c r="L88" s="416" t="s">
        <v>937</v>
      </c>
      <c r="M88" s="65" t="s">
        <v>949</v>
      </c>
      <c r="N88" s="416" t="s">
        <v>937</v>
      </c>
      <c r="O88" s="65" t="s">
        <v>949</v>
      </c>
      <c r="P88" s="416" t="s">
        <v>937</v>
      </c>
      <c r="Q88" s="65" t="s">
        <v>949</v>
      </c>
      <c r="R88" s="416" t="s">
        <v>937</v>
      </c>
      <c r="S88" s="65" t="s">
        <v>949</v>
      </c>
      <c r="T88" s="416" t="s">
        <v>937</v>
      </c>
      <c r="U88" s="65" t="s">
        <v>949</v>
      </c>
      <c r="V88" s="416" t="s">
        <v>937</v>
      </c>
      <c r="W88" s="65" t="s">
        <v>949</v>
      </c>
      <c r="X88" s="416" t="s">
        <v>937</v>
      </c>
      <c r="Y88" s="65" t="s">
        <v>949</v>
      </c>
      <c r="Z88" s="416" t="s">
        <v>937</v>
      </c>
      <c r="AA88" s="65" t="s">
        <v>949</v>
      </c>
      <c r="AB88" s="416" t="s">
        <v>937</v>
      </c>
      <c r="AC88" s="65" t="s">
        <v>949</v>
      </c>
    </row>
    <row r="89" spans="1:31" s="7" customFormat="1" ht="18.75" thickBot="1">
      <c r="A89" s="32">
        <v>1</v>
      </c>
      <c r="B89" s="51" t="s">
        <v>774</v>
      </c>
      <c r="C89" s="200" t="s">
        <v>775</v>
      </c>
      <c r="D89" s="200" t="s">
        <v>775</v>
      </c>
      <c r="E89" s="200" t="s">
        <v>776</v>
      </c>
      <c r="F89" s="200" t="s">
        <v>1155</v>
      </c>
      <c r="G89" s="158">
        <v>926</v>
      </c>
      <c r="H89" s="158">
        <v>324</v>
      </c>
      <c r="I89" s="675">
        <f>H89*100/G89</f>
        <v>34.989200863930883</v>
      </c>
      <c r="J89" s="148">
        <v>10</v>
      </c>
      <c r="K89" s="675">
        <f>J89*100/H89</f>
        <v>3.0864197530864197</v>
      </c>
      <c r="L89" s="263">
        <v>2</v>
      </c>
      <c r="M89" s="264">
        <f>L89*100/H89</f>
        <v>0.61728395061728392</v>
      </c>
      <c r="N89" s="263">
        <v>0</v>
      </c>
      <c r="O89" s="264">
        <f>N89*100/H89</f>
        <v>0</v>
      </c>
      <c r="P89" s="263">
        <v>0</v>
      </c>
      <c r="Q89" s="264">
        <f>P89*100/H89</f>
        <v>0</v>
      </c>
      <c r="R89" s="263">
        <v>0</v>
      </c>
      <c r="S89" s="264">
        <f>R89*100/H89</f>
        <v>0</v>
      </c>
      <c r="T89" s="263">
        <v>0</v>
      </c>
      <c r="U89" s="264">
        <f>T89*100/H89</f>
        <v>0</v>
      </c>
      <c r="V89" s="263">
        <v>8</v>
      </c>
      <c r="W89" s="264">
        <f>V89*100/H89</f>
        <v>2.4691358024691357</v>
      </c>
      <c r="X89" s="263">
        <v>0</v>
      </c>
      <c r="Y89" s="264">
        <f>X89*100/H89</f>
        <v>0</v>
      </c>
      <c r="Z89" s="263">
        <v>0</v>
      </c>
      <c r="AA89" s="264">
        <f>Z89*100/H89</f>
        <v>0</v>
      </c>
      <c r="AB89" s="263">
        <v>0</v>
      </c>
      <c r="AC89" s="657">
        <f>AB89*100/H89</f>
        <v>0</v>
      </c>
      <c r="AD89" s="7">
        <v>1</v>
      </c>
      <c r="AE89" s="7">
        <v>1</v>
      </c>
    </row>
    <row r="90" spans="1:31" ht="19.5" thickTop="1" thickBot="1">
      <c r="A90" s="769" t="s">
        <v>123</v>
      </c>
      <c r="B90" s="771"/>
      <c r="C90" s="771"/>
      <c r="D90" s="771"/>
      <c r="E90" s="771"/>
      <c r="F90" s="772"/>
      <c r="G90" s="66">
        <f>SUM(G89)</f>
        <v>926</v>
      </c>
      <c r="H90" s="66">
        <f>SUM(H89)</f>
        <v>324</v>
      </c>
      <c r="I90" s="67">
        <f>H90/G90*100</f>
        <v>34.989200863930883</v>
      </c>
      <c r="J90" s="66">
        <f>SUM(J89)</f>
        <v>10</v>
      </c>
      <c r="K90" s="67">
        <f>J90/H90*100</f>
        <v>3.0864197530864197</v>
      </c>
      <c r="L90" s="66">
        <f>SUM(L89)</f>
        <v>2</v>
      </c>
      <c r="M90" s="171">
        <f>L90/H90*100</f>
        <v>0.61728395061728392</v>
      </c>
      <c r="N90" s="66">
        <f>SUM(N89)</f>
        <v>0</v>
      </c>
      <c r="O90" s="171">
        <f>N90/H90*100</f>
        <v>0</v>
      </c>
      <c r="P90" s="66">
        <f>SUM(P89)</f>
        <v>0</v>
      </c>
      <c r="Q90" s="171">
        <f>P90/H90*100</f>
        <v>0</v>
      </c>
      <c r="R90" s="66">
        <f>SUM(R89)</f>
        <v>0</v>
      </c>
      <c r="S90" s="171">
        <f>R90/H90*100</f>
        <v>0</v>
      </c>
      <c r="T90" s="66">
        <f>SUM(T89)</f>
        <v>0</v>
      </c>
      <c r="U90" s="171">
        <f>T90/H90*100</f>
        <v>0</v>
      </c>
      <c r="V90" s="66">
        <f>SUM(V89)</f>
        <v>8</v>
      </c>
      <c r="W90" s="171">
        <f>V90/H90*100</f>
        <v>2.4691358024691357</v>
      </c>
      <c r="X90" s="66">
        <f>SUM(X89)</f>
        <v>0</v>
      </c>
      <c r="Y90" s="171">
        <f>X90/H90*100</f>
        <v>0</v>
      </c>
      <c r="Z90" s="66">
        <f>SUM(Z89)</f>
        <v>0</v>
      </c>
      <c r="AA90" s="171">
        <f>Z90/H90*100</f>
        <v>0</v>
      </c>
      <c r="AB90" s="66">
        <f>SUM(AB89)</f>
        <v>0</v>
      </c>
      <c r="AC90" s="171">
        <f>AB90/H90*100</f>
        <v>0</v>
      </c>
    </row>
    <row r="91" spans="1:31" ht="13.5" thickTop="1"/>
    <row r="105" spans="1:29" ht="26.25">
      <c r="A105" s="859" t="s">
        <v>2405</v>
      </c>
      <c r="B105" s="859"/>
      <c r="C105" s="859"/>
      <c r="D105" s="859"/>
      <c r="E105" s="859"/>
      <c r="F105" s="859"/>
      <c r="G105" s="859"/>
      <c r="H105" s="859"/>
      <c r="I105" s="859"/>
      <c r="J105" s="859"/>
      <c r="K105" s="859"/>
      <c r="L105" s="859"/>
      <c r="M105" s="859"/>
      <c r="N105" s="859"/>
      <c r="O105" s="859"/>
      <c r="P105" s="859"/>
      <c r="Q105" s="859"/>
      <c r="R105" s="859"/>
      <c r="S105" s="859"/>
      <c r="T105" s="859"/>
      <c r="U105" s="859"/>
      <c r="V105" s="859"/>
      <c r="W105" s="859"/>
      <c r="X105" s="859"/>
      <c r="Y105" s="859"/>
      <c r="Z105" s="859"/>
      <c r="AA105" s="859"/>
      <c r="AB105" s="859"/>
      <c r="AC105" s="859"/>
    </row>
    <row r="106" spans="1:29" ht="23.25">
      <c r="A106" s="810" t="s">
        <v>133</v>
      </c>
      <c r="B106" s="810"/>
      <c r="C106" s="810"/>
      <c r="D106" s="810"/>
      <c r="E106" s="810"/>
      <c r="F106" s="810"/>
      <c r="G106" s="810"/>
      <c r="H106" s="810"/>
      <c r="I106" s="810"/>
      <c r="J106" s="810"/>
      <c r="K106" s="810"/>
      <c r="L106" s="810"/>
      <c r="M106" s="810"/>
      <c r="N106" s="810"/>
      <c r="O106" s="810"/>
      <c r="P106" s="810"/>
      <c r="Q106" s="810"/>
      <c r="R106" s="810"/>
      <c r="S106" s="810"/>
      <c r="T106" s="810"/>
      <c r="U106" s="810"/>
      <c r="V106" s="810"/>
      <c r="W106" s="810"/>
      <c r="X106" s="810"/>
      <c r="Y106" s="810"/>
      <c r="Z106" s="810"/>
      <c r="AA106" s="810"/>
      <c r="AB106" s="810"/>
      <c r="AC106" s="810"/>
    </row>
    <row r="107" spans="1:29" ht="23.25">
      <c r="A107" s="453"/>
      <c r="B107" s="453"/>
      <c r="C107" s="453"/>
      <c r="D107" s="453"/>
      <c r="E107" s="453"/>
      <c r="F107" s="453"/>
      <c r="G107" s="295"/>
      <c r="H107" s="295"/>
      <c r="I107" s="453"/>
      <c r="J107" s="295"/>
      <c r="K107" s="453"/>
      <c r="L107" s="295"/>
      <c r="M107" s="453"/>
      <c r="N107" s="295"/>
      <c r="O107" s="453"/>
      <c r="P107" s="295"/>
      <c r="Q107" s="453"/>
      <c r="R107" s="295"/>
      <c r="S107" s="453"/>
      <c r="T107" s="295"/>
      <c r="U107" s="453"/>
      <c r="V107" s="295"/>
      <c r="W107" s="453"/>
      <c r="X107" s="295"/>
      <c r="Y107" s="453"/>
      <c r="Z107" s="295"/>
      <c r="AA107" s="453"/>
      <c r="AB107" s="295"/>
      <c r="AC107" s="453"/>
    </row>
    <row r="108" spans="1:29" ht="23.25">
      <c r="A108" s="55"/>
      <c r="B108" s="863" t="s">
        <v>747</v>
      </c>
      <c r="C108" s="863"/>
      <c r="D108" s="863"/>
      <c r="E108" s="863"/>
      <c r="F108" s="863"/>
      <c r="G108" s="863"/>
      <c r="H108" s="863"/>
      <c r="I108" s="863"/>
      <c r="J108" s="863"/>
      <c r="K108" s="863"/>
      <c r="L108" s="863"/>
      <c r="M108" s="863"/>
      <c r="N108" s="863"/>
      <c r="O108" s="863"/>
      <c r="P108" s="863"/>
      <c r="Q108" s="863"/>
      <c r="R108" s="863"/>
      <c r="S108" s="863"/>
      <c r="T108" s="863"/>
      <c r="U108" s="863"/>
      <c r="V108" s="863"/>
      <c r="W108" s="863"/>
      <c r="X108" s="863"/>
      <c r="Y108" s="863"/>
      <c r="Z108" s="863"/>
      <c r="AA108" s="863"/>
      <c r="AB108" s="863"/>
      <c r="AC108" s="863"/>
    </row>
    <row r="109" spans="1:29" ht="23.25">
      <c r="A109" s="55"/>
      <c r="B109" s="454" t="s">
        <v>917</v>
      </c>
      <c r="C109" s="453"/>
      <c r="D109" s="453"/>
      <c r="E109" s="453"/>
      <c r="F109" s="453"/>
      <c r="G109" s="557"/>
      <c r="H109" s="557"/>
      <c r="I109" s="454"/>
      <c r="J109" s="295"/>
      <c r="K109" s="453"/>
      <c r="L109" s="295"/>
      <c r="M109" s="453"/>
      <c r="N109" s="295"/>
      <c r="O109" s="453"/>
      <c r="P109" s="295"/>
      <c r="Q109" s="453"/>
      <c r="R109" s="295"/>
      <c r="S109" s="453"/>
      <c r="T109" s="295"/>
      <c r="U109" s="453"/>
      <c r="V109" s="295"/>
      <c r="W109" s="453"/>
      <c r="X109" s="295"/>
      <c r="Y109" s="453"/>
      <c r="Z109" s="295"/>
      <c r="AA109" s="453"/>
      <c r="AB109" s="295"/>
      <c r="AC109" s="453"/>
    </row>
    <row r="110" spans="1:29" ht="23.25">
      <c r="A110" s="55"/>
      <c r="B110" s="810" t="s">
        <v>777</v>
      </c>
      <c r="C110" s="810"/>
      <c r="D110" s="810"/>
      <c r="E110" s="810"/>
      <c r="F110" s="453"/>
      <c r="G110" s="295"/>
      <c r="H110" s="295"/>
      <c r="I110" s="453"/>
      <c r="J110" s="295"/>
      <c r="K110" s="453"/>
      <c r="L110" s="295"/>
      <c r="M110" s="453"/>
      <c r="N110" s="295"/>
      <c r="O110" s="453"/>
      <c r="P110" s="295"/>
      <c r="Q110" s="453"/>
      <c r="R110" s="295"/>
      <c r="S110" s="453"/>
      <c r="T110" s="295"/>
      <c r="U110" s="453"/>
      <c r="V110" s="295"/>
      <c r="W110" s="453"/>
      <c r="X110" s="295"/>
      <c r="Y110" s="453"/>
      <c r="Z110" s="295"/>
      <c r="AA110" s="453"/>
      <c r="AB110" s="295"/>
      <c r="AC110" s="453"/>
    </row>
    <row r="111" spans="1:29" ht="23.25">
      <c r="A111" s="55"/>
      <c r="B111" s="453"/>
      <c r="C111" s="453"/>
      <c r="D111" s="453"/>
      <c r="E111" s="453"/>
      <c r="F111" s="453"/>
      <c r="G111" s="295"/>
      <c r="H111" s="295"/>
      <c r="I111" s="453"/>
      <c r="J111" s="295"/>
      <c r="K111" s="453"/>
      <c r="L111" s="295"/>
      <c r="M111" s="453"/>
      <c r="N111" s="295"/>
      <c r="O111" s="453"/>
      <c r="P111" s="295"/>
      <c r="Q111" s="453"/>
      <c r="R111" s="295"/>
      <c r="S111" s="453"/>
      <c r="T111" s="295"/>
      <c r="U111" s="453"/>
      <c r="V111" s="295"/>
      <c r="W111" s="453"/>
      <c r="X111" s="295"/>
      <c r="Y111" s="453"/>
      <c r="Z111" s="295"/>
      <c r="AA111" s="453"/>
      <c r="AB111" s="295"/>
      <c r="AC111" s="453"/>
    </row>
    <row r="112" spans="1:29" ht="18" customHeight="1">
      <c r="A112" s="740" t="s">
        <v>940</v>
      </c>
      <c r="B112" s="740" t="s">
        <v>941</v>
      </c>
      <c r="C112" s="740" t="s">
        <v>942</v>
      </c>
      <c r="D112" s="740" t="s">
        <v>944</v>
      </c>
      <c r="E112" s="740" t="s">
        <v>945</v>
      </c>
      <c r="F112" s="740" t="s">
        <v>1139</v>
      </c>
      <c r="G112" s="743" t="s">
        <v>946</v>
      </c>
      <c r="H112" s="840" t="s">
        <v>947</v>
      </c>
      <c r="I112" s="838" t="s">
        <v>948</v>
      </c>
      <c r="J112" s="765" t="s">
        <v>928</v>
      </c>
      <c r="K112" s="766"/>
      <c r="L112" s="751" t="s">
        <v>929</v>
      </c>
      <c r="M112" s="764"/>
      <c r="N112" s="764"/>
      <c r="O112" s="764"/>
      <c r="P112" s="764"/>
      <c r="Q112" s="764"/>
      <c r="R112" s="764"/>
      <c r="S112" s="764"/>
      <c r="T112" s="764"/>
      <c r="U112" s="764"/>
      <c r="V112" s="764"/>
      <c r="W112" s="764"/>
      <c r="X112" s="764"/>
      <c r="Y112" s="764"/>
      <c r="Z112" s="764"/>
      <c r="AA112" s="764"/>
      <c r="AB112" s="764"/>
      <c r="AC112" s="752"/>
    </row>
    <row r="113" spans="1:31" ht="18">
      <c r="A113" s="741"/>
      <c r="B113" s="741"/>
      <c r="C113" s="741"/>
      <c r="D113" s="741"/>
      <c r="E113" s="741"/>
      <c r="F113" s="816"/>
      <c r="G113" s="744"/>
      <c r="H113" s="841"/>
      <c r="I113" s="839"/>
      <c r="J113" s="767"/>
      <c r="K113" s="768"/>
      <c r="L113" s="808" t="s">
        <v>930</v>
      </c>
      <c r="M113" s="809"/>
      <c r="N113" s="808" t="s">
        <v>931</v>
      </c>
      <c r="O113" s="809"/>
      <c r="P113" s="808" t="s">
        <v>932</v>
      </c>
      <c r="Q113" s="809"/>
      <c r="R113" s="808" t="s">
        <v>933</v>
      </c>
      <c r="S113" s="809"/>
      <c r="T113" s="808" t="s">
        <v>934</v>
      </c>
      <c r="U113" s="809"/>
      <c r="V113" s="808" t="s">
        <v>935</v>
      </c>
      <c r="W113" s="809"/>
      <c r="X113" s="808" t="s">
        <v>936</v>
      </c>
      <c r="Y113" s="809"/>
      <c r="Z113" s="808" t="s">
        <v>950</v>
      </c>
      <c r="AA113" s="809"/>
      <c r="AB113" s="808" t="s">
        <v>951</v>
      </c>
      <c r="AC113" s="809"/>
    </row>
    <row r="114" spans="1:31" ht="54" customHeight="1">
      <c r="A114" s="742"/>
      <c r="B114" s="742"/>
      <c r="C114" s="742"/>
      <c r="D114" s="742"/>
      <c r="E114" s="742"/>
      <c r="F114" s="817"/>
      <c r="G114" s="745"/>
      <c r="H114" s="449" t="s">
        <v>126</v>
      </c>
      <c r="I114" s="450" t="s">
        <v>938</v>
      </c>
      <c r="J114" s="416" t="s">
        <v>937</v>
      </c>
      <c r="K114" s="65" t="s">
        <v>949</v>
      </c>
      <c r="L114" s="416" t="s">
        <v>937</v>
      </c>
      <c r="M114" s="65" t="s">
        <v>949</v>
      </c>
      <c r="N114" s="416" t="s">
        <v>937</v>
      </c>
      <c r="O114" s="65" t="s">
        <v>949</v>
      </c>
      <c r="P114" s="416" t="s">
        <v>937</v>
      </c>
      <c r="Q114" s="65" t="s">
        <v>949</v>
      </c>
      <c r="R114" s="416" t="s">
        <v>937</v>
      </c>
      <c r="S114" s="65" t="s">
        <v>949</v>
      </c>
      <c r="T114" s="416" t="s">
        <v>937</v>
      </c>
      <c r="U114" s="65" t="s">
        <v>949</v>
      </c>
      <c r="V114" s="416" t="s">
        <v>937</v>
      </c>
      <c r="W114" s="65" t="s">
        <v>949</v>
      </c>
      <c r="X114" s="416" t="s">
        <v>937</v>
      </c>
      <c r="Y114" s="65" t="s">
        <v>949</v>
      </c>
      <c r="Z114" s="416" t="s">
        <v>937</v>
      </c>
      <c r="AA114" s="65" t="s">
        <v>949</v>
      </c>
      <c r="AB114" s="416" t="s">
        <v>937</v>
      </c>
      <c r="AC114" s="65" t="s">
        <v>949</v>
      </c>
    </row>
    <row r="115" spans="1:31" s="17" customFormat="1" ht="18.75" thickBot="1">
      <c r="A115" s="32">
        <v>1</v>
      </c>
      <c r="B115" s="51" t="s">
        <v>778</v>
      </c>
      <c r="C115" s="200" t="s">
        <v>779</v>
      </c>
      <c r="D115" s="200" t="s">
        <v>780</v>
      </c>
      <c r="E115" s="200" t="s">
        <v>958</v>
      </c>
      <c r="F115" s="200" t="s">
        <v>1151</v>
      </c>
      <c r="G115" s="203">
        <v>933</v>
      </c>
      <c r="H115" s="203">
        <v>224</v>
      </c>
      <c r="I115" s="26">
        <f>H115*100/G115</f>
        <v>24.008574490889604</v>
      </c>
      <c r="J115" s="27">
        <v>9</v>
      </c>
      <c r="K115" s="26">
        <f>J115*100/H115</f>
        <v>4.0178571428571432</v>
      </c>
      <c r="L115" s="23">
        <v>7</v>
      </c>
      <c r="M115" s="26">
        <f>L115*100/H115</f>
        <v>3.125</v>
      </c>
      <c r="N115" s="23">
        <v>0</v>
      </c>
      <c r="O115" s="26">
        <f>N115*100/H115</f>
        <v>0</v>
      </c>
      <c r="P115" s="23">
        <v>0</v>
      </c>
      <c r="Q115" s="26">
        <v>0</v>
      </c>
      <c r="R115" s="23">
        <v>2</v>
      </c>
      <c r="S115" s="26">
        <f>R115*100/H115</f>
        <v>0.8928571428571429</v>
      </c>
      <c r="T115" s="23">
        <v>0</v>
      </c>
      <c r="U115" s="26">
        <f>T115*100/H115</f>
        <v>0</v>
      </c>
      <c r="V115" s="23">
        <v>0</v>
      </c>
      <c r="W115" s="26">
        <f>V115*100/H115</f>
        <v>0</v>
      </c>
      <c r="X115" s="23">
        <v>0</v>
      </c>
      <c r="Y115" s="26">
        <f>X115*100/H115</f>
        <v>0</v>
      </c>
      <c r="Z115" s="28">
        <v>0</v>
      </c>
      <c r="AA115" s="26">
        <v>0</v>
      </c>
      <c r="AB115" s="28">
        <v>0</v>
      </c>
      <c r="AC115" s="26">
        <v>0</v>
      </c>
      <c r="AD115" s="17">
        <v>1</v>
      </c>
      <c r="AE115" s="17">
        <v>1</v>
      </c>
    </row>
    <row r="116" spans="1:31" ht="19.5" thickTop="1" thickBot="1">
      <c r="A116" s="769" t="s">
        <v>123</v>
      </c>
      <c r="B116" s="771"/>
      <c r="C116" s="771"/>
      <c r="D116" s="771"/>
      <c r="E116" s="771"/>
      <c r="F116" s="772"/>
      <c r="G116" s="82">
        <f>SUM(G115)</f>
        <v>933</v>
      </c>
      <c r="H116" s="82">
        <f>SUM(H115)</f>
        <v>224</v>
      </c>
      <c r="I116" s="83">
        <f>H116/G116*100</f>
        <v>24.008574490889604</v>
      </c>
      <c r="J116" s="82">
        <f>SUM(J115)</f>
        <v>9</v>
      </c>
      <c r="K116" s="83">
        <f>J116/H116*100</f>
        <v>4.0178571428571432</v>
      </c>
      <c r="L116" s="82">
        <f>SUM(L115)</f>
        <v>7</v>
      </c>
      <c r="M116" s="83">
        <f>L116/H116*100</f>
        <v>3.125</v>
      </c>
      <c r="N116" s="82">
        <f>SUM(N115)</f>
        <v>0</v>
      </c>
      <c r="O116" s="83">
        <f>N116/H116*100</f>
        <v>0</v>
      </c>
      <c r="P116" s="82">
        <f>SUM(P115)</f>
        <v>0</v>
      </c>
      <c r="Q116" s="83">
        <f>P116/H116*100</f>
        <v>0</v>
      </c>
      <c r="R116" s="82">
        <f>SUM(R115)</f>
        <v>2</v>
      </c>
      <c r="S116" s="83">
        <f>R116/H116*100</f>
        <v>0.89285714285714279</v>
      </c>
      <c r="T116" s="82">
        <f>SUM(T115)</f>
        <v>0</v>
      </c>
      <c r="U116" s="83">
        <f>T116/H116*100</f>
        <v>0</v>
      </c>
      <c r="V116" s="82">
        <f>SUM(V115)</f>
        <v>0</v>
      </c>
      <c r="W116" s="83">
        <f>V116/H116*100</f>
        <v>0</v>
      </c>
      <c r="X116" s="82">
        <f>SUM(X115)</f>
        <v>0</v>
      </c>
      <c r="Y116" s="83">
        <f>X116/H116*100</f>
        <v>0</v>
      </c>
      <c r="Z116" s="82">
        <f>SUM(Z115)</f>
        <v>0</v>
      </c>
      <c r="AA116" s="83">
        <f>Z116/H116*100</f>
        <v>0</v>
      </c>
      <c r="AB116" s="82">
        <f>SUM(AB115)</f>
        <v>0</v>
      </c>
      <c r="AC116" s="83">
        <f>AB116/H116*100</f>
        <v>0</v>
      </c>
    </row>
    <row r="117" spans="1:31" ht="13.5" thickTop="1"/>
    <row r="131" spans="1:31" ht="26.25">
      <c r="A131" s="859" t="s">
        <v>2405</v>
      </c>
      <c r="B131" s="859"/>
      <c r="C131" s="859"/>
      <c r="D131" s="859"/>
      <c r="E131" s="859"/>
      <c r="F131" s="859"/>
      <c r="G131" s="859"/>
      <c r="H131" s="859"/>
      <c r="I131" s="859"/>
      <c r="J131" s="859"/>
      <c r="K131" s="859"/>
      <c r="L131" s="859"/>
      <c r="M131" s="859"/>
      <c r="N131" s="859"/>
      <c r="O131" s="859"/>
      <c r="P131" s="859"/>
      <c r="Q131" s="859"/>
      <c r="R131" s="859"/>
      <c r="S131" s="859"/>
      <c r="T131" s="859"/>
      <c r="U131" s="859"/>
      <c r="V131" s="859"/>
      <c r="W131" s="859"/>
      <c r="X131" s="859"/>
      <c r="Y131" s="859"/>
      <c r="Z131" s="859"/>
      <c r="AA131" s="859"/>
      <c r="AB131" s="859"/>
      <c r="AC131" s="859"/>
    </row>
    <row r="132" spans="1:31" ht="23.25">
      <c r="A132" s="810" t="s">
        <v>133</v>
      </c>
      <c r="B132" s="810"/>
      <c r="C132" s="810"/>
      <c r="D132" s="810"/>
      <c r="E132" s="810"/>
      <c r="F132" s="810"/>
      <c r="G132" s="810"/>
      <c r="H132" s="810"/>
      <c r="I132" s="810"/>
      <c r="J132" s="810"/>
      <c r="K132" s="810"/>
      <c r="L132" s="810"/>
      <c r="M132" s="810"/>
      <c r="N132" s="810"/>
      <c r="O132" s="810"/>
      <c r="P132" s="810"/>
      <c r="Q132" s="810"/>
      <c r="R132" s="810"/>
      <c r="S132" s="810"/>
      <c r="T132" s="810"/>
      <c r="U132" s="810"/>
      <c r="V132" s="810"/>
      <c r="W132" s="810"/>
      <c r="X132" s="810"/>
      <c r="Y132" s="810"/>
      <c r="Z132" s="810"/>
      <c r="AA132" s="810"/>
      <c r="AB132" s="810"/>
      <c r="AC132" s="810"/>
    </row>
    <row r="133" spans="1:31" ht="23.25">
      <c r="A133" s="453"/>
      <c r="B133" s="453"/>
      <c r="C133" s="453"/>
      <c r="D133" s="453"/>
      <c r="E133" s="453"/>
      <c r="F133" s="453"/>
      <c r="G133" s="295"/>
      <c r="H133" s="295"/>
      <c r="I133" s="453"/>
      <c r="J133" s="295"/>
      <c r="K133" s="453"/>
      <c r="L133" s="295"/>
      <c r="M133" s="453"/>
      <c r="N133" s="295"/>
      <c r="O133" s="453"/>
      <c r="P133" s="295"/>
      <c r="Q133" s="453"/>
      <c r="R133" s="295"/>
      <c r="S133" s="453"/>
      <c r="T133" s="295"/>
      <c r="U133" s="453"/>
      <c r="V133" s="295"/>
      <c r="W133" s="453"/>
      <c r="X133" s="295"/>
      <c r="Y133" s="453"/>
      <c r="Z133" s="295"/>
      <c r="AA133" s="453"/>
      <c r="AB133" s="295"/>
      <c r="AC133" s="453"/>
    </row>
    <row r="134" spans="1:31" ht="23.25">
      <c r="A134" s="55"/>
      <c r="B134" s="863" t="s">
        <v>747</v>
      </c>
      <c r="C134" s="863"/>
      <c r="D134" s="863"/>
      <c r="E134" s="863"/>
      <c r="F134" s="863"/>
      <c r="G134" s="863"/>
      <c r="H134" s="863"/>
      <c r="I134" s="863"/>
      <c r="J134" s="863"/>
      <c r="K134" s="863"/>
      <c r="L134" s="863"/>
      <c r="M134" s="863"/>
      <c r="N134" s="863"/>
      <c r="O134" s="863"/>
      <c r="P134" s="863"/>
      <c r="Q134" s="863"/>
      <c r="R134" s="863"/>
      <c r="S134" s="863"/>
      <c r="T134" s="863"/>
      <c r="U134" s="863"/>
      <c r="V134" s="863"/>
      <c r="W134" s="863"/>
      <c r="X134" s="863"/>
      <c r="Y134" s="863"/>
      <c r="Z134" s="863"/>
      <c r="AA134" s="863"/>
      <c r="AB134" s="863"/>
      <c r="AC134" s="863"/>
    </row>
    <row r="135" spans="1:31" ht="23.25">
      <c r="A135" s="55"/>
      <c r="B135" s="454" t="s">
        <v>917</v>
      </c>
      <c r="C135" s="453"/>
      <c r="D135" s="453"/>
      <c r="E135" s="453"/>
      <c r="F135" s="453"/>
      <c r="G135" s="557"/>
      <c r="H135" s="557"/>
      <c r="I135" s="454"/>
      <c r="J135" s="295"/>
      <c r="K135" s="453"/>
      <c r="L135" s="295"/>
      <c r="M135" s="453"/>
      <c r="N135" s="295"/>
      <c r="O135" s="453"/>
      <c r="P135" s="295"/>
      <c r="Q135" s="453"/>
      <c r="R135" s="295"/>
      <c r="S135" s="453"/>
      <c r="T135" s="295"/>
      <c r="U135" s="453"/>
      <c r="V135" s="295"/>
      <c r="W135" s="453"/>
      <c r="X135" s="295"/>
      <c r="Y135" s="453"/>
      <c r="Z135" s="295"/>
      <c r="AA135" s="453"/>
      <c r="AB135" s="295"/>
      <c r="AC135" s="453"/>
    </row>
    <row r="136" spans="1:31" ht="23.25">
      <c r="A136" s="55"/>
      <c r="B136" s="810" t="s">
        <v>781</v>
      </c>
      <c r="C136" s="810"/>
      <c r="D136" s="810"/>
      <c r="E136" s="810"/>
      <c r="F136" s="453"/>
      <c r="G136" s="295"/>
      <c r="H136" s="295"/>
      <c r="I136" s="453"/>
      <c r="J136" s="295"/>
      <c r="K136" s="453"/>
      <c r="L136" s="295"/>
      <c r="M136" s="453"/>
      <c r="N136" s="295"/>
      <c r="O136" s="453"/>
      <c r="P136" s="295"/>
      <c r="Q136" s="453"/>
      <c r="R136" s="295"/>
      <c r="S136" s="453"/>
      <c r="T136" s="295"/>
      <c r="U136" s="453"/>
      <c r="V136" s="295"/>
      <c r="W136" s="453"/>
      <c r="X136" s="295"/>
      <c r="Y136" s="453"/>
      <c r="Z136" s="295"/>
      <c r="AA136" s="453"/>
      <c r="AB136" s="295"/>
      <c r="AC136" s="453"/>
    </row>
    <row r="137" spans="1:31" ht="23.25">
      <c r="A137" s="55"/>
      <c r="B137" s="453"/>
      <c r="C137" s="453"/>
      <c r="D137" s="453"/>
      <c r="E137" s="453"/>
      <c r="F137" s="453"/>
      <c r="G137" s="295"/>
      <c r="H137" s="295"/>
      <c r="I137" s="453"/>
      <c r="J137" s="295"/>
      <c r="K137" s="453"/>
      <c r="L137" s="295"/>
      <c r="M137" s="453"/>
      <c r="N137" s="295"/>
      <c r="O137" s="453"/>
      <c r="P137" s="295"/>
      <c r="Q137" s="453"/>
      <c r="R137" s="295"/>
      <c r="S137" s="453"/>
      <c r="T137" s="295"/>
      <c r="U137" s="453"/>
      <c r="V137" s="295"/>
      <c r="W137" s="453"/>
      <c r="X137" s="295"/>
      <c r="Y137" s="453"/>
      <c r="Z137" s="295"/>
      <c r="AA137" s="453"/>
      <c r="AB137" s="295"/>
      <c r="AC137" s="453"/>
    </row>
    <row r="138" spans="1:31" ht="18" customHeight="1">
      <c r="A138" s="740" t="s">
        <v>940</v>
      </c>
      <c r="B138" s="740" t="s">
        <v>941</v>
      </c>
      <c r="C138" s="740" t="s">
        <v>942</v>
      </c>
      <c r="D138" s="740" t="s">
        <v>944</v>
      </c>
      <c r="E138" s="740" t="s">
        <v>945</v>
      </c>
      <c r="F138" s="740" t="s">
        <v>1139</v>
      </c>
      <c r="G138" s="743" t="s">
        <v>946</v>
      </c>
      <c r="H138" s="840" t="s">
        <v>947</v>
      </c>
      <c r="I138" s="838" t="s">
        <v>948</v>
      </c>
      <c r="J138" s="765" t="s">
        <v>928</v>
      </c>
      <c r="K138" s="766"/>
      <c r="L138" s="751" t="s">
        <v>929</v>
      </c>
      <c r="M138" s="764"/>
      <c r="N138" s="764"/>
      <c r="O138" s="764"/>
      <c r="P138" s="764"/>
      <c r="Q138" s="764"/>
      <c r="R138" s="764"/>
      <c r="S138" s="764"/>
      <c r="T138" s="764"/>
      <c r="U138" s="764"/>
      <c r="V138" s="764"/>
      <c r="W138" s="764"/>
      <c r="X138" s="764"/>
      <c r="Y138" s="764"/>
      <c r="Z138" s="764"/>
      <c r="AA138" s="764"/>
      <c r="AB138" s="764"/>
      <c r="AC138" s="752"/>
    </row>
    <row r="139" spans="1:31" ht="18">
      <c r="A139" s="741"/>
      <c r="B139" s="741"/>
      <c r="C139" s="741"/>
      <c r="D139" s="741"/>
      <c r="E139" s="741"/>
      <c r="F139" s="816"/>
      <c r="G139" s="744"/>
      <c r="H139" s="841"/>
      <c r="I139" s="839"/>
      <c r="J139" s="767"/>
      <c r="K139" s="768"/>
      <c r="L139" s="808" t="s">
        <v>930</v>
      </c>
      <c r="M139" s="809"/>
      <c r="N139" s="808" t="s">
        <v>931</v>
      </c>
      <c r="O139" s="809"/>
      <c r="P139" s="808" t="s">
        <v>932</v>
      </c>
      <c r="Q139" s="809"/>
      <c r="R139" s="808" t="s">
        <v>933</v>
      </c>
      <c r="S139" s="809"/>
      <c r="T139" s="808" t="s">
        <v>934</v>
      </c>
      <c r="U139" s="809"/>
      <c r="V139" s="808" t="s">
        <v>935</v>
      </c>
      <c r="W139" s="809"/>
      <c r="X139" s="808" t="s">
        <v>936</v>
      </c>
      <c r="Y139" s="809"/>
      <c r="Z139" s="808" t="s">
        <v>950</v>
      </c>
      <c r="AA139" s="809"/>
      <c r="AB139" s="808" t="s">
        <v>951</v>
      </c>
      <c r="AC139" s="809"/>
    </row>
    <row r="140" spans="1:31" ht="54" customHeight="1">
      <c r="A140" s="742"/>
      <c r="B140" s="742"/>
      <c r="C140" s="742"/>
      <c r="D140" s="742"/>
      <c r="E140" s="742"/>
      <c r="F140" s="817"/>
      <c r="G140" s="745"/>
      <c r="H140" s="449" t="s">
        <v>126</v>
      </c>
      <c r="I140" s="451" t="s">
        <v>938</v>
      </c>
      <c r="J140" s="416" t="s">
        <v>937</v>
      </c>
      <c r="K140" s="65" t="s">
        <v>949</v>
      </c>
      <c r="L140" s="416" t="s">
        <v>937</v>
      </c>
      <c r="M140" s="65" t="s">
        <v>949</v>
      </c>
      <c r="N140" s="416" t="s">
        <v>937</v>
      </c>
      <c r="O140" s="65" t="s">
        <v>949</v>
      </c>
      <c r="P140" s="416" t="s">
        <v>937</v>
      </c>
      <c r="Q140" s="65" t="s">
        <v>949</v>
      </c>
      <c r="R140" s="416" t="s">
        <v>937</v>
      </c>
      <c r="S140" s="65" t="s">
        <v>949</v>
      </c>
      <c r="T140" s="416" t="s">
        <v>937</v>
      </c>
      <c r="U140" s="65" t="s">
        <v>949</v>
      </c>
      <c r="V140" s="416" t="s">
        <v>937</v>
      </c>
      <c r="W140" s="65" t="s">
        <v>949</v>
      </c>
      <c r="X140" s="416" t="s">
        <v>937</v>
      </c>
      <c r="Y140" s="65" t="s">
        <v>949</v>
      </c>
      <c r="Z140" s="416" t="s">
        <v>937</v>
      </c>
      <c r="AA140" s="65" t="s">
        <v>949</v>
      </c>
      <c r="AB140" s="416" t="s">
        <v>937</v>
      </c>
      <c r="AC140" s="65" t="s">
        <v>949</v>
      </c>
    </row>
    <row r="141" spans="1:31" s="7" customFormat="1" ht="18.75" thickBot="1">
      <c r="A141" s="655">
        <v>1</v>
      </c>
      <c r="B141" s="652" t="s">
        <v>782</v>
      </c>
      <c r="C141" s="655" t="s">
        <v>783</v>
      </c>
      <c r="D141" s="655" t="s">
        <v>784</v>
      </c>
      <c r="E141" s="655" t="s">
        <v>958</v>
      </c>
      <c r="F141" s="655" t="s">
        <v>1149</v>
      </c>
      <c r="G141" s="158">
        <v>612</v>
      </c>
      <c r="H141" s="683">
        <v>402</v>
      </c>
      <c r="I141" s="262">
        <f>H141*100/G141</f>
        <v>65.686274509803923</v>
      </c>
      <c r="J141" s="148">
        <v>7</v>
      </c>
      <c r="K141" s="262">
        <f>J141*100/H141</f>
        <v>1.7412935323383085</v>
      </c>
      <c r="L141" s="263">
        <v>1</v>
      </c>
      <c r="M141" s="264">
        <f>L141*100/H141</f>
        <v>0.24875621890547264</v>
      </c>
      <c r="N141" s="263">
        <v>0</v>
      </c>
      <c r="O141" s="264">
        <f>N141*100/H141</f>
        <v>0</v>
      </c>
      <c r="P141" s="263">
        <v>0</v>
      </c>
      <c r="Q141" s="264">
        <f>P141*100/H141</f>
        <v>0</v>
      </c>
      <c r="R141" s="263">
        <v>1</v>
      </c>
      <c r="S141" s="264">
        <f>R141*100/H141</f>
        <v>0.24875621890547264</v>
      </c>
      <c r="T141" s="263">
        <v>1</v>
      </c>
      <c r="U141" s="264">
        <f>T141*100/H141</f>
        <v>0.24875621890547264</v>
      </c>
      <c r="V141" s="263">
        <v>4</v>
      </c>
      <c r="W141" s="264">
        <f>V141*100/H141</f>
        <v>0.99502487562189057</v>
      </c>
      <c r="X141" s="263">
        <v>0</v>
      </c>
      <c r="Y141" s="264">
        <f>X141*100/H141</f>
        <v>0</v>
      </c>
      <c r="Z141" s="263">
        <v>0</v>
      </c>
      <c r="AA141" s="264">
        <f>Z141*100/H141</f>
        <v>0</v>
      </c>
      <c r="AB141" s="263">
        <v>0</v>
      </c>
      <c r="AC141" s="657">
        <f>AB141*100/H141</f>
        <v>0</v>
      </c>
      <c r="AD141" s="7">
        <v>1</v>
      </c>
      <c r="AE141" s="7">
        <v>1</v>
      </c>
    </row>
    <row r="142" spans="1:31" ht="19.5" thickTop="1" thickBot="1">
      <c r="A142" s="847" t="s">
        <v>123</v>
      </c>
      <c r="B142" s="770"/>
      <c r="C142" s="770"/>
      <c r="D142" s="770"/>
      <c r="E142" s="770"/>
      <c r="F142" s="848"/>
      <c r="G142" s="82">
        <f>SUM(G141)</f>
        <v>612</v>
      </c>
      <c r="H142" s="82">
        <f>SUM(H141)</f>
        <v>402</v>
      </c>
      <c r="I142" s="83">
        <f>H142/G142*100</f>
        <v>65.686274509803923</v>
      </c>
      <c r="J142" s="82">
        <f>SUM(J141)</f>
        <v>7</v>
      </c>
      <c r="K142" s="83">
        <f>J142/H142*100</f>
        <v>1.7412935323383085</v>
      </c>
      <c r="L142" s="82">
        <f>SUM(L141)</f>
        <v>1</v>
      </c>
      <c r="M142" s="83">
        <f>L142/H142*100</f>
        <v>0.24875621890547264</v>
      </c>
      <c r="N142" s="82">
        <f>SUM(N141)</f>
        <v>0</v>
      </c>
      <c r="O142" s="83">
        <f>N142/H142*100</f>
        <v>0</v>
      </c>
      <c r="P142" s="82">
        <f>SUM(P141)</f>
        <v>0</v>
      </c>
      <c r="Q142" s="83">
        <f>P142/H142*100</f>
        <v>0</v>
      </c>
      <c r="R142" s="82">
        <f>SUM(R141)</f>
        <v>1</v>
      </c>
      <c r="S142" s="83">
        <f>R142/H142*100</f>
        <v>0.24875621890547264</v>
      </c>
      <c r="T142" s="82">
        <f>SUM(T141)</f>
        <v>1</v>
      </c>
      <c r="U142" s="83">
        <f>T142/H142*100</f>
        <v>0.24875621890547264</v>
      </c>
      <c r="V142" s="82">
        <f>SUM(V141)</f>
        <v>4</v>
      </c>
      <c r="W142" s="83">
        <f>V142/H142*100</f>
        <v>0.99502487562189057</v>
      </c>
      <c r="X142" s="82">
        <f>SUM(X141)</f>
        <v>0</v>
      </c>
      <c r="Y142" s="83">
        <f>X142/H142*100</f>
        <v>0</v>
      </c>
      <c r="Z142" s="82">
        <f>SUM(Z141)</f>
        <v>0</v>
      </c>
      <c r="AA142" s="83">
        <f>Z142/H142*100</f>
        <v>0</v>
      </c>
      <c r="AB142" s="82">
        <f>SUM(AB141)</f>
        <v>0</v>
      </c>
      <c r="AC142" s="83">
        <f>AB142/H142*100</f>
        <v>0</v>
      </c>
    </row>
    <row r="143" spans="1:31" ht="13.5" thickTop="1"/>
    <row r="157" spans="1:29" ht="26.25">
      <c r="A157" s="859" t="s">
        <v>2405</v>
      </c>
      <c r="B157" s="859"/>
      <c r="C157" s="859"/>
      <c r="D157" s="859"/>
      <c r="E157" s="859"/>
      <c r="F157" s="859"/>
      <c r="G157" s="859"/>
      <c r="H157" s="859"/>
      <c r="I157" s="859"/>
      <c r="J157" s="859"/>
      <c r="K157" s="859"/>
      <c r="L157" s="859"/>
      <c r="M157" s="859"/>
      <c r="N157" s="859"/>
      <c r="O157" s="859"/>
      <c r="P157" s="859"/>
      <c r="Q157" s="859"/>
      <c r="R157" s="859"/>
      <c r="S157" s="859"/>
      <c r="T157" s="859"/>
      <c r="U157" s="859"/>
      <c r="V157" s="859"/>
      <c r="W157" s="859"/>
      <c r="X157" s="859"/>
      <c r="Y157" s="859"/>
      <c r="Z157" s="859"/>
      <c r="AA157" s="859"/>
      <c r="AB157" s="859"/>
      <c r="AC157" s="859"/>
    </row>
    <row r="158" spans="1:29" ht="23.25">
      <c r="A158" s="810" t="s">
        <v>133</v>
      </c>
      <c r="B158" s="810"/>
      <c r="C158" s="810"/>
      <c r="D158" s="810"/>
      <c r="E158" s="810"/>
      <c r="F158" s="810"/>
      <c r="G158" s="810"/>
      <c r="H158" s="810"/>
      <c r="I158" s="810"/>
      <c r="J158" s="810"/>
      <c r="K158" s="810"/>
      <c r="L158" s="810"/>
      <c r="M158" s="810"/>
      <c r="N158" s="810"/>
      <c r="O158" s="810"/>
      <c r="P158" s="810"/>
      <c r="Q158" s="810"/>
      <c r="R158" s="810"/>
      <c r="S158" s="810"/>
      <c r="T158" s="810"/>
      <c r="U158" s="810"/>
      <c r="V158" s="810"/>
      <c r="W158" s="810"/>
      <c r="X158" s="810"/>
      <c r="Y158" s="810"/>
      <c r="Z158" s="810"/>
      <c r="AA158" s="810"/>
      <c r="AB158" s="810"/>
      <c r="AC158" s="810"/>
    </row>
    <row r="159" spans="1:29" ht="23.25">
      <c r="A159" s="453"/>
      <c r="B159" s="453"/>
      <c r="C159" s="453"/>
      <c r="D159" s="453"/>
      <c r="E159" s="453"/>
      <c r="F159" s="453"/>
      <c r="G159" s="295"/>
      <c r="H159" s="295"/>
      <c r="I159" s="453"/>
      <c r="J159" s="295"/>
      <c r="K159" s="453"/>
      <c r="L159" s="295"/>
      <c r="M159" s="453"/>
      <c r="N159" s="295"/>
      <c r="O159" s="453"/>
      <c r="P159" s="295"/>
      <c r="Q159" s="453"/>
      <c r="R159" s="295"/>
      <c r="S159" s="453"/>
      <c r="T159" s="295"/>
      <c r="U159" s="453"/>
      <c r="V159" s="295"/>
      <c r="W159" s="453"/>
      <c r="X159" s="295"/>
      <c r="Y159" s="453"/>
      <c r="Z159" s="295"/>
      <c r="AA159" s="453"/>
      <c r="AB159" s="295"/>
      <c r="AC159" s="453"/>
    </row>
    <row r="160" spans="1:29" ht="23.25">
      <c r="A160" s="55"/>
      <c r="B160" s="863" t="s">
        <v>747</v>
      </c>
      <c r="C160" s="863"/>
      <c r="D160" s="863"/>
      <c r="E160" s="863"/>
      <c r="F160" s="863"/>
      <c r="G160" s="863"/>
      <c r="H160" s="863"/>
      <c r="I160" s="863"/>
      <c r="J160" s="863"/>
      <c r="K160" s="863"/>
      <c r="L160" s="863"/>
      <c r="M160" s="863"/>
      <c r="N160" s="863"/>
      <c r="O160" s="863"/>
      <c r="P160" s="863"/>
      <c r="Q160" s="863"/>
      <c r="R160" s="863"/>
      <c r="S160" s="863"/>
      <c r="T160" s="863"/>
      <c r="U160" s="863"/>
      <c r="V160" s="863"/>
      <c r="W160" s="863"/>
      <c r="X160" s="863"/>
      <c r="Y160" s="863"/>
      <c r="Z160" s="863"/>
      <c r="AA160" s="863"/>
      <c r="AB160" s="863"/>
      <c r="AC160" s="863"/>
    </row>
    <row r="161" spans="1:31" ht="23.25">
      <c r="A161" s="55"/>
      <c r="B161" s="454" t="s">
        <v>917</v>
      </c>
      <c r="C161" s="453"/>
      <c r="D161" s="453"/>
      <c r="E161" s="453"/>
      <c r="F161" s="453"/>
      <c r="G161" s="557"/>
      <c r="H161" s="557"/>
      <c r="I161" s="454"/>
      <c r="J161" s="295"/>
      <c r="K161" s="453"/>
      <c r="L161" s="295"/>
      <c r="M161" s="453"/>
      <c r="N161" s="295"/>
      <c r="O161" s="453"/>
      <c r="P161" s="295"/>
      <c r="Q161" s="453"/>
      <c r="R161" s="295"/>
      <c r="S161" s="453"/>
      <c r="T161" s="295"/>
      <c r="U161" s="453"/>
      <c r="V161" s="295"/>
      <c r="W161" s="453"/>
      <c r="X161" s="295"/>
      <c r="Y161" s="453"/>
      <c r="Z161" s="295"/>
      <c r="AA161" s="453"/>
      <c r="AB161" s="295"/>
      <c r="AC161" s="453"/>
    </row>
    <row r="162" spans="1:31" ht="23.25">
      <c r="A162" s="55"/>
      <c r="B162" s="810" t="s">
        <v>785</v>
      </c>
      <c r="C162" s="810"/>
      <c r="D162" s="810"/>
      <c r="E162" s="810"/>
      <c r="F162" s="453"/>
      <c r="G162" s="295"/>
      <c r="H162" s="295"/>
      <c r="I162" s="453"/>
      <c r="J162" s="295"/>
      <c r="K162" s="453"/>
      <c r="L162" s="295"/>
      <c r="M162" s="453"/>
      <c r="N162" s="295"/>
      <c r="O162" s="453"/>
      <c r="P162" s="295"/>
      <c r="Q162" s="453"/>
      <c r="R162" s="295"/>
      <c r="S162" s="453"/>
      <c r="T162" s="295"/>
      <c r="U162" s="453"/>
      <c r="V162" s="295"/>
      <c r="W162" s="453"/>
      <c r="X162" s="295"/>
      <c r="Y162" s="453"/>
      <c r="Z162" s="295"/>
      <c r="AA162" s="453"/>
      <c r="AB162" s="295"/>
      <c r="AC162" s="453"/>
    </row>
    <row r="163" spans="1:31" ht="23.25">
      <c r="A163" s="55"/>
      <c r="B163" s="453"/>
      <c r="C163" s="453"/>
      <c r="D163" s="453"/>
      <c r="E163" s="453"/>
      <c r="F163" s="453"/>
      <c r="G163" s="295"/>
      <c r="H163" s="295"/>
      <c r="I163" s="453"/>
      <c r="J163" s="295"/>
      <c r="K163" s="453"/>
      <c r="L163" s="295"/>
      <c r="M163" s="453"/>
      <c r="N163" s="295"/>
      <c r="O163" s="453"/>
      <c r="P163" s="295"/>
      <c r="Q163" s="453"/>
      <c r="R163" s="295"/>
      <c r="S163" s="453"/>
      <c r="T163" s="295"/>
      <c r="U163" s="453"/>
      <c r="V163" s="295"/>
      <c r="W163" s="453"/>
      <c r="X163" s="295"/>
      <c r="Y163" s="453"/>
      <c r="Z163" s="295"/>
      <c r="AA163" s="453"/>
      <c r="AB163" s="295"/>
      <c r="AC163" s="453"/>
    </row>
    <row r="164" spans="1:31" ht="18" customHeight="1">
      <c r="A164" s="740" t="s">
        <v>940</v>
      </c>
      <c r="B164" s="740" t="s">
        <v>941</v>
      </c>
      <c r="C164" s="740" t="s">
        <v>942</v>
      </c>
      <c r="D164" s="740" t="s">
        <v>944</v>
      </c>
      <c r="E164" s="740" t="s">
        <v>945</v>
      </c>
      <c r="F164" s="740" t="s">
        <v>1139</v>
      </c>
      <c r="G164" s="743" t="s">
        <v>946</v>
      </c>
      <c r="H164" s="840" t="s">
        <v>947</v>
      </c>
      <c r="I164" s="838" t="s">
        <v>948</v>
      </c>
      <c r="J164" s="765" t="s">
        <v>928</v>
      </c>
      <c r="K164" s="766"/>
      <c r="L164" s="751" t="s">
        <v>929</v>
      </c>
      <c r="M164" s="764"/>
      <c r="N164" s="764"/>
      <c r="O164" s="764"/>
      <c r="P164" s="764"/>
      <c r="Q164" s="764"/>
      <c r="R164" s="764"/>
      <c r="S164" s="764"/>
      <c r="T164" s="764"/>
      <c r="U164" s="764"/>
      <c r="V164" s="764"/>
      <c r="W164" s="764"/>
      <c r="X164" s="764"/>
      <c r="Y164" s="764"/>
      <c r="Z164" s="764"/>
      <c r="AA164" s="764"/>
      <c r="AB164" s="764"/>
      <c r="AC164" s="752"/>
    </row>
    <row r="165" spans="1:31" ht="18">
      <c r="A165" s="741"/>
      <c r="B165" s="741"/>
      <c r="C165" s="741"/>
      <c r="D165" s="741"/>
      <c r="E165" s="741"/>
      <c r="F165" s="816"/>
      <c r="G165" s="744"/>
      <c r="H165" s="841"/>
      <c r="I165" s="839"/>
      <c r="J165" s="767"/>
      <c r="K165" s="768"/>
      <c r="L165" s="808" t="s">
        <v>930</v>
      </c>
      <c r="M165" s="809"/>
      <c r="N165" s="808" t="s">
        <v>931</v>
      </c>
      <c r="O165" s="809"/>
      <c r="P165" s="808" t="s">
        <v>932</v>
      </c>
      <c r="Q165" s="809"/>
      <c r="R165" s="808" t="s">
        <v>933</v>
      </c>
      <c r="S165" s="809"/>
      <c r="T165" s="808" t="s">
        <v>934</v>
      </c>
      <c r="U165" s="809"/>
      <c r="V165" s="808" t="s">
        <v>935</v>
      </c>
      <c r="W165" s="809"/>
      <c r="X165" s="808" t="s">
        <v>936</v>
      </c>
      <c r="Y165" s="809"/>
      <c r="Z165" s="808" t="s">
        <v>950</v>
      </c>
      <c r="AA165" s="809"/>
      <c r="AB165" s="808" t="s">
        <v>951</v>
      </c>
      <c r="AC165" s="809"/>
    </row>
    <row r="166" spans="1:31" ht="54" customHeight="1">
      <c r="A166" s="742"/>
      <c r="B166" s="742"/>
      <c r="C166" s="742"/>
      <c r="D166" s="742"/>
      <c r="E166" s="742"/>
      <c r="F166" s="817"/>
      <c r="G166" s="745"/>
      <c r="H166" s="449" t="s">
        <v>126</v>
      </c>
      <c r="I166" s="451" t="s">
        <v>938</v>
      </c>
      <c r="J166" s="416" t="s">
        <v>937</v>
      </c>
      <c r="K166" s="65" t="s">
        <v>949</v>
      </c>
      <c r="L166" s="416" t="s">
        <v>937</v>
      </c>
      <c r="M166" s="65" t="s">
        <v>949</v>
      </c>
      <c r="N166" s="416" t="s">
        <v>937</v>
      </c>
      <c r="O166" s="65" t="s">
        <v>949</v>
      </c>
      <c r="P166" s="416" t="s">
        <v>937</v>
      </c>
      <c r="Q166" s="65" t="s">
        <v>949</v>
      </c>
      <c r="R166" s="416" t="s">
        <v>937</v>
      </c>
      <c r="S166" s="65" t="s">
        <v>949</v>
      </c>
      <c r="T166" s="416" t="s">
        <v>937</v>
      </c>
      <c r="U166" s="65" t="s">
        <v>949</v>
      </c>
      <c r="V166" s="416" t="s">
        <v>937</v>
      </c>
      <c r="W166" s="65" t="s">
        <v>949</v>
      </c>
      <c r="X166" s="416" t="s">
        <v>937</v>
      </c>
      <c r="Y166" s="65" t="s">
        <v>949</v>
      </c>
      <c r="Z166" s="416" t="s">
        <v>937</v>
      </c>
      <c r="AA166" s="65" t="s">
        <v>949</v>
      </c>
      <c r="AB166" s="416" t="s">
        <v>937</v>
      </c>
      <c r="AC166" s="65" t="s">
        <v>949</v>
      </c>
    </row>
    <row r="167" spans="1:31" s="17" customFormat="1" ht="19.5" thickBot="1">
      <c r="A167" s="32">
        <v>1</v>
      </c>
      <c r="B167" s="51" t="s">
        <v>786</v>
      </c>
      <c r="C167" s="200" t="s">
        <v>787</v>
      </c>
      <c r="D167" s="200" t="s">
        <v>788</v>
      </c>
      <c r="E167" s="200" t="s">
        <v>789</v>
      </c>
      <c r="F167" s="200" t="s">
        <v>1247</v>
      </c>
      <c r="G167" s="676">
        <v>192</v>
      </c>
      <c r="H167" s="676">
        <v>192</v>
      </c>
      <c r="I167" s="483">
        <v>100</v>
      </c>
      <c r="J167" s="677">
        <v>0</v>
      </c>
      <c r="K167" s="678">
        <v>0</v>
      </c>
      <c r="L167" s="679">
        <v>0</v>
      </c>
      <c r="M167" s="678">
        <v>0</v>
      </c>
      <c r="N167" s="679">
        <v>0</v>
      </c>
      <c r="O167" s="678">
        <v>0</v>
      </c>
      <c r="P167" s="679">
        <v>0</v>
      </c>
      <c r="Q167" s="678">
        <v>0</v>
      </c>
      <c r="R167" s="679">
        <v>0</v>
      </c>
      <c r="S167" s="678">
        <v>0</v>
      </c>
      <c r="T167" s="679">
        <v>0</v>
      </c>
      <c r="U167" s="678">
        <v>0</v>
      </c>
      <c r="V167" s="679">
        <v>0</v>
      </c>
      <c r="W167" s="678">
        <v>0</v>
      </c>
      <c r="X167" s="679">
        <v>0</v>
      </c>
      <c r="Y167" s="678">
        <v>0</v>
      </c>
      <c r="Z167" s="680">
        <v>0</v>
      </c>
      <c r="AA167" s="678">
        <v>0</v>
      </c>
      <c r="AB167" s="680">
        <v>0</v>
      </c>
      <c r="AC167" s="678">
        <v>0</v>
      </c>
      <c r="AD167" s="17">
        <v>1</v>
      </c>
      <c r="AE167" s="17">
        <v>1</v>
      </c>
    </row>
    <row r="168" spans="1:31" ht="20.25" thickTop="1" thickBot="1">
      <c r="A168" s="769" t="s">
        <v>123</v>
      </c>
      <c r="B168" s="771"/>
      <c r="C168" s="771"/>
      <c r="D168" s="771"/>
      <c r="E168" s="771"/>
      <c r="F168" s="772"/>
      <c r="G168" s="681">
        <f>G167</f>
        <v>192</v>
      </c>
      <c r="H168" s="681">
        <f>H167</f>
        <v>192</v>
      </c>
      <c r="I168" s="682">
        <v>100</v>
      </c>
      <c r="J168" s="681">
        <f>J167</f>
        <v>0</v>
      </c>
      <c r="K168" s="413">
        <v>0</v>
      </c>
      <c r="L168" s="681">
        <f>L167</f>
        <v>0</v>
      </c>
      <c r="M168" s="413">
        <v>0</v>
      </c>
      <c r="N168" s="681">
        <f>N167</f>
        <v>0</v>
      </c>
      <c r="O168" s="413">
        <v>0</v>
      </c>
      <c r="P168" s="681">
        <f>P167</f>
        <v>0</v>
      </c>
      <c r="Q168" s="413">
        <v>0</v>
      </c>
      <c r="R168" s="681">
        <f>R167</f>
        <v>0</v>
      </c>
      <c r="S168" s="413">
        <v>0</v>
      </c>
      <c r="T168" s="681">
        <f>T167</f>
        <v>0</v>
      </c>
      <c r="U168" s="413">
        <v>0</v>
      </c>
      <c r="V168" s="681">
        <f>V167</f>
        <v>0</v>
      </c>
      <c r="W168" s="413">
        <v>0</v>
      </c>
      <c r="X168" s="681">
        <f>X167</f>
        <v>0</v>
      </c>
      <c r="Y168" s="413">
        <v>0</v>
      </c>
      <c r="Z168" s="681">
        <f>Z167</f>
        <v>0</v>
      </c>
      <c r="AA168" s="413">
        <v>0</v>
      </c>
      <c r="AB168" s="681">
        <f>AB167</f>
        <v>0</v>
      </c>
      <c r="AC168" s="413">
        <v>0</v>
      </c>
    </row>
    <row r="169" spans="1:31" ht="13.5" thickTop="1"/>
    <row r="183" spans="1:29" ht="26.25">
      <c r="A183" s="859" t="s">
        <v>2405</v>
      </c>
      <c r="B183" s="859"/>
      <c r="C183" s="859"/>
      <c r="D183" s="859"/>
      <c r="E183" s="859"/>
      <c r="F183" s="859"/>
      <c r="G183" s="859"/>
      <c r="H183" s="859"/>
      <c r="I183" s="859"/>
      <c r="J183" s="859"/>
      <c r="K183" s="859"/>
      <c r="L183" s="859"/>
      <c r="M183" s="859"/>
      <c r="N183" s="859"/>
      <c r="O183" s="859"/>
      <c r="P183" s="859"/>
      <c r="Q183" s="859"/>
      <c r="R183" s="859"/>
      <c r="S183" s="859"/>
      <c r="T183" s="859"/>
      <c r="U183" s="859"/>
      <c r="V183" s="859"/>
      <c r="W183" s="859"/>
      <c r="X183" s="859"/>
      <c r="Y183" s="859"/>
      <c r="Z183" s="859"/>
      <c r="AA183" s="859"/>
      <c r="AB183" s="859"/>
      <c r="AC183" s="859"/>
    </row>
    <row r="184" spans="1:29" ht="23.25">
      <c r="A184" s="810" t="s">
        <v>133</v>
      </c>
      <c r="B184" s="810"/>
      <c r="C184" s="810"/>
      <c r="D184" s="810"/>
      <c r="E184" s="810"/>
      <c r="F184" s="810"/>
      <c r="G184" s="810"/>
      <c r="H184" s="810"/>
      <c r="I184" s="810"/>
      <c r="J184" s="810"/>
      <c r="K184" s="810"/>
      <c r="L184" s="810"/>
      <c r="M184" s="810"/>
      <c r="N184" s="810"/>
      <c r="O184" s="810"/>
      <c r="P184" s="810"/>
      <c r="Q184" s="810"/>
      <c r="R184" s="810"/>
      <c r="S184" s="810"/>
      <c r="T184" s="810"/>
      <c r="U184" s="810"/>
      <c r="V184" s="810"/>
      <c r="W184" s="810"/>
      <c r="X184" s="810"/>
      <c r="Y184" s="810"/>
      <c r="Z184" s="810"/>
      <c r="AA184" s="810"/>
      <c r="AB184" s="810"/>
      <c r="AC184" s="810"/>
    </row>
    <row r="185" spans="1:29" ht="23.25">
      <c r="A185" s="453"/>
      <c r="B185" s="453"/>
      <c r="C185" s="453"/>
      <c r="D185" s="453"/>
      <c r="E185" s="453"/>
      <c r="F185" s="453"/>
      <c r="G185" s="295"/>
      <c r="H185" s="295"/>
      <c r="I185" s="453"/>
      <c r="J185" s="295"/>
      <c r="K185" s="453"/>
      <c r="L185" s="295"/>
      <c r="M185" s="453"/>
      <c r="N185" s="295"/>
      <c r="O185" s="453"/>
      <c r="P185" s="295"/>
      <c r="Q185" s="453"/>
      <c r="R185" s="295"/>
      <c r="S185" s="453"/>
      <c r="T185" s="295"/>
      <c r="U185" s="453"/>
      <c r="V185" s="295"/>
      <c r="W185" s="453"/>
      <c r="X185" s="295"/>
      <c r="Y185" s="453"/>
      <c r="Z185" s="295"/>
      <c r="AA185" s="453"/>
      <c r="AB185" s="295"/>
      <c r="AC185" s="453"/>
    </row>
    <row r="186" spans="1:29" ht="23.25">
      <c r="A186" s="55"/>
      <c r="B186" s="863" t="s">
        <v>747</v>
      </c>
      <c r="C186" s="863"/>
      <c r="D186" s="863"/>
      <c r="E186" s="863"/>
      <c r="F186" s="863"/>
      <c r="G186" s="863"/>
      <c r="H186" s="863"/>
      <c r="I186" s="863"/>
      <c r="J186" s="863"/>
      <c r="K186" s="863"/>
      <c r="L186" s="863"/>
      <c r="M186" s="863"/>
      <c r="N186" s="863"/>
      <c r="O186" s="863"/>
      <c r="P186" s="863"/>
      <c r="Q186" s="863"/>
      <c r="R186" s="863"/>
      <c r="S186" s="863"/>
      <c r="T186" s="863"/>
      <c r="U186" s="863"/>
      <c r="V186" s="863"/>
      <c r="W186" s="863"/>
      <c r="X186" s="863"/>
      <c r="Y186" s="863"/>
      <c r="Z186" s="863"/>
      <c r="AA186" s="863"/>
      <c r="AB186" s="863"/>
      <c r="AC186" s="863"/>
    </row>
    <row r="187" spans="1:29" ht="23.25">
      <c r="A187" s="55"/>
      <c r="B187" s="454" t="s">
        <v>917</v>
      </c>
      <c r="C187" s="453"/>
      <c r="D187" s="453"/>
      <c r="E187" s="453"/>
      <c r="F187" s="453"/>
      <c r="G187" s="557"/>
      <c r="H187" s="557"/>
      <c r="I187" s="454"/>
      <c r="J187" s="295"/>
      <c r="K187" s="453"/>
      <c r="L187" s="295"/>
      <c r="M187" s="453"/>
      <c r="N187" s="295"/>
      <c r="O187" s="453"/>
      <c r="P187" s="295"/>
      <c r="Q187" s="453"/>
      <c r="R187" s="295"/>
      <c r="S187" s="453"/>
      <c r="T187" s="295"/>
      <c r="U187" s="453"/>
      <c r="V187" s="295"/>
      <c r="W187" s="453"/>
      <c r="X187" s="295"/>
      <c r="Y187" s="453"/>
      <c r="Z187" s="295"/>
      <c r="AA187" s="453"/>
      <c r="AB187" s="295"/>
      <c r="AC187" s="453"/>
    </row>
    <row r="188" spans="1:29" ht="23.25">
      <c r="A188" s="55"/>
      <c r="B188" s="810" t="s">
        <v>790</v>
      </c>
      <c r="C188" s="810"/>
      <c r="D188" s="810"/>
      <c r="E188" s="810"/>
      <c r="F188" s="810"/>
      <c r="G188" s="295"/>
      <c r="H188" s="295"/>
      <c r="I188" s="453"/>
      <c r="J188" s="295"/>
      <c r="K188" s="453"/>
      <c r="L188" s="295"/>
      <c r="M188" s="453"/>
      <c r="N188" s="295"/>
      <c r="O188" s="453"/>
      <c r="P188" s="295"/>
      <c r="Q188" s="453"/>
      <c r="R188" s="295"/>
      <c r="S188" s="453"/>
      <c r="T188" s="295"/>
      <c r="U188" s="453"/>
      <c r="V188" s="295"/>
      <c r="W188" s="453"/>
      <c r="X188" s="295"/>
      <c r="Y188" s="453"/>
      <c r="Z188" s="295"/>
      <c r="AA188" s="453"/>
      <c r="AB188" s="295"/>
      <c r="AC188" s="453"/>
    </row>
    <row r="189" spans="1:29" ht="23.25">
      <c r="A189" s="55"/>
      <c r="B189" s="453"/>
      <c r="C189" s="453"/>
      <c r="D189" s="453"/>
      <c r="E189" s="453"/>
      <c r="F189" s="453"/>
      <c r="G189" s="295"/>
      <c r="H189" s="295"/>
      <c r="I189" s="453"/>
      <c r="J189" s="295"/>
      <c r="K189" s="453"/>
      <c r="L189" s="295"/>
      <c r="M189" s="453"/>
      <c r="N189" s="295"/>
      <c r="O189" s="453"/>
      <c r="P189" s="295"/>
      <c r="Q189" s="453"/>
      <c r="R189" s="295"/>
      <c r="S189" s="453"/>
      <c r="T189" s="295"/>
      <c r="U189" s="453"/>
      <c r="V189" s="295"/>
      <c r="W189" s="453"/>
      <c r="X189" s="295"/>
      <c r="Y189" s="453"/>
      <c r="Z189" s="295"/>
      <c r="AA189" s="453"/>
      <c r="AB189" s="295"/>
      <c r="AC189" s="453"/>
    </row>
    <row r="190" spans="1:29" ht="18" customHeight="1">
      <c r="A190" s="740" t="s">
        <v>940</v>
      </c>
      <c r="B190" s="740" t="s">
        <v>941</v>
      </c>
      <c r="C190" s="740" t="s">
        <v>942</v>
      </c>
      <c r="D190" s="740" t="s">
        <v>944</v>
      </c>
      <c r="E190" s="740" t="s">
        <v>945</v>
      </c>
      <c r="F190" s="740" t="s">
        <v>1139</v>
      </c>
      <c r="G190" s="743" t="s">
        <v>946</v>
      </c>
      <c r="H190" s="840" t="s">
        <v>947</v>
      </c>
      <c r="I190" s="838" t="s">
        <v>948</v>
      </c>
      <c r="J190" s="765" t="s">
        <v>928</v>
      </c>
      <c r="K190" s="766"/>
      <c r="L190" s="751" t="s">
        <v>929</v>
      </c>
      <c r="M190" s="764"/>
      <c r="N190" s="764"/>
      <c r="O190" s="764"/>
      <c r="P190" s="764"/>
      <c r="Q190" s="764"/>
      <c r="R190" s="764"/>
      <c r="S190" s="764"/>
      <c r="T190" s="764"/>
      <c r="U190" s="764"/>
      <c r="V190" s="764"/>
      <c r="W190" s="764"/>
      <c r="X190" s="764"/>
      <c r="Y190" s="764"/>
      <c r="Z190" s="764"/>
      <c r="AA190" s="764"/>
      <c r="AB190" s="764"/>
      <c r="AC190" s="752"/>
    </row>
    <row r="191" spans="1:29" ht="18">
      <c r="A191" s="741"/>
      <c r="B191" s="741"/>
      <c r="C191" s="741"/>
      <c r="D191" s="741"/>
      <c r="E191" s="741"/>
      <c r="F191" s="816"/>
      <c r="G191" s="744"/>
      <c r="H191" s="841"/>
      <c r="I191" s="839"/>
      <c r="J191" s="767"/>
      <c r="K191" s="768"/>
      <c r="L191" s="808" t="s">
        <v>930</v>
      </c>
      <c r="M191" s="809"/>
      <c r="N191" s="808" t="s">
        <v>931</v>
      </c>
      <c r="O191" s="809"/>
      <c r="P191" s="808" t="s">
        <v>932</v>
      </c>
      <c r="Q191" s="809"/>
      <c r="R191" s="808" t="s">
        <v>933</v>
      </c>
      <c r="S191" s="809"/>
      <c r="T191" s="808" t="s">
        <v>934</v>
      </c>
      <c r="U191" s="809"/>
      <c r="V191" s="808" t="s">
        <v>935</v>
      </c>
      <c r="W191" s="809"/>
      <c r="X191" s="808" t="s">
        <v>936</v>
      </c>
      <c r="Y191" s="809"/>
      <c r="Z191" s="808" t="s">
        <v>950</v>
      </c>
      <c r="AA191" s="809"/>
      <c r="AB191" s="808" t="s">
        <v>951</v>
      </c>
      <c r="AC191" s="809"/>
    </row>
    <row r="192" spans="1:29" ht="54" customHeight="1">
      <c r="A192" s="742"/>
      <c r="B192" s="742"/>
      <c r="C192" s="742"/>
      <c r="D192" s="742"/>
      <c r="E192" s="742"/>
      <c r="F192" s="817"/>
      <c r="G192" s="745"/>
      <c r="H192" s="449" t="s">
        <v>126</v>
      </c>
      <c r="I192" s="451" t="s">
        <v>938</v>
      </c>
      <c r="J192" s="416" t="s">
        <v>937</v>
      </c>
      <c r="K192" s="65" t="s">
        <v>949</v>
      </c>
      <c r="L192" s="416" t="s">
        <v>937</v>
      </c>
      <c r="M192" s="65" t="s">
        <v>949</v>
      </c>
      <c r="N192" s="416" t="s">
        <v>937</v>
      </c>
      <c r="O192" s="65" t="s">
        <v>949</v>
      </c>
      <c r="P192" s="416" t="s">
        <v>937</v>
      </c>
      <c r="Q192" s="65" t="s">
        <v>949</v>
      </c>
      <c r="R192" s="416" t="s">
        <v>937</v>
      </c>
      <c r="S192" s="65" t="s">
        <v>949</v>
      </c>
      <c r="T192" s="416" t="s">
        <v>937</v>
      </c>
      <c r="U192" s="65" t="s">
        <v>949</v>
      </c>
      <c r="V192" s="416" t="s">
        <v>937</v>
      </c>
      <c r="W192" s="65" t="s">
        <v>949</v>
      </c>
      <c r="X192" s="416" t="s">
        <v>937</v>
      </c>
      <c r="Y192" s="65" t="s">
        <v>949</v>
      </c>
      <c r="Z192" s="416" t="s">
        <v>937</v>
      </c>
      <c r="AA192" s="65" t="s">
        <v>949</v>
      </c>
      <c r="AB192" s="416" t="s">
        <v>937</v>
      </c>
      <c r="AC192" s="65" t="s">
        <v>949</v>
      </c>
    </row>
    <row r="193" spans="1:31" s="17" customFormat="1" ht="19.5" thickBot="1">
      <c r="A193" s="32">
        <v>1</v>
      </c>
      <c r="B193" s="51" t="s">
        <v>791</v>
      </c>
      <c r="C193" s="200" t="s">
        <v>792</v>
      </c>
      <c r="D193" s="200" t="s">
        <v>793</v>
      </c>
      <c r="E193" s="200" t="s">
        <v>1243</v>
      </c>
      <c r="F193" s="200" t="s">
        <v>1249</v>
      </c>
      <c r="G193" s="663">
        <v>742</v>
      </c>
      <c r="H193" s="663">
        <v>251</v>
      </c>
      <c r="I193" s="664">
        <v>33.83</v>
      </c>
      <c r="J193" s="663">
        <v>20</v>
      </c>
      <c r="K193" s="664">
        <v>7.97</v>
      </c>
      <c r="L193" s="665">
        <v>10</v>
      </c>
      <c r="M193" s="664">
        <f>L193*100/H193</f>
        <v>3.9840637450199203</v>
      </c>
      <c r="N193" s="665">
        <v>2</v>
      </c>
      <c r="O193" s="664">
        <f>N193*100/H193</f>
        <v>0.79681274900398402</v>
      </c>
      <c r="P193" s="665">
        <v>1</v>
      </c>
      <c r="Q193" s="664">
        <f>P193*100/H193</f>
        <v>0.39840637450199201</v>
      </c>
      <c r="R193" s="665">
        <v>4</v>
      </c>
      <c r="S193" s="664">
        <f>R193*100/H193</f>
        <v>1.593625498007968</v>
      </c>
      <c r="T193" s="665">
        <v>3</v>
      </c>
      <c r="U193" s="664">
        <f>T193*100/H193</f>
        <v>1.1952191235059761</v>
      </c>
      <c r="V193" s="665">
        <v>0</v>
      </c>
      <c r="W193" s="664">
        <f>V193*100/H193</f>
        <v>0</v>
      </c>
      <c r="X193" s="665">
        <v>0</v>
      </c>
      <c r="Y193" s="664">
        <f>X193*100/H193</f>
        <v>0</v>
      </c>
      <c r="Z193" s="665">
        <v>0</v>
      </c>
      <c r="AA193" s="664">
        <f>Z193*100/H193</f>
        <v>0</v>
      </c>
      <c r="AB193" s="665">
        <v>0</v>
      </c>
      <c r="AC193" s="664">
        <f>AB193*100/H193</f>
        <v>0</v>
      </c>
      <c r="AD193" s="17">
        <v>1</v>
      </c>
      <c r="AE193" s="17">
        <v>1</v>
      </c>
    </row>
    <row r="194" spans="1:31" ht="20.25" thickTop="1" thickBot="1">
      <c r="A194" s="769" t="s">
        <v>123</v>
      </c>
      <c r="B194" s="771"/>
      <c r="C194" s="771"/>
      <c r="D194" s="771"/>
      <c r="E194" s="771"/>
      <c r="F194" s="772"/>
      <c r="G194" s="663">
        <f>G193</f>
        <v>742</v>
      </c>
      <c r="H194" s="663">
        <f>H193</f>
        <v>251</v>
      </c>
      <c r="I194" s="664">
        <v>33.83</v>
      </c>
      <c r="J194" s="663">
        <f>J193</f>
        <v>20</v>
      </c>
      <c r="K194" s="664">
        <v>7.97</v>
      </c>
      <c r="L194" s="663">
        <f>L193</f>
        <v>10</v>
      </c>
      <c r="M194" s="664">
        <f>L194*100/H194</f>
        <v>3.9840637450199203</v>
      </c>
      <c r="N194" s="663">
        <f>N193</f>
        <v>2</v>
      </c>
      <c r="O194" s="664">
        <f>N194*100/H194</f>
        <v>0.79681274900398402</v>
      </c>
      <c r="P194" s="663">
        <f>P193</f>
        <v>1</v>
      </c>
      <c r="Q194" s="664">
        <f>P194*100/H194</f>
        <v>0.39840637450199201</v>
      </c>
      <c r="R194" s="663">
        <f>R193</f>
        <v>4</v>
      </c>
      <c r="S194" s="664">
        <f>R194*100/H194</f>
        <v>1.593625498007968</v>
      </c>
      <c r="T194" s="663">
        <f>T193</f>
        <v>3</v>
      </c>
      <c r="U194" s="664">
        <f>T194*100/H194</f>
        <v>1.1952191235059761</v>
      </c>
      <c r="V194" s="663">
        <f>V193</f>
        <v>0</v>
      </c>
      <c r="W194" s="664">
        <f>V194*100/H194</f>
        <v>0</v>
      </c>
      <c r="X194" s="663">
        <f>X193</f>
        <v>0</v>
      </c>
      <c r="Y194" s="664">
        <f>X194*100/H194</f>
        <v>0</v>
      </c>
      <c r="Z194" s="663">
        <f>Z193</f>
        <v>0</v>
      </c>
      <c r="AA194" s="664">
        <f>Z194*100/H194</f>
        <v>0</v>
      </c>
      <c r="AB194" s="663">
        <f>AB193</f>
        <v>0</v>
      </c>
      <c r="AC194" s="664">
        <f>AB194*100/H194</f>
        <v>0</v>
      </c>
    </row>
    <row r="195" spans="1:31" ht="13.5" thickTop="1"/>
    <row r="209" spans="1:31" ht="26.25">
      <c r="A209" s="859" t="s">
        <v>2405</v>
      </c>
      <c r="B209" s="859"/>
      <c r="C209" s="859"/>
      <c r="D209" s="859"/>
      <c r="E209" s="859"/>
      <c r="F209" s="859"/>
      <c r="G209" s="859"/>
      <c r="H209" s="859"/>
      <c r="I209" s="859"/>
      <c r="J209" s="859"/>
      <c r="K209" s="859"/>
      <c r="L209" s="859"/>
      <c r="M209" s="859"/>
      <c r="N209" s="859"/>
      <c r="O209" s="859"/>
      <c r="P209" s="859"/>
      <c r="Q209" s="859"/>
      <c r="R209" s="859"/>
      <c r="S209" s="859"/>
      <c r="T209" s="859"/>
      <c r="U209" s="859"/>
      <c r="V209" s="859"/>
      <c r="W209" s="859"/>
      <c r="X209" s="859"/>
      <c r="Y209" s="859"/>
      <c r="Z209" s="859"/>
      <c r="AA209" s="859"/>
      <c r="AB209" s="859"/>
      <c r="AC209" s="859"/>
    </row>
    <row r="210" spans="1:31" ht="23.25">
      <c r="A210" s="810" t="s">
        <v>133</v>
      </c>
      <c r="B210" s="810"/>
      <c r="C210" s="810"/>
      <c r="D210" s="810"/>
      <c r="E210" s="810"/>
      <c r="F210" s="810"/>
      <c r="G210" s="810"/>
      <c r="H210" s="810"/>
      <c r="I210" s="810"/>
      <c r="J210" s="810"/>
      <c r="K210" s="810"/>
      <c r="L210" s="810"/>
      <c r="M210" s="810"/>
      <c r="N210" s="810"/>
      <c r="O210" s="810"/>
      <c r="P210" s="810"/>
      <c r="Q210" s="810"/>
      <c r="R210" s="810"/>
      <c r="S210" s="810"/>
      <c r="T210" s="810"/>
      <c r="U210" s="810"/>
      <c r="V210" s="810"/>
      <c r="W210" s="810"/>
      <c r="X210" s="810"/>
      <c r="Y210" s="810"/>
      <c r="Z210" s="810"/>
      <c r="AA210" s="810"/>
      <c r="AB210" s="810"/>
      <c r="AC210" s="810"/>
    </row>
    <row r="211" spans="1:31" ht="23.25">
      <c r="A211" s="453"/>
      <c r="B211" s="453"/>
      <c r="C211" s="453"/>
      <c r="D211" s="453"/>
      <c r="E211" s="453"/>
      <c r="F211" s="453"/>
      <c r="G211" s="295"/>
      <c r="H211" s="295"/>
      <c r="I211" s="453"/>
      <c r="J211" s="295"/>
      <c r="K211" s="453"/>
      <c r="L211" s="295"/>
      <c r="M211" s="453"/>
      <c r="N211" s="295"/>
      <c r="O211" s="453"/>
      <c r="P211" s="295"/>
      <c r="Q211" s="453"/>
      <c r="R211" s="295"/>
      <c r="S211" s="453"/>
      <c r="T211" s="295"/>
      <c r="U211" s="453"/>
      <c r="V211" s="295"/>
      <c r="W211" s="453"/>
      <c r="X211" s="295"/>
      <c r="Y211" s="453"/>
      <c r="Z211" s="295"/>
      <c r="AA211" s="453"/>
      <c r="AB211" s="295"/>
      <c r="AC211" s="453"/>
    </row>
    <row r="212" spans="1:31" ht="23.25">
      <c r="A212" s="55"/>
      <c r="B212" s="863" t="s">
        <v>747</v>
      </c>
      <c r="C212" s="863"/>
      <c r="D212" s="863"/>
      <c r="E212" s="863"/>
      <c r="F212" s="863"/>
      <c r="G212" s="863"/>
      <c r="H212" s="863"/>
      <c r="I212" s="863"/>
      <c r="J212" s="863"/>
      <c r="K212" s="863"/>
      <c r="L212" s="863"/>
      <c r="M212" s="863"/>
      <c r="N212" s="863"/>
      <c r="O212" s="863"/>
      <c r="P212" s="863"/>
      <c r="Q212" s="863"/>
      <c r="R212" s="863"/>
      <c r="S212" s="863"/>
      <c r="T212" s="863"/>
      <c r="U212" s="863"/>
      <c r="V212" s="863"/>
      <c r="W212" s="863"/>
      <c r="X212" s="863"/>
      <c r="Y212" s="863"/>
      <c r="Z212" s="863"/>
      <c r="AA212" s="863"/>
      <c r="AB212" s="863"/>
      <c r="AC212" s="863"/>
    </row>
    <row r="213" spans="1:31" ht="23.25">
      <c r="A213" s="55"/>
      <c r="B213" s="454" t="s">
        <v>918</v>
      </c>
      <c r="C213" s="453"/>
      <c r="D213" s="453"/>
      <c r="E213" s="453"/>
      <c r="F213" s="453"/>
      <c r="G213" s="557"/>
      <c r="H213" s="557"/>
      <c r="I213" s="454"/>
      <c r="J213" s="295"/>
      <c r="K213" s="453"/>
      <c r="L213" s="295"/>
      <c r="M213" s="453"/>
      <c r="N213" s="295"/>
      <c r="O213" s="453"/>
      <c r="P213" s="295"/>
      <c r="Q213" s="453"/>
      <c r="R213" s="295"/>
      <c r="S213" s="453"/>
      <c r="T213" s="295"/>
      <c r="U213" s="453"/>
      <c r="V213" s="295"/>
      <c r="W213" s="453"/>
      <c r="X213" s="295"/>
      <c r="Y213" s="453"/>
      <c r="Z213" s="295"/>
      <c r="AA213" s="453"/>
      <c r="AB213" s="295"/>
      <c r="AC213" s="453"/>
    </row>
    <row r="214" spans="1:31" ht="23.25">
      <c r="A214" s="55"/>
      <c r="B214" s="810" t="s">
        <v>794</v>
      </c>
      <c r="C214" s="810"/>
      <c r="D214" s="810"/>
      <c r="E214" s="810"/>
      <c r="F214" s="810"/>
      <c r="G214" s="295"/>
      <c r="H214" s="295"/>
      <c r="I214" s="453"/>
      <c r="J214" s="295"/>
      <c r="K214" s="453"/>
      <c r="L214" s="295"/>
      <c r="M214" s="453"/>
      <c r="N214" s="295"/>
      <c r="O214" s="453"/>
      <c r="P214" s="295"/>
      <c r="Q214" s="453"/>
      <c r="R214" s="295"/>
      <c r="S214" s="453"/>
      <c r="T214" s="295"/>
      <c r="U214" s="453"/>
      <c r="V214" s="295"/>
      <c r="W214" s="453"/>
      <c r="X214" s="295"/>
      <c r="Y214" s="453"/>
      <c r="Z214" s="295"/>
      <c r="AA214" s="453"/>
      <c r="AB214" s="295"/>
      <c r="AC214" s="453"/>
    </row>
    <row r="215" spans="1:31" ht="23.25">
      <c r="A215" s="55"/>
      <c r="B215" s="453"/>
      <c r="C215" s="453"/>
      <c r="D215" s="453"/>
      <c r="E215" s="453"/>
      <c r="F215" s="453"/>
      <c r="G215" s="295"/>
      <c r="H215" s="295"/>
      <c r="I215" s="453"/>
      <c r="J215" s="295"/>
      <c r="K215" s="453"/>
      <c r="L215" s="295"/>
      <c r="M215" s="453"/>
      <c r="N215" s="295"/>
      <c r="O215" s="453"/>
      <c r="P215" s="295"/>
      <c r="Q215" s="453"/>
      <c r="R215" s="295"/>
      <c r="S215" s="453"/>
      <c r="T215" s="295"/>
      <c r="U215" s="453"/>
      <c r="V215" s="295"/>
      <c r="W215" s="453"/>
      <c r="X215" s="295"/>
      <c r="Y215" s="453"/>
      <c r="Z215" s="295"/>
      <c r="AA215" s="453"/>
      <c r="AB215" s="295"/>
      <c r="AC215" s="453"/>
    </row>
    <row r="216" spans="1:31" ht="18" customHeight="1">
      <c r="A216" s="740" t="s">
        <v>940</v>
      </c>
      <c r="B216" s="740" t="s">
        <v>941</v>
      </c>
      <c r="C216" s="740" t="s">
        <v>942</v>
      </c>
      <c r="D216" s="740" t="s">
        <v>944</v>
      </c>
      <c r="E216" s="740" t="s">
        <v>945</v>
      </c>
      <c r="F216" s="740" t="s">
        <v>1139</v>
      </c>
      <c r="G216" s="743" t="s">
        <v>946</v>
      </c>
      <c r="H216" s="840" t="s">
        <v>947</v>
      </c>
      <c r="I216" s="838" t="s">
        <v>948</v>
      </c>
      <c r="J216" s="765" t="s">
        <v>928</v>
      </c>
      <c r="K216" s="766"/>
      <c r="L216" s="751" t="s">
        <v>929</v>
      </c>
      <c r="M216" s="764"/>
      <c r="N216" s="764"/>
      <c r="O216" s="764"/>
      <c r="P216" s="764"/>
      <c r="Q216" s="764"/>
      <c r="R216" s="764"/>
      <c r="S216" s="764"/>
      <c r="T216" s="764"/>
      <c r="U216" s="764"/>
      <c r="V216" s="764"/>
      <c r="W216" s="764"/>
      <c r="X216" s="764"/>
      <c r="Y216" s="764"/>
      <c r="Z216" s="764"/>
      <c r="AA216" s="764"/>
      <c r="AB216" s="764"/>
      <c r="AC216" s="752"/>
    </row>
    <row r="217" spans="1:31" ht="18">
      <c r="A217" s="741"/>
      <c r="B217" s="741"/>
      <c r="C217" s="741"/>
      <c r="D217" s="741"/>
      <c r="E217" s="741"/>
      <c r="F217" s="816"/>
      <c r="G217" s="744"/>
      <c r="H217" s="841"/>
      <c r="I217" s="839"/>
      <c r="J217" s="767"/>
      <c r="K217" s="768"/>
      <c r="L217" s="808" t="s">
        <v>930</v>
      </c>
      <c r="M217" s="809"/>
      <c r="N217" s="808" t="s">
        <v>931</v>
      </c>
      <c r="O217" s="809"/>
      <c r="P217" s="808" t="s">
        <v>932</v>
      </c>
      <c r="Q217" s="809"/>
      <c r="R217" s="808" t="s">
        <v>933</v>
      </c>
      <c r="S217" s="809"/>
      <c r="T217" s="808" t="s">
        <v>934</v>
      </c>
      <c r="U217" s="809"/>
      <c r="V217" s="808" t="s">
        <v>935</v>
      </c>
      <c r="W217" s="809"/>
      <c r="X217" s="808" t="s">
        <v>936</v>
      </c>
      <c r="Y217" s="809"/>
      <c r="Z217" s="808" t="s">
        <v>950</v>
      </c>
      <c r="AA217" s="809"/>
      <c r="AB217" s="808" t="s">
        <v>951</v>
      </c>
      <c r="AC217" s="809"/>
    </row>
    <row r="218" spans="1:31" ht="54" customHeight="1">
      <c r="A218" s="742"/>
      <c r="B218" s="742"/>
      <c r="C218" s="742"/>
      <c r="D218" s="742"/>
      <c r="E218" s="742"/>
      <c r="F218" s="817"/>
      <c r="G218" s="745"/>
      <c r="H218" s="449" t="s">
        <v>126</v>
      </c>
      <c r="I218" s="451" t="s">
        <v>938</v>
      </c>
      <c r="J218" s="416" t="s">
        <v>937</v>
      </c>
      <c r="K218" s="65" t="s">
        <v>949</v>
      </c>
      <c r="L218" s="416" t="s">
        <v>937</v>
      </c>
      <c r="M218" s="65" t="s">
        <v>949</v>
      </c>
      <c r="N218" s="416" t="s">
        <v>937</v>
      </c>
      <c r="O218" s="65" t="s">
        <v>949</v>
      </c>
      <c r="P218" s="416" t="s">
        <v>937</v>
      </c>
      <c r="Q218" s="65" t="s">
        <v>949</v>
      </c>
      <c r="R218" s="416" t="s">
        <v>937</v>
      </c>
      <c r="S218" s="65" t="s">
        <v>949</v>
      </c>
      <c r="T218" s="416" t="s">
        <v>937</v>
      </c>
      <c r="U218" s="65" t="s">
        <v>949</v>
      </c>
      <c r="V218" s="416" t="s">
        <v>937</v>
      </c>
      <c r="W218" s="65" t="s">
        <v>949</v>
      </c>
      <c r="X218" s="416" t="s">
        <v>937</v>
      </c>
      <c r="Y218" s="65" t="s">
        <v>949</v>
      </c>
      <c r="Z218" s="416" t="s">
        <v>937</v>
      </c>
      <c r="AA218" s="65" t="s">
        <v>949</v>
      </c>
      <c r="AB218" s="416" t="s">
        <v>937</v>
      </c>
      <c r="AC218" s="65" t="s">
        <v>949</v>
      </c>
    </row>
    <row r="219" spans="1:31" s="687" customFormat="1" ht="18.75" thickBot="1">
      <c r="A219" s="310">
        <v>1</v>
      </c>
      <c r="B219" s="311" t="s">
        <v>795</v>
      </c>
      <c r="C219" s="314" t="s">
        <v>699</v>
      </c>
      <c r="D219" s="314" t="s">
        <v>667</v>
      </c>
      <c r="E219" s="314" t="s">
        <v>672</v>
      </c>
      <c r="F219" s="314" t="s">
        <v>1287</v>
      </c>
      <c r="G219" s="339">
        <v>1886</v>
      </c>
      <c r="H219" s="339">
        <v>1866</v>
      </c>
      <c r="I219" s="579">
        <f>H219*100/G219</f>
        <v>98.939554612937428</v>
      </c>
      <c r="J219" s="684">
        <v>0</v>
      </c>
      <c r="K219" s="579">
        <f>J219*100/H219</f>
        <v>0</v>
      </c>
      <c r="L219" s="685">
        <v>0</v>
      </c>
      <c r="M219" s="579">
        <f>L219*100/H219</f>
        <v>0</v>
      </c>
      <c r="N219" s="685">
        <v>0</v>
      </c>
      <c r="O219" s="579">
        <f>N219*100/H219</f>
        <v>0</v>
      </c>
      <c r="P219" s="685">
        <v>0</v>
      </c>
      <c r="Q219" s="579">
        <f>P219*100/H219</f>
        <v>0</v>
      </c>
      <c r="R219" s="685">
        <v>0</v>
      </c>
      <c r="S219" s="579">
        <f>R219*100/H219</f>
        <v>0</v>
      </c>
      <c r="T219" s="685">
        <v>0</v>
      </c>
      <c r="U219" s="579">
        <f>T219*100/H219</f>
        <v>0</v>
      </c>
      <c r="V219" s="685">
        <v>0</v>
      </c>
      <c r="W219" s="579">
        <f>V219*100/H219</f>
        <v>0</v>
      </c>
      <c r="X219" s="685">
        <v>0</v>
      </c>
      <c r="Y219" s="579">
        <f>X219*100/H219</f>
        <v>0</v>
      </c>
      <c r="Z219" s="685">
        <v>0</v>
      </c>
      <c r="AA219" s="686">
        <f>Z219*100/H219</f>
        <v>0</v>
      </c>
      <c r="AB219" s="685">
        <v>0</v>
      </c>
      <c r="AC219" s="686">
        <f>AB219*100/H219</f>
        <v>0</v>
      </c>
      <c r="AD219" s="687">
        <v>1</v>
      </c>
      <c r="AE219" s="687">
        <v>1</v>
      </c>
    </row>
    <row r="220" spans="1:31" s="687" customFormat="1" ht="19.5" thickTop="1" thickBot="1">
      <c r="A220" s="833" t="s">
        <v>123</v>
      </c>
      <c r="B220" s="834"/>
      <c r="C220" s="834"/>
      <c r="D220" s="834"/>
      <c r="E220" s="834"/>
      <c r="F220" s="835"/>
      <c r="G220" s="582">
        <f>SUM(G219)</f>
        <v>1886</v>
      </c>
      <c r="H220" s="582">
        <f>SUM(H219)</f>
        <v>1866</v>
      </c>
      <c r="I220" s="583">
        <f>H220/G220*100</f>
        <v>98.939554612937428</v>
      </c>
      <c r="J220" s="582">
        <f>SUM(J219)</f>
        <v>0</v>
      </c>
      <c r="K220" s="583">
        <f>J220/H220*100</f>
        <v>0</v>
      </c>
      <c r="L220" s="582">
        <f>SUM(L219)</f>
        <v>0</v>
      </c>
      <c r="M220" s="583">
        <f>L220/H220*100</f>
        <v>0</v>
      </c>
      <c r="N220" s="582">
        <f>SUM(N219)</f>
        <v>0</v>
      </c>
      <c r="O220" s="583">
        <f>N220/H220*100</f>
        <v>0</v>
      </c>
      <c r="P220" s="582">
        <f>SUM(P219)</f>
        <v>0</v>
      </c>
      <c r="Q220" s="583">
        <f>P220/H220*100</f>
        <v>0</v>
      </c>
      <c r="R220" s="582">
        <f>SUM(R219)</f>
        <v>0</v>
      </c>
      <c r="S220" s="583">
        <f>R220/H220*100</f>
        <v>0</v>
      </c>
      <c r="T220" s="582">
        <f>SUM(T219)</f>
        <v>0</v>
      </c>
      <c r="U220" s="583">
        <f>T220/H220*100</f>
        <v>0</v>
      </c>
      <c r="V220" s="582">
        <f>SUM(V219)</f>
        <v>0</v>
      </c>
      <c r="W220" s="583">
        <f>V220/H220*100</f>
        <v>0</v>
      </c>
      <c r="X220" s="582">
        <f>SUM(X219)</f>
        <v>0</v>
      </c>
      <c r="Y220" s="583">
        <f>X220/H220*100</f>
        <v>0</v>
      </c>
      <c r="Z220" s="582">
        <f>SUM(Z219)</f>
        <v>0</v>
      </c>
      <c r="AA220" s="583">
        <f>Z220/H220*100</f>
        <v>0</v>
      </c>
      <c r="AB220" s="582">
        <f>SUM(AB219)</f>
        <v>0</v>
      </c>
      <c r="AC220" s="583">
        <f>AB220/H220*100</f>
        <v>0</v>
      </c>
    </row>
    <row r="221" spans="1:31" ht="13.5" thickTop="1"/>
    <row r="235" spans="1:29" ht="26.25">
      <c r="A235" s="859" t="s">
        <v>2405</v>
      </c>
      <c r="B235" s="859"/>
      <c r="C235" s="859"/>
      <c r="D235" s="859"/>
      <c r="E235" s="859"/>
      <c r="F235" s="859"/>
      <c r="G235" s="859"/>
      <c r="H235" s="859"/>
      <c r="I235" s="859"/>
      <c r="J235" s="859"/>
      <c r="K235" s="859"/>
      <c r="L235" s="859"/>
      <c r="M235" s="859"/>
      <c r="N235" s="859"/>
      <c r="O235" s="859"/>
      <c r="P235" s="859"/>
      <c r="Q235" s="859"/>
      <c r="R235" s="859"/>
      <c r="S235" s="859"/>
      <c r="T235" s="859"/>
      <c r="U235" s="859"/>
      <c r="V235" s="859"/>
      <c r="W235" s="859"/>
      <c r="X235" s="859"/>
      <c r="Y235" s="859"/>
      <c r="Z235" s="859"/>
      <c r="AA235" s="859"/>
      <c r="AB235" s="859"/>
      <c r="AC235" s="859"/>
    </row>
    <row r="236" spans="1:29" ht="23.25">
      <c r="A236" s="810" t="s">
        <v>133</v>
      </c>
      <c r="B236" s="810"/>
      <c r="C236" s="810"/>
      <c r="D236" s="810"/>
      <c r="E236" s="810"/>
      <c r="F236" s="810"/>
      <c r="G236" s="810"/>
      <c r="H236" s="810"/>
      <c r="I236" s="810"/>
      <c r="J236" s="810"/>
      <c r="K236" s="810"/>
      <c r="L236" s="810"/>
      <c r="M236" s="810"/>
      <c r="N236" s="810"/>
      <c r="O236" s="810"/>
      <c r="P236" s="810"/>
      <c r="Q236" s="810"/>
      <c r="R236" s="810"/>
      <c r="S236" s="810"/>
      <c r="T236" s="810"/>
      <c r="U236" s="810"/>
      <c r="V236" s="810"/>
      <c r="W236" s="810"/>
      <c r="X236" s="810"/>
      <c r="Y236" s="810"/>
      <c r="Z236" s="810"/>
      <c r="AA236" s="810"/>
      <c r="AB236" s="810"/>
      <c r="AC236" s="810"/>
    </row>
    <row r="237" spans="1:29" ht="23.25">
      <c r="A237" s="453"/>
      <c r="B237" s="453"/>
      <c r="C237" s="453"/>
      <c r="D237" s="453"/>
      <c r="E237" s="453"/>
      <c r="F237" s="453"/>
      <c r="G237" s="295"/>
      <c r="H237" s="295"/>
      <c r="I237" s="453"/>
      <c r="J237" s="295"/>
      <c r="K237" s="453"/>
      <c r="L237" s="295"/>
      <c r="M237" s="453"/>
      <c r="N237" s="295"/>
      <c r="O237" s="453"/>
      <c r="P237" s="295"/>
      <c r="Q237" s="453"/>
      <c r="R237" s="295"/>
      <c r="S237" s="453"/>
      <c r="T237" s="295"/>
      <c r="U237" s="453"/>
      <c r="V237" s="295"/>
      <c r="W237" s="453"/>
      <c r="X237" s="295"/>
      <c r="Y237" s="453"/>
      <c r="Z237" s="295"/>
      <c r="AA237" s="453"/>
      <c r="AB237" s="295"/>
      <c r="AC237" s="453"/>
    </row>
    <row r="238" spans="1:29" ht="23.25">
      <c r="A238" s="55"/>
      <c r="B238" s="863" t="s">
        <v>747</v>
      </c>
      <c r="C238" s="863"/>
      <c r="D238" s="863"/>
      <c r="E238" s="863"/>
      <c r="F238" s="863"/>
      <c r="G238" s="863"/>
      <c r="H238" s="863"/>
      <c r="I238" s="863"/>
      <c r="J238" s="863"/>
      <c r="K238" s="863"/>
      <c r="L238" s="863"/>
      <c r="M238" s="863"/>
      <c r="N238" s="863"/>
      <c r="O238" s="863"/>
      <c r="P238" s="863"/>
      <c r="Q238" s="863"/>
      <c r="R238" s="863"/>
      <c r="S238" s="863"/>
      <c r="T238" s="863"/>
      <c r="U238" s="863"/>
      <c r="V238" s="863"/>
      <c r="W238" s="863"/>
      <c r="X238" s="863"/>
      <c r="Y238" s="863"/>
      <c r="Z238" s="863"/>
      <c r="AA238" s="863"/>
      <c r="AB238" s="863"/>
      <c r="AC238" s="863"/>
    </row>
    <row r="239" spans="1:29" ht="23.25">
      <c r="A239" s="55"/>
      <c r="B239" s="454" t="s">
        <v>917</v>
      </c>
      <c r="C239" s="453"/>
      <c r="D239" s="453"/>
      <c r="E239" s="453"/>
      <c r="F239" s="453"/>
      <c r="G239" s="557"/>
      <c r="H239" s="557"/>
      <c r="I239" s="454"/>
      <c r="J239" s="295"/>
      <c r="K239" s="453"/>
      <c r="L239" s="295"/>
      <c r="M239" s="453"/>
      <c r="N239" s="295"/>
      <c r="O239" s="453"/>
      <c r="P239" s="295"/>
      <c r="Q239" s="453"/>
      <c r="R239" s="295"/>
      <c r="S239" s="453"/>
      <c r="T239" s="295"/>
      <c r="U239" s="453"/>
      <c r="V239" s="295"/>
      <c r="W239" s="453"/>
      <c r="X239" s="295"/>
      <c r="Y239" s="453"/>
      <c r="Z239" s="295"/>
      <c r="AA239" s="453"/>
      <c r="AB239" s="295"/>
      <c r="AC239" s="453"/>
    </row>
    <row r="240" spans="1:29" ht="23.25">
      <c r="A240" s="55"/>
      <c r="B240" s="810" t="s">
        <v>796</v>
      </c>
      <c r="C240" s="810"/>
      <c r="D240" s="810"/>
      <c r="E240" s="810"/>
      <c r="F240" s="453"/>
      <c r="G240" s="295"/>
      <c r="H240" s="295"/>
      <c r="I240" s="453"/>
      <c r="J240" s="295"/>
      <c r="K240" s="453"/>
      <c r="L240" s="295"/>
      <c r="M240" s="453"/>
      <c r="N240" s="295"/>
      <c r="O240" s="453"/>
      <c r="P240" s="295"/>
      <c r="Q240" s="453"/>
      <c r="R240" s="295"/>
      <c r="S240" s="453"/>
      <c r="T240" s="295"/>
      <c r="U240" s="453"/>
      <c r="V240" s="295"/>
      <c r="W240" s="453"/>
      <c r="X240" s="295"/>
      <c r="Y240" s="453"/>
      <c r="Z240" s="295"/>
      <c r="AA240" s="453"/>
      <c r="AB240" s="295"/>
      <c r="AC240" s="453"/>
    </row>
    <row r="241" spans="1:32" ht="23.25">
      <c r="A241" s="55"/>
      <c r="B241" s="453"/>
      <c r="C241" s="453"/>
      <c r="D241" s="453"/>
      <c r="E241" s="453"/>
      <c r="F241" s="453"/>
      <c r="G241" s="295"/>
      <c r="H241" s="295"/>
      <c r="I241" s="453"/>
      <c r="J241" s="295"/>
      <c r="K241" s="453"/>
      <c r="L241" s="295"/>
      <c r="M241" s="453"/>
      <c r="N241" s="295"/>
      <c r="O241" s="453"/>
      <c r="P241" s="295"/>
      <c r="Q241" s="453"/>
      <c r="R241" s="295"/>
      <c r="S241" s="453"/>
      <c r="T241" s="295"/>
      <c r="U241" s="453"/>
      <c r="V241" s="295"/>
      <c r="W241" s="453"/>
      <c r="X241" s="295"/>
      <c r="Y241" s="453"/>
      <c r="Z241" s="295"/>
      <c r="AA241" s="453"/>
      <c r="AB241" s="295"/>
      <c r="AC241" s="453"/>
    </row>
    <row r="242" spans="1:32" ht="18" customHeight="1">
      <c r="A242" s="740" t="s">
        <v>940</v>
      </c>
      <c r="B242" s="740" t="s">
        <v>941</v>
      </c>
      <c r="C242" s="740" t="s">
        <v>942</v>
      </c>
      <c r="D242" s="740" t="s">
        <v>944</v>
      </c>
      <c r="E242" s="740" t="s">
        <v>945</v>
      </c>
      <c r="F242" s="740" t="s">
        <v>1139</v>
      </c>
      <c r="G242" s="743" t="s">
        <v>946</v>
      </c>
      <c r="H242" s="840" t="s">
        <v>947</v>
      </c>
      <c r="I242" s="838" t="s">
        <v>948</v>
      </c>
      <c r="J242" s="765" t="s">
        <v>928</v>
      </c>
      <c r="K242" s="766"/>
      <c r="L242" s="751" t="s">
        <v>929</v>
      </c>
      <c r="M242" s="764"/>
      <c r="N242" s="764"/>
      <c r="O242" s="764"/>
      <c r="P242" s="764"/>
      <c r="Q242" s="764"/>
      <c r="R242" s="764"/>
      <c r="S242" s="764"/>
      <c r="T242" s="764"/>
      <c r="U242" s="764"/>
      <c r="V242" s="764"/>
      <c r="W242" s="764"/>
      <c r="X242" s="764"/>
      <c r="Y242" s="764"/>
      <c r="Z242" s="764"/>
      <c r="AA242" s="764"/>
      <c r="AB242" s="764"/>
      <c r="AC242" s="752"/>
    </row>
    <row r="243" spans="1:32" ht="18">
      <c r="A243" s="741"/>
      <c r="B243" s="741"/>
      <c r="C243" s="741"/>
      <c r="D243" s="741"/>
      <c r="E243" s="741"/>
      <c r="F243" s="816"/>
      <c r="G243" s="744"/>
      <c r="H243" s="841"/>
      <c r="I243" s="839"/>
      <c r="J243" s="767"/>
      <c r="K243" s="768"/>
      <c r="L243" s="808" t="s">
        <v>930</v>
      </c>
      <c r="M243" s="809"/>
      <c r="N243" s="808" t="s">
        <v>931</v>
      </c>
      <c r="O243" s="809"/>
      <c r="P243" s="808" t="s">
        <v>932</v>
      </c>
      <c r="Q243" s="809"/>
      <c r="R243" s="808" t="s">
        <v>933</v>
      </c>
      <c r="S243" s="809"/>
      <c r="T243" s="808" t="s">
        <v>934</v>
      </c>
      <c r="U243" s="809"/>
      <c r="V243" s="808" t="s">
        <v>935</v>
      </c>
      <c r="W243" s="809"/>
      <c r="X243" s="808" t="s">
        <v>936</v>
      </c>
      <c r="Y243" s="809"/>
      <c r="Z243" s="808" t="s">
        <v>950</v>
      </c>
      <c r="AA243" s="809"/>
      <c r="AB243" s="808" t="s">
        <v>951</v>
      </c>
      <c r="AC243" s="809"/>
    </row>
    <row r="244" spans="1:32" ht="54" customHeight="1">
      <c r="A244" s="742"/>
      <c r="B244" s="742"/>
      <c r="C244" s="742"/>
      <c r="D244" s="742"/>
      <c r="E244" s="742"/>
      <c r="F244" s="817"/>
      <c r="G244" s="745"/>
      <c r="H244" s="449" t="s">
        <v>126</v>
      </c>
      <c r="I244" s="451" t="s">
        <v>938</v>
      </c>
      <c r="J244" s="416" t="s">
        <v>937</v>
      </c>
      <c r="K244" s="65" t="s">
        <v>949</v>
      </c>
      <c r="L244" s="416" t="s">
        <v>937</v>
      </c>
      <c r="M244" s="65" t="s">
        <v>949</v>
      </c>
      <c r="N244" s="416" t="s">
        <v>937</v>
      </c>
      <c r="O244" s="65" t="s">
        <v>949</v>
      </c>
      <c r="P244" s="416" t="s">
        <v>937</v>
      </c>
      <c r="Q244" s="65" t="s">
        <v>949</v>
      </c>
      <c r="R244" s="416" t="s">
        <v>937</v>
      </c>
      <c r="S244" s="65" t="s">
        <v>949</v>
      </c>
      <c r="T244" s="416" t="s">
        <v>937</v>
      </c>
      <c r="U244" s="65" t="s">
        <v>949</v>
      </c>
      <c r="V244" s="416" t="s">
        <v>937</v>
      </c>
      <c r="W244" s="65" t="s">
        <v>949</v>
      </c>
      <c r="X244" s="416" t="s">
        <v>937</v>
      </c>
      <c r="Y244" s="65" t="s">
        <v>949</v>
      </c>
      <c r="Z244" s="416" t="s">
        <v>937</v>
      </c>
      <c r="AA244" s="65" t="s">
        <v>949</v>
      </c>
      <c r="AB244" s="416" t="s">
        <v>937</v>
      </c>
      <c r="AC244" s="65" t="s">
        <v>949</v>
      </c>
    </row>
    <row r="245" spans="1:32" s="7" customFormat="1" ht="18" customHeight="1">
      <c r="A245" s="319">
        <v>1</v>
      </c>
      <c r="B245" s="320" t="s">
        <v>797</v>
      </c>
      <c r="C245" s="323" t="s">
        <v>798</v>
      </c>
      <c r="D245" s="323" t="s">
        <v>799</v>
      </c>
      <c r="E245" s="323" t="s">
        <v>800</v>
      </c>
      <c r="F245" s="32" t="s">
        <v>1333</v>
      </c>
      <c r="G245" s="160">
        <v>885</v>
      </c>
      <c r="H245" s="160">
        <v>580</v>
      </c>
      <c r="I245" s="143">
        <f>H245*100/G245</f>
        <v>65.536723163841813</v>
      </c>
      <c r="J245" s="144">
        <v>45</v>
      </c>
      <c r="K245" s="143">
        <f>J245*100/H245</f>
        <v>7.7586206896551726</v>
      </c>
      <c r="L245" s="145">
        <v>0</v>
      </c>
      <c r="M245" s="143">
        <f>L245*100/H245</f>
        <v>0</v>
      </c>
      <c r="N245" s="145">
        <v>22</v>
      </c>
      <c r="O245" s="143">
        <f>N245*100/H245</f>
        <v>3.7931034482758621</v>
      </c>
      <c r="P245" s="145">
        <v>3</v>
      </c>
      <c r="Q245" s="143">
        <f>P245*100/H245</f>
        <v>0.51724137931034486</v>
      </c>
      <c r="R245" s="145">
        <v>0</v>
      </c>
      <c r="S245" s="143">
        <f>R245*100/H245</f>
        <v>0</v>
      </c>
      <c r="T245" s="145">
        <v>20</v>
      </c>
      <c r="U245" s="143">
        <f>T245*100/H245</f>
        <v>3.4482758620689653</v>
      </c>
      <c r="V245" s="145">
        <v>0</v>
      </c>
      <c r="W245" s="143">
        <f>V245*100/H245</f>
        <v>0</v>
      </c>
      <c r="X245" s="145">
        <v>0</v>
      </c>
      <c r="Y245" s="143">
        <f>X245*100/H245</f>
        <v>0</v>
      </c>
      <c r="Z245" s="145">
        <v>0</v>
      </c>
      <c r="AA245" s="146">
        <f>Z245*100/H245</f>
        <v>0</v>
      </c>
      <c r="AB245" s="145">
        <v>0</v>
      </c>
      <c r="AC245" s="146">
        <f>AB245*100/H245</f>
        <v>0</v>
      </c>
      <c r="AD245" s="7">
        <v>1</v>
      </c>
      <c r="AE245" s="7">
        <v>1</v>
      </c>
    </row>
    <row r="246" spans="1:32" s="164" customFormat="1" ht="18" customHeight="1">
      <c r="A246" s="32">
        <v>2</v>
      </c>
      <c r="B246" s="51" t="s">
        <v>374</v>
      </c>
      <c r="C246" s="32" t="s">
        <v>801</v>
      </c>
      <c r="D246" s="32" t="s">
        <v>802</v>
      </c>
      <c r="E246" s="32" t="s">
        <v>803</v>
      </c>
      <c r="F246" s="32" t="s">
        <v>1333</v>
      </c>
      <c r="G246" s="160">
        <v>484</v>
      </c>
      <c r="H246" s="160">
        <v>219</v>
      </c>
      <c r="I246" s="143">
        <f>H246*100/G246</f>
        <v>45.247933884297524</v>
      </c>
      <c r="J246" s="144">
        <v>0</v>
      </c>
      <c r="K246" s="143">
        <f>J246*100/H246</f>
        <v>0</v>
      </c>
      <c r="L246" s="145">
        <v>0</v>
      </c>
      <c r="M246" s="143">
        <f>L246*100/H246</f>
        <v>0</v>
      </c>
      <c r="N246" s="145">
        <v>0</v>
      </c>
      <c r="O246" s="143">
        <f>N246*100/H246</f>
        <v>0</v>
      </c>
      <c r="P246" s="145">
        <v>0</v>
      </c>
      <c r="Q246" s="143">
        <f>P246*100/H246</f>
        <v>0</v>
      </c>
      <c r="R246" s="145">
        <v>0</v>
      </c>
      <c r="S246" s="143">
        <f>R246*100/H246</f>
        <v>0</v>
      </c>
      <c r="T246" s="145">
        <v>0</v>
      </c>
      <c r="U246" s="143">
        <f>T246*100/H246</f>
        <v>0</v>
      </c>
      <c r="V246" s="145">
        <v>0</v>
      </c>
      <c r="W246" s="143">
        <f>V246*100/H246</f>
        <v>0</v>
      </c>
      <c r="X246" s="145">
        <v>0</v>
      </c>
      <c r="Y246" s="143">
        <f>X246*100/H246</f>
        <v>0</v>
      </c>
      <c r="Z246" s="145">
        <v>0</v>
      </c>
      <c r="AA246" s="146">
        <f>Z246*100/H246</f>
        <v>0</v>
      </c>
      <c r="AB246" s="145">
        <v>0</v>
      </c>
      <c r="AC246" s="146">
        <f>AB246*100/H246</f>
        <v>0</v>
      </c>
      <c r="AD246" s="164">
        <v>1</v>
      </c>
      <c r="AE246" s="164">
        <v>1</v>
      </c>
      <c r="AF246" s="163" t="s">
        <v>2436</v>
      </c>
    </row>
    <row r="247" spans="1:32" s="7" customFormat="1" ht="19.5" thickBot="1">
      <c r="A247" s="32">
        <v>3</v>
      </c>
      <c r="B247" s="51" t="s">
        <v>375</v>
      </c>
      <c r="C247" s="32" t="s">
        <v>804</v>
      </c>
      <c r="D247" s="32" t="s">
        <v>805</v>
      </c>
      <c r="E247" s="32" t="s">
        <v>1329</v>
      </c>
      <c r="F247" s="32" t="s">
        <v>1333</v>
      </c>
      <c r="G247" s="158">
        <v>337</v>
      </c>
      <c r="H247" s="683">
        <v>239</v>
      </c>
      <c r="I247" s="143">
        <f>H247*100/G247</f>
        <v>70.919881305637986</v>
      </c>
      <c r="J247" s="144">
        <v>7</v>
      </c>
      <c r="K247" s="143">
        <f>J247*100/H247</f>
        <v>2.9288702928870292</v>
      </c>
      <c r="L247" s="145">
        <v>6</v>
      </c>
      <c r="M247" s="143">
        <f>L247*100/H247</f>
        <v>2.510460251046025</v>
      </c>
      <c r="N247" s="145">
        <v>0</v>
      </c>
      <c r="O247" s="143">
        <f>N247*100/H247</f>
        <v>0</v>
      </c>
      <c r="P247" s="145">
        <v>0</v>
      </c>
      <c r="Q247" s="143">
        <f>P247*100/H247</f>
        <v>0</v>
      </c>
      <c r="R247" s="145">
        <v>0</v>
      </c>
      <c r="S247" s="143">
        <f>R247*100/H247</f>
        <v>0</v>
      </c>
      <c r="T247" s="145">
        <v>0</v>
      </c>
      <c r="U247" s="143">
        <f>T247*100/H247</f>
        <v>0</v>
      </c>
      <c r="V247" s="145">
        <v>1</v>
      </c>
      <c r="W247" s="143">
        <f>V247*100/H247</f>
        <v>0.41841004184100417</v>
      </c>
      <c r="X247" s="145">
        <v>0</v>
      </c>
      <c r="Y247" s="143">
        <f>X247*100/H247</f>
        <v>0</v>
      </c>
      <c r="Z247" s="145">
        <v>0</v>
      </c>
      <c r="AA247" s="146">
        <f>Z247*100/H247</f>
        <v>0</v>
      </c>
      <c r="AB247" s="145">
        <v>0</v>
      </c>
      <c r="AC247" s="146">
        <f>AB247*100/H247</f>
        <v>0</v>
      </c>
      <c r="AD247" s="7">
        <v>1</v>
      </c>
      <c r="AE247" s="7">
        <v>1</v>
      </c>
    </row>
    <row r="248" spans="1:32" ht="19.5" thickTop="1" thickBot="1">
      <c r="A248" s="769" t="s">
        <v>123</v>
      </c>
      <c r="B248" s="771"/>
      <c r="C248" s="771"/>
      <c r="D248" s="771"/>
      <c r="E248" s="771"/>
      <c r="F248" s="772"/>
      <c r="G248" s="66">
        <f>SUM(G245:G247)</f>
        <v>1706</v>
      </c>
      <c r="H248" s="66">
        <f>SUM(H245:H247)</f>
        <v>1038</v>
      </c>
      <c r="I248" s="67">
        <f>H248/G248*100</f>
        <v>60.844079718640096</v>
      </c>
      <c r="J248" s="66">
        <f>SUM(J245:J247)</f>
        <v>52</v>
      </c>
      <c r="K248" s="67">
        <f>J248/H248*100</f>
        <v>5.0096339113680148</v>
      </c>
      <c r="L248" s="66">
        <f>SUM(L245:L247)</f>
        <v>6</v>
      </c>
      <c r="M248" s="67">
        <f>L248/H248*100</f>
        <v>0.57803468208092479</v>
      </c>
      <c r="N248" s="66">
        <f>SUM(N245:N247)</f>
        <v>22</v>
      </c>
      <c r="O248" s="67">
        <f>N248/H248*100</f>
        <v>2.1194605009633909</v>
      </c>
      <c r="P248" s="66">
        <f>SUM(P245:P247)</f>
        <v>3</v>
      </c>
      <c r="Q248" s="67">
        <f>P248/H248*100</f>
        <v>0.28901734104046239</v>
      </c>
      <c r="R248" s="66">
        <f>SUM(R245:R247)</f>
        <v>0</v>
      </c>
      <c r="S248" s="67">
        <f>R248/H248*100</f>
        <v>0</v>
      </c>
      <c r="T248" s="66">
        <f>SUM(T245:T247)</f>
        <v>20</v>
      </c>
      <c r="U248" s="67">
        <f>T248/H248*100</f>
        <v>1.9267822736030826</v>
      </c>
      <c r="V248" s="66">
        <f>SUM(V245:V247)</f>
        <v>1</v>
      </c>
      <c r="W248" s="67">
        <f>V248/H248*100</f>
        <v>9.6339113680154145E-2</v>
      </c>
      <c r="X248" s="66">
        <f>SUM(X245:X247)</f>
        <v>0</v>
      </c>
      <c r="Y248" s="67">
        <f>X248/H248*100</f>
        <v>0</v>
      </c>
      <c r="Z248" s="66">
        <f>SUM(Z245:Z247)</f>
        <v>0</v>
      </c>
      <c r="AA248" s="67">
        <f>Z248/H248*100</f>
        <v>0</v>
      </c>
      <c r="AB248" s="66">
        <f>SUM(AB245:AB247)</f>
        <v>0</v>
      </c>
      <c r="AC248" s="67">
        <f>AB248/H248*100</f>
        <v>0</v>
      </c>
    </row>
    <row r="249" spans="1:32" ht="13.5" thickTop="1"/>
    <row r="260" spans="1:31" ht="26.25">
      <c r="A260" s="859" t="s">
        <v>2405</v>
      </c>
      <c r="B260" s="859"/>
      <c r="C260" s="859"/>
      <c r="D260" s="859"/>
      <c r="E260" s="859"/>
      <c r="F260" s="859"/>
      <c r="G260" s="859"/>
      <c r="H260" s="859"/>
      <c r="I260" s="859"/>
      <c r="J260" s="859"/>
      <c r="K260" s="859"/>
      <c r="L260" s="859"/>
      <c r="M260" s="859"/>
      <c r="N260" s="859"/>
      <c r="O260" s="859"/>
      <c r="P260" s="859"/>
      <c r="Q260" s="859"/>
      <c r="R260" s="859"/>
      <c r="S260" s="859"/>
      <c r="T260" s="859"/>
      <c r="U260" s="859"/>
      <c r="V260" s="859"/>
      <c r="W260" s="859"/>
      <c r="X260" s="859"/>
      <c r="Y260" s="859"/>
      <c r="Z260" s="859"/>
      <c r="AA260" s="859"/>
      <c r="AB260" s="859"/>
      <c r="AC260" s="859"/>
    </row>
    <row r="261" spans="1:31" ht="23.25">
      <c r="A261" s="810" t="s">
        <v>133</v>
      </c>
      <c r="B261" s="810"/>
      <c r="C261" s="810"/>
      <c r="D261" s="810"/>
      <c r="E261" s="810"/>
      <c r="F261" s="810"/>
      <c r="G261" s="810"/>
      <c r="H261" s="810"/>
      <c r="I261" s="810"/>
      <c r="J261" s="810"/>
      <c r="K261" s="810"/>
      <c r="L261" s="810"/>
      <c r="M261" s="810"/>
      <c r="N261" s="810"/>
      <c r="O261" s="810"/>
      <c r="P261" s="810"/>
      <c r="Q261" s="810"/>
      <c r="R261" s="810"/>
      <c r="S261" s="810"/>
      <c r="T261" s="810"/>
      <c r="U261" s="810"/>
      <c r="V261" s="810"/>
      <c r="W261" s="810"/>
      <c r="X261" s="810"/>
      <c r="Y261" s="810"/>
      <c r="Z261" s="810"/>
      <c r="AA261" s="810"/>
      <c r="AB261" s="810"/>
      <c r="AC261" s="810"/>
    </row>
    <row r="262" spans="1:31" ht="23.25">
      <c r="A262" s="453"/>
      <c r="B262" s="453"/>
      <c r="C262" s="453"/>
      <c r="D262" s="453"/>
      <c r="E262" s="453"/>
      <c r="F262" s="453"/>
      <c r="G262" s="295"/>
      <c r="H262" s="295"/>
      <c r="I262" s="453"/>
      <c r="J262" s="295"/>
      <c r="K262" s="453"/>
      <c r="L262" s="295"/>
      <c r="M262" s="453"/>
      <c r="N262" s="295"/>
      <c r="O262" s="453"/>
      <c r="P262" s="295"/>
      <c r="Q262" s="453"/>
      <c r="R262" s="295"/>
      <c r="S262" s="453"/>
      <c r="T262" s="295"/>
      <c r="U262" s="453"/>
      <c r="V262" s="295"/>
      <c r="W262" s="453"/>
      <c r="X262" s="295"/>
      <c r="Y262" s="453"/>
      <c r="Z262" s="295"/>
      <c r="AA262" s="453"/>
      <c r="AB262" s="295"/>
      <c r="AC262" s="453"/>
    </row>
    <row r="263" spans="1:31" ht="23.25">
      <c r="A263" s="55"/>
      <c r="B263" s="863" t="s">
        <v>747</v>
      </c>
      <c r="C263" s="863"/>
      <c r="D263" s="863"/>
      <c r="E263" s="863"/>
      <c r="F263" s="863"/>
      <c r="G263" s="863"/>
      <c r="H263" s="863"/>
      <c r="I263" s="863"/>
      <c r="J263" s="863"/>
      <c r="K263" s="863"/>
      <c r="L263" s="863"/>
      <c r="M263" s="863"/>
      <c r="N263" s="863"/>
      <c r="O263" s="863"/>
      <c r="P263" s="863"/>
      <c r="Q263" s="863"/>
      <c r="R263" s="863"/>
      <c r="S263" s="863"/>
      <c r="T263" s="863"/>
      <c r="U263" s="863"/>
      <c r="V263" s="863"/>
      <c r="W263" s="863"/>
      <c r="X263" s="863"/>
      <c r="Y263" s="863"/>
      <c r="Z263" s="863"/>
      <c r="AA263" s="863"/>
      <c r="AB263" s="863"/>
      <c r="AC263" s="863"/>
    </row>
    <row r="264" spans="1:31" ht="23.25">
      <c r="A264" s="55"/>
      <c r="B264" s="863" t="s">
        <v>917</v>
      </c>
      <c r="C264" s="863"/>
      <c r="D264" s="863"/>
      <c r="E264" s="863"/>
      <c r="F264" s="453"/>
      <c r="G264" s="557"/>
      <c r="H264" s="557"/>
      <c r="I264" s="454"/>
      <c r="J264" s="295"/>
      <c r="K264" s="453"/>
      <c r="L264" s="295"/>
      <c r="M264" s="453"/>
      <c r="N264" s="295"/>
      <c r="O264" s="453"/>
      <c r="P264" s="295"/>
      <c r="Q264" s="453"/>
      <c r="R264" s="295"/>
      <c r="S264" s="453"/>
      <c r="T264" s="295"/>
      <c r="U264" s="453"/>
      <c r="V264" s="295"/>
      <c r="W264" s="453"/>
      <c r="X264" s="295"/>
      <c r="Y264" s="453"/>
      <c r="Z264" s="295"/>
      <c r="AA264" s="453"/>
      <c r="AB264" s="295"/>
      <c r="AC264" s="453"/>
    </row>
    <row r="265" spans="1:31" ht="23.25">
      <c r="A265" s="55"/>
      <c r="B265" s="810" t="s">
        <v>806</v>
      </c>
      <c r="C265" s="810"/>
      <c r="D265" s="810"/>
      <c r="E265" s="810"/>
      <c r="F265" s="453"/>
      <c r="G265" s="295"/>
      <c r="H265" s="295"/>
      <c r="I265" s="453"/>
      <c r="J265" s="295"/>
      <c r="K265" s="453"/>
      <c r="L265" s="295"/>
      <c r="M265" s="453"/>
      <c r="N265" s="295"/>
      <c r="O265" s="453"/>
      <c r="P265" s="295"/>
      <c r="Q265" s="453"/>
      <c r="R265" s="295"/>
      <c r="S265" s="453"/>
      <c r="T265" s="295"/>
      <c r="U265" s="453"/>
      <c r="V265" s="295"/>
      <c r="W265" s="453"/>
      <c r="X265" s="295"/>
      <c r="Y265" s="453"/>
      <c r="Z265" s="295"/>
      <c r="AA265" s="453"/>
      <c r="AB265" s="295"/>
      <c r="AC265" s="453"/>
    </row>
    <row r="266" spans="1:31" ht="23.25">
      <c r="A266" s="55"/>
      <c r="B266" s="453"/>
      <c r="C266" s="453"/>
      <c r="D266" s="453"/>
      <c r="E266" s="453"/>
      <c r="F266" s="453"/>
      <c r="G266" s="295"/>
      <c r="H266" s="295"/>
      <c r="I266" s="453"/>
      <c r="J266" s="295"/>
      <c r="K266" s="453"/>
      <c r="L266" s="295"/>
      <c r="M266" s="453"/>
      <c r="N266" s="295"/>
      <c r="O266" s="453"/>
      <c r="P266" s="295"/>
      <c r="Q266" s="453"/>
      <c r="R266" s="295"/>
      <c r="S266" s="453"/>
      <c r="T266" s="295"/>
      <c r="U266" s="453"/>
      <c r="V266" s="295"/>
      <c r="W266" s="453"/>
      <c r="X266" s="295"/>
      <c r="Y266" s="453"/>
      <c r="Z266" s="295"/>
      <c r="AA266" s="453"/>
      <c r="AB266" s="295"/>
      <c r="AC266" s="453"/>
    </row>
    <row r="267" spans="1:31" ht="18" customHeight="1">
      <c r="A267" s="740" t="s">
        <v>940</v>
      </c>
      <c r="B267" s="740" t="s">
        <v>941</v>
      </c>
      <c r="C267" s="740" t="s">
        <v>942</v>
      </c>
      <c r="D267" s="740" t="s">
        <v>944</v>
      </c>
      <c r="E267" s="740" t="s">
        <v>945</v>
      </c>
      <c r="F267" s="740" t="s">
        <v>1139</v>
      </c>
      <c r="G267" s="743" t="s">
        <v>946</v>
      </c>
      <c r="H267" s="840" t="s">
        <v>947</v>
      </c>
      <c r="I267" s="838" t="s">
        <v>948</v>
      </c>
      <c r="J267" s="765" t="s">
        <v>928</v>
      </c>
      <c r="K267" s="766"/>
      <c r="L267" s="751" t="s">
        <v>929</v>
      </c>
      <c r="M267" s="764"/>
      <c r="N267" s="764"/>
      <c r="O267" s="764"/>
      <c r="P267" s="764"/>
      <c r="Q267" s="764"/>
      <c r="R267" s="764"/>
      <c r="S267" s="764"/>
      <c r="T267" s="764"/>
      <c r="U267" s="764"/>
      <c r="V267" s="764"/>
      <c r="W267" s="764"/>
      <c r="X267" s="764"/>
      <c r="Y267" s="764"/>
      <c r="Z267" s="764"/>
      <c r="AA267" s="764"/>
      <c r="AB267" s="764"/>
      <c r="AC267" s="752"/>
    </row>
    <row r="268" spans="1:31" ht="18">
      <c r="A268" s="741"/>
      <c r="B268" s="741"/>
      <c r="C268" s="741"/>
      <c r="D268" s="741"/>
      <c r="E268" s="741"/>
      <c r="F268" s="816"/>
      <c r="G268" s="744"/>
      <c r="H268" s="841"/>
      <c r="I268" s="839"/>
      <c r="J268" s="767"/>
      <c r="K268" s="768"/>
      <c r="L268" s="808" t="s">
        <v>930</v>
      </c>
      <c r="M268" s="809"/>
      <c r="N268" s="808" t="s">
        <v>931</v>
      </c>
      <c r="O268" s="809"/>
      <c r="P268" s="808" t="s">
        <v>932</v>
      </c>
      <c r="Q268" s="809"/>
      <c r="R268" s="808" t="s">
        <v>933</v>
      </c>
      <c r="S268" s="809"/>
      <c r="T268" s="808" t="s">
        <v>934</v>
      </c>
      <c r="U268" s="809"/>
      <c r="V268" s="808" t="s">
        <v>935</v>
      </c>
      <c r="W268" s="809"/>
      <c r="X268" s="808" t="s">
        <v>936</v>
      </c>
      <c r="Y268" s="809"/>
      <c r="Z268" s="808" t="s">
        <v>950</v>
      </c>
      <c r="AA268" s="809"/>
      <c r="AB268" s="808" t="s">
        <v>951</v>
      </c>
      <c r="AC268" s="809"/>
    </row>
    <row r="269" spans="1:31" ht="54" customHeight="1">
      <c r="A269" s="742"/>
      <c r="B269" s="742"/>
      <c r="C269" s="742"/>
      <c r="D269" s="742"/>
      <c r="E269" s="742"/>
      <c r="F269" s="817"/>
      <c r="G269" s="745"/>
      <c r="H269" s="449" t="s">
        <v>126</v>
      </c>
      <c r="I269" s="451" t="s">
        <v>938</v>
      </c>
      <c r="J269" s="416" t="s">
        <v>937</v>
      </c>
      <c r="K269" s="65" t="s">
        <v>949</v>
      </c>
      <c r="L269" s="416" t="s">
        <v>937</v>
      </c>
      <c r="M269" s="65" t="s">
        <v>949</v>
      </c>
      <c r="N269" s="416" t="s">
        <v>937</v>
      </c>
      <c r="O269" s="65" t="s">
        <v>949</v>
      </c>
      <c r="P269" s="416" t="s">
        <v>937</v>
      </c>
      <c r="Q269" s="65" t="s">
        <v>949</v>
      </c>
      <c r="R269" s="416" t="s">
        <v>937</v>
      </c>
      <c r="S269" s="65" t="s">
        <v>949</v>
      </c>
      <c r="T269" s="416" t="s">
        <v>937</v>
      </c>
      <c r="U269" s="65" t="s">
        <v>949</v>
      </c>
      <c r="V269" s="416" t="s">
        <v>937</v>
      </c>
      <c r="W269" s="65" t="s">
        <v>949</v>
      </c>
      <c r="X269" s="416" t="s">
        <v>937</v>
      </c>
      <c r="Y269" s="65" t="s">
        <v>949</v>
      </c>
      <c r="Z269" s="416" t="s">
        <v>937</v>
      </c>
      <c r="AA269" s="65" t="s">
        <v>949</v>
      </c>
      <c r="AB269" s="416" t="s">
        <v>937</v>
      </c>
      <c r="AC269" s="65" t="s">
        <v>949</v>
      </c>
    </row>
    <row r="270" spans="1:31" s="17" customFormat="1" ht="18.75" thickBot="1">
      <c r="A270" s="32">
        <v>1</v>
      </c>
      <c r="B270" s="51" t="s">
        <v>807</v>
      </c>
      <c r="C270" s="200" t="s">
        <v>808</v>
      </c>
      <c r="D270" s="200" t="s">
        <v>798</v>
      </c>
      <c r="E270" s="200" t="s">
        <v>809</v>
      </c>
      <c r="F270" s="200" t="s">
        <v>1286</v>
      </c>
      <c r="G270" s="158"/>
      <c r="H270" s="158"/>
      <c r="I270" s="33"/>
      <c r="J270" s="158"/>
      <c r="K270" s="33"/>
      <c r="L270" s="296"/>
      <c r="M270" s="33"/>
      <c r="N270" s="296"/>
      <c r="O270" s="33"/>
      <c r="P270" s="296"/>
      <c r="Q270" s="33"/>
      <c r="R270" s="296"/>
      <c r="S270" s="33"/>
      <c r="T270" s="296"/>
      <c r="U270" s="33"/>
      <c r="V270" s="296"/>
      <c r="W270" s="33"/>
      <c r="X270" s="296"/>
      <c r="Y270" s="33"/>
      <c r="Z270" s="296"/>
      <c r="AA270" s="33"/>
      <c r="AB270" s="296"/>
      <c r="AC270" s="33"/>
      <c r="AD270" s="17">
        <v>1</v>
      </c>
      <c r="AE270" s="17">
        <v>0</v>
      </c>
    </row>
    <row r="271" spans="1:31" ht="19.5" thickTop="1" thickBot="1">
      <c r="A271" s="769" t="s">
        <v>123</v>
      </c>
      <c r="B271" s="771"/>
      <c r="C271" s="771"/>
      <c r="D271" s="771"/>
      <c r="E271" s="771"/>
      <c r="F271" s="772"/>
      <c r="G271" s="66">
        <f>SUM(G256:G270)</f>
        <v>0</v>
      </c>
      <c r="H271" s="66">
        <f>SUM(H256:H270)</f>
        <v>0</v>
      </c>
      <c r="I271" s="67" t="e">
        <f>H271/G271*100</f>
        <v>#DIV/0!</v>
      </c>
      <c r="J271" s="66">
        <f>SUM(J256:J270)</f>
        <v>0</v>
      </c>
      <c r="K271" s="67" t="e">
        <f>J271/H271*100</f>
        <v>#DIV/0!</v>
      </c>
      <c r="L271" s="66">
        <f>SUM(L256:L270)</f>
        <v>0</v>
      </c>
      <c r="M271" s="67" t="e">
        <f>L271/H271*100</f>
        <v>#DIV/0!</v>
      </c>
      <c r="N271" s="66">
        <f>SUM(N256:N270)</f>
        <v>0</v>
      </c>
      <c r="O271" s="67" t="e">
        <f>N271/H271*100</f>
        <v>#DIV/0!</v>
      </c>
      <c r="P271" s="66">
        <f>SUM(P256:P270)</f>
        <v>0</v>
      </c>
      <c r="Q271" s="67" t="e">
        <f>P271/H271*100</f>
        <v>#DIV/0!</v>
      </c>
      <c r="R271" s="66">
        <f>SUM(R256:R270)</f>
        <v>0</v>
      </c>
      <c r="S271" s="67" t="e">
        <f>R271/H271*100</f>
        <v>#DIV/0!</v>
      </c>
      <c r="T271" s="66">
        <f>SUM(T256:T270)</f>
        <v>0</v>
      </c>
      <c r="U271" s="67" t="e">
        <f>T271/H271*100</f>
        <v>#DIV/0!</v>
      </c>
      <c r="V271" s="66">
        <f>SUM(V256:V270)</f>
        <v>0</v>
      </c>
      <c r="W271" s="67" t="e">
        <f>V271/H271*100</f>
        <v>#DIV/0!</v>
      </c>
      <c r="X271" s="66">
        <f>SUM(X256:X270)</f>
        <v>0</v>
      </c>
      <c r="Y271" s="67" t="e">
        <f>X271/H271*100</f>
        <v>#DIV/0!</v>
      </c>
      <c r="Z271" s="66">
        <f>SUM(Z256:Z270)</f>
        <v>0</v>
      </c>
      <c r="AA271" s="67" t="e">
        <f>Z271/H271*100</f>
        <v>#DIV/0!</v>
      </c>
      <c r="AB271" s="66">
        <f>SUM(AB256:AB270)</f>
        <v>0</v>
      </c>
      <c r="AC271" s="67" t="e">
        <f>AB271/H271*100</f>
        <v>#DIV/0!</v>
      </c>
    </row>
    <row r="272" spans="1:31" ht="13.5" thickTop="1"/>
    <row r="286" spans="1:29" ht="26.25">
      <c r="A286" s="859" t="s">
        <v>2405</v>
      </c>
      <c r="B286" s="859"/>
      <c r="C286" s="859"/>
      <c r="D286" s="859"/>
      <c r="E286" s="859"/>
      <c r="F286" s="859"/>
      <c r="G286" s="859"/>
      <c r="H286" s="859"/>
      <c r="I286" s="859"/>
      <c r="J286" s="859"/>
      <c r="K286" s="859"/>
      <c r="L286" s="859"/>
      <c r="M286" s="859"/>
      <c r="N286" s="859"/>
      <c r="O286" s="859"/>
      <c r="P286" s="859"/>
      <c r="Q286" s="859"/>
      <c r="R286" s="859"/>
      <c r="S286" s="859"/>
      <c r="T286" s="859"/>
      <c r="U286" s="859"/>
      <c r="V286" s="859"/>
      <c r="W286" s="859"/>
      <c r="X286" s="859"/>
      <c r="Y286" s="859"/>
      <c r="Z286" s="859"/>
      <c r="AA286" s="859"/>
      <c r="AB286" s="859"/>
      <c r="AC286" s="859"/>
    </row>
    <row r="287" spans="1:29" ht="23.25">
      <c r="A287" s="810" t="s">
        <v>133</v>
      </c>
      <c r="B287" s="810"/>
      <c r="C287" s="810"/>
      <c r="D287" s="810"/>
      <c r="E287" s="810"/>
      <c r="F287" s="810"/>
      <c r="G287" s="810"/>
      <c r="H287" s="810"/>
      <c r="I287" s="810"/>
      <c r="J287" s="810"/>
      <c r="K287" s="810"/>
      <c r="L287" s="810"/>
      <c r="M287" s="810"/>
      <c r="N287" s="810"/>
      <c r="O287" s="810"/>
      <c r="P287" s="810"/>
      <c r="Q287" s="810"/>
      <c r="R287" s="810"/>
      <c r="S287" s="810"/>
      <c r="T287" s="810"/>
      <c r="U287" s="810"/>
      <c r="V287" s="810"/>
      <c r="W287" s="810"/>
      <c r="X287" s="810"/>
      <c r="Y287" s="810"/>
      <c r="Z287" s="810"/>
      <c r="AA287" s="810"/>
      <c r="AB287" s="810"/>
      <c r="AC287" s="810"/>
    </row>
    <row r="288" spans="1:29" ht="23.25">
      <c r="A288" s="453"/>
      <c r="B288" s="453"/>
      <c r="C288" s="453"/>
      <c r="D288" s="453"/>
      <c r="E288" s="453"/>
      <c r="F288" s="453"/>
      <c r="G288" s="295"/>
      <c r="H288" s="295"/>
      <c r="I288" s="453"/>
      <c r="J288" s="295"/>
      <c r="K288" s="453"/>
      <c r="L288" s="295"/>
      <c r="M288" s="453"/>
      <c r="N288" s="295"/>
      <c r="O288" s="453"/>
      <c r="P288" s="295"/>
      <c r="Q288" s="453"/>
      <c r="R288" s="295"/>
      <c r="S288" s="453"/>
      <c r="T288" s="295"/>
      <c r="U288" s="453"/>
      <c r="V288" s="295"/>
      <c r="W288" s="453"/>
      <c r="X288" s="295"/>
      <c r="Y288" s="453"/>
      <c r="Z288" s="295"/>
      <c r="AA288" s="453"/>
      <c r="AB288" s="295"/>
      <c r="AC288" s="453"/>
    </row>
    <row r="289" spans="1:31" ht="23.25">
      <c r="A289" s="55"/>
      <c r="B289" s="863" t="s">
        <v>747</v>
      </c>
      <c r="C289" s="863"/>
      <c r="D289" s="863"/>
      <c r="E289" s="863"/>
      <c r="F289" s="863"/>
      <c r="G289" s="863"/>
      <c r="H289" s="863"/>
      <c r="I289" s="863"/>
      <c r="J289" s="863"/>
      <c r="K289" s="863"/>
      <c r="L289" s="863"/>
      <c r="M289" s="863"/>
      <c r="N289" s="863"/>
      <c r="O289" s="863"/>
      <c r="P289" s="863"/>
      <c r="Q289" s="863"/>
      <c r="R289" s="863"/>
      <c r="S289" s="863"/>
      <c r="T289" s="863"/>
      <c r="U289" s="863"/>
      <c r="V289" s="863"/>
      <c r="W289" s="863"/>
      <c r="X289" s="863"/>
      <c r="Y289" s="863"/>
      <c r="Z289" s="863"/>
      <c r="AA289" s="863"/>
      <c r="AB289" s="863"/>
      <c r="AC289" s="863"/>
    </row>
    <row r="290" spans="1:31" ht="23.25">
      <c r="A290" s="55"/>
      <c r="B290" s="454" t="s">
        <v>917</v>
      </c>
      <c r="C290" s="453"/>
      <c r="D290" s="453"/>
      <c r="E290" s="453"/>
      <c r="F290" s="453"/>
      <c r="G290" s="557"/>
      <c r="H290" s="557"/>
      <c r="I290" s="454"/>
      <c r="J290" s="295"/>
      <c r="K290" s="453"/>
      <c r="L290" s="295"/>
      <c r="M290" s="453"/>
      <c r="N290" s="295"/>
      <c r="O290" s="453"/>
      <c r="P290" s="295"/>
      <c r="Q290" s="453"/>
      <c r="R290" s="295"/>
      <c r="S290" s="453"/>
      <c r="T290" s="295"/>
      <c r="U290" s="453"/>
      <c r="V290" s="295"/>
      <c r="W290" s="453"/>
      <c r="X290" s="295"/>
      <c r="Y290" s="453"/>
      <c r="Z290" s="295"/>
      <c r="AA290" s="453"/>
      <c r="AB290" s="295"/>
      <c r="AC290" s="453"/>
    </row>
    <row r="291" spans="1:31" ht="23.25">
      <c r="A291" s="55"/>
      <c r="B291" s="810" t="s">
        <v>810</v>
      </c>
      <c r="C291" s="810"/>
      <c r="D291" s="810"/>
      <c r="E291" s="810"/>
      <c r="F291" s="453"/>
      <c r="G291" s="295"/>
      <c r="H291" s="295"/>
      <c r="I291" s="453"/>
      <c r="J291" s="295"/>
      <c r="K291" s="453"/>
      <c r="L291" s="295"/>
      <c r="M291" s="453"/>
      <c r="N291" s="295"/>
      <c r="O291" s="453"/>
      <c r="P291" s="295"/>
      <c r="Q291" s="453"/>
      <c r="R291" s="295"/>
      <c r="S291" s="453"/>
      <c r="T291" s="295"/>
      <c r="U291" s="453"/>
      <c r="V291" s="295"/>
      <c r="W291" s="453"/>
      <c r="X291" s="295"/>
      <c r="Y291" s="453"/>
      <c r="Z291" s="295"/>
      <c r="AA291" s="453"/>
      <c r="AB291" s="295"/>
      <c r="AC291" s="453"/>
    </row>
    <row r="292" spans="1:31" ht="23.25">
      <c r="A292" s="55"/>
      <c r="B292" s="453"/>
      <c r="C292" s="453"/>
      <c r="D292" s="453"/>
      <c r="E292" s="453"/>
      <c r="F292" s="453"/>
      <c r="G292" s="295"/>
      <c r="H292" s="295"/>
      <c r="I292" s="453"/>
      <c r="J292" s="295"/>
      <c r="K292" s="453"/>
      <c r="L292" s="295"/>
      <c r="M292" s="453"/>
      <c r="N292" s="295"/>
      <c r="O292" s="453"/>
      <c r="P292" s="295"/>
      <c r="Q292" s="453"/>
      <c r="R292" s="295"/>
      <c r="S292" s="453"/>
      <c r="T292" s="295"/>
      <c r="U292" s="453"/>
      <c r="V292" s="295"/>
      <c r="W292" s="453"/>
      <c r="X292" s="295"/>
      <c r="Y292" s="453"/>
      <c r="Z292" s="295"/>
      <c r="AA292" s="453"/>
      <c r="AB292" s="295"/>
      <c r="AC292" s="453"/>
    </row>
    <row r="293" spans="1:31" ht="18" customHeight="1">
      <c r="A293" s="740" t="s">
        <v>940</v>
      </c>
      <c r="B293" s="740" t="s">
        <v>941</v>
      </c>
      <c r="C293" s="740" t="s">
        <v>942</v>
      </c>
      <c r="D293" s="740" t="s">
        <v>944</v>
      </c>
      <c r="E293" s="740" t="s">
        <v>945</v>
      </c>
      <c r="F293" s="740" t="s">
        <v>1139</v>
      </c>
      <c r="G293" s="743" t="s">
        <v>946</v>
      </c>
      <c r="H293" s="840" t="s">
        <v>947</v>
      </c>
      <c r="I293" s="838" t="s">
        <v>948</v>
      </c>
      <c r="J293" s="765" t="s">
        <v>928</v>
      </c>
      <c r="K293" s="766"/>
      <c r="L293" s="751" t="s">
        <v>929</v>
      </c>
      <c r="M293" s="764"/>
      <c r="N293" s="764"/>
      <c r="O293" s="764"/>
      <c r="P293" s="764"/>
      <c r="Q293" s="764"/>
      <c r="R293" s="764"/>
      <c r="S293" s="764"/>
      <c r="T293" s="764"/>
      <c r="U293" s="764"/>
      <c r="V293" s="764"/>
      <c r="W293" s="764"/>
      <c r="X293" s="764"/>
      <c r="Y293" s="764"/>
      <c r="Z293" s="764"/>
      <c r="AA293" s="764"/>
      <c r="AB293" s="764"/>
      <c r="AC293" s="752"/>
    </row>
    <row r="294" spans="1:31" ht="18">
      <c r="A294" s="741"/>
      <c r="B294" s="741"/>
      <c r="C294" s="741"/>
      <c r="D294" s="741"/>
      <c r="E294" s="741"/>
      <c r="F294" s="816"/>
      <c r="G294" s="744"/>
      <c r="H294" s="841"/>
      <c r="I294" s="839"/>
      <c r="J294" s="767"/>
      <c r="K294" s="768"/>
      <c r="L294" s="808" t="s">
        <v>930</v>
      </c>
      <c r="M294" s="809"/>
      <c r="N294" s="808" t="s">
        <v>931</v>
      </c>
      <c r="O294" s="809"/>
      <c r="P294" s="808" t="s">
        <v>932</v>
      </c>
      <c r="Q294" s="809"/>
      <c r="R294" s="808" t="s">
        <v>933</v>
      </c>
      <c r="S294" s="809"/>
      <c r="T294" s="808" t="s">
        <v>934</v>
      </c>
      <c r="U294" s="809"/>
      <c r="V294" s="808" t="s">
        <v>935</v>
      </c>
      <c r="W294" s="809"/>
      <c r="X294" s="808" t="s">
        <v>936</v>
      </c>
      <c r="Y294" s="809"/>
      <c r="Z294" s="808" t="s">
        <v>950</v>
      </c>
      <c r="AA294" s="809"/>
      <c r="AB294" s="808" t="s">
        <v>951</v>
      </c>
      <c r="AC294" s="809"/>
    </row>
    <row r="295" spans="1:31" ht="54" customHeight="1">
      <c r="A295" s="742"/>
      <c r="B295" s="742"/>
      <c r="C295" s="742"/>
      <c r="D295" s="742"/>
      <c r="E295" s="742"/>
      <c r="F295" s="817"/>
      <c r="G295" s="745"/>
      <c r="H295" s="449" t="s">
        <v>126</v>
      </c>
      <c r="I295" s="451" t="s">
        <v>938</v>
      </c>
      <c r="J295" s="416" t="s">
        <v>937</v>
      </c>
      <c r="K295" s="65" t="s">
        <v>949</v>
      </c>
      <c r="L295" s="416" t="s">
        <v>937</v>
      </c>
      <c r="M295" s="65" t="s">
        <v>949</v>
      </c>
      <c r="N295" s="416" t="s">
        <v>937</v>
      </c>
      <c r="O295" s="65" t="s">
        <v>949</v>
      </c>
      <c r="P295" s="416" t="s">
        <v>937</v>
      </c>
      <c r="Q295" s="65" t="s">
        <v>949</v>
      </c>
      <c r="R295" s="416" t="s">
        <v>937</v>
      </c>
      <c r="S295" s="65" t="s">
        <v>949</v>
      </c>
      <c r="T295" s="416" t="s">
        <v>937</v>
      </c>
      <c r="U295" s="65" t="s">
        <v>949</v>
      </c>
      <c r="V295" s="416" t="s">
        <v>937</v>
      </c>
      <c r="W295" s="65" t="s">
        <v>949</v>
      </c>
      <c r="X295" s="416" t="s">
        <v>937</v>
      </c>
      <c r="Y295" s="65" t="s">
        <v>949</v>
      </c>
      <c r="Z295" s="416" t="s">
        <v>937</v>
      </c>
      <c r="AA295" s="65" t="s">
        <v>949</v>
      </c>
      <c r="AB295" s="416" t="s">
        <v>937</v>
      </c>
      <c r="AC295" s="65" t="s">
        <v>949</v>
      </c>
    </row>
    <row r="296" spans="1:31" s="17" customFormat="1" ht="18.75" thickBot="1">
      <c r="A296" s="32">
        <v>1</v>
      </c>
      <c r="B296" s="51" t="s">
        <v>811</v>
      </c>
      <c r="C296" s="200" t="s">
        <v>812</v>
      </c>
      <c r="D296" s="200" t="s">
        <v>813</v>
      </c>
      <c r="E296" s="200" t="s">
        <v>1522</v>
      </c>
      <c r="F296" s="200" t="s">
        <v>25</v>
      </c>
      <c r="G296" s="203">
        <v>525</v>
      </c>
      <c r="H296" s="203">
        <v>525</v>
      </c>
      <c r="I296" s="26">
        <f>H296*100/G296</f>
        <v>100</v>
      </c>
      <c r="J296" s="27">
        <v>6</v>
      </c>
      <c r="K296" s="26">
        <f>J296*100/H296</f>
        <v>1.1428571428571428</v>
      </c>
      <c r="L296" s="23">
        <v>3</v>
      </c>
      <c r="M296" s="26">
        <f>L296*100/H296</f>
        <v>0.5714285714285714</v>
      </c>
      <c r="N296" s="23">
        <v>3</v>
      </c>
      <c r="O296" s="26">
        <f>N296*100/H296</f>
        <v>0.5714285714285714</v>
      </c>
      <c r="P296" s="23">
        <v>0</v>
      </c>
      <c r="Q296" s="26">
        <v>0</v>
      </c>
      <c r="R296" s="23">
        <v>0</v>
      </c>
      <c r="S296" s="26">
        <f>R296*100/H296</f>
        <v>0</v>
      </c>
      <c r="T296" s="23">
        <v>0</v>
      </c>
      <c r="U296" s="26">
        <f>T296*100/H296</f>
        <v>0</v>
      </c>
      <c r="V296" s="23">
        <v>0</v>
      </c>
      <c r="W296" s="26">
        <f>V296*100/H296</f>
        <v>0</v>
      </c>
      <c r="X296" s="23">
        <v>0</v>
      </c>
      <c r="Y296" s="26">
        <f>X296*100/H296</f>
        <v>0</v>
      </c>
      <c r="Z296" s="28">
        <v>0</v>
      </c>
      <c r="AA296" s="26">
        <v>0</v>
      </c>
      <c r="AB296" s="28">
        <v>0</v>
      </c>
      <c r="AC296" s="26">
        <v>0</v>
      </c>
      <c r="AD296" s="17">
        <v>1</v>
      </c>
      <c r="AE296" s="17">
        <v>1</v>
      </c>
    </row>
    <row r="297" spans="1:31" ht="19.5" thickTop="1" thickBot="1">
      <c r="A297" s="769" t="s">
        <v>123</v>
      </c>
      <c r="B297" s="771"/>
      <c r="C297" s="771"/>
      <c r="D297" s="771"/>
      <c r="E297" s="771"/>
      <c r="F297" s="772"/>
      <c r="G297" s="66">
        <f>SUM(G296)</f>
        <v>525</v>
      </c>
      <c r="H297" s="66">
        <f>SUM(H296)</f>
        <v>525</v>
      </c>
      <c r="I297" s="67">
        <f>H297/G297*100</f>
        <v>100</v>
      </c>
      <c r="J297" s="66">
        <f>SUM(J296)</f>
        <v>6</v>
      </c>
      <c r="K297" s="67">
        <f>J297/H297*100</f>
        <v>1.1428571428571428</v>
      </c>
      <c r="L297" s="66">
        <f>SUM(L296)</f>
        <v>3</v>
      </c>
      <c r="M297" s="67">
        <f>L297/H297*100</f>
        <v>0.5714285714285714</v>
      </c>
      <c r="N297" s="66">
        <f>SUM(N296)</f>
        <v>3</v>
      </c>
      <c r="O297" s="67">
        <f>N297/H297*100</f>
        <v>0.5714285714285714</v>
      </c>
      <c r="P297" s="66">
        <f>SUM(P296)</f>
        <v>0</v>
      </c>
      <c r="Q297" s="67">
        <f>P297/H297*100</f>
        <v>0</v>
      </c>
      <c r="R297" s="66">
        <f>SUM(R296)</f>
        <v>0</v>
      </c>
      <c r="S297" s="67">
        <f>R297/H297*100</f>
        <v>0</v>
      </c>
      <c r="T297" s="66">
        <f>SUM(T296)</f>
        <v>0</v>
      </c>
      <c r="U297" s="67">
        <f>T297/H297*100</f>
        <v>0</v>
      </c>
      <c r="V297" s="66">
        <f>SUM(V296)</f>
        <v>0</v>
      </c>
      <c r="W297" s="67">
        <f>V297/H297*100</f>
        <v>0</v>
      </c>
      <c r="X297" s="66">
        <f>SUM(X296)</f>
        <v>0</v>
      </c>
      <c r="Y297" s="67">
        <f>X297/H297*100</f>
        <v>0</v>
      </c>
      <c r="Z297" s="66">
        <f>SUM(Z296)</f>
        <v>0</v>
      </c>
      <c r="AA297" s="67">
        <f>Z297/H297*100</f>
        <v>0</v>
      </c>
      <c r="AB297" s="66">
        <f>SUM(AB296)</f>
        <v>0</v>
      </c>
      <c r="AC297" s="67">
        <f>AB297/H297*100</f>
        <v>0</v>
      </c>
    </row>
    <row r="298" spans="1:31" ht="13.5" thickTop="1"/>
    <row r="312" spans="1:29" ht="26.25">
      <c r="A312" s="859" t="s">
        <v>2405</v>
      </c>
      <c r="B312" s="859"/>
      <c r="C312" s="859"/>
      <c r="D312" s="859"/>
      <c r="E312" s="859"/>
      <c r="F312" s="859"/>
      <c r="G312" s="859"/>
      <c r="H312" s="859"/>
      <c r="I312" s="859"/>
      <c r="J312" s="859"/>
      <c r="K312" s="859"/>
      <c r="L312" s="859"/>
      <c r="M312" s="859"/>
      <c r="N312" s="859"/>
      <c r="O312" s="859"/>
      <c r="P312" s="859"/>
      <c r="Q312" s="859"/>
      <c r="R312" s="859"/>
      <c r="S312" s="859"/>
      <c r="T312" s="859"/>
      <c r="U312" s="859"/>
      <c r="V312" s="859"/>
      <c r="W312" s="859"/>
      <c r="X312" s="859"/>
      <c r="Y312" s="859"/>
      <c r="Z312" s="859"/>
      <c r="AA312" s="859"/>
      <c r="AB312" s="859"/>
      <c r="AC312" s="859"/>
    </row>
    <row r="313" spans="1:29" ht="23.25">
      <c r="A313" s="810" t="s">
        <v>133</v>
      </c>
      <c r="B313" s="810"/>
      <c r="C313" s="810"/>
      <c r="D313" s="810"/>
      <c r="E313" s="810"/>
      <c r="F313" s="810"/>
      <c r="G313" s="810"/>
      <c r="H313" s="810"/>
      <c r="I313" s="810"/>
      <c r="J313" s="810"/>
      <c r="K313" s="810"/>
      <c r="L313" s="810"/>
      <c r="M313" s="810"/>
      <c r="N313" s="810"/>
      <c r="O313" s="810"/>
      <c r="P313" s="810"/>
      <c r="Q313" s="810"/>
      <c r="R313" s="810"/>
      <c r="S313" s="810"/>
      <c r="T313" s="810"/>
      <c r="U313" s="810"/>
      <c r="V313" s="810"/>
      <c r="W313" s="810"/>
      <c r="X313" s="810"/>
      <c r="Y313" s="810"/>
      <c r="Z313" s="810"/>
      <c r="AA313" s="810"/>
      <c r="AB313" s="810"/>
      <c r="AC313" s="810"/>
    </row>
    <row r="314" spans="1:29" ht="23.25">
      <c r="A314" s="453"/>
      <c r="B314" s="453"/>
      <c r="C314" s="453"/>
      <c r="D314" s="453"/>
      <c r="E314" s="453"/>
      <c r="F314" s="453"/>
      <c r="G314" s="295"/>
      <c r="H314" s="295"/>
      <c r="I314" s="453"/>
      <c r="J314" s="295"/>
      <c r="K314" s="453"/>
      <c r="L314" s="295"/>
      <c r="M314" s="453"/>
      <c r="N314" s="295"/>
      <c r="O314" s="453"/>
      <c r="P314" s="295"/>
      <c r="Q314" s="453"/>
      <c r="R314" s="295"/>
      <c r="S314" s="453"/>
      <c r="T314" s="295"/>
      <c r="U314" s="453"/>
      <c r="V314" s="295"/>
      <c r="W314" s="453"/>
      <c r="X314" s="295"/>
      <c r="Y314" s="453"/>
      <c r="Z314" s="295"/>
      <c r="AA314" s="453"/>
      <c r="AB314" s="295"/>
      <c r="AC314" s="453"/>
    </row>
    <row r="315" spans="1:29" ht="23.25">
      <c r="A315" s="55"/>
      <c r="B315" s="863" t="s">
        <v>747</v>
      </c>
      <c r="C315" s="863"/>
      <c r="D315" s="863"/>
      <c r="E315" s="863"/>
      <c r="F315" s="863"/>
      <c r="G315" s="863"/>
      <c r="H315" s="863"/>
      <c r="I315" s="863"/>
      <c r="J315" s="863"/>
      <c r="K315" s="863"/>
      <c r="L315" s="863"/>
      <c r="M315" s="863"/>
      <c r="N315" s="863"/>
      <c r="O315" s="863"/>
      <c r="P315" s="863"/>
      <c r="Q315" s="863"/>
      <c r="R315" s="863"/>
      <c r="S315" s="863"/>
      <c r="T315" s="863"/>
      <c r="U315" s="863"/>
      <c r="V315" s="863"/>
      <c r="W315" s="863"/>
      <c r="X315" s="863"/>
      <c r="Y315" s="863"/>
      <c r="Z315" s="863"/>
      <c r="AA315" s="863"/>
      <c r="AB315" s="863"/>
      <c r="AC315" s="863"/>
    </row>
    <row r="316" spans="1:29" ht="23.25">
      <c r="A316" s="55"/>
      <c r="B316" s="454" t="s">
        <v>917</v>
      </c>
      <c r="C316" s="453"/>
      <c r="D316" s="453"/>
      <c r="E316" s="453"/>
      <c r="F316" s="453"/>
      <c r="G316" s="557"/>
      <c r="H316" s="557"/>
      <c r="I316" s="454"/>
      <c r="J316" s="295"/>
      <c r="K316" s="453"/>
      <c r="L316" s="295"/>
      <c r="M316" s="453"/>
      <c r="N316" s="295"/>
      <c r="O316" s="453"/>
      <c r="P316" s="295"/>
      <c r="Q316" s="453"/>
      <c r="R316" s="295"/>
      <c r="S316" s="453"/>
      <c r="T316" s="295"/>
      <c r="U316" s="453"/>
      <c r="V316" s="295"/>
      <c r="W316" s="453"/>
      <c r="X316" s="295"/>
      <c r="Y316" s="453"/>
      <c r="Z316" s="295"/>
      <c r="AA316" s="453"/>
      <c r="AB316" s="295"/>
      <c r="AC316" s="453"/>
    </row>
    <row r="317" spans="1:29" ht="23.25">
      <c r="A317" s="55"/>
      <c r="B317" s="810" t="s">
        <v>814</v>
      </c>
      <c r="C317" s="810"/>
      <c r="D317" s="810"/>
      <c r="E317" s="810"/>
      <c r="F317" s="453"/>
      <c r="G317" s="295"/>
      <c r="H317" s="295"/>
      <c r="I317" s="453"/>
      <c r="J317" s="295"/>
      <c r="K317" s="453"/>
      <c r="L317" s="295"/>
      <c r="M317" s="453"/>
      <c r="N317" s="295"/>
      <c r="O317" s="453"/>
      <c r="P317" s="295"/>
      <c r="Q317" s="453"/>
      <c r="R317" s="295"/>
      <c r="S317" s="453"/>
      <c r="T317" s="295"/>
      <c r="U317" s="453"/>
      <c r="V317" s="295"/>
      <c r="W317" s="453"/>
      <c r="X317" s="295"/>
      <c r="Y317" s="453"/>
      <c r="Z317" s="295"/>
      <c r="AA317" s="453"/>
      <c r="AB317" s="295"/>
      <c r="AC317" s="453"/>
    </row>
    <row r="318" spans="1:29" ht="23.25">
      <c r="A318" s="55"/>
      <c r="B318" s="453"/>
      <c r="C318" s="453"/>
      <c r="D318" s="453"/>
      <c r="E318" s="453"/>
      <c r="F318" s="453"/>
      <c r="G318" s="295"/>
      <c r="H318" s="295"/>
      <c r="I318" s="453"/>
      <c r="J318" s="295"/>
      <c r="K318" s="453"/>
      <c r="L318" s="295"/>
      <c r="M318" s="453"/>
      <c r="N318" s="295"/>
      <c r="O318" s="453"/>
      <c r="P318" s="295"/>
      <c r="Q318" s="453"/>
      <c r="R318" s="295"/>
      <c r="S318" s="453"/>
      <c r="T318" s="295"/>
      <c r="U318" s="453"/>
      <c r="V318" s="295"/>
      <c r="W318" s="453"/>
      <c r="X318" s="295"/>
      <c r="Y318" s="453"/>
      <c r="Z318" s="295"/>
      <c r="AA318" s="453"/>
      <c r="AB318" s="295"/>
      <c r="AC318" s="453"/>
    </row>
    <row r="319" spans="1:29" ht="18" customHeight="1">
      <c r="A319" s="740" t="s">
        <v>940</v>
      </c>
      <c r="B319" s="740" t="s">
        <v>941</v>
      </c>
      <c r="C319" s="740" t="s">
        <v>942</v>
      </c>
      <c r="D319" s="740" t="s">
        <v>944</v>
      </c>
      <c r="E319" s="740" t="s">
        <v>945</v>
      </c>
      <c r="F319" s="740" t="s">
        <v>1139</v>
      </c>
      <c r="G319" s="743" t="s">
        <v>946</v>
      </c>
      <c r="H319" s="840" t="s">
        <v>947</v>
      </c>
      <c r="I319" s="838" t="s">
        <v>948</v>
      </c>
      <c r="J319" s="765" t="s">
        <v>928</v>
      </c>
      <c r="K319" s="766"/>
      <c r="L319" s="751" t="s">
        <v>929</v>
      </c>
      <c r="M319" s="764"/>
      <c r="N319" s="764"/>
      <c r="O319" s="764"/>
      <c r="P319" s="764"/>
      <c r="Q319" s="764"/>
      <c r="R319" s="764"/>
      <c r="S319" s="764"/>
      <c r="T319" s="764"/>
      <c r="U319" s="764"/>
      <c r="V319" s="764"/>
      <c r="W319" s="764"/>
      <c r="X319" s="764"/>
      <c r="Y319" s="764"/>
      <c r="Z319" s="764"/>
      <c r="AA319" s="764"/>
      <c r="AB319" s="764"/>
      <c r="AC319" s="752"/>
    </row>
    <row r="320" spans="1:29" ht="18">
      <c r="A320" s="741"/>
      <c r="B320" s="741"/>
      <c r="C320" s="741"/>
      <c r="D320" s="741"/>
      <c r="E320" s="741"/>
      <c r="F320" s="816"/>
      <c r="G320" s="744"/>
      <c r="H320" s="841"/>
      <c r="I320" s="839"/>
      <c r="J320" s="767"/>
      <c r="K320" s="768"/>
      <c r="L320" s="808" t="s">
        <v>930</v>
      </c>
      <c r="M320" s="809"/>
      <c r="N320" s="808" t="s">
        <v>931</v>
      </c>
      <c r="O320" s="809"/>
      <c r="P320" s="808" t="s">
        <v>932</v>
      </c>
      <c r="Q320" s="809"/>
      <c r="R320" s="808" t="s">
        <v>933</v>
      </c>
      <c r="S320" s="809"/>
      <c r="T320" s="808" t="s">
        <v>934</v>
      </c>
      <c r="U320" s="809"/>
      <c r="V320" s="808" t="s">
        <v>935</v>
      </c>
      <c r="W320" s="809"/>
      <c r="X320" s="808" t="s">
        <v>936</v>
      </c>
      <c r="Y320" s="809"/>
      <c r="Z320" s="808" t="s">
        <v>950</v>
      </c>
      <c r="AA320" s="809"/>
      <c r="AB320" s="808" t="s">
        <v>951</v>
      </c>
      <c r="AC320" s="809"/>
    </row>
    <row r="321" spans="1:31" ht="54" customHeight="1">
      <c r="A321" s="742"/>
      <c r="B321" s="742"/>
      <c r="C321" s="742"/>
      <c r="D321" s="742"/>
      <c r="E321" s="742"/>
      <c r="F321" s="817"/>
      <c r="G321" s="745"/>
      <c r="H321" s="449" t="s">
        <v>126</v>
      </c>
      <c r="I321" s="451" t="s">
        <v>938</v>
      </c>
      <c r="J321" s="416" t="s">
        <v>937</v>
      </c>
      <c r="K321" s="65" t="s">
        <v>949</v>
      </c>
      <c r="L321" s="416" t="s">
        <v>937</v>
      </c>
      <c r="M321" s="65" t="s">
        <v>949</v>
      </c>
      <c r="N321" s="416" t="s">
        <v>937</v>
      </c>
      <c r="O321" s="65" t="s">
        <v>949</v>
      </c>
      <c r="P321" s="416" t="s">
        <v>937</v>
      </c>
      <c r="Q321" s="65" t="s">
        <v>949</v>
      </c>
      <c r="R321" s="416" t="s">
        <v>937</v>
      </c>
      <c r="S321" s="65" t="s">
        <v>949</v>
      </c>
      <c r="T321" s="416" t="s">
        <v>937</v>
      </c>
      <c r="U321" s="65" t="s">
        <v>949</v>
      </c>
      <c r="V321" s="416" t="s">
        <v>937</v>
      </c>
      <c r="W321" s="65" t="s">
        <v>949</v>
      </c>
      <c r="X321" s="416" t="s">
        <v>937</v>
      </c>
      <c r="Y321" s="65" t="s">
        <v>949</v>
      </c>
      <c r="Z321" s="416" t="s">
        <v>937</v>
      </c>
      <c r="AA321" s="65" t="s">
        <v>949</v>
      </c>
      <c r="AB321" s="416" t="s">
        <v>937</v>
      </c>
      <c r="AC321" s="65" t="s">
        <v>949</v>
      </c>
    </row>
    <row r="322" spans="1:31" s="20" customFormat="1" ht="18.75" thickBot="1">
      <c r="A322" s="32">
        <v>1</v>
      </c>
      <c r="B322" s="51" t="s">
        <v>815</v>
      </c>
      <c r="C322" s="200" t="s">
        <v>816</v>
      </c>
      <c r="D322" s="200" t="s">
        <v>817</v>
      </c>
      <c r="E322" s="200" t="s">
        <v>681</v>
      </c>
      <c r="F322" s="200" t="s">
        <v>818</v>
      </c>
      <c r="G322" s="158"/>
      <c r="H322" s="158"/>
      <c r="I322" s="33"/>
      <c r="J322" s="158"/>
      <c r="K322" s="33"/>
      <c r="L322" s="296"/>
      <c r="M322" s="26" t="e">
        <f>L322*100/H322</f>
        <v>#DIV/0!</v>
      </c>
      <c r="N322" s="296"/>
      <c r="O322" s="26" t="e">
        <f>N322*100/H322</f>
        <v>#DIV/0!</v>
      </c>
      <c r="P322" s="296"/>
      <c r="Q322" s="33"/>
      <c r="R322" s="296"/>
      <c r="S322" s="26" t="e">
        <f>R322*100/H322</f>
        <v>#DIV/0!</v>
      </c>
      <c r="T322" s="296"/>
      <c r="U322" s="26" t="e">
        <f>T322*100/H322</f>
        <v>#DIV/0!</v>
      </c>
      <c r="V322" s="296"/>
      <c r="W322" s="26" t="e">
        <f>V322*100/H322</f>
        <v>#DIV/0!</v>
      </c>
      <c r="X322" s="296"/>
      <c r="Y322" s="26" t="e">
        <f>X322*100/H322</f>
        <v>#DIV/0!</v>
      </c>
      <c r="Z322" s="296"/>
      <c r="AA322" s="26">
        <v>0</v>
      </c>
      <c r="AB322" s="296"/>
      <c r="AC322" s="26">
        <v>0</v>
      </c>
      <c r="AD322" s="20">
        <v>1</v>
      </c>
      <c r="AE322" s="20">
        <v>0</v>
      </c>
    </row>
    <row r="323" spans="1:31" ht="19.5" thickTop="1" thickBot="1">
      <c r="A323" s="769" t="s">
        <v>123</v>
      </c>
      <c r="B323" s="771"/>
      <c r="C323" s="771"/>
      <c r="D323" s="771"/>
      <c r="E323" s="771"/>
      <c r="F323" s="772"/>
      <c r="G323" s="66">
        <f>SUM(G315:G322)</f>
        <v>0</v>
      </c>
      <c r="H323" s="66">
        <f>SUM(H315:H322)</f>
        <v>0</v>
      </c>
      <c r="I323" s="67" t="e">
        <f>H323/G323*100</f>
        <v>#DIV/0!</v>
      </c>
      <c r="J323" s="66">
        <f>SUM(J315:J322)</f>
        <v>0</v>
      </c>
      <c r="K323" s="67" t="e">
        <f>J323/H323*100</f>
        <v>#DIV/0!</v>
      </c>
      <c r="L323" s="66">
        <f>SUM(L315:L322)</f>
        <v>0</v>
      </c>
      <c r="M323" s="67" t="e">
        <f>L323/H323*100</f>
        <v>#DIV/0!</v>
      </c>
      <c r="N323" s="66">
        <f>SUM(N315:N322)</f>
        <v>0</v>
      </c>
      <c r="O323" s="67" t="e">
        <f>N323/H323*100</f>
        <v>#DIV/0!</v>
      </c>
      <c r="P323" s="66">
        <f>SUM(P315:P322)</f>
        <v>0</v>
      </c>
      <c r="Q323" s="67" t="e">
        <f>P323/H323*100</f>
        <v>#DIV/0!</v>
      </c>
      <c r="R323" s="66">
        <f>SUM(R315:R322)</f>
        <v>0</v>
      </c>
      <c r="S323" s="67" t="e">
        <f>R323/H323*100</f>
        <v>#DIV/0!</v>
      </c>
      <c r="T323" s="66">
        <f>SUM(T315:T322)</f>
        <v>0</v>
      </c>
      <c r="U323" s="67" t="e">
        <f>T323/H323*100</f>
        <v>#DIV/0!</v>
      </c>
      <c r="V323" s="66">
        <f>SUM(V315:V322)</f>
        <v>0</v>
      </c>
      <c r="W323" s="67" t="e">
        <f>V323/H323*100</f>
        <v>#DIV/0!</v>
      </c>
      <c r="X323" s="66">
        <f>SUM(X315:X322)</f>
        <v>0</v>
      </c>
      <c r="Y323" s="67" t="e">
        <f>X323/H323*100</f>
        <v>#DIV/0!</v>
      </c>
      <c r="Z323" s="66">
        <f>SUM(Z315:Z322)</f>
        <v>0</v>
      </c>
      <c r="AA323" s="67" t="e">
        <f>Z323/H323*100</f>
        <v>#DIV/0!</v>
      </c>
      <c r="AB323" s="66">
        <f>SUM(AB315:AB322)</f>
        <v>0</v>
      </c>
      <c r="AC323" s="67" t="e">
        <f>AB323/H323*100</f>
        <v>#DIV/0!</v>
      </c>
    </row>
    <row r="324" spans="1:31" ht="13.5" thickTop="1"/>
    <row r="338" spans="1:31" ht="26.25">
      <c r="A338" s="859" t="s">
        <v>2405</v>
      </c>
      <c r="B338" s="859"/>
      <c r="C338" s="859"/>
      <c r="D338" s="859"/>
      <c r="E338" s="859"/>
      <c r="F338" s="859"/>
      <c r="G338" s="859"/>
      <c r="H338" s="859"/>
      <c r="I338" s="859"/>
      <c r="J338" s="859"/>
      <c r="K338" s="859"/>
      <c r="L338" s="859"/>
      <c r="M338" s="859"/>
      <c r="N338" s="859"/>
      <c r="O338" s="859"/>
      <c r="P338" s="859"/>
      <c r="Q338" s="859"/>
      <c r="R338" s="859"/>
      <c r="S338" s="859"/>
      <c r="T338" s="859"/>
      <c r="U338" s="859"/>
      <c r="V338" s="859"/>
      <c r="W338" s="859"/>
      <c r="X338" s="859"/>
      <c r="Y338" s="859"/>
      <c r="Z338" s="859"/>
      <c r="AA338" s="859"/>
      <c r="AB338" s="859"/>
      <c r="AC338" s="859"/>
    </row>
    <row r="339" spans="1:31" ht="23.25">
      <c r="A339" s="810" t="s">
        <v>133</v>
      </c>
      <c r="B339" s="810"/>
      <c r="C339" s="810"/>
      <c r="D339" s="810"/>
      <c r="E339" s="810"/>
      <c r="F339" s="810"/>
      <c r="G339" s="810"/>
      <c r="H339" s="810"/>
      <c r="I339" s="810"/>
      <c r="J339" s="810"/>
      <c r="K339" s="810"/>
      <c r="L339" s="810"/>
      <c r="M339" s="810"/>
      <c r="N339" s="810"/>
      <c r="O339" s="810"/>
      <c r="P339" s="810"/>
      <c r="Q339" s="810"/>
      <c r="R339" s="810"/>
      <c r="S339" s="810"/>
      <c r="T339" s="810"/>
      <c r="U339" s="810"/>
      <c r="V339" s="810"/>
      <c r="W339" s="810"/>
      <c r="X339" s="810"/>
      <c r="Y339" s="810"/>
      <c r="Z339" s="810"/>
      <c r="AA339" s="810"/>
      <c r="AB339" s="810"/>
      <c r="AC339" s="810"/>
    </row>
    <row r="340" spans="1:31" ht="23.25">
      <c r="A340" s="55"/>
      <c r="B340" s="863" t="s">
        <v>747</v>
      </c>
      <c r="C340" s="863"/>
      <c r="D340" s="863"/>
      <c r="E340" s="863"/>
      <c r="F340" s="863"/>
      <c r="G340" s="863"/>
      <c r="H340" s="863"/>
      <c r="I340" s="863"/>
      <c r="J340" s="863"/>
      <c r="K340" s="863"/>
      <c r="L340" s="863"/>
      <c r="M340" s="863"/>
      <c r="N340" s="863"/>
      <c r="O340" s="863"/>
      <c r="P340" s="863"/>
      <c r="Q340" s="863"/>
      <c r="R340" s="863"/>
      <c r="S340" s="863"/>
      <c r="T340" s="863"/>
      <c r="U340" s="863"/>
      <c r="V340" s="863"/>
      <c r="W340" s="863"/>
      <c r="X340" s="863"/>
      <c r="Y340" s="863"/>
      <c r="Z340" s="863"/>
      <c r="AA340" s="863"/>
      <c r="AB340" s="863"/>
      <c r="AC340" s="863"/>
    </row>
    <row r="341" spans="1:31" ht="23.25">
      <c r="A341" s="55"/>
      <c r="B341" s="454" t="s">
        <v>917</v>
      </c>
      <c r="C341" s="453"/>
      <c r="D341" s="453"/>
      <c r="E341" s="453"/>
      <c r="F341" s="453"/>
      <c r="G341" s="557"/>
      <c r="H341" s="557"/>
      <c r="I341" s="454"/>
      <c r="J341" s="295"/>
      <c r="K341" s="453"/>
      <c r="L341" s="295"/>
      <c r="M341" s="453"/>
      <c r="N341" s="295"/>
      <c r="O341" s="453"/>
      <c r="P341" s="295"/>
      <c r="Q341" s="453"/>
      <c r="R341" s="295"/>
      <c r="S341" s="453"/>
      <c r="T341" s="295"/>
      <c r="U341" s="453"/>
      <c r="V341" s="295"/>
      <c r="W341" s="453"/>
      <c r="X341" s="295"/>
      <c r="Y341" s="453"/>
      <c r="Z341" s="295"/>
      <c r="AA341" s="453"/>
      <c r="AB341" s="295"/>
      <c r="AC341" s="453"/>
    </row>
    <row r="342" spans="1:31" ht="23.25">
      <c r="A342" s="55"/>
      <c r="B342" s="810" t="s">
        <v>819</v>
      </c>
      <c r="C342" s="810"/>
      <c r="D342" s="810"/>
      <c r="E342" s="810"/>
      <c r="F342" s="453"/>
      <c r="G342" s="295"/>
      <c r="H342" s="295"/>
      <c r="I342" s="453"/>
      <c r="J342" s="295"/>
      <c r="K342" s="453"/>
      <c r="L342" s="295"/>
      <c r="M342" s="453"/>
      <c r="N342" s="295"/>
      <c r="O342" s="453"/>
      <c r="P342" s="295"/>
      <c r="Q342" s="453"/>
      <c r="R342" s="295"/>
      <c r="S342" s="453"/>
      <c r="T342" s="295"/>
      <c r="U342" s="453"/>
      <c r="V342" s="295"/>
      <c r="W342" s="453"/>
      <c r="X342" s="295"/>
      <c r="Y342" s="453"/>
      <c r="Z342" s="295"/>
      <c r="AA342" s="453"/>
      <c r="AB342" s="295"/>
      <c r="AC342" s="453"/>
    </row>
    <row r="343" spans="1:31" ht="23.25">
      <c r="A343" s="55"/>
      <c r="B343" s="453"/>
      <c r="C343" s="453"/>
      <c r="D343" s="453"/>
      <c r="E343" s="453"/>
      <c r="F343" s="453"/>
      <c r="G343" s="295"/>
      <c r="H343" s="295"/>
      <c r="I343" s="453"/>
      <c r="J343" s="295"/>
      <c r="K343" s="453"/>
      <c r="L343" s="295"/>
      <c r="M343" s="453"/>
      <c r="N343" s="295"/>
      <c r="O343" s="453"/>
      <c r="P343" s="295"/>
      <c r="Q343" s="453"/>
      <c r="R343" s="295"/>
      <c r="S343" s="453"/>
      <c r="T343" s="295"/>
      <c r="U343" s="453"/>
      <c r="V343" s="295"/>
      <c r="W343" s="453"/>
      <c r="X343" s="295"/>
      <c r="Y343" s="453"/>
      <c r="Z343" s="295"/>
      <c r="AA343" s="453"/>
      <c r="AB343" s="295"/>
      <c r="AC343" s="453"/>
    </row>
    <row r="344" spans="1:31" ht="18" customHeight="1">
      <c r="A344" s="740" t="s">
        <v>940</v>
      </c>
      <c r="B344" s="740" t="s">
        <v>941</v>
      </c>
      <c r="C344" s="740" t="s">
        <v>942</v>
      </c>
      <c r="D344" s="740" t="s">
        <v>944</v>
      </c>
      <c r="E344" s="740" t="s">
        <v>945</v>
      </c>
      <c r="F344" s="740" t="s">
        <v>1139</v>
      </c>
      <c r="G344" s="743" t="s">
        <v>946</v>
      </c>
      <c r="H344" s="840" t="s">
        <v>947</v>
      </c>
      <c r="I344" s="838" t="s">
        <v>948</v>
      </c>
      <c r="J344" s="765" t="s">
        <v>928</v>
      </c>
      <c r="K344" s="766"/>
      <c r="L344" s="751" t="s">
        <v>929</v>
      </c>
      <c r="M344" s="764"/>
      <c r="N344" s="764"/>
      <c r="O344" s="764"/>
      <c r="P344" s="764"/>
      <c r="Q344" s="764"/>
      <c r="R344" s="764"/>
      <c r="S344" s="764"/>
      <c r="T344" s="764"/>
      <c r="U344" s="764"/>
      <c r="V344" s="764"/>
      <c r="W344" s="764"/>
      <c r="X344" s="764"/>
      <c r="Y344" s="764"/>
      <c r="Z344" s="764"/>
      <c r="AA344" s="764"/>
      <c r="AB344" s="764"/>
      <c r="AC344" s="752"/>
    </row>
    <row r="345" spans="1:31" ht="18">
      <c r="A345" s="741"/>
      <c r="B345" s="741"/>
      <c r="C345" s="741"/>
      <c r="D345" s="741"/>
      <c r="E345" s="741"/>
      <c r="F345" s="816"/>
      <c r="G345" s="744"/>
      <c r="H345" s="841"/>
      <c r="I345" s="839"/>
      <c r="J345" s="767"/>
      <c r="K345" s="768"/>
      <c r="L345" s="808" t="s">
        <v>930</v>
      </c>
      <c r="M345" s="809"/>
      <c r="N345" s="808" t="s">
        <v>931</v>
      </c>
      <c r="O345" s="809"/>
      <c r="P345" s="808" t="s">
        <v>932</v>
      </c>
      <c r="Q345" s="809"/>
      <c r="R345" s="808" t="s">
        <v>933</v>
      </c>
      <c r="S345" s="809"/>
      <c r="T345" s="808" t="s">
        <v>934</v>
      </c>
      <c r="U345" s="809"/>
      <c r="V345" s="808" t="s">
        <v>935</v>
      </c>
      <c r="W345" s="809"/>
      <c r="X345" s="808" t="s">
        <v>936</v>
      </c>
      <c r="Y345" s="809"/>
      <c r="Z345" s="808" t="s">
        <v>950</v>
      </c>
      <c r="AA345" s="809"/>
      <c r="AB345" s="808" t="s">
        <v>951</v>
      </c>
      <c r="AC345" s="809"/>
    </row>
    <row r="346" spans="1:31" ht="54" customHeight="1">
      <c r="A346" s="742"/>
      <c r="B346" s="742"/>
      <c r="C346" s="742"/>
      <c r="D346" s="742"/>
      <c r="E346" s="742"/>
      <c r="F346" s="817"/>
      <c r="G346" s="745"/>
      <c r="H346" s="449" t="s">
        <v>126</v>
      </c>
      <c r="I346" s="451" t="s">
        <v>938</v>
      </c>
      <c r="J346" s="416" t="s">
        <v>937</v>
      </c>
      <c r="K346" s="65" t="s">
        <v>949</v>
      </c>
      <c r="L346" s="416" t="s">
        <v>937</v>
      </c>
      <c r="M346" s="65" t="s">
        <v>949</v>
      </c>
      <c r="N346" s="416" t="s">
        <v>937</v>
      </c>
      <c r="O346" s="65" t="s">
        <v>949</v>
      </c>
      <c r="P346" s="416" t="s">
        <v>937</v>
      </c>
      <c r="Q346" s="65" t="s">
        <v>949</v>
      </c>
      <c r="R346" s="416" t="s">
        <v>937</v>
      </c>
      <c r="S346" s="65" t="s">
        <v>949</v>
      </c>
      <c r="T346" s="416" t="s">
        <v>937</v>
      </c>
      <c r="U346" s="65" t="s">
        <v>949</v>
      </c>
      <c r="V346" s="416" t="s">
        <v>937</v>
      </c>
      <c r="W346" s="65" t="s">
        <v>949</v>
      </c>
      <c r="X346" s="416" t="s">
        <v>937</v>
      </c>
      <c r="Y346" s="65" t="s">
        <v>949</v>
      </c>
      <c r="Z346" s="416" t="s">
        <v>937</v>
      </c>
      <c r="AA346" s="65" t="s">
        <v>949</v>
      </c>
      <c r="AB346" s="416" t="s">
        <v>937</v>
      </c>
      <c r="AC346" s="65" t="s">
        <v>949</v>
      </c>
    </row>
    <row r="347" spans="1:31" ht="18">
      <c r="A347" s="319">
        <v>1</v>
      </c>
      <c r="B347" s="320" t="s">
        <v>820</v>
      </c>
      <c r="C347" s="323" t="s">
        <v>821</v>
      </c>
      <c r="D347" s="323" t="s">
        <v>1324</v>
      </c>
      <c r="E347" s="323" t="s">
        <v>1324</v>
      </c>
      <c r="F347" s="32" t="s">
        <v>1334</v>
      </c>
      <c r="G347" s="158">
        <v>34</v>
      </c>
      <c r="H347" s="158">
        <v>34</v>
      </c>
      <c r="I347" s="26">
        <f>H347*100/G347</f>
        <v>100</v>
      </c>
      <c r="J347" s="158">
        <v>3</v>
      </c>
      <c r="K347" s="26">
        <f>J347*100/H347</f>
        <v>8.8235294117647065</v>
      </c>
      <c r="L347" s="296">
        <v>3</v>
      </c>
      <c r="M347" s="26">
        <f>L347*100/H347</f>
        <v>8.8235294117647065</v>
      </c>
      <c r="N347" s="296">
        <v>0</v>
      </c>
      <c r="O347" s="26">
        <f>N347*100/H347</f>
        <v>0</v>
      </c>
      <c r="P347" s="296">
        <v>0</v>
      </c>
      <c r="Q347" s="26">
        <v>0</v>
      </c>
      <c r="R347" s="296">
        <v>0</v>
      </c>
      <c r="S347" s="26">
        <f>R347*100/H347</f>
        <v>0</v>
      </c>
      <c r="T347" s="296">
        <v>0</v>
      </c>
      <c r="U347" s="26">
        <f>T347*100/H347</f>
        <v>0</v>
      </c>
      <c r="V347" s="296">
        <v>0</v>
      </c>
      <c r="W347" s="26">
        <f>V347*100/H347</f>
        <v>0</v>
      </c>
      <c r="X347" s="296">
        <v>0</v>
      </c>
      <c r="Y347" s="26">
        <f>X347*100/H347</f>
        <v>0</v>
      </c>
      <c r="Z347" s="296">
        <v>0</v>
      </c>
      <c r="AA347" s="26">
        <v>0</v>
      </c>
      <c r="AB347" s="296">
        <v>0</v>
      </c>
      <c r="AC347" s="26">
        <v>0</v>
      </c>
      <c r="AD347" s="5">
        <v>1</v>
      </c>
      <c r="AE347" s="5">
        <v>1</v>
      </c>
    </row>
    <row r="348" spans="1:31" ht="18.75" thickBot="1">
      <c r="A348" s="32">
        <v>2</v>
      </c>
      <c r="B348" s="51" t="s">
        <v>822</v>
      </c>
      <c r="C348" s="32" t="s">
        <v>823</v>
      </c>
      <c r="D348" s="32" t="s">
        <v>824</v>
      </c>
      <c r="E348" s="32" t="s">
        <v>1354</v>
      </c>
      <c r="F348" s="32" t="s">
        <v>1334</v>
      </c>
      <c r="G348" s="158">
        <v>741</v>
      </c>
      <c r="H348" s="158">
        <v>741</v>
      </c>
      <c r="I348" s="26">
        <f>H348*100/G348</f>
        <v>100</v>
      </c>
      <c r="J348" s="158">
        <v>11</v>
      </c>
      <c r="K348" s="26">
        <f>J348*100/H348</f>
        <v>1.4844804318488529</v>
      </c>
      <c r="L348" s="296">
        <v>1</v>
      </c>
      <c r="M348" s="26">
        <f>L348*100/H348</f>
        <v>0.1349527665317139</v>
      </c>
      <c r="N348" s="296">
        <v>6</v>
      </c>
      <c r="O348" s="26">
        <f>N348*100/H348</f>
        <v>0.80971659919028338</v>
      </c>
      <c r="P348" s="296">
        <v>5</v>
      </c>
      <c r="Q348" s="26">
        <v>0</v>
      </c>
      <c r="R348" s="296">
        <v>0</v>
      </c>
      <c r="S348" s="26">
        <f>R348*100/H348</f>
        <v>0</v>
      </c>
      <c r="T348" s="296">
        <v>0</v>
      </c>
      <c r="U348" s="26">
        <f>T348*100/H348</f>
        <v>0</v>
      </c>
      <c r="V348" s="296">
        <v>0</v>
      </c>
      <c r="W348" s="26">
        <f>V348*100/H348</f>
        <v>0</v>
      </c>
      <c r="X348" s="296">
        <v>0</v>
      </c>
      <c r="Y348" s="26">
        <f>X348*100/H348</f>
        <v>0</v>
      </c>
      <c r="Z348" s="296">
        <v>0</v>
      </c>
      <c r="AA348" s="26">
        <v>0</v>
      </c>
      <c r="AB348" s="296">
        <v>1</v>
      </c>
      <c r="AC348" s="26">
        <v>0</v>
      </c>
      <c r="AD348" s="5">
        <v>1</v>
      </c>
      <c r="AE348" s="5">
        <v>1</v>
      </c>
    </row>
    <row r="349" spans="1:31" ht="19.5" thickTop="1" thickBot="1">
      <c r="A349" s="769" t="s">
        <v>123</v>
      </c>
      <c r="B349" s="771"/>
      <c r="C349" s="771"/>
      <c r="D349" s="771"/>
      <c r="E349" s="771"/>
      <c r="F349" s="772"/>
      <c r="G349" s="66">
        <f>SUM(G341:G348)</f>
        <v>775</v>
      </c>
      <c r="H349" s="66">
        <f>SUM(H341:H348)</f>
        <v>775</v>
      </c>
      <c r="I349" s="67">
        <f>H349/G349*100</f>
        <v>100</v>
      </c>
      <c r="J349" s="66">
        <f>SUM(J341:J348)</f>
        <v>14</v>
      </c>
      <c r="K349" s="67">
        <f>J349/H349*100</f>
        <v>1.806451612903226</v>
      </c>
      <c r="L349" s="66">
        <f>SUM(L341:L348)</f>
        <v>4</v>
      </c>
      <c r="M349" s="67">
        <f>L349/H349*100</f>
        <v>0.5161290322580645</v>
      </c>
      <c r="N349" s="66">
        <f>SUM(N341:N348)</f>
        <v>6</v>
      </c>
      <c r="O349" s="67">
        <f>N349/H349*100</f>
        <v>0.77419354838709675</v>
      </c>
      <c r="P349" s="66">
        <f>SUM(P341:P348)</f>
        <v>5</v>
      </c>
      <c r="Q349" s="67">
        <f>P349/H349*100</f>
        <v>0.64516129032258063</v>
      </c>
      <c r="R349" s="66">
        <f>SUM(R341:R348)</f>
        <v>0</v>
      </c>
      <c r="S349" s="67">
        <f>R349/H349*100</f>
        <v>0</v>
      </c>
      <c r="T349" s="66">
        <f>SUM(T341:T348)</f>
        <v>0</v>
      </c>
      <c r="U349" s="67">
        <f>T349/H349*100</f>
        <v>0</v>
      </c>
      <c r="V349" s="66">
        <f>SUM(V341:V348)</f>
        <v>0</v>
      </c>
      <c r="W349" s="67">
        <f>V349/H349*100</f>
        <v>0</v>
      </c>
      <c r="X349" s="66">
        <f>SUM(X341:X348)</f>
        <v>0</v>
      </c>
      <c r="Y349" s="67">
        <f>X349/H349*100</f>
        <v>0</v>
      </c>
      <c r="Z349" s="66">
        <f>SUM(Z341:Z348)</f>
        <v>0</v>
      </c>
      <c r="AA349" s="67">
        <f>Z349/H349*100</f>
        <v>0</v>
      </c>
      <c r="AB349" s="66">
        <f>SUM(AB341:AB348)</f>
        <v>1</v>
      </c>
      <c r="AC349" s="67">
        <f>AB349/H349*100</f>
        <v>0.12903225806451613</v>
      </c>
    </row>
    <row r="350" spans="1:31" ht="13.5" thickTop="1"/>
    <row r="364" spans="1:29" ht="26.25">
      <c r="A364" s="859" t="s">
        <v>2405</v>
      </c>
      <c r="B364" s="859"/>
      <c r="C364" s="859"/>
      <c r="D364" s="859"/>
      <c r="E364" s="859"/>
      <c r="F364" s="859"/>
      <c r="G364" s="859"/>
      <c r="H364" s="859"/>
      <c r="I364" s="859"/>
      <c r="J364" s="859"/>
      <c r="K364" s="859"/>
      <c r="L364" s="859"/>
      <c r="M364" s="859"/>
      <c r="N364" s="859"/>
      <c r="O364" s="859"/>
      <c r="P364" s="859"/>
      <c r="Q364" s="859"/>
      <c r="R364" s="859"/>
      <c r="S364" s="859"/>
      <c r="T364" s="859"/>
      <c r="U364" s="859"/>
      <c r="V364" s="859"/>
      <c r="W364" s="859"/>
      <c r="X364" s="859"/>
      <c r="Y364" s="859"/>
      <c r="Z364" s="859"/>
      <c r="AA364" s="859"/>
      <c r="AB364" s="859"/>
      <c r="AC364" s="859"/>
    </row>
    <row r="365" spans="1:29" ht="23.25">
      <c r="A365" s="810" t="s">
        <v>133</v>
      </c>
      <c r="B365" s="810"/>
      <c r="C365" s="810"/>
      <c r="D365" s="810"/>
      <c r="E365" s="810"/>
      <c r="F365" s="810"/>
      <c r="G365" s="810"/>
      <c r="H365" s="810"/>
      <c r="I365" s="810"/>
      <c r="J365" s="810"/>
      <c r="K365" s="810"/>
      <c r="L365" s="810"/>
      <c r="M365" s="810"/>
      <c r="N365" s="810"/>
      <c r="O365" s="810"/>
      <c r="P365" s="810"/>
      <c r="Q365" s="810"/>
      <c r="R365" s="810"/>
      <c r="S365" s="810"/>
      <c r="T365" s="810"/>
      <c r="U365" s="810"/>
      <c r="V365" s="810"/>
      <c r="W365" s="810"/>
      <c r="X365" s="810"/>
      <c r="Y365" s="810"/>
      <c r="Z365" s="810"/>
      <c r="AA365" s="810"/>
      <c r="AB365" s="810"/>
      <c r="AC365" s="810"/>
    </row>
    <row r="366" spans="1:29" ht="23.25">
      <c r="A366" s="453"/>
      <c r="B366" s="453"/>
      <c r="C366" s="453"/>
      <c r="D366" s="453"/>
      <c r="E366" s="453"/>
      <c r="F366" s="453"/>
      <c r="G366" s="295"/>
      <c r="H366" s="295"/>
      <c r="I366" s="453"/>
      <c r="J366" s="295"/>
      <c r="K366" s="453"/>
      <c r="L366" s="295"/>
      <c r="M366" s="453"/>
      <c r="N366" s="295"/>
      <c r="O366" s="453"/>
      <c r="P366" s="295"/>
      <c r="Q366" s="453"/>
      <c r="R366" s="295"/>
      <c r="S366" s="453"/>
      <c r="T366" s="295"/>
      <c r="U366" s="453"/>
      <c r="V366" s="295"/>
      <c r="W366" s="453"/>
      <c r="X366" s="295"/>
      <c r="Y366" s="453"/>
      <c r="Z366" s="295"/>
      <c r="AA366" s="453"/>
      <c r="AB366" s="295"/>
      <c r="AC366" s="453"/>
    </row>
    <row r="367" spans="1:29" ht="23.25">
      <c r="A367" s="55"/>
      <c r="B367" s="863" t="s">
        <v>747</v>
      </c>
      <c r="C367" s="863"/>
      <c r="D367" s="863"/>
      <c r="E367" s="863"/>
      <c r="F367" s="863"/>
      <c r="G367" s="863"/>
      <c r="H367" s="863"/>
      <c r="I367" s="863"/>
      <c r="J367" s="863"/>
      <c r="K367" s="863"/>
      <c r="L367" s="863"/>
      <c r="M367" s="863"/>
      <c r="N367" s="863"/>
      <c r="O367" s="863"/>
      <c r="P367" s="863"/>
      <c r="Q367" s="863"/>
      <c r="R367" s="863"/>
      <c r="S367" s="863"/>
      <c r="T367" s="863"/>
      <c r="U367" s="863"/>
      <c r="V367" s="863"/>
      <c r="W367" s="863"/>
      <c r="X367" s="863"/>
      <c r="Y367" s="863"/>
      <c r="Z367" s="863"/>
      <c r="AA367" s="863"/>
      <c r="AB367" s="863"/>
      <c r="AC367" s="863"/>
    </row>
    <row r="368" spans="1:29" ht="23.25">
      <c r="A368" s="55"/>
      <c r="B368" s="454" t="s">
        <v>917</v>
      </c>
      <c r="C368" s="453"/>
      <c r="D368" s="453"/>
      <c r="E368" s="453"/>
      <c r="F368" s="453"/>
      <c r="G368" s="557"/>
      <c r="H368" s="557"/>
      <c r="I368" s="454"/>
      <c r="J368" s="295"/>
      <c r="K368" s="453"/>
      <c r="L368" s="295"/>
      <c r="M368" s="453"/>
      <c r="N368" s="295"/>
      <c r="O368" s="453"/>
      <c r="P368" s="295"/>
      <c r="Q368" s="453"/>
      <c r="R368" s="295"/>
      <c r="S368" s="453"/>
      <c r="T368" s="295"/>
      <c r="U368" s="453"/>
      <c r="V368" s="295"/>
      <c r="W368" s="453"/>
      <c r="X368" s="295"/>
      <c r="Y368" s="453"/>
      <c r="Z368" s="295"/>
      <c r="AA368" s="453"/>
      <c r="AB368" s="295"/>
      <c r="AC368" s="453"/>
    </row>
    <row r="369" spans="1:31" ht="23.25">
      <c r="A369" s="55"/>
      <c r="B369" s="810" t="s">
        <v>825</v>
      </c>
      <c r="C369" s="810"/>
      <c r="D369" s="810"/>
      <c r="E369" s="810"/>
      <c r="F369" s="453"/>
      <c r="G369" s="295"/>
      <c r="H369" s="295"/>
      <c r="I369" s="453"/>
      <c r="J369" s="295"/>
      <c r="K369" s="453"/>
      <c r="L369" s="295"/>
      <c r="M369" s="453"/>
      <c r="N369" s="295"/>
      <c r="O369" s="453"/>
      <c r="P369" s="295"/>
      <c r="Q369" s="453"/>
      <c r="R369" s="295"/>
      <c r="S369" s="453"/>
      <c r="T369" s="295"/>
      <c r="U369" s="453"/>
      <c r="V369" s="295"/>
      <c r="W369" s="453"/>
      <c r="X369" s="295"/>
      <c r="Y369" s="453"/>
      <c r="Z369" s="295"/>
      <c r="AA369" s="453"/>
      <c r="AB369" s="295"/>
      <c r="AC369" s="453"/>
    </row>
    <row r="370" spans="1:31" ht="23.25">
      <c r="A370" s="55"/>
      <c r="B370" s="453"/>
      <c r="C370" s="453"/>
      <c r="D370" s="453"/>
      <c r="E370" s="453"/>
      <c r="F370" s="453"/>
      <c r="G370" s="295"/>
      <c r="H370" s="295"/>
      <c r="I370" s="453"/>
      <c r="J370" s="295"/>
      <c r="K370" s="453"/>
      <c r="L370" s="295"/>
      <c r="M370" s="453"/>
      <c r="N370" s="295"/>
      <c r="O370" s="453"/>
      <c r="P370" s="295"/>
      <c r="Q370" s="453"/>
      <c r="R370" s="295"/>
      <c r="S370" s="453"/>
      <c r="T370" s="295"/>
      <c r="U370" s="453"/>
      <c r="V370" s="295"/>
      <c r="W370" s="453"/>
      <c r="X370" s="295"/>
      <c r="Y370" s="453"/>
      <c r="Z370" s="295"/>
      <c r="AA370" s="453"/>
      <c r="AB370" s="295"/>
      <c r="AC370" s="453"/>
    </row>
    <row r="371" spans="1:31" ht="18" customHeight="1">
      <c r="A371" s="740" t="s">
        <v>940</v>
      </c>
      <c r="B371" s="740" t="s">
        <v>941</v>
      </c>
      <c r="C371" s="740" t="s">
        <v>942</v>
      </c>
      <c r="D371" s="740" t="s">
        <v>944</v>
      </c>
      <c r="E371" s="740" t="s">
        <v>945</v>
      </c>
      <c r="F371" s="740" t="s">
        <v>1139</v>
      </c>
      <c r="G371" s="743" t="s">
        <v>946</v>
      </c>
      <c r="H371" s="840" t="s">
        <v>947</v>
      </c>
      <c r="I371" s="838" t="s">
        <v>948</v>
      </c>
      <c r="J371" s="765" t="s">
        <v>928</v>
      </c>
      <c r="K371" s="766"/>
      <c r="L371" s="751" t="s">
        <v>929</v>
      </c>
      <c r="M371" s="764"/>
      <c r="N371" s="764"/>
      <c r="O371" s="764"/>
      <c r="P371" s="764"/>
      <c r="Q371" s="764"/>
      <c r="R371" s="764"/>
      <c r="S371" s="764"/>
      <c r="T371" s="764"/>
      <c r="U371" s="764"/>
      <c r="V371" s="764"/>
      <c r="W371" s="764"/>
      <c r="X371" s="764"/>
      <c r="Y371" s="764"/>
      <c r="Z371" s="764"/>
      <c r="AA371" s="764"/>
      <c r="AB371" s="764"/>
      <c r="AC371" s="752"/>
    </row>
    <row r="372" spans="1:31" ht="18">
      <c r="A372" s="741"/>
      <c r="B372" s="741"/>
      <c r="C372" s="741"/>
      <c r="D372" s="741"/>
      <c r="E372" s="741"/>
      <c r="F372" s="816"/>
      <c r="G372" s="744"/>
      <c r="H372" s="841"/>
      <c r="I372" s="839"/>
      <c r="J372" s="767"/>
      <c r="K372" s="768"/>
      <c r="L372" s="808" t="s">
        <v>930</v>
      </c>
      <c r="M372" s="809"/>
      <c r="N372" s="808" t="s">
        <v>931</v>
      </c>
      <c r="O372" s="809"/>
      <c r="P372" s="808" t="s">
        <v>932</v>
      </c>
      <c r="Q372" s="809"/>
      <c r="R372" s="808" t="s">
        <v>933</v>
      </c>
      <c r="S372" s="809"/>
      <c r="T372" s="808" t="s">
        <v>934</v>
      </c>
      <c r="U372" s="809"/>
      <c r="V372" s="808" t="s">
        <v>935</v>
      </c>
      <c r="W372" s="809"/>
      <c r="X372" s="808" t="s">
        <v>936</v>
      </c>
      <c r="Y372" s="809"/>
      <c r="Z372" s="808" t="s">
        <v>950</v>
      </c>
      <c r="AA372" s="809"/>
      <c r="AB372" s="808" t="s">
        <v>951</v>
      </c>
      <c r="AC372" s="809"/>
    </row>
    <row r="373" spans="1:31" ht="54" customHeight="1">
      <c r="A373" s="742"/>
      <c r="B373" s="742"/>
      <c r="C373" s="742"/>
      <c r="D373" s="742"/>
      <c r="E373" s="742"/>
      <c r="F373" s="817"/>
      <c r="G373" s="745"/>
      <c r="H373" s="449" t="s">
        <v>126</v>
      </c>
      <c r="I373" s="451" t="s">
        <v>938</v>
      </c>
      <c r="J373" s="416" t="s">
        <v>937</v>
      </c>
      <c r="K373" s="65" t="s">
        <v>949</v>
      </c>
      <c r="L373" s="416" t="s">
        <v>937</v>
      </c>
      <c r="M373" s="65" t="s">
        <v>949</v>
      </c>
      <c r="N373" s="416" t="s">
        <v>937</v>
      </c>
      <c r="O373" s="65" t="s">
        <v>949</v>
      </c>
      <c r="P373" s="416" t="s">
        <v>937</v>
      </c>
      <c r="Q373" s="65" t="s">
        <v>949</v>
      </c>
      <c r="R373" s="416" t="s">
        <v>937</v>
      </c>
      <c r="S373" s="65" t="s">
        <v>949</v>
      </c>
      <c r="T373" s="416" t="s">
        <v>937</v>
      </c>
      <c r="U373" s="65" t="s">
        <v>949</v>
      </c>
      <c r="V373" s="416" t="s">
        <v>937</v>
      </c>
      <c r="W373" s="65" t="s">
        <v>949</v>
      </c>
      <c r="X373" s="416" t="s">
        <v>937</v>
      </c>
      <c r="Y373" s="65" t="s">
        <v>949</v>
      </c>
      <c r="Z373" s="416" t="s">
        <v>937</v>
      </c>
      <c r="AA373" s="65" t="s">
        <v>949</v>
      </c>
      <c r="AB373" s="416" t="s">
        <v>937</v>
      </c>
      <c r="AC373" s="65" t="s">
        <v>949</v>
      </c>
    </row>
    <row r="374" spans="1:31" s="154" customFormat="1" ht="18">
      <c r="A374" s="319">
        <v>1</v>
      </c>
      <c r="B374" s="320" t="s">
        <v>826</v>
      </c>
      <c r="C374" s="323" t="s">
        <v>827</v>
      </c>
      <c r="D374" s="323" t="s">
        <v>828</v>
      </c>
      <c r="E374" s="323" t="s">
        <v>829</v>
      </c>
      <c r="F374" s="32" t="s">
        <v>1446</v>
      </c>
      <c r="G374" s="160">
        <v>316</v>
      </c>
      <c r="H374" s="160">
        <v>242</v>
      </c>
      <c r="I374" s="262">
        <f>H374*100/G374</f>
        <v>76.582278481012665</v>
      </c>
      <c r="J374" s="148">
        <v>1</v>
      </c>
      <c r="K374" s="262">
        <f>J374*100/H374</f>
        <v>0.41322314049586778</v>
      </c>
      <c r="L374" s="263">
        <v>0</v>
      </c>
      <c r="M374" s="264">
        <f>L374*100/H374</f>
        <v>0</v>
      </c>
      <c r="N374" s="263">
        <v>0</v>
      </c>
      <c r="O374" s="264">
        <f>N374*100/H374</f>
        <v>0</v>
      </c>
      <c r="P374" s="263">
        <v>1</v>
      </c>
      <c r="Q374" s="264">
        <f>P374*100/H374</f>
        <v>0.41322314049586778</v>
      </c>
      <c r="R374" s="263">
        <v>0</v>
      </c>
      <c r="S374" s="264">
        <f>R374*100/H374</f>
        <v>0</v>
      </c>
      <c r="T374" s="263">
        <v>0</v>
      </c>
      <c r="U374" s="264">
        <f>T374*100/H374</f>
        <v>0</v>
      </c>
      <c r="V374" s="263">
        <v>0</v>
      </c>
      <c r="W374" s="264">
        <f>V374*100/H374</f>
        <v>0</v>
      </c>
      <c r="X374" s="263">
        <v>0</v>
      </c>
      <c r="Y374" s="264">
        <f>X374*100/H374</f>
        <v>0</v>
      </c>
      <c r="Z374" s="263">
        <v>0</v>
      </c>
      <c r="AA374" s="264">
        <f>Z374*100/H374</f>
        <v>0</v>
      </c>
      <c r="AB374" s="263">
        <v>0</v>
      </c>
      <c r="AC374" s="657">
        <f>AB374*100/H374</f>
        <v>0</v>
      </c>
      <c r="AD374" s="154">
        <v>1</v>
      </c>
      <c r="AE374" s="154">
        <v>1</v>
      </c>
    </row>
    <row r="375" spans="1:31" s="154" customFormat="1" ht="18.75" thickBot="1">
      <c r="A375" s="32">
        <v>2</v>
      </c>
      <c r="B375" s="51" t="s">
        <v>830</v>
      </c>
      <c r="C375" s="32" t="s">
        <v>831</v>
      </c>
      <c r="D375" s="32" t="s">
        <v>832</v>
      </c>
      <c r="E375" s="32" t="s">
        <v>1441</v>
      </c>
      <c r="F375" s="32" t="s">
        <v>1446</v>
      </c>
      <c r="G375" s="158">
        <v>134</v>
      </c>
      <c r="H375" s="683">
        <v>124</v>
      </c>
      <c r="I375" s="262">
        <f>H375*100/G375</f>
        <v>92.537313432835816</v>
      </c>
      <c r="J375" s="148">
        <v>2</v>
      </c>
      <c r="K375" s="262">
        <f>J375*100/H375</f>
        <v>1.6129032258064515</v>
      </c>
      <c r="L375" s="263">
        <v>2</v>
      </c>
      <c r="M375" s="264">
        <f>L375*100/H375</f>
        <v>1.6129032258064515</v>
      </c>
      <c r="N375" s="263">
        <v>0</v>
      </c>
      <c r="O375" s="264">
        <f>N375*100/H375</f>
        <v>0</v>
      </c>
      <c r="P375" s="263">
        <v>0</v>
      </c>
      <c r="Q375" s="264">
        <f>P375*100/H375</f>
        <v>0</v>
      </c>
      <c r="R375" s="263">
        <v>0</v>
      </c>
      <c r="S375" s="264">
        <f>R375*100/H375</f>
        <v>0</v>
      </c>
      <c r="T375" s="263">
        <v>0</v>
      </c>
      <c r="U375" s="264">
        <f>T375*100/H375</f>
        <v>0</v>
      </c>
      <c r="V375" s="263">
        <v>0</v>
      </c>
      <c r="W375" s="264">
        <f>V375*100/H375</f>
        <v>0</v>
      </c>
      <c r="X375" s="263">
        <v>0</v>
      </c>
      <c r="Y375" s="264">
        <f>X375*100/H375</f>
        <v>0</v>
      </c>
      <c r="Z375" s="263">
        <v>0</v>
      </c>
      <c r="AA375" s="264">
        <f>Z375*100/H375</f>
        <v>0</v>
      </c>
      <c r="AB375" s="263">
        <v>0</v>
      </c>
      <c r="AC375" s="657">
        <f>AB375*100/H375</f>
        <v>0</v>
      </c>
      <c r="AD375" s="154">
        <v>1</v>
      </c>
      <c r="AE375" s="154">
        <v>1</v>
      </c>
    </row>
    <row r="376" spans="1:31" ht="19.5" thickTop="1" thickBot="1">
      <c r="A376" s="769" t="s">
        <v>123</v>
      </c>
      <c r="B376" s="771"/>
      <c r="C376" s="771"/>
      <c r="D376" s="771"/>
      <c r="E376" s="771"/>
      <c r="F376" s="772"/>
      <c r="G376" s="66">
        <f>SUM(G374:G375)</f>
        <v>450</v>
      </c>
      <c r="H376" s="66">
        <f>SUM(H374:H375)</f>
        <v>366</v>
      </c>
      <c r="I376" s="67">
        <f>H376/G376*100</f>
        <v>81.333333333333329</v>
      </c>
      <c r="J376" s="66">
        <f>SUM(J374:J375)</f>
        <v>3</v>
      </c>
      <c r="K376" s="67">
        <f>J376/H376*100</f>
        <v>0.81967213114754101</v>
      </c>
      <c r="L376" s="66">
        <f>SUM(L374:L375)</f>
        <v>2</v>
      </c>
      <c r="M376" s="67">
        <f>L376/H376*100</f>
        <v>0.54644808743169404</v>
      </c>
      <c r="N376" s="66">
        <f>SUM(N374:N375)</f>
        <v>0</v>
      </c>
      <c r="O376" s="67">
        <f>N376/H376*100</f>
        <v>0</v>
      </c>
      <c r="P376" s="66">
        <f>SUM(P374:P375)</f>
        <v>1</v>
      </c>
      <c r="Q376" s="67">
        <f>P376/H376*100</f>
        <v>0.27322404371584702</v>
      </c>
      <c r="R376" s="66">
        <f>SUM(R374:R375)</f>
        <v>0</v>
      </c>
      <c r="S376" s="67">
        <f>R376/H376*100</f>
        <v>0</v>
      </c>
      <c r="T376" s="66">
        <f>SUM(T374:T375)</f>
        <v>0</v>
      </c>
      <c r="U376" s="67">
        <f>T376/H376*100</f>
        <v>0</v>
      </c>
      <c r="V376" s="66">
        <f>SUM(V374:V375)</f>
        <v>0</v>
      </c>
      <c r="W376" s="67">
        <f>V376/H376*100</f>
        <v>0</v>
      </c>
      <c r="X376" s="66">
        <f>SUM(X374:X375)</f>
        <v>0</v>
      </c>
      <c r="Y376" s="67">
        <f>X376/H376*100</f>
        <v>0</v>
      </c>
      <c r="Z376" s="66">
        <f>SUM(Z374:Z375)</f>
        <v>0</v>
      </c>
      <c r="AA376" s="67">
        <f>Z376/H376*100</f>
        <v>0</v>
      </c>
      <c r="AB376" s="66">
        <f>SUM(AB374:AB375)</f>
        <v>0</v>
      </c>
      <c r="AC376" s="67">
        <f>AB376/H376*100</f>
        <v>0</v>
      </c>
    </row>
    <row r="377" spans="1:31" ht="13.5" thickTop="1"/>
    <row r="390" spans="1:31" ht="26.25">
      <c r="A390" s="859" t="s">
        <v>2405</v>
      </c>
      <c r="B390" s="859"/>
      <c r="C390" s="859"/>
      <c r="D390" s="859"/>
      <c r="E390" s="859"/>
      <c r="F390" s="859"/>
      <c r="G390" s="859"/>
      <c r="H390" s="859"/>
      <c r="I390" s="859"/>
      <c r="J390" s="859"/>
      <c r="K390" s="859"/>
      <c r="L390" s="859"/>
      <c r="M390" s="859"/>
      <c r="N390" s="859"/>
      <c r="O390" s="859"/>
      <c r="P390" s="859"/>
      <c r="Q390" s="859"/>
      <c r="R390" s="859"/>
      <c r="S390" s="859"/>
      <c r="T390" s="859"/>
      <c r="U390" s="859"/>
      <c r="V390" s="859"/>
      <c r="W390" s="859"/>
      <c r="X390" s="859"/>
      <c r="Y390" s="859"/>
      <c r="Z390" s="859"/>
      <c r="AA390" s="859"/>
      <c r="AB390" s="859"/>
      <c r="AC390" s="859"/>
    </row>
    <row r="391" spans="1:31" ht="23.25">
      <c r="A391" s="810" t="s">
        <v>133</v>
      </c>
      <c r="B391" s="810"/>
      <c r="C391" s="810"/>
      <c r="D391" s="810"/>
      <c r="E391" s="810"/>
      <c r="F391" s="810"/>
      <c r="G391" s="810"/>
      <c r="H391" s="810"/>
      <c r="I391" s="810"/>
      <c r="J391" s="810"/>
      <c r="K391" s="810"/>
      <c r="L391" s="810"/>
      <c r="M391" s="810"/>
      <c r="N391" s="810"/>
      <c r="O391" s="810"/>
      <c r="P391" s="810"/>
      <c r="Q391" s="810"/>
      <c r="R391" s="810"/>
      <c r="S391" s="810"/>
      <c r="T391" s="810"/>
      <c r="U391" s="810"/>
      <c r="V391" s="810"/>
      <c r="W391" s="810"/>
      <c r="X391" s="810"/>
      <c r="Y391" s="810"/>
      <c r="Z391" s="810"/>
      <c r="AA391" s="810"/>
      <c r="AB391" s="810"/>
      <c r="AC391" s="810"/>
    </row>
    <row r="392" spans="1:31" ht="23.25">
      <c r="A392" s="453"/>
      <c r="B392" s="453"/>
      <c r="C392" s="453"/>
      <c r="D392" s="453"/>
      <c r="E392" s="453"/>
      <c r="F392" s="453"/>
      <c r="G392" s="295"/>
      <c r="H392" s="295"/>
      <c r="I392" s="453"/>
      <c r="J392" s="295"/>
      <c r="K392" s="453"/>
      <c r="L392" s="295"/>
      <c r="M392" s="453"/>
      <c r="N392" s="295"/>
      <c r="O392" s="453"/>
      <c r="P392" s="295"/>
      <c r="Q392" s="453"/>
      <c r="R392" s="295"/>
      <c r="S392" s="453"/>
      <c r="T392" s="295"/>
      <c r="U392" s="453"/>
      <c r="V392" s="295"/>
      <c r="W392" s="453"/>
      <c r="X392" s="295"/>
      <c r="Y392" s="453"/>
      <c r="Z392" s="295"/>
      <c r="AA392" s="453"/>
      <c r="AB392" s="295"/>
      <c r="AC392" s="453"/>
    </row>
    <row r="393" spans="1:31" ht="23.25">
      <c r="A393" s="55"/>
      <c r="B393" s="863" t="s">
        <v>747</v>
      </c>
      <c r="C393" s="863"/>
      <c r="D393" s="863"/>
      <c r="E393" s="863"/>
      <c r="F393" s="863"/>
      <c r="G393" s="863"/>
      <c r="H393" s="863"/>
      <c r="I393" s="863"/>
      <c r="J393" s="863"/>
      <c r="K393" s="863"/>
      <c r="L393" s="863"/>
      <c r="M393" s="863"/>
      <c r="N393" s="863"/>
      <c r="O393" s="863"/>
      <c r="P393" s="863"/>
      <c r="Q393" s="863"/>
      <c r="R393" s="863"/>
      <c r="S393" s="863"/>
      <c r="T393" s="863"/>
      <c r="U393" s="863"/>
      <c r="V393" s="863"/>
      <c r="W393" s="863"/>
      <c r="X393" s="863"/>
      <c r="Y393" s="863"/>
      <c r="Z393" s="863"/>
      <c r="AA393" s="863"/>
      <c r="AB393" s="863"/>
      <c r="AC393" s="863"/>
    </row>
    <row r="394" spans="1:31" ht="23.25">
      <c r="A394" s="55"/>
      <c r="B394" s="454" t="s">
        <v>917</v>
      </c>
      <c r="C394" s="453"/>
      <c r="D394" s="453"/>
      <c r="E394" s="453"/>
      <c r="F394" s="453"/>
      <c r="G394" s="557"/>
      <c r="H394" s="557"/>
      <c r="I394" s="454"/>
      <c r="J394" s="295"/>
      <c r="K394" s="453"/>
      <c r="L394" s="295"/>
      <c r="M394" s="453"/>
      <c r="N394" s="295"/>
      <c r="O394" s="453"/>
      <c r="P394" s="295"/>
      <c r="Q394" s="453"/>
      <c r="R394" s="295"/>
      <c r="S394" s="453"/>
      <c r="T394" s="295"/>
      <c r="U394" s="453"/>
      <c r="V394" s="295"/>
      <c r="W394" s="453"/>
      <c r="X394" s="295"/>
      <c r="Y394" s="453"/>
      <c r="Z394" s="295"/>
      <c r="AA394" s="453"/>
      <c r="AB394" s="295"/>
      <c r="AC394" s="453"/>
    </row>
    <row r="395" spans="1:31" ht="23.25">
      <c r="A395" s="55"/>
      <c r="B395" s="810" t="s">
        <v>833</v>
      </c>
      <c r="C395" s="810"/>
      <c r="D395" s="810"/>
      <c r="E395" s="810"/>
      <c r="F395" s="453"/>
      <c r="G395" s="295"/>
      <c r="H395" s="295"/>
      <c r="I395" s="453"/>
      <c r="J395" s="295"/>
      <c r="K395" s="453"/>
      <c r="L395" s="295"/>
      <c r="M395" s="453"/>
      <c r="N395" s="295"/>
      <c r="O395" s="453"/>
      <c r="P395" s="295"/>
      <c r="Q395" s="453"/>
      <c r="R395" s="295"/>
      <c r="S395" s="453"/>
      <c r="T395" s="295"/>
      <c r="U395" s="453"/>
      <c r="V395" s="295"/>
      <c r="W395" s="453"/>
      <c r="X395" s="295"/>
      <c r="Y395" s="453"/>
      <c r="Z395" s="295"/>
      <c r="AA395" s="453"/>
      <c r="AB395" s="295"/>
      <c r="AC395" s="453"/>
    </row>
    <row r="396" spans="1:31" ht="23.25">
      <c r="A396" s="55"/>
      <c r="B396" s="453"/>
      <c r="C396" s="453"/>
      <c r="D396" s="453"/>
      <c r="E396" s="453"/>
      <c r="F396" s="453"/>
      <c r="G396" s="295"/>
      <c r="H396" s="295"/>
      <c r="I396" s="453"/>
      <c r="J396" s="295"/>
      <c r="K396" s="453"/>
      <c r="L396" s="295"/>
      <c r="M396" s="453"/>
      <c r="N396" s="295"/>
      <c r="O396" s="453"/>
      <c r="P396" s="295"/>
      <c r="Q396" s="453"/>
      <c r="R396" s="295"/>
      <c r="S396" s="453"/>
      <c r="T396" s="295"/>
      <c r="U396" s="453"/>
      <c r="V396" s="295"/>
      <c r="W396" s="453"/>
      <c r="X396" s="295"/>
      <c r="Y396" s="453"/>
      <c r="Z396" s="295"/>
      <c r="AA396" s="453"/>
      <c r="AB396" s="295"/>
      <c r="AC396" s="453"/>
    </row>
    <row r="397" spans="1:31" ht="18" customHeight="1">
      <c r="A397" s="740" t="s">
        <v>940</v>
      </c>
      <c r="B397" s="740" t="s">
        <v>941</v>
      </c>
      <c r="C397" s="740" t="s">
        <v>942</v>
      </c>
      <c r="D397" s="740" t="s">
        <v>944</v>
      </c>
      <c r="E397" s="740" t="s">
        <v>945</v>
      </c>
      <c r="F397" s="740" t="s">
        <v>1139</v>
      </c>
      <c r="G397" s="743" t="s">
        <v>946</v>
      </c>
      <c r="H397" s="840" t="s">
        <v>947</v>
      </c>
      <c r="I397" s="838" t="s">
        <v>948</v>
      </c>
      <c r="J397" s="765" t="s">
        <v>928</v>
      </c>
      <c r="K397" s="766"/>
      <c r="L397" s="751" t="s">
        <v>929</v>
      </c>
      <c r="M397" s="764"/>
      <c r="N397" s="764"/>
      <c r="O397" s="764"/>
      <c r="P397" s="764"/>
      <c r="Q397" s="764"/>
      <c r="R397" s="764"/>
      <c r="S397" s="764"/>
      <c r="T397" s="764"/>
      <c r="U397" s="764"/>
      <c r="V397" s="764"/>
      <c r="W397" s="764"/>
      <c r="X397" s="764"/>
      <c r="Y397" s="764"/>
      <c r="Z397" s="764"/>
      <c r="AA397" s="764"/>
      <c r="AB397" s="764"/>
      <c r="AC397" s="752"/>
    </row>
    <row r="398" spans="1:31" ht="18">
      <c r="A398" s="741"/>
      <c r="B398" s="741"/>
      <c r="C398" s="741"/>
      <c r="D398" s="741"/>
      <c r="E398" s="741"/>
      <c r="F398" s="816"/>
      <c r="G398" s="744"/>
      <c r="H398" s="841"/>
      <c r="I398" s="839"/>
      <c r="J398" s="767"/>
      <c r="K398" s="768"/>
      <c r="L398" s="808" t="s">
        <v>930</v>
      </c>
      <c r="M398" s="809"/>
      <c r="N398" s="808" t="s">
        <v>931</v>
      </c>
      <c r="O398" s="809"/>
      <c r="P398" s="808" t="s">
        <v>932</v>
      </c>
      <c r="Q398" s="809"/>
      <c r="R398" s="808" t="s">
        <v>933</v>
      </c>
      <c r="S398" s="809"/>
      <c r="T398" s="808" t="s">
        <v>934</v>
      </c>
      <c r="U398" s="809"/>
      <c r="V398" s="808" t="s">
        <v>935</v>
      </c>
      <c r="W398" s="809"/>
      <c r="X398" s="808" t="s">
        <v>936</v>
      </c>
      <c r="Y398" s="809"/>
      <c r="Z398" s="808" t="s">
        <v>950</v>
      </c>
      <c r="AA398" s="809"/>
      <c r="AB398" s="808" t="s">
        <v>951</v>
      </c>
      <c r="AC398" s="809"/>
    </row>
    <row r="399" spans="1:31" ht="54" customHeight="1">
      <c r="A399" s="742"/>
      <c r="B399" s="742"/>
      <c r="C399" s="742"/>
      <c r="D399" s="742"/>
      <c r="E399" s="742"/>
      <c r="F399" s="817"/>
      <c r="G399" s="745"/>
      <c r="H399" s="449" t="s">
        <v>126</v>
      </c>
      <c r="I399" s="451" t="s">
        <v>938</v>
      </c>
      <c r="J399" s="416" t="s">
        <v>937</v>
      </c>
      <c r="K399" s="65" t="s">
        <v>949</v>
      </c>
      <c r="L399" s="416" t="s">
        <v>937</v>
      </c>
      <c r="M399" s="65" t="s">
        <v>949</v>
      </c>
      <c r="N399" s="416" t="s">
        <v>937</v>
      </c>
      <c r="O399" s="65" t="s">
        <v>949</v>
      </c>
      <c r="P399" s="416" t="s">
        <v>937</v>
      </c>
      <c r="Q399" s="65" t="s">
        <v>949</v>
      </c>
      <c r="R399" s="416" t="s">
        <v>937</v>
      </c>
      <c r="S399" s="65" t="s">
        <v>949</v>
      </c>
      <c r="T399" s="416" t="s">
        <v>937</v>
      </c>
      <c r="U399" s="65" t="s">
        <v>949</v>
      </c>
      <c r="V399" s="416" t="s">
        <v>937</v>
      </c>
      <c r="W399" s="65" t="s">
        <v>949</v>
      </c>
      <c r="X399" s="416" t="s">
        <v>937</v>
      </c>
      <c r="Y399" s="65" t="s">
        <v>949</v>
      </c>
      <c r="Z399" s="416" t="s">
        <v>937</v>
      </c>
      <c r="AA399" s="65" t="s">
        <v>949</v>
      </c>
      <c r="AB399" s="416" t="s">
        <v>937</v>
      </c>
      <c r="AC399" s="65" t="s">
        <v>949</v>
      </c>
    </row>
    <row r="400" spans="1:31" s="169" customFormat="1" ht="18">
      <c r="A400" s="319">
        <v>1</v>
      </c>
      <c r="B400" s="320" t="s">
        <v>834</v>
      </c>
      <c r="C400" s="323" t="s">
        <v>835</v>
      </c>
      <c r="D400" s="323" t="s">
        <v>836</v>
      </c>
      <c r="E400" s="323" t="s">
        <v>836</v>
      </c>
      <c r="F400" s="32" t="s">
        <v>837</v>
      </c>
      <c r="G400" s="659">
        <v>1013</v>
      </c>
      <c r="H400" s="659">
        <v>893</v>
      </c>
      <c r="I400" s="267">
        <f>H400*100/G400</f>
        <v>88.15399802566634</v>
      </c>
      <c r="J400" s="148">
        <v>10</v>
      </c>
      <c r="K400" s="262">
        <f>J400*100/H400</f>
        <v>1.1198208286674132</v>
      </c>
      <c r="L400" s="263">
        <v>8</v>
      </c>
      <c r="M400" s="264">
        <f>L400*100/H400</f>
        <v>0.89585666293393063</v>
      </c>
      <c r="N400" s="263">
        <v>0</v>
      </c>
      <c r="O400" s="264">
        <f>N400*100/H400</f>
        <v>0</v>
      </c>
      <c r="P400" s="263">
        <v>2</v>
      </c>
      <c r="Q400" s="264">
        <f>P400*100/H400</f>
        <v>0.22396416573348266</v>
      </c>
      <c r="R400" s="263">
        <v>0</v>
      </c>
      <c r="S400" s="264">
        <f>R400*100/H400</f>
        <v>0</v>
      </c>
      <c r="T400" s="263">
        <v>0</v>
      </c>
      <c r="U400" s="264">
        <f>T400*100/H400</f>
        <v>0</v>
      </c>
      <c r="V400" s="263">
        <v>0</v>
      </c>
      <c r="W400" s="264">
        <f>V400*100/H400</f>
        <v>0</v>
      </c>
      <c r="X400" s="263">
        <v>0</v>
      </c>
      <c r="Y400" s="264">
        <f>X400*100/H400</f>
        <v>0</v>
      </c>
      <c r="Z400" s="263">
        <v>0</v>
      </c>
      <c r="AA400" s="264">
        <f>Z400*100/H400</f>
        <v>0</v>
      </c>
      <c r="AB400" s="263">
        <v>0</v>
      </c>
      <c r="AC400" s="264">
        <f>AB400*100/H400</f>
        <v>0</v>
      </c>
      <c r="AD400" s="169">
        <v>1</v>
      </c>
      <c r="AE400" s="169">
        <v>1</v>
      </c>
    </row>
    <row r="401" spans="1:31" s="169" customFormat="1" ht="18">
      <c r="A401" s="32">
        <v>2</v>
      </c>
      <c r="B401" s="51" t="s">
        <v>838</v>
      </c>
      <c r="C401" s="32" t="s">
        <v>831</v>
      </c>
      <c r="D401" s="32" t="s">
        <v>839</v>
      </c>
      <c r="E401" s="32" t="s">
        <v>836</v>
      </c>
      <c r="F401" s="32" t="s">
        <v>837</v>
      </c>
      <c r="G401" s="659">
        <v>673</v>
      </c>
      <c r="H401" s="659">
        <v>490</v>
      </c>
      <c r="I401" s="267">
        <f>H401*100/G401</f>
        <v>72.808320950965822</v>
      </c>
      <c r="J401" s="148">
        <v>5</v>
      </c>
      <c r="K401" s="262">
        <f>J401*100/H401</f>
        <v>1.0204081632653061</v>
      </c>
      <c r="L401" s="263">
        <v>4</v>
      </c>
      <c r="M401" s="264">
        <f>L401*100/H401</f>
        <v>0.81632653061224492</v>
      </c>
      <c r="N401" s="263">
        <v>0</v>
      </c>
      <c r="O401" s="264">
        <f>N401*100/H401</f>
        <v>0</v>
      </c>
      <c r="P401" s="263">
        <v>1</v>
      </c>
      <c r="Q401" s="264">
        <f>P401*100/H401</f>
        <v>0.20408163265306123</v>
      </c>
      <c r="R401" s="263">
        <v>0</v>
      </c>
      <c r="S401" s="264">
        <f>R401*100/H401</f>
        <v>0</v>
      </c>
      <c r="T401" s="263">
        <v>0</v>
      </c>
      <c r="U401" s="264">
        <f>T401*100/H401</f>
        <v>0</v>
      </c>
      <c r="V401" s="263">
        <v>0</v>
      </c>
      <c r="W401" s="264">
        <f>V401*100/H401</f>
        <v>0</v>
      </c>
      <c r="X401" s="263">
        <v>0</v>
      </c>
      <c r="Y401" s="264">
        <f>X401*100/H401</f>
        <v>0</v>
      </c>
      <c r="Z401" s="263">
        <v>0</v>
      </c>
      <c r="AA401" s="264">
        <f>Z401*100/H401</f>
        <v>0</v>
      </c>
      <c r="AB401" s="263">
        <v>0</v>
      </c>
      <c r="AC401" s="264">
        <f>AB401*100/H401</f>
        <v>0</v>
      </c>
      <c r="AD401" s="169">
        <v>1</v>
      </c>
      <c r="AE401" s="169">
        <v>1</v>
      </c>
    </row>
    <row r="402" spans="1:31" s="169" customFormat="1" ht="18.75" thickBot="1">
      <c r="A402" s="32">
        <v>3</v>
      </c>
      <c r="B402" s="51" t="s">
        <v>840</v>
      </c>
      <c r="C402" s="32" t="s">
        <v>841</v>
      </c>
      <c r="D402" s="32" t="s">
        <v>842</v>
      </c>
      <c r="E402" s="32" t="s">
        <v>842</v>
      </c>
      <c r="F402" s="32" t="s">
        <v>837</v>
      </c>
      <c r="G402" s="203">
        <v>120</v>
      </c>
      <c r="H402" s="203">
        <v>74</v>
      </c>
      <c r="I402" s="688">
        <f>H402*100/G402</f>
        <v>61.666666666666664</v>
      </c>
      <c r="J402" s="148">
        <v>4</v>
      </c>
      <c r="K402" s="689">
        <f>J402*100/H402</f>
        <v>5.4054054054054053</v>
      </c>
      <c r="L402" s="690">
        <v>4</v>
      </c>
      <c r="M402" s="691">
        <f>L402*100/H402</f>
        <v>5.4054054054054053</v>
      </c>
      <c r="N402" s="690">
        <v>0</v>
      </c>
      <c r="O402" s="691">
        <f>N402*100/H402</f>
        <v>0</v>
      </c>
      <c r="P402" s="690">
        <v>0</v>
      </c>
      <c r="Q402" s="691">
        <f>P402*100/H402</f>
        <v>0</v>
      </c>
      <c r="R402" s="690">
        <v>0</v>
      </c>
      <c r="S402" s="691">
        <f>R402*100/H402</f>
        <v>0</v>
      </c>
      <c r="T402" s="690">
        <v>0</v>
      </c>
      <c r="U402" s="691">
        <f>T402*100/H402</f>
        <v>0</v>
      </c>
      <c r="V402" s="690">
        <v>0</v>
      </c>
      <c r="W402" s="691">
        <f>V402*100/H402</f>
        <v>0</v>
      </c>
      <c r="X402" s="690">
        <v>0</v>
      </c>
      <c r="Y402" s="691">
        <f>X402*100/H402</f>
        <v>0</v>
      </c>
      <c r="Z402" s="690">
        <v>0</v>
      </c>
      <c r="AA402" s="691">
        <f>Z402*100/H402</f>
        <v>0</v>
      </c>
      <c r="AB402" s="690">
        <v>0</v>
      </c>
      <c r="AC402" s="691">
        <f>AB402*100/H402</f>
        <v>0</v>
      </c>
      <c r="AD402" s="169">
        <v>1</v>
      </c>
      <c r="AE402" s="169">
        <v>1</v>
      </c>
    </row>
    <row r="403" spans="1:31" s="169" customFormat="1" ht="19.5" thickTop="1" thickBot="1">
      <c r="A403" s="769" t="s">
        <v>123</v>
      </c>
      <c r="B403" s="771"/>
      <c r="C403" s="771"/>
      <c r="D403" s="771"/>
      <c r="E403" s="771"/>
      <c r="F403" s="772"/>
      <c r="G403" s="417">
        <f>SUM(G400:G402)</f>
        <v>1806</v>
      </c>
      <c r="H403" s="417">
        <f>SUM(H400:H402)</f>
        <v>1457</v>
      </c>
      <c r="I403" s="305">
        <f>H403*100/G403</f>
        <v>80.675526024363236</v>
      </c>
      <c r="J403" s="392">
        <f>SUM(J400:J402)</f>
        <v>19</v>
      </c>
      <c r="K403" s="305">
        <f>J403*100/H403</f>
        <v>1.3040494166094716</v>
      </c>
      <c r="L403" s="392">
        <f>SUM(L400:L402)</f>
        <v>16</v>
      </c>
      <c r="M403" s="305">
        <f>L403*100/H403</f>
        <v>1.0981468771448182</v>
      </c>
      <c r="N403" s="392">
        <v>0</v>
      </c>
      <c r="O403" s="305">
        <v>0</v>
      </c>
      <c r="P403" s="392">
        <f>SUM(P400:P402)</f>
        <v>3</v>
      </c>
      <c r="Q403" s="305">
        <f>P403*100/H403</f>
        <v>0.20590253946465339</v>
      </c>
      <c r="R403" s="392">
        <v>0</v>
      </c>
      <c r="S403" s="305">
        <v>0</v>
      </c>
      <c r="T403" s="392">
        <v>0</v>
      </c>
      <c r="U403" s="305">
        <v>0</v>
      </c>
      <c r="V403" s="392">
        <v>0</v>
      </c>
      <c r="W403" s="305">
        <v>0</v>
      </c>
      <c r="X403" s="392">
        <v>0</v>
      </c>
      <c r="Y403" s="305">
        <v>0</v>
      </c>
      <c r="Z403" s="392">
        <v>0</v>
      </c>
      <c r="AA403" s="305">
        <v>0</v>
      </c>
      <c r="AB403" s="392">
        <f>SUM(AB400:AB402)</f>
        <v>0</v>
      </c>
      <c r="AC403" s="305">
        <f>AB403*100/H403</f>
        <v>0</v>
      </c>
    </row>
    <row r="404" spans="1:31" ht="13.5" thickTop="1"/>
    <row r="416" spans="1:31" ht="26.25">
      <c r="A416" s="859" t="s">
        <v>2405</v>
      </c>
      <c r="B416" s="859"/>
      <c r="C416" s="859"/>
      <c r="D416" s="859"/>
      <c r="E416" s="859"/>
      <c r="F416" s="859"/>
      <c r="G416" s="859"/>
      <c r="H416" s="859"/>
      <c r="I416" s="859"/>
      <c r="J416" s="859"/>
      <c r="K416" s="859"/>
      <c r="L416" s="859"/>
      <c r="M416" s="859"/>
      <c r="N416" s="859"/>
      <c r="O416" s="859"/>
      <c r="P416" s="859"/>
      <c r="Q416" s="859"/>
      <c r="R416" s="859"/>
      <c r="S416" s="859"/>
      <c r="T416" s="859"/>
      <c r="U416" s="859"/>
      <c r="V416" s="859"/>
      <c r="W416" s="859"/>
      <c r="X416" s="859"/>
      <c r="Y416" s="859"/>
      <c r="Z416" s="859"/>
      <c r="AA416" s="859"/>
      <c r="AB416" s="859"/>
      <c r="AC416" s="859"/>
    </row>
    <row r="417" spans="1:31" ht="23.25">
      <c r="A417" s="810" t="s">
        <v>133</v>
      </c>
      <c r="B417" s="810"/>
      <c r="C417" s="810"/>
      <c r="D417" s="810"/>
      <c r="E417" s="810"/>
      <c r="F417" s="810"/>
      <c r="G417" s="810"/>
      <c r="H417" s="810"/>
      <c r="I417" s="810"/>
      <c r="J417" s="810"/>
      <c r="K417" s="810"/>
      <c r="L417" s="810"/>
      <c r="M417" s="810"/>
      <c r="N417" s="810"/>
      <c r="O417" s="810"/>
      <c r="P417" s="810"/>
      <c r="Q417" s="810"/>
      <c r="R417" s="810"/>
      <c r="S417" s="810"/>
      <c r="T417" s="810"/>
      <c r="U417" s="810"/>
      <c r="V417" s="810"/>
      <c r="W417" s="810"/>
      <c r="X417" s="810"/>
      <c r="Y417" s="810"/>
      <c r="Z417" s="810"/>
      <c r="AA417" s="810"/>
      <c r="AB417" s="810"/>
      <c r="AC417" s="810"/>
    </row>
    <row r="418" spans="1:31" ht="23.25">
      <c r="A418" s="453"/>
      <c r="B418" s="453"/>
      <c r="C418" s="453"/>
      <c r="D418" s="453"/>
      <c r="E418" s="453"/>
      <c r="F418" s="453"/>
      <c r="G418" s="295"/>
      <c r="H418" s="295"/>
      <c r="I418" s="453"/>
      <c r="J418" s="295"/>
      <c r="K418" s="453"/>
      <c r="L418" s="295"/>
      <c r="M418" s="453"/>
      <c r="N418" s="295"/>
      <c r="O418" s="453"/>
      <c r="P418" s="295"/>
      <c r="Q418" s="453"/>
      <c r="R418" s="295"/>
      <c r="S418" s="453"/>
      <c r="T418" s="295"/>
      <c r="U418" s="453"/>
      <c r="V418" s="295"/>
      <c r="W418" s="453"/>
      <c r="X418" s="295"/>
      <c r="Y418" s="453"/>
      <c r="Z418" s="295"/>
      <c r="AA418" s="453"/>
      <c r="AB418" s="295"/>
      <c r="AC418" s="453"/>
    </row>
    <row r="419" spans="1:31" ht="23.25">
      <c r="A419" s="55"/>
      <c r="B419" s="863" t="s">
        <v>747</v>
      </c>
      <c r="C419" s="863"/>
      <c r="D419" s="863"/>
      <c r="E419" s="863"/>
      <c r="F419" s="863"/>
      <c r="G419" s="863"/>
      <c r="H419" s="863"/>
      <c r="I419" s="863"/>
      <c r="J419" s="863"/>
      <c r="K419" s="863"/>
      <c r="L419" s="863"/>
      <c r="M419" s="863"/>
      <c r="N419" s="863"/>
      <c r="O419" s="863"/>
      <c r="P419" s="863"/>
      <c r="Q419" s="863"/>
      <c r="R419" s="863"/>
      <c r="S419" s="863"/>
      <c r="T419" s="863"/>
      <c r="U419" s="863"/>
      <c r="V419" s="863"/>
      <c r="W419" s="863"/>
      <c r="X419" s="863"/>
      <c r="Y419" s="863"/>
      <c r="Z419" s="863"/>
      <c r="AA419" s="863"/>
      <c r="AB419" s="863"/>
      <c r="AC419" s="863"/>
    </row>
    <row r="420" spans="1:31" ht="23.25">
      <c r="A420" s="55"/>
      <c r="B420" s="454" t="s">
        <v>917</v>
      </c>
      <c r="C420" s="453"/>
      <c r="D420" s="453"/>
      <c r="E420" s="453"/>
      <c r="F420" s="453"/>
      <c r="G420" s="557"/>
      <c r="H420" s="557"/>
      <c r="I420" s="454"/>
      <c r="J420" s="295"/>
      <c r="K420" s="453"/>
      <c r="L420" s="295"/>
      <c r="M420" s="453"/>
      <c r="N420" s="295"/>
      <c r="O420" s="453"/>
      <c r="P420" s="295"/>
      <c r="Q420" s="453"/>
      <c r="R420" s="295"/>
      <c r="S420" s="453"/>
      <c r="T420" s="295"/>
      <c r="U420" s="453"/>
      <c r="V420" s="295"/>
      <c r="W420" s="453"/>
      <c r="X420" s="295"/>
      <c r="Y420" s="453"/>
      <c r="Z420" s="295"/>
      <c r="AA420" s="453"/>
      <c r="AB420" s="295"/>
      <c r="AC420" s="453"/>
    </row>
    <row r="421" spans="1:31" ht="23.25">
      <c r="A421" s="55"/>
      <c r="B421" s="810" t="s">
        <v>843</v>
      </c>
      <c r="C421" s="810"/>
      <c r="D421" s="810"/>
      <c r="E421" s="810"/>
      <c r="F421" s="453"/>
      <c r="G421" s="295"/>
      <c r="H421" s="295"/>
      <c r="I421" s="453"/>
      <c r="J421" s="295"/>
      <c r="K421" s="453"/>
      <c r="L421" s="295"/>
      <c r="M421" s="453"/>
      <c r="N421" s="295"/>
      <c r="O421" s="453"/>
      <c r="P421" s="295"/>
      <c r="Q421" s="453"/>
      <c r="R421" s="295"/>
      <c r="S421" s="453"/>
      <c r="T421" s="295"/>
      <c r="U421" s="453"/>
      <c r="V421" s="295"/>
      <c r="W421" s="453"/>
      <c r="X421" s="295"/>
      <c r="Y421" s="453"/>
      <c r="Z421" s="295"/>
      <c r="AA421" s="453"/>
      <c r="AB421" s="295"/>
      <c r="AC421" s="453"/>
    </row>
    <row r="422" spans="1:31" ht="23.25">
      <c r="A422" s="55"/>
      <c r="B422" s="453"/>
      <c r="C422" s="453"/>
      <c r="D422" s="453"/>
      <c r="E422" s="453"/>
      <c r="F422" s="453"/>
      <c r="G422" s="295"/>
      <c r="H422" s="295"/>
      <c r="I422" s="453"/>
      <c r="J422" s="295"/>
      <c r="K422" s="453"/>
      <c r="L422" s="295"/>
      <c r="M422" s="453"/>
      <c r="N422" s="295"/>
      <c r="O422" s="453"/>
      <c r="P422" s="295"/>
      <c r="Q422" s="453"/>
      <c r="R422" s="295"/>
      <c r="S422" s="453"/>
      <c r="T422" s="295"/>
      <c r="U422" s="453"/>
      <c r="V422" s="295"/>
      <c r="W422" s="453"/>
      <c r="X422" s="295"/>
      <c r="Y422" s="453"/>
      <c r="Z422" s="295"/>
      <c r="AA422" s="453"/>
      <c r="AB422" s="295"/>
      <c r="AC422" s="453"/>
    </row>
    <row r="423" spans="1:31" ht="18" customHeight="1">
      <c r="A423" s="740" t="s">
        <v>940</v>
      </c>
      <c r="B423" s="740" t="s">
        <v>941</v>
      </c>
      <c r="C423" s="740" t="s">
        <v>942</v>
      </c>
      <c r="D423" s="740" t="s">
        <v>944</v>
      </c>
      <c r="E423" s="740" t="s">
        <v>945</v>
      </c>
      <c r="F423" s="740" t="s">
        <v>1139</v>
      </c>
      <c r="G423" s="743" t="s">
        <v>946</v>
      </c>
      <c r="H423" s="840" t="s">
        <v>947</v>
      </c>
      <c r="I423" s="838" t="s">
        <v>948</v>
      </c>
      <c r="J423" s="765" t="s">
        <v>928</v>
      </c>
      <c r="K423" s="766"/>
      <c r="L423" s="751" t="s">
        <v>929</v>
      </c>
      <c r="M423" s="764"/>
      <c r="N423" s="764"/>
      <c r="O423" s="764"/>
      <c r="P423" s="764"/>
      <c r="Q423" s="764"/>
      <c r="R423" s="764"/>
      <c r="S423" s="764"/>
      <c r="T423" s="764"/>
      <c r="U423" s="764"/>
      <c r="V423" s="764"/>
      <c r="W423" s="764"/>
      <c r="X423" s="764"/>
      <c r="Y423" s="764"/>
      <c r="Z423" s="764"/>
      <c r="AA423" s="764"/>
      <c r="AB423" s="764"/>
      <c r="AC423" s="752"/>
    </row>
    <row r="424" spans="1:31" ht="18">
      <c r="A424" s="741"/>
      <c r="B424" s="741"/>
      <c r="C424" s="741"/>
      <c r="D424" s="741"/>
      <c r="E424" s="741"/>
      <c r="F424" s="816"/>
      <c r="G424" s="744"/>
      <c r="H424" s="841"/>
      <c r="I424" s="839"/>
      <c r="J424" s="767"/>
      <c r="K424" s="768"/>
      <c r="L424" s="808" t="s">
        <v>930</v>
      </c>
      <c r="M424" s="809"/>
      <c r="N424" s="808" t="s">
        <v>931</v>
      </c>
      <c r="O424" s="809"/>
      <c r="P424" s="808" t="s">
        <v>932</v>
      </c>
      <c r="Q424" s="809"/>
      <c r="R424" s="808" t="s">
        <v>933</v>
      </c>
      <c r="S424" s="809"/>
      <c r="T424" s="808" t="s">
        <v>934</v>
      </c>
      <c r="U424" s="809"/>
      <c r="V424" s="808" t="s">
        <v>935</v>
      </c>
      <c r="W424" s="809"/>
      <c r="X424" s="808" t="s">
        <v>936</v>
      </c>
      <c r="Y424" s="809"/>
      <c r="Z424" s="808" t="s">
        <v>950</v>
      </c>
      <c r="AA424" s="809"/>
      <c r="AB424" s="808" t="s">
        <v>951</v>
      </c>
      <c r="AC424" s="809"/>
    </row>
    <row r="425" spans="1:31" ht="54" customHeight="1">
      <c r="A425" s="742"/>
      <c r="B425" s="742"/>
      <c r="C425" s="742"/>
      <c r="D425" s="742"/>
      <c r="E425" s="742"/>
      <c r="F425" s="817"/>
      <c r="G425" s="745"/>
      <c r="H425" s="449" t="s">
        <v>126</v>
      </c>
      <c r="I425" s="451" t="s">
        <v>938</v>
      </c>
      <c r="J425" s="416" t="s">
        <v>937</v>
      </c>
      <c r="K425" s="65" t="s">
        <v>949</v>
      </c>
      <c r="L425" s="416" t="s">
        <v>937</v>
      </c>
      <c r="M425" s="65" t="s">
        <v>949</v>
      </c>
      <c r="N425" s="416" t="s">
        <v>937</v>
      </c>
      <c r="O425" s="65" t="s">
        <v>949</v>
      </c>
      <c r="P425" s="416" t="s">
        <v>937</v>
      </c>
      <c r="Q425" s="65" t="s">
        <v>949</v>
      </c>
      <c r="R425" s="416" t="s">
        <v>937</v>
      </c>
      <c r="S425" s="65" t="s">
        <v>949</v>
      </c>
      <c r="T425" s="416" t="s">
        <v>937</v>
      </c>
      <c r="U425" s="65" t="s">
        <v>949</v>
      </c>
      <c r="V425" s="416" t="s">
        <v>937</v>
      </c>
      <c r="W425" s="65" t="s">
        <v>949</v>
      </c>
      <c r="X425" s="416" t="s">
        <v>937</v>
      </c>
      <c r="Y425" s="65" t="s">
        <v>949</v>
      </c>
      <c r="Z425" s="416" t="s">
        <v>937</v>
      </c>
      <c r="AA425" s="65" t="s">
        <v>949</v>
      </c>
      <c r="AB425" s="416" t="s">
        <v>937</v>
      </c>
      <c r="AC425" s="65" t="s">
        <v>949</v>
      </c>
    </row>
    <row r="426" spans="1:31" s="140" customFormat="1" ht="18.75" thickBot="1">
      <c r="A426" s="32">
        <v>1</v>
      </c>
      <c r="B426" s="51" t="s">
        <v>844</v>
      </c>
      <c r="C426" s="200" t="s">
        <v>845</v>
      </c>
      <c r="D426" s="200" t="s">
        <v>846</v>
      </c>
      <c r="E426" s="200" t="s">
        <v>847</v>
      </c>
      <c r="F426" s="32" t="s">
        <v>1444</v>
      </c>
      <c r="G426" s="666">
        <v>141</v>
      </c>
      <c r="H426" s="666">
        <v>86</v>
      </c>
      <c r="I426" s="262">
        <f>H426*100/G426</f>
        <v>60.99290780141844</v>
      </c>
      <c r="J426" s="148">
        <v>1</v>
      </c>
      <c r="K426" s="262">
        <f>J426*100/H426</f>
        <v>1.1627906976744187</v>
      </c>
      <c r="L426" s="263">
        <v>0</v>
      </c>
      <c r="M426" s="264">
        <f>L426*100/J426</f>
        <v>0</v>
      </c>
      <c r="N426" s="263">
        <v>0</v>
      </c>
      <c r="O426" s="264">
        <f>N426*100/J426</f>
        <v>0</v>
      </c>
      <c r="P426" s="263">
        <v>1</v>
      </c>
      <c r="Q426" s="264">
        <f>P426*100/H426</f>
        <v>1.1627906976744187</v>
      </c>
      <c r="R426" s="263">
        <v>0</v>
      </c>
      <c r="S426" s="264">
        <f>R426*100/J426</f>
        <v>0</v>
      </c>
      <c r="T426" s="263">
        <v>0</v>
      </c>
      <c r="U426" s="264">
        <f>T426*100/J426</f>
        <v>0</v>
      </c>
      <c r="V426" s="263">
        <v>0</v>
      </c>
      <c r="W426" s="264">
        <f>V426*100/J426</f>
        <v>0</v>
      </c>
      <c r="X426" s="263">
        <v>0</v>
      </c>
      <c r="Y426" s="264">
        <f>X426*100/J426</f>
        <v>0</v>
      </c>
      <c r="Z426" s="263">
        <v>0</v>
      </c>
      <c r="AA426" s="264">
        <f>Z426*100/J426</f>
        <v>0</v>
      </c>
      <c r="AB426" s="263">
        <v>0</v>
      </c>
      <c r="AC426" s="657">
        <f>AB426*100/J426</f>
        <v>0</v>
      </c>
      <c r="AD426" s="140">
        <v>1</v>
      </c>
      <c r="AE426" s="140">
        <v>1</v>
      </c>
    </row>
    <row r="427" spans="1:31" ht="19.5" thickTop="1" thickBot="1">
      <c r="A427" s="769" t="s">
        <v>123</v>
      </c>
      <c r="B427" s="771"/>
      <c r="C427" s="771"/>
      <c r="D427" s="771"/>
      <c r="E427" s="771"/>
      <c r="F427" s="772"/>
      <c r="G427" s="66">
        <f>SUM(G426)</f>
        <v>141</v>
      </c>
      <c r="H427" s="66">
        <f>SUM(H426)</f>
        <v>86</v>
      </c>
      <c r="I427" s="67">
        <f>H427/G427*100</f>
        <v>60.99290780141844</v>
      </c>
      <c r="J427" s="66">
        <f>SUM(J426)</f>
        <v>1</v>
      </c>
      <c r="K427" s="67">
        <f>J427/H427*100</f>
        <v>1.1627906976744187</v>
      </c>
      <c r="L427" s="66">
        <f>SUM(L426)</f>
        <v>0</v>
      </c>
      <c r="M427" s="67">
        <f>L427/H427*100</f>
        <v>0</v>
      </c>
      <c r="N427" s="66">
        <f>SUM(N426)</f>
        <v>0</v>
      </c>
      <c r="O427" s="67">
        <f>N427/H427*100</f>
        <v>0</v>
      </c>
      <c r="P427" s="66">
        <f>SUM(P426)</f>
        <v>1</v>
      </c>
      <c r="Q427" s="67">
        <f>P427/H427*100</f>
        <v>1.1627906976744187</v>
      </c>
      <c r="R427" s="66">
        <f>SUM(R426)</f>
        <v>0</v>
      </c>
      <c r="S427" s="67">
        <f>R427/H427*100</f>
        <v>0</v>
      </c>
      <c r="T427" s="66">
        <f>SUM(T426)</f>
        <v>0</v>
      </c>
      <c r="U427" s="67">
        <f>T427/H427*100</f>
        <v>0</v>
      </c>
      <c r="V427" s="66">
        <f>SUM(V426)</f>
        <v>0</v>
      </c>
      <c r="W427" s="67">
        <f>V427/H427*100</f>
        <v>0</v>
      </c>
      <c r="X427" s="66">
        <f>SUM(X426)</f>
        <v>0</v>
      </c>
      <c r="Y427" s="67">
        <f>X427/H427*100</f>
        <v>0</v>
      </c>
      <c r="Z427" s="66">
        <f>SUM(Z426)</f>
        <v>0</v>
      </c>
      <c r="AA427" s="67">
        <f>Z427/H427*100</f>
        <v>0</v>
      </c>
      <c r="AB427" s="66">
        <f>SUM(AB426)</f>
        <v>0</v>
      </c>
      <c r="AC427" s="67">
        <f>AB427/H427*100</f>
        <v>0</v>
      </c>
    </row>
    <row r="428" spans="1:31" ht="13.5" thickTop="1"/>
    <row r="442" spans="1:29" ht="26.25">
      <c r="A442" s="859" t="s">
        <v>2405</v>
      </c>
      <c r="B442" s="859"/>
      <c r="C442" s="859"/>
      <c r="D442" s="859"/>
      <c r="E442" s="859"/>
      <c r="F442" s="859"/>
      <c r="G442" s="859"/>
      <c r="H442" s="859"/>
      <c r="I442" s="859"/>
      <c r="J442" s="859"/>
      <c r="K442" s="859"/>
      <c r="L442" s="859"/>
      <c r="M442" s="859"/>
      <c r="N442" s="859"/>
      <c r="O442" s="859"/>
      <c r="P442" s="859"/>
      <c r="Q442" s="859"/>
      <c r="R442" s="859"/>
      <c r="S442" s="859"/>
      <c r="T442" s="859"/>
      <c r="U442" s="859"/>
      <c r="V442" s="859"/>
      <c r="W442" s="859"/>
      <c r="X442" s="859"/>
      <c r="Y442" s="859"/>
      <c r="Z442" s="859"/>
      <c r="AA442" s="859"/>
      <c r="AB442" s="859"/>
      <c r="AC442" s="859"/>
    </row>
    <row r="443" spans="1:29" ht="23.25">
      <c r="A443" s="810" t="s">
        <v>133</v>
      </c>
      <c r="B443" s="810"/>
      <c r="C443" s="810"/>
      <c r="D443" s="810"/>
      <c r="E443" s="810"/>
      <c r="F443" s="810"/>
      <c r="G443" s="810"/>
      <c r="H443" s="810"/>
      <c r="I443" s="810"/>
      <c r="J443" s="810"/>
      <c r="K443" s="810"/>
      <c r="L443" s="810"/>
      <c r="M443" s="810"/>
      <c r="N443" s="810"/>
      <c r="O443" s="810"/>
      <c r="P443" s="810"/>
      <c r="Q443" s="810"/>
      <c r="R443" s="810"/>
      <c r="S443" s="810"/>
      <c r="T443" s="810"/>
      <c r="U443" s="810"/>
      <c r="V443" s="810"/>
      <c r="W443" s="810"/>
      <c r="X443" s="810"/>
      <c r="Y443" s="810"/>
      <c r="Z443" s="810"/>
      <c r="AA443" s="810"/>
      <c r="AB443" s="810"/>
      <c r="AC443" s="810"/>
    </row>
    <row r="444" spans="1:29" ht="23.25">
      <c r="A444" s="453"/>
      <c r="B444" s="453"/>
      <c r="C444" s="453"/>
      <c r="D444" s="453"/>
      <c r="E444" s="453"/>
      <c r="F444" s="453"/>
      <c r="G444" s="295"/>
      <c r="H444" s="295"/>
      <c r="I444" s="453"/>
      <c r="J444" s="295"/>
      <c r="K444" s="453"/>
      <c r="L444" s="295"/>
      <c r="M444" s="453"/>
      <c r="N444" s="295"/>
      <c r="O444" s="453"/>
      <c r="P444" s="295"/>
      <c r="Q444" s="453"/>
      <c r="R444" s="295"/>
      <c r="S444" s="453"/>
      <c r="T444" s="295"/>
      <c r="U444" s="453"/>
      <c r="V444" s="295"/>
      <c r="W444" s="453"/>
      <c r="X444" s="295"/>
      <c r="Y444" s="453"/>
      <c r="Z444" s="295"/>
      <c r="AA444" s="453"/>
      <c r="AB444" s="295"/>
      <c r="AC444" s="453"/>
    </row>
    <row r="445" spans="1:29" ht="23.25">
      <c r="A445" s="55"/>
      <c r="B445" s="863" t="s">
        <v>747</v>
      </c>
      <c r="C445" s="863"/>
      <c r="D445" s="863"/>
      <c r="E445" s="863"/>
      <c r="F445" s="863"/>
      <c r="G445" s="863"/>
      <c r="H445" s="863"/>
      <c r="I445" s="863"/>
      <c r="J445" s="863"/>
      <c r="K445" s="863"/>
      <c r="L445" s="863"/>
      <c r="M445" s="863"/>
      <c r="N445" s="863"/>
      <c r="O445" s="863"/>
      <c r="P445" s="863"/>
      <c r="Q445" s="863"/>
      <c r="R445" s="863"/>
      <c r="S445" s="863"/>
      <c r="T445" s="863"/>
      <c r="U445" s="863"/>
      <c r="V445" s="863"/>
      <c r="W445" s="863"/>
      <c r="X445" s="863"/>
      <c r="Y445" s="863"/>
      <c r="Z445" s="863"/>
      <c r="AA445" s="863"/>
      <c r="AB445" s="863"/>
      <c r="AC445" s="863"/>
    </row>
    <row r="446" spans="1:29" ht="23.25">
      <c r="A446" s="55"/>
      <c r="B446" s="454" t="s">
        <v>917</v>
      </c>
      <c r="C446" s="453"/>
      <c r="D446" s="453"/>
      <c r="E446" s="453"/>
      <c r="F446" s="453"/>
      <c r="G446" s="557"/>
      <c r="H446" s="557"/>
      <c r="I446" s="454"/>
      <c r="J446" s="295"/>
      <c r="K446" s="453"/>
      <c r="L446" s="295"/>
      <c r="M446" s="453"/>
      <c r="N446" s="295"/>
      <c r="O446" s="453"/>
      <c r="P446" s="295"/>
      <c r="Q446" s="453"/>
      <c r="R446" s="295"/>
      <c r="S446" s="453"/>
      <c r="T446" s="295"/>
      <c r="U446" s="453"/>
      <c r="V446" s="295"/>
      <c r="W446" s="453"/>
      <c r="X446" s="295"/>
      <c r="Y446" s="453"/>
      <c r="Z446" s="295"/>
      <c r="AA446" s="453"/>
      <c r="AB446" s="295"/>
      <c r="AC446" s="453"/>
    </row>
    <row r="447" spans="1:29" ht="23.25">
      <c r="A447" s="55"/>
      <c r="B447" s="810" t="s">
        <v>2467</v>
      </c>
      <c r="C447" s="810"/>
      <c r="D447" s="810"/>
      <c r="E447" s="810"/>
      <c r="F447" s="453"/>
      <c r="G447" s="295"/>
      <c r="H447" s="295"/>
      <c r="I447" s="453"/>
      <c r="J447" s="295"/>
      <c r="K447" s="453"/>
      <c r="L447" s="295"/>
      <c r="M447" s="453"/>
      <c r="N447" s="295"/>
      <c r="O447" s="453"/>
      <c r="P447" s="295"/>
      <c r="Q447" s="453"/>
      <c r="R447" s="295"/>
      <c r="S447" s="453"/>
      <c r="T447" s="295"/>
      <c r="U447" s="453"/>
      <c r="V447" s="295"/>
      <c r="W447" s="453"/>
      <c r="X447" s="295"/>
      <c r="Y447" s="453"/>
      <c r="Z447" s="295"/>
      <c r="AA447" s="453"/>
      <c r="AB447" s="295"/>
      <c r="AC447" s="453"/>
    </row>
    <row r="448" spans="1:29" ht="23.25">
      <c r="A448" s="55"/>
      <c r="B448" s="453"/>
      <c r="C448" s="453"/>
      <c r="D448" s="453"/>
      <c r="E448" s="453"/>
      <c r="F448" s="453"/>
      <c r="G448" s="295"/>
      <c r="H448" s="295"/>
      <c r="I448" s="453"/>
      <c r="J448" s="295"/>
      <c r="K448" s="453"/>
      <c r="L448" s="295"/>
      <c r="M448" s="453"/>
      <c r="N448" s="295"/>
      <c r="O448" s="453"/>
      <c r="P448" s="295"/>
      <c r="Q448" s="453"/>
      <c r="R448" s="295"/>
      <c r="S448" s="453"/>
      <c r="T448" s="295"/>
      <c r="U448" s="453"/>
      <c r="V448" s="295"/>
      <c r="W448" s="453"/>
      <c r="X448" s="295"/>
      <c r="Y448" s="453"/>
      <c r="Z448" s="295"/>
      <c r="AA448" s="453"/>
      <c r="AB448" s="295"/>
      <c r="AC448" s="453"/>
    </row>
    <row r="449" spans="1:31" ht="18" customHeight="1">
      <c r="A449" s="740" t="s">
        <v>940</v>
      </c>
      <c r="B449" s="740" t="s">
        <v>941</v>
      </c>
      <c r="C449" s="740" t="s">
        <v>942</v>
      </c>
      <c r="D449" s="740" t="s">
        <v>944</v>
      </c>
      <c r="E449" s="740" t="s">
        <v>945</v>
      </c>
      <c r="F449" s="740" t="s">
        <v>1139</v>
      </c>
      <c r="G449" s="743" t="s">
        <v>946</v>
      </c>
      <c r="H449" s="840" t="s">
        <v>947</v>
      </c>
      <c r="I449" s="838" t="s">
        <v>948</v>
      </c>
      <c r="J449" s="765" t="s">
        <v>928</v>
      </c>
      <c r="K449" s="766"/>
      <c r="L449" s="751" t="s">
        <v>929</v>
      </c>
      <c r="M449" s="764"/>
      <c r="N449" s="764"/>
      <c r="O449" s="764"/>
      <c r="P449" s="764"/>
      <c r="Q449" s="764"/>
      <c r="R449" s="764"/>
      <c r="S449" s="764"/>
      <c r="T449" s="764"/>
      <c r="U449" s="764"/>
      <c r="V449" s="764"/>
      <c r="W449" s="764"/>
      <c r="X449" s="764"/>
      <c r="Y449" s="764"/>
      <c r="Z449" s="764"/>
      <c r="AA449" s="764"/>
      <c r="AB449" s="764"/>
      <c r="AC449" s="752"/>
    </row>
    <row r="450" spans="1:31" ht="18">
      <c r="A450" s="741"/>
      <c r="B450" s="741"/>
      <c r="C450" s="741"/>
      <c r="D450" s="741"/>
      <c r="E450" s="741"/>
      <c r="F450" s="816"/>
      <c r="G450" s="744"/>
      <c r="H450" s="841"/>
      <c r="I450" s="839"/>
      <c r="J450" s="767"/>
      <c r="K450" s="768"/>
      <c r="L450" s="808" t="s">
        <v>930</v>
      </c>
      <c r="M450" s="809"/>
      <c r="N450" s="808" t="s">
        <v>931</v>
      </c>
      <c r="O450" s="809"/>
      <c r="P450" s="808" t="s">
        <v>932</v>
      </c>
      <c r="Q450" s="809"/>
      <c r="R450" s="808" t="s">
        <v>933</v>
      </c>
      <c r="S450" s="809"/>
      <c r="T450" s="808" t="s">
        <v>934</v>
      </c>
      <c r="U450" s="809"/>
      <c r="V450" s="808" t="s">
        <v>935</v>
      </c>
      <c r="W450" s="809"/>
      <c r="X450" s="808" t="s">
        <v>936</v>
      </c>
      <c r="Y450" s="809"/>
      <c r="Z450" s="808" t="s">
        <v>950</v>
      </c>
      <c r="AA450" s="809"/>
      <c r="AB450" s="808" t="s">
        <v>951</v>
      </c>
      <c r="AC450" s="809"/>
    </row>
    <row r="451" spans="1:31" ht="54" customHeight="1">
      <c r="A451" s="742"/>
      <c r="B451" s="742"/>
      <c r="C451" s="742"/>
      <c r="D451" s="742"/>
      <c r="E451" s="742"/>
      <c r="F451" s="817"/>
      <c r="G451" s="745"/>
      <c r="H451" s="449" t="s">
        <v>126</v>
      </c>
      <c r="I451" s="451" t="s">
        <v>938</v>
      </c>
      <c r="J451" s="416" t="s">
        <v>937</v>
      </c>
      <c r="K451" s="65" t="s">
        <v>949</v>
      </c>
      <c r="L451" s="416" t="s">
        <v>937</v>
      </c>
      <c r="M451" s="65" t="s">
        <v>949</v>
      </c>
      <c r="N451" s="416" t="s">
        <v>937</v>
      </c>
      <c r="O451" s="65" t="s">
        <v>949</v>
      </c>
      <c r="P451" s="416" t="s">
        <v>937</v>
      </c>
      <c r="Q451" s="65" t="s">
        <v>949</v>
      </c>
      <c r="R451" s="416" t="s">
        <v>937</v>
      </c>
      <c r="S451" s="65" t="s">
        <v>949</v>
      </c>
      <c r="T451" s="416" t="s">
        <v>937</v>
      </c>
      <c r="U451" s="65" t="s">
        <v>949</v>
      </c>
      <c r="V451" s="416" t="s">
        <v>937</v>
      </c>
      <c r="W451" s="65" t="s">
        <v>949</v>
      </c>
      <c r="X451" s="416" t="s">
        <v>937</v>
      </c>
      <c r="Y451" s="65" t="s">
        <v>949</v>
      </c>
      <c r="Z451" s="416" t="s">
        <v>937</v>
      </c>
      <c r="AA451" s="65" t="s">
        <v>949</v>
      </c>
      <c r="AB451" s="416" t="s">
        <v>937</v>
      </c>
      <c r="AC451" s="65" t="s">
        <v>949</v>
      </c>
    </row>
    <row r="452" spans="1:31" s="180" customFormat="1" ht="18">
      <c r="A452" s="319">
        <v>1</v>
      </c>
      <c r="B452" s="320" t="s">
        <v>848</v>
      </c>
      <c r="C452" s="323" t="s">
        <v>849</v>
      </c>
      <c r="D452" s="323" t="s">
        <v>850</v>
      </c>
      <c r="E452" s="323" t="s">
        <v>851</v>
      </c>
      <c r="F452" s="32" t="s">
        <v>1451</v>
      </c>
      <c r="G452" s="32">
        <v>128</v>
      </c>
      <c r="H452" s="32">
        <v>35</v>
      </c>
      <c r="I452" s="33">
        <f t="shared" ref="I452:I459" si="0">H452/G452*100</f>
        <v>27.34375</v>
      </c>
      <c r="J452" s="32">
        <v>0</v>
      </c>
      <c r="K452" s="33">
        <f t="shared" ref="K452:K459" si="1">J452/H452*100</f>
        <v>0</v>
      </c>
      <c r="L452" s="32">
        <v>0</v>
      </c>
      <c r="M452" s="33">
        <f t="shared" ref="M452:M459" si="2">L452/H452*100</f>
        <v>0</v>
      </c>
      <c r="N452" s="32">
        <v>0</v>
      </c>
      <c r="O452" s="33">
        <f t="shared" ref="O452:O459" si="3">N452/H452*100</f>
        <v>0</v>
      </c>
      <c r="P452" s="32">
        <v>0</v>
      </c>
      <c r="Q452" s="33">
        <f t="shared" ref="Q452:Q459" si="4">P452/H452*100</f>
        <v>0</v>
      </c>
      <c r="R452" s="32">
        <v>0</v>
      </c>
      <c r="S452" s="33">
        <f t="shared" ref="S452:S459" si="5">R452/H452*100</f>
        <v>0</v>
      </c>
      <c r="T452" s="32">
        <v>0</v>
      </c>
      <c r="U452" s="33">
        <f t="shared" ref="U452:U459" si="6">T452/H452*100</f>
        <v>0</v>
      </c>
      <c r="V452" s="32">
        <v>0</v>
      </c>
      <c r="W452" s="33">
        <f t="shared" ref="W452:W459" si="7">V452/H452*100</f>
        <v>0</v>
      </c>
      <c r="X452" s="32">
        <v>0</v>
      </c>
      <c r="Y452" s="33">
        <f t="shared" ref="Y452:Y459" si="8">X452/H452*100</f>
        <v>0</v>
      </c>
      <c r="Z452" s="32">
        <v>0</v>
      </c>
      <c r="AA452" s="33">
        <f t="shared" ref="AA452:AA459" si="9">Z452/H452*100</f>
        <v>0</v>
      </c>
      <c r="AB452" s="32">
        <v>0</v>
      </c>
      <c r="AC452" s="33">
        <f t="shared" ref="AC452:AC459" si="10">AB452/H452*100</f>
        <v>0</v>
      </c>
      <c r="AD452" s="180">
        <v>1</v>
      </c>
      <c r="AE452" s="180">
        <v>1</v>
      </c>
    </row>
    <row r="453" spans="1:31" s="180" customFormat="1" ht="18">
      <c r="A453" s="32">
        <v>2</v>
      </c>
      <c r="B453" s="51" t="s">
        <v>852</v>
      </c>
      <c r="C453" s="32" t="s">
        <v>853</v>
      </c>
      <c r="D453" s="32" t="s">
        <v>854</v>
      </c>
      <c r="E453" s="23" t="s">
        <v>958</v>
      </c>
      <c r="F453" s="23" t="s">
        <v>1451</v>
      </c>
      <c r="G453" s="32">
        <v>60</v>
      </c>
      <c r="H453" s="32">
        <v>54</v>
      </c>
      <c r="I453" s="33">
        <f t="shared" si="0"/>
        <v>90</v>
      </c>
      <c r="J453" s="32">
        <v>0</v>
      </c>
      <c r="K453" s="33">
        <f t="shared" si="1"/>
        <v>0</v>
      </c>
      <c r="L453" s="32">
        <v>0</v>
      </c>
      <c r="M453" s="33">
        <f t="shared" si="2"/>
        <v>0</v>
      </c>
      <c r="N453" s="32">
        <v>0</v>
      </c>
      <c r="O453" s="33">
        <f t="shared" si="3"/>
        <v>0</v>
      </c>
      <c r="P453" s="32">
        <v>0</v>
      </c>
      <c r="Q453" s="33">
        <f t="shared" si="4"/>
        <v>0</v>
      </c>
      <c r="R453" s="32">
        <v>0</v>
      </c>
      <c r="S453" s="33">
        <f t="shared" si="5"/>
        <v>0</v>
      </c>
      <c r="T453" s="32">
        <v>0</v>
      </c>
      <c r="U453" s="33">
        <f t="shared" si="6"/>
        <v>0</v>
      </c>
      <c r="V453" s="32">
        <v>0</v>
      </c>
      <c r="W453" s="33">
        <f t="shared" si="7"/>
        <v>0</v>
      </c>
      <c r="X453" s="32">
        <v>0</v>
      </c>
      <c r="Y453" s="33">
        <f t="shared" si="8"/>
        <v>0</v>
      </c>
      <c r="Z453" s="32">
        <v>0</v>
      </c>
      <c r="AA453" s="33">
        <f t="shared" si="9"/>
        <v>0</v>
      </c>
      <c r="AB453" s="32">
        <v>0</v>
      </c>
      <c r="AC453" s="33">
        <f t="shared" si="10"/>
        <v>0</v>
      </c>
      <c r="AD453" s="180">
        <v>1</v>
      </c>
      <c r="AE453" s="180">
        <v>1</v>
      </c>
    </row>
    <row r="454" spans="1:31" s="180" customFormat="1" ht="18">
      <c r="A454" s="32">
        <v>3</v>
      </c>
      <c r="B454" s="51" t="s">
        <v>855</v>
      </c>
      <c r="C454" s="32" t="s">
        <v>856</v>
      </c>
      <c r="D454" s="32" t="s">
        <v>857</v>
      </c>
      <c r="E454" s="23" t="s">
        <v>958</v>
      </c>
      <c r="F454" s="23" t="s">
        <v>1451</v>
      </c>
      <c r="G454" s="32">
        <v>109</v>
      </c>
      <c r="H454" s="32">
        <v>109</v>
      </c>
      <c r="I454" s="33">
        <f t="shared" si="0"/>
        <v>100</v>
      </c>
      <c r="J454" s="32">
        <v>0</v>
      </c>
      <c r="K454" s="33">
        <f t="shared" si="1"/>
        <v>0</v>
      </c>
      <c r="L454" s="32">
        <v>0</v>
      </c>
      <c r="M454" s="33">
        <f t="shared" si="2"/>
        <v>0</v>
      </c>
      <c r="N454" s="32">
        <v>0</v>
      </c>
      <c r="O454" s="33">
        <f t="shared" si="3"/>
        <v>0</v>
      </c>
      <c r="P454" s="32">
        <v>0</v>
      </c>
      <c r="Q454" s="33">
        <f t="shared" si="4"/>
        <v>0</v>
      </c>
      <c r="R454" s="32">
        <v>0</v>
      </c>
      <c r="S454" s="33">
        <f t="shared" si="5"/>
        <v>0</v>
      </c>
      <c r="T454" s="32">
        <v>0</v>
      </c>
      <c r="U454" s="33">
        <f t="shared" si="6"/>
        <v>0</v>
      </c>
      <c r="V454" s="32">
        <v>0</v>
      </c>
      <c r="W454" s="33">
        <f t="shared" si="7"/>
        <v>0</v>
      </c>
      <c r="X454" s="32">
        <v>0</v>
      </c>
      <c r="Y454" s="33">
        <f t="shared" si="8"/>
        <v>0</v>
      </c>
      <c r="Z454" s="32">
        <v>0</v>
      </c>
      <c r="AA454" s="33">
        <f t="shared" si="9"/>
        <v>0</v>
      </c>
      <c r="AB454" s="32">
        <v>0</v>
      </c>
      <c r="AC454" s="33">
        <f t="shared" si="10"/>
        <v>0</v>
      </c>
      <c r="AD454" s="180">
        <v>1</v>
      </c>
      <c r="AE454" s="180">
        <v>1</v>
      </c>
    </row>
    <row r="455" spans="1:31" s="180" customFormat="1" ht="18">
      <c r="A455" s="32">
        <v>4</v>
      </c>
      <c r="B455" s="51" t="s">
        <v>858</v>
      </c>
      <c r="C455" s="32" t="s">
        <v>859</v>
      </c>
      <c r="D455" s="32" t="s">
        <v>859</v>
      </c>
      <c r="E455" s="23" t="s">
        <v>860</v>
      </c>
      <c r="F455" s="23" t="s">
        <v>1451</v>
      </c>
      <c r="G455" s="32">
        <v>319</v>
      </c>
      <c r="H455" s="32">
        <v>201</v>
      </c>
      <c r="I455" s="33">
        <f t="shared" si="0"/>
        <v>63.009404388714728</v>
      </c>
      <c r="J455" s="32">
        <v>2</v>
      </c>
      <c r="K455" s="33">
        <f t="shared" si="1"/>
        <v>0.99502487562189057</v>
      </c>
      <c r="L455" s="32">
        <v>1</v>
      </c>
      <c r="M455" s="33">
        <f t="shared" si="2"/>
        <v>0.49751243781094528</v>
      </c>
      <c r="N455" s="32">
        <v>0</v>
      </c>
      <c r="O455" s="33">
        <f t="shared" si="3"/>
        <v>0</v>
      </c>
      <c r="P455" s="32">
        <v>1</v>
      </c>
      <c r="Q455" s="33">
        <f t="shared" si="4"/>
        <v>0.49751243781094528</v>
      </c>
      <c r="R455" s="32">
        <v>0</v>
      </c>
      <c r="S455" s="33">
        <f t="shared" si="5"/>
        <v>0</v>
      </c>
      <c r="T455" s="32">
        <v>0</v>
      </c>
      <c r="U455" s="33">
        <f t="shared" si="6"/>
        <v>0</v>
      </c>
      <c r="V455" s="32">
        <v>0</v>
      </c>
      <c r="W455" s="33">
        <f t="shared" si="7"/>
        <v>0</v>
      </c>
      <c r="X455" s="32">
        <v>0</v>
      </c>
      <c r="Y455" s="33">
        <f t="shared" si="8"/>
        <v>0</v>
      </c>
      <c r="Z455" s="32">
        <v>0</v>
      </c>
      <c r="AA455" s="33">
        <f t="shared" si="9"/>
        <v>0</v>
      </c>
      <c r="AB455" s="32">
        <v>0</v>
      </c>
      <c r="AC455" s="33">
        <f t="shared" si="10"/>
        <v>0</v>
      </c>
      <c r="AD455" s="180">
        <v>1</v>
      </c>
      <c r="AE455" s="180">
        <v>1</v>
      </c>
    </row>
    <row r="456" spans="1:31" s="180" customFormat="1" ht="18">
      <c r="A456" s="319">
        <v>5</v>
      </c>
      <c r="B456" s="320" t="s">
        <v>868</v>
      </c>
      <c r="C456" s="319" t="s">
        <v>869</v>
      </c>
      <c r="D456" s="319" t="s">
        <v>870</v>
      </c>
      <c r="E456" s="23" t="s">
        <v>860</v>
      </c>
      <c r="F456" s="23" t="s">
        <v>1451</v>
      </c>
      <c r="G456" s="32">
        <v>180</v>
      </c>
      <c r="H456" s="32">
        <v>170</v>
      </c>
      <c r="I456" s="33">
        <f t="shared" si="0"/>
        <v>94.444444444444443</v>
      </c>
      <c r="J456" s="32">
        <v>6</v>
      </c>
      <c r="K456" s="33">
        <f t="shared" si="1"/>
        <v>3.5294117647058822</v>
      </c>
      <c r="L456" s="32">
        <v>5</v>
      </c>
      <c r="M456" s="33">
        <f t="shared" si="2"/>
        <v>2.9411764705882351</v>
      </c>
      <c r="N456" s="32">
        <v>0</v>
      </c>
      <c r="O456" s="33">
        <f t="shared" si="3"/>
        <v>0</v>
      </c>
      <c r="P456" s="32">
        <v>1</v>
      </c>
      <c r="Q456" s="33">
        <f t="shared" si="4"/>
        <v>0.58823529411764708</v>
      </c>
      <c r="R456" s="32">
        <v>0</v>
      </c>
      <c r="S456" s="33">
        <f t="shared" si="5"/>
        <v>0</v>
      </c>
      <c r="T456" s="32">
        <v>0</v>
      </c>
      <c r="U456" s="33">
        <f t="shared" si="6"/>
        <v>0</v>
      </c>
      <c r="V456" s="32">
        <v>0</v>
      </c>
      <c r="W456" s="33">
        <f t="shared" si="7"/>
        <v>0</v>
      </c>
      <c r="X456" s="32">
        <v>0</v>
      </c>
      <c r="Y456" s="33">
        <f t="shared" si="8"/>
        <v>0</v>
      </c>
      <c r="Z456" s="32">
        <v>0</v>
      </c>
      <c r="AA456" s="33">
        <f t="shared" si="9"/>
        <v>0</v>
      </c>
      <c r="AB456" s="32">
        <v>0</v>
      </c>
      <c r="AC456" s="33">
        <f t="shared" si="10"/>
        <v>0</v>
      </c>
      <c r="AD456" s="180">
        <v>1</v>
      </c>
      <c r="AE456" s="180">
        <v>1</v>
      </c>
    </row>
    <row r="457" spans="1:31" s="180" customFormat="1" ht="18">
      <c r="A457" s="32">
        <v>6</v>
      </c>
      <c r="B457" s="51" t="s">
        <v>861</v>
      </c>
      <c r="C457" s="32" t="s">
        <v>862</v>
      </c>
      <c r="D457" s="32" t="s">
        <v>863</v>
      </c>
      <c r="E457" s="32" t="s">
        <v>864</v>
      </c>
      <c r="F457" s="32" t="s">
        <v>1451</v>
      </c>
      <c r="G457" s="32">
        <v>139</v>
      </c>
      <c r="H457" s="32">
        <v>100</v>
      </c>
      <c r="I457" s="33">
        <f t="shared" si="0"/>
        <v>71.942446043165461</v>
      </c>
      <c r="J457" s="32">
        <v>2</v>
      </c>
      <c r="K457" s="33">
        <f t="shared" si="1"/>
        <v>2</v>
      </c>
      <c r="L457" s="32">
        <v>1</v>
      </c>
      <c r="M457" s="33">
        <f t="shared" si="2"/>
        <v>1</v>
      </c>
      <c r="N457" s="32">
        <v>0</v>
      </c>
      <c r="O457" s="33">
        <f t="shared" si="3"/>
        <v>0</v>
      </c>
      <c r="P457" s="32">
        <v>1</v>
      </c>
      <c r="Q457" s="33">
        <f t="shared" si="4"/>
        <v>1</v>
      </c>
      <c r="R457" s="32">
        <v>0</v>
      </c>
      <c r="S457" s="33">
        <f t="shared" si="5"/>
        <v>0</v>
      </c>
      <c r="T457" s="32">
        <v>0</v>
      </c>
      <c r="U457" s="33">
        <f t="shared" si="6"/>
        <v>0</v>
      </c>
      <c r="V457" s="32">
        <v>0</v>
      </c>
      <c r="W457" s="33">
        <f t="shared" si="7"/>
        <v>0</v>
      </c>
      <c r="X457" s="32">
        <v>0</v>
      </c>
      <c r="Y457" s="33">
        <f t="shared" si="8"/>
        <v>0</v>
      </c>
      <c r="Z457" s="32">
        <v>0</v>
      </c>
      <c r="AA457" s="33">
        <f t="shared" si="9"/>
        <v>0</v>
      </c>
      <c r="AB457" s="32">
        <v>0</v>
      </c>
      <c r="AC457" s="33">
        <f t="shared" si="10"/>
        <v>0</v>
      </c>
      <c r="AD457" s="180">
        <v>1</v>
      </c>
      <c r="AE457" s="180">
        <v>1</v>
      </c>
    </row>
    <row r="458" spans="1:31" s="180" customFormat="1" ht="18.75" thickBot="1">
      <c r="A458" s="655">
        <v>7</v>
      </c>
      <c r="B458" s="652" t="s">
        <v>865</v>
      </c>
      <c r="C458" s="655" t="s">
        <v>866</v>
      </c>
      <c r="D458" s="655" t="s">
        <v>867</v>
      </c>
      <c r="E458" s="655" t="s">
        <v>867</v>
      </c>
      <c r="F458" s="655" t="s">
        <v>1451</v>
      </c>
      <c r="G458" s="32">
        <v>607</v>
      </c>
      <c r="H458" s="32">
        <v>307</v>
      </c>
      <c r="I458" s="33">
        <f t="shared" si="0"/>
        <v>50.576606260296543</v>
      </c>
      <c r="J458" s="32">
        <v>11</v>
      </c>
      <c r="K458" s="33">
        <f t="shared" si="1"/>
        <v>3.5830618892508146</v>
      </c>
      <c r="L458" s="32">
        <v>4</v>
      </c>
      <c r="M458" s="33">
        <f t="shared" si="2"/>
        <v>1.3029315960912053</v>
      </c>
      <c r="N458" s="32">
        <v>7</v>
      </c>
      <c r="O458" s="33">
        <f t="shared" si="3"/>
        <v>2.2801302931596092</v>
      </c>
      <c r="P458" s="32">
        <v>0</v>
      </c>
      <c r="Q458" s="33">
        <f t="shared" si="4"/>
        <v>0</v>
      </c>
      <c r="R458" s="32">
        <v>0</v>
      </c>
      <c r="S458" s="33">
        <f t="shared" si="5"/>
        <v>0</v>
      </c>
      <c r="T458" s="32">
        <v>0</v>
      </c>
      <c r="U458" s="33">
        <f t="shared" si="6"/>
        <v>0</v>
      </c>
      <c r="V458" s="32">
        <v>0</v>
      </c>
      <c r="W458" s="33">
        <f t="shared" si="7"/>
        <v>0</v>
      </c>
      <c r="X458" s="32">
        <v>0</v>
      </c>
      <c r="Y458" s="33">
        <f t="shared" si="8"/>
        <v>0</v>
      </c>
      <c r="Z458" s="32">
        <v>0</v>
      </c>
      <c r="AA458" s="33">
        <f t="shared" si="9"/>
        <v>0</v>
      </c>
      <c r="AB458" s="32">
        <v>0</v>
      </c>
      <c r="AC458" s="33">
        <f t="shared" si="10"/>
        <v>0</v>
      </c>
      <c r="AD458" s="180">
        <v>1</v>
      </c>
      <c r="AE458" s="180">
        <v>1</v>
      </c>
    </row>
    <row r="459" spans="1:31" ht="19.5" thickTop="1" thickBot="1">
      <c r="A459" s="961" t="s">
        <v>123</v>
      </c>
      <c r="B459" s="961"/>
      <c r="C459" s="961"/>
      <c r="D459" s="961"/>
      <c r="E459" s="961"/>
      <c r="F459" s="961"/>
      <c r="G459" s="324">
        <f>SUM(G452:G458)</f>
        <v>1542</v>
      </c>
      <c r="H459" s="324">
        <f>SUM(H452:H458)</f>
        <v>976</v>
      </c>
      <c r="I459" s="327">
        <f t="shared" si="0"/>
        <v>63.294422827496753</v>
      </c>
      <c r="J459" s="324">
        <f>SUM(J452:J458)</f>
        <v>21</v>
      </c>
      <c r="K459" s="327">
        <f t="shared" si="1"/>
        <v>2.151639344262295</v>
      </c>
      <c r="L459" s="324">
        <f>SUM(L452:L458)</f>
        <v>11</v>
      </c>
      <c r="M459" s="327">
        <f t="shared" si="2"/>
        <v>1.1270491803278688</v>
      </c>
      <c r="N459" s="324">
        <f>SUM(N452:N458)</f>
        <v>7</v>
      </c>
      <c r="O459" s="327">
        <f t="shared" si="3"/>
        <v>0.71721311475409832</v>
      </c>
      <c r="P459" s="324">
        <f>SUM(P452:P458)</f>
        <v>3</v>
      </c>
      <c r="Q459" s="327">
        <f t="shared" si="4"/>
        <v>0.30737704918032788</v>
      </c>
      <c r="R459" s="324">
        <f>SUM(R452:R458)</f>
        <v>0</v>
      </c>
      <c r="S459" s="327">
        <f t="shared" si="5"/>
        <v>0</v>
      </c>
      <c r="T459" s="324">
        <f>SUM(T452:T458)</f>
        <v>0</v>
      </c>
      <c r="U459" s="327">
        <f t="shared" si="6"/>
        <v>0</v>
      </c>
      <c r="V459" s="324">
        <f>SUM(V452:V458)</f>
        <v>0</v>
      </c>
      <c r="W459" s="327">
        <f t="shared" si="7"/>
        <v>0</v>
      </c>
      <c r="X459" s="324">
        <f>SUM(X452:X458)</f>
        <v>0</v>
      </c>
      <c r="Y459" s="327">
        <f t="shared" si="8"/>
        <v>0</v>
      </c>
      <c r="Z459" s="324">
        <f>SUM(Z452:Z458)</f>
        <v>0</v>
      </c>
      <c r="AA459" s="327">
        <f t="shared" si="9"/>
        <v>0</v>
      </c>
      <c r="AB459" s="324">
        <f>SUM(AB452:AB458)</f>
        <v>0</v>
      </c>
      <c r="AC459" s="327">
        <f t="shared" si="10"/>
        <v>0</v>
      </c>
      <c r="AD459" s="22"/>
    </row>
    <row r="460" spans="1:31" ht="13.5" thickTop="1"/>
    <row r="466" spans="1:31" ht="26.25">
      <c r="A466" s="859" t="s">
        <v>2405</v>
      </c>
      <c r="B466" s="859"/>
      <c r="C466" s="859"/>
      <c r="D466" s="859"/>
      <c r="E466" s="859"/>
      <c r="F466" s="859"/>
      <c r="G466" s="859"/>
      <c r="H466" s="859"/>
      <c r="I466" s="859"/>
      <c r="J466" s="859"/>
      <c r="K466" s="859"/>
      <c r="L466" s="859"/>
      <c r="M466" s="859"/>
      <c r="N466" s="859"/>
      <c r="O466" s="859"/>
      <c r="P466" s="859"/>
      <c r="Q466" s="859"/>
      <c r="R466" s="859"/>
      <c r="S466" s="859"/>
      <c r="T466" s="859"/>
      <c r="U466" s="859"/>
      <c r="V466" s="859"/>
      <c r="W466" s="859"/>
      <c r="X466" s="859"/>
      <c r="Y466" s="859"/>
      <c r="Z466" s="859"/>
      <c r="AA466" s="859"/>
      <c r="AB466" s="859"/>
      <c r="AC466" s="859"/>
    </row>
    <row r="467" spans="1:31" ht="23.25">
      <c r="A467" s="810" t="s">
        <v>133</v>
      </c>
      <c r="B467" s="810"/>
      <c r="C467" s="810"/>
      <c r="D467" s="810"/>
      <c r="E467" s="810"/>
      <c r="F467" s="810"/>
      <c r="G467" s="810"/>
      <c r="H467" s="810"/>
      <c r="I467" s="810"/>
      <c r="J467" s="810"/>
      <c r="K467" s="810"/>
      <c r="L467" s="810"/>
      <c r="M467" s="810"/>
      <c r="N467" s="810"/>
      <c r="O467" s="810"/>
      <c r="P467" s="810"/>
      <c r="Q467" s="810"/>
      <c r="R467" s="810"/>
      <c r="S467" s="810"/>
      <c r="T467" s="810"/>
      <c r="U467" s="810"/>
      <c r="V467" s="810"/>
      <c r="W467" s="810"/>
      <c r="X467" s="810"/>
      <c r="Y467" s="810"/>
      <c r="Z467" s="810"/>
      <c r="AA467" s="810"/>
      <c r="AB467" s="810"/>
      <c r="AC467" s="810"/>
    </row>
    <row r="468" spans="1:31" ht="23.25">
      <c r="A468" s="453"/>
      <c r="B468" s="453"/>
      <c r="C468" s="453"/>
      <c r="D468" s="453"/>
      <c r="E468" s="453"/>
      <c r="F468" s="453"/>
      <c r="G468" s="295"/>
      <c r="H468" s="295"/>
      <c r="I468" s="453"/>
      <c r="J468" s="295"/>
      <c r="K468" s="453"/>
      <c r="L468" s="295"/>
      <c r="M468" s="453"/>
      <c r="N468" s="295"/>
      <c r="O468" s="453"/>
      <c r="P468" s="295"/>
      <c r="Q468" s="453"/>
      <c r="R468" s="295"/>
      <c r="S468" s="453"/>
      <c r="T468" s="295"/>
      <c r="U468" s="453"/>
      <c r="V468" s="295"/>
      <c r="W468" s="453"/>
      <c r="X468" s="295"/>
      <c r="Y468" s="453"/>
      <c r="Z468" s="295"/>
      <c r="AA468" s="453"/>
      <c r="AB468" s="295"/>
      <c r="AC468" s="453"/>
    </row>
    <row r="469" spans="1:31" ht="23.25">
      <c r="A469" s="55"/>
      <c r="B469" s="863" t="s">
        <v>747</v>
      </c>
      <c r="C469" s="863"/>
      <c r="D469" s="863"/>
      <c r="E469" s="863"/>
      <c r="F469" s="863"/>
      <c r="G469" s="863"/>
      <c r="H469" s="863"/>
      <c r="I469" s="863"/>
      <c r="J469" s="863"/>
      <c r="K469" s="863"/>
      <c r="L469" s="863"/>
      <c r="M469" s="863"/>
      <c r="N469" s="863"/>
      <c r="O469" s="863"/>
      <c r="P469" s="863"/>
      <c r="Q469" s="863"/>
      <c r="R469" s="863"/>
      <c r="S469" s="863"/>
      <c r="T469" s="863"/>
      <c r="U469" s="863"/>
      <c r="V469" s="863"/>
      <c r="W469" s="863"/>
      <c r="X469" s="863"/>
      <c r="Y469" s="863"/>
      <c r="Z469" s="863"/>
      <c r="AA469" s="863"/>
      <c r="AB469" s="863"/>
      <c r="AC469" s="863"/>
    </row>
    <row r="470" spans="1:31" ht="23.25">
      <c r="A470" s="55"/>
      <c r="B470" s="454" t="s">
        <v>917</v>
      </c>
      <c r="C470" s="453"/>
      <c r="D470" s="453"/>
      <c r="E470" s="453"/>
      <c r="F470" s="453"/>
      <c r="G470" s="557"/>
      <c r="H470" s="557"/>
      <c r="I470" s="454"/>
      <c r="J470" s="295"/>
      <c r="K470" s="453"/>
      <c r="L470" s="295"/>
      <c r="M470" s="453"/>
      <c r="N470" s="295"/>
      <c r="O470" s="453"/>
      <c r="P470" s="295"/>
      <c r="Q470" s="453"/>
      <c r="R470" s="295"/>
      <c r="S470" s="453"/>
      <c r="T470" s="295"/>
      <c r="U470" s="453"/>
      <c r="V470" s="295"/>
      <c r="W470" s="453"/>
      <c r="X470" s="295"/>
      <c r="Y470" s="453"/>
      <c r="Z470" s="295"/>
      <c r="AA470" s="453"/>
      <c r="AB470" s="295"/>
      <c r="AC470" s="453"/>
    </row>
    <row r="471" spans="1:31" ht="23.25">
      <c r="A471" s="55"/>
      <c r="B471" s="810" t="s">
        <v>871</v>
      </c>
      <c r="C471" s="810"/>
      <c r="D471" s="810"/>
      <c r="E471" s="810"/>
      <c r="F471" s="453"/>
      <c r="G471" s="295"/>
      <c r="H471" s="295"/>
      <c r="I471" s="453"/>
      <c r="J471" s="295"/>
      <c r="K471" s="453"/>
      <c r="L471" s="295"/>
      <c r="M471" s="453"/>
      <c r="N471" s="295"/>
      <c r="O471" s="453"/>
      <c r="P471" s="295"/>
      <c r="Q471" s="453"/>
      <c r="R471" s="295"/>
      <c r="S471" s="453"/>
      <c r="T471" s="295"/>
      <c r="U471" s="453"/>
      <c r="V471" s="295"/>
      <c r="W471" s="453"/>
      <c r="X471" s="295"/>
      <c r="Y471" s="453"/>
      <c r="Z471" s="295"/>
      <c r="AA471" s="453"/>
      <c r="AB471" s="295"/>
      <c r="AC471" s="453"/>
    </row>
    <row r="472" spans="1:31" ht="23.25">
      <c r="A472" s="55"/>
      <c r="B472" s="453"/>
      <c r="C472" s="453"/>
      <c r="D472" s="453"/>
      <c r="E472" s="453"/>
      <c r="F472" s="453"/>
      <c r="G472" s="295"/>
      <c r="H472" s="295"/>
      <c r="I472" s="453"/>
      <c r="J472" s="295"/>
      <c r="K472" s="453"/>
      <c r="L472" s="295"/>
      <c r="M472" s="453"/>
      <c r="N472" s="295"/>
      <c r="O472" s="453"/>
      <c r="P472" s="295"/>
      <c r="Q472" s="453"/>
      <c r="R472" s="295"/>
      <c r="S472" s="453"/>
      <c r="T472" s="295"/>
      <c r="U472" s="453"/>
      <c r="V472" s="295"/>
      <c r="W472" s="453"/>
      <c r="X472" s="295"/>
      <c r="Y472" s="453"/>
      <c r="Z472" s="295"/>
      <c r="AA472" s="453"/>
      <c r="AB472" s="295"/>
      <c r="AC472" s="453"/>
    </row>
    <row r="473" spans="1:31" ht="18" customHeight="1">
      <c r="A473" s="740" t="s">
        <v>940</v>
      </c>
      <c r="B473" s="740" t="s">
        <v>941</v>
      </c>
      <c r="C473" s="740" t="s">
        <v>942</v>
      </c>
      <c r="D473" s="740" t="s">
        <v>944</v>
      </c>
      <c r="E473" s="740" t="s">
        <v>945</v>
      </c>
      <c r="F473" s="740" t="s">
        <v>1139</v>
      </c>
      <c r="G473" s="743" t="s">
        <v>946</v>
      </c>
      <c r="H473" s="840" t="s">
        <v>947</v>
      </c>
      <c r="I473" s="838" t="s">
        <v>948</v>
      </c>
      <c r="J473" s="765" t="s">
        <v>928</v>
      </c>
      <c r="K473" s="766"/>
      <c r="L473" s="751" t="s">
        <v>929</v>
      </c>
      <c r="M473" s="764"/>
      <c r="N473" s="764"/>
      <c r="O473" s="764"/>
      <c r="P473" s="764"/>
      <c r="Q473" s="764"/>
      <c r="R473" s="764"/>
      <c r="S473" s="764"/>
      <c r="T473" s="764"/>
      <c r="U473" s="764"/>
      <c r="V473" s="764"/>
      <c r="W473" s="764"/>
      <c r="X473" s="764"/>
      <c r="Y473" s="764"/>
      <c r="Z473" s="764"/>
      <c r="AA473" s="764"/>
      <c r="AB473" s="764"/>
      <c r="AC473" s="752"/>
    </row>
    <row r="474" spans="1:31" ht="18">
      <c r="A474" s="741"/>
      <c r="B474" s="741"/>
      <c r="C474" s="741"/>
      <c r="D474" s="741"/>
      <c r="E474" s="741"/>
      <c r="F474" s="816"/>
      <c r="G474" s="744"/>
      <c r="H474" s="841"/>
      <c r="I474" s="839"/>
      <c r="J474" s="767"/>
      <c r="K474" s="768"/>
      <c r="L474" s="808" t="s">
        <v>930</v>
      </c>
      <c r="M474" s="809"/>
      <c r="N474" s="808" t="s">
        <v>931</v>
      </c>
      <c r="O474" s="809"/>
      <c r="P474" s="808" t="s">
        <v>932</v>
      </c>
      <c r="Q474" s="809"/>
      <c r="R474" s="808" t="s">
        <v>933</v>
      </c>
      <c r="S474" s="809"/>
      <c r="T474" s="808" t="s">
        <v>934</v>
      </c>
      <c r="U474" s="809"/>
      <c r="V474" s="808" t="s">
        <v>935</v>
      </c>
      <c r="W474" s="809"/>
      <c r="X474" s="808" t="s">
        <v>936</v>
      </c>
      <c r="Y474" s="809"/>
      <c r="Z474" s="808" t="s">
        <v>950</v>
      </c>
      <c r="AA474" s="809"/>
      <c r="AB474" s="808" t="s">
        <v>951</v>
      </c>
      <c r="AC474" s="809"/>
    </row>
    <row r="475" spans="1:31" ht="54" customHeight="1">
      <c r="A475" s="742"/>
      <c r="B475" s="742"/>
      <c r="C475" s="742"/>
      <c r="D475" s="742"/>
      <c r="E475" s="742"/>
      <c r="F475" s="817"/>
      <c r="G475" s="745"/>
      <c r="H475" s="449" t="s">
        <v>126</v>
      </c>
      <c r="I475" s="451" t="s">
        <v>938</v>
      </c>
      <c r="J475" s="416" t="s">
        <v>937</v>
      </c>
      <c r="K475" s="65" t="s">
        <v>949</v>
      </c>
      <c r="L475" s="416" t="s">
        <v>937</v>
      </c>
      <c r="M475" s="65" t="s">
        <v>949</v>
      </c>
      <c r="N475" s="416" t="s">
        <v>937</v>
      </c>
      <c r="O475" s="65" t="s">
        <v>949</v>
      </c>
      <c r="P475" s="416" t="s">
        <v>937</v>
      </c>
      <c r="Q475" s="65" t="s">
        <v>949</v>
      </c>
      <c r="R475" s="416" t="s">
        <v>937</v>
      </c>
      <c r="S475" s="65" t="s">
        <v>949</v>
      </c>
      <c r="T475" s="416" t="s">
        <v>937</v>
      </c>
      <c r="U475" s="65" t="s">
        <v>949</v>
      </c>
      <c r="V475" s="416" t="s">
        <v>937</v>
      </c>
      <c r="W475" s="65" t="s">
        <v>949</v>
      </c>
      <c r="X475" s="416" t="s">
        <v>937</v>
      </c>
      <c r="Y475" s="65" t="s">
        <v>949</v>
      </c>
      <c r="Z475" s="416" t="s">
        <v>937</v>
      </c>
      <c r="AA475" s="65" t="s">
        <v>949</v>
      </c>
      <c r="AB475" s="416" t="s">
        <v>937</v>
      </c>
      <c r="AC475" s="65" t="s">
        <v>949</v>
      </c>
    </row>
    <row r="476" spans="1:31" s="20" customFormat="1" ht="18.75" thickBot="1">
      <c r="A476" s="32">
        <v>1</v>
      </c>
      <c r="B476" s="51" t="s">
        <v>872</v>
      </c>
      <c r="C476" s="200" t="s">
        <v>873</v>
      </c>
      <c r="D476" s="200" t="s">
        <v>874</v>
      </c>
      <c r="E476" s="200" t="s">
        <v>958</v>
      </c>
      <c r="F476" s="32" t="s">
        <v>1445</v>
      </c>
      <c r="G476" s="160"/>
      <c r="H476" s="160"/>
      <c r="I476" s="667"/>
      <c r="J476" s="527"/>
      <c r="K476" s="667"/>
      <c r="L476" s="668"/>
      <c r="M476" s="667"/>
      <c r="N476" s="668"/>
      <c r="O476" s="667"/>
      <c r="P476" s="668"/>
      <c r="Q476" s="667"/>
      <c r="R476" s="668"/>
      <c r="S476" s="667"/>
      <c r="T476" s="668"/>
      <c r="U476" s="667"/>
      <c r="V476" s="668"/>
      <c r="W476" s="667"/>
      <c r="X476" s="668"/>
      <c r="Y476" s="667"/>
      <c r="Z476" s="668"/>
      <c r="AA476" s="667"/>
      <c r="AB476" s="668"/>
      <c r="AC476" s="667"/>
      <c r="AD476" s="20">
        <v>1</v>
      </c>
      <c r="AE476" s="20">
        <v>0</v>
      </c>
    </row>
    <row r="477" spans="1:31" ht="19.5" thickTop="1" thickBot="1">
      <c r="A477" s="769" t="s">
        <v>123</v>
      </c>
      <c r="B477" s="771"/>
      <c r="C477" s="771"/>
      <c r="D477" s="771"/>
      <c r="E477" s="771"/>
      <c r="F477" s="772"/>
      <c r="G477" s="298">
        <f>SUM(G476:G476)</f>
        <v>0</v>
      </c>
      <c r="H477" s="298">
        <f>SUM(H476:H476)</f>
        <v>0</v>
      </c>
      <c r="I477" s="299">
        <v>0</v>
      </c>
      <c r="J477" s="298">
        <f>SUM(J476:J476)</f>
        <v>0</v>
      </c>
      <c r="K477" s="299">
        <v>0</v>
      </c>
      <c r="L477" s="298">
        <f>SUM(L476:L476)</f>
        <v>0</v>
      </c>
      <c r="M477" s="299">
        <v>0</v>
      </c>
      <c r="N477" s="298">
        <f>SUM(N476:N476)</f>
        <v>0</v>
      </c>
      <c r="O477" s="299">
        <v>0</v>
      </c>
      <c r="P477" s="298">
        <f>SUM(P476:P476)</f>
        <v>0</v>
      </c>
      <c r="Q477" s="299">
        <v>0</v>
      </c>
      <c r="R477" s="298">
        <f>SUM(R476:R476)</f>
        <v>0</v>
      </c>
      <c r="S477" s="299">
        <v>0</v>
      </c>
      <c r="T477" s="298">
        <f>SUM(T476:T476)</f>
        <v>0</v>
      </c>
      <c r="U477" s="299">
        <v>0</v>
      </c>
      <c r="V477" s="298">
        <f>SUM(V476:V476)</f>
        <v>0</v>
      </c>
      <c r="W477" s="299">
        <v>0</v>
      </c>
      <c r="X477" s="298">
        <f>SUM(X476:X476)</f>
        <v>0</v>
      </c>
      <c r="Y477" s="299">
        <v>0</v>
      </c>
      <c r="Z477" s="298">
        <f>SUM(Z476:Z476)</f>
        <v>0</v>
      </c>
      <c r="AA477" s="299">
        <v>0</v>
      </c>
      <c r="AB477" s="298">
        <f>SUM(AB476:AB476)</f>
        <v>0</v>
      </c>
      <c r="AC477" s="299">
        <v>0</v>
      </c>
    </row>
    <row r="478" spans="1:31" ht="13.5" thickTop="1"/>
    <row r="493" spans="1:29" ht="26.25">
      <c r="A493" s="859" t="s">
        <v>2405</v>
      </c>
      <c r="B493" s="859"/>
      <c r="C493" s="859"/>
      <c r="D493" s="859"/>
      <c r="E493" s="859"/>
      <c r="F493" s="859"/>
      <c r="G493" s="859"/>
      <c r="H493" s="859"/>
      <c r="I493" s="859"/>
      <c r="J493" s="859"/>
      <c r="K493" s="859"/>
      <c r="L493" s="859"/>
      <c r="M493" s="859"/>
      <c r="N493" s="859"/>
      <c r="O493" s="859"/>
      <c r="P493" s="859"/>
      <c r="Q493" s="859"/>
      <c r="R493" s="859"/>
      <c r="S493" s="859"/>
      <c r="T493" s="859"/>
      <c r="U493" s="859"/>
      <c r="V493" s="859"/>
      <c r="W493" s="859"/>
      <c r="X493" s="859"/>
      <c r="Y493" s="859"/>
      <c r="Z493" s="859"/>
      <c r="AA493" s="859"/>
      <c r="AB493" s="859"/>
      <c r="AC493" s="859"/>
    </row>
    <row r="494" spans="1:29" ht="23.25">
      <c r="A494" s="810" t="s">
        <v>133</v>
      </c>
      <c r="B494" s="810"/>
      <c r="C494" s="810"/>
      <c r="D494" s="810"/>
      <c r="E494" s="810"/>
      <c r="F494" s="810"/>
      <c r="G494" s="810"/>
      <c r="H494" s="810"/>
      <c r="I494" s="810"/>
      <c r="J494" s="810"/>
      <c r="K494" s="810"/>
      <c r="L494" s="810"/>
      <c r="M494" s="810"/>
      <c r="N494" s="810"/>
      <c r="O494" s="810"/>
      <c r="P494" s="810"/>
      <c r="Q494" s="810"/>
      <c r="R494" s="810"/>
      <c r="S494" s="810"/>
      <c r="T494" s="810"/>
      <c r="U494" s="810"/>
      <c r="V494" s="810"/>
      <c r="W494" s="810"/>
      <c r="X494" s="810"/>
      <c r="Y494" s="810"/>
      <c r="Z494" s="810"/>
      <c r="AA494" s="810"/>
      <c r="AB494" s="810"/>
      <c r="AC494" s="810"/>
    </row>
    <row r="495" spans="1:29" ht="23.25">
      <c r="A495" s="453"/>
      <c r="B495" s="453"/>
      <c r="C495" s="453"/>
      <c r="D495" s="453"/>
      <c r="E495" s="453"/>
      <c r="F495" s="453"/>
      <c r="G495" s="295"/>
      <c r="H495" s="295"/>
      <c r="I495" s="453"/>
      <c r="J495" s="295"/>
      <c r="K495" s="453"/>
      <c r="L495" s="295"/>
      <c r="M495" s="453"/>
      <c r="N495" s="295"/>
      <c r="O495" s="453"/>
      <c r="P495" s="295"/>
      <c r="Q495" s="453"/>
      <c r="R495" s="295"/>
      <c r="S495" s="453"/>
      <c r="T495" s="295"/>
      <c r="U495" s="453"/>
      <c r="V495" s="295"/>
      <c r="W495" s="453"/>
      <c r="X495" s="295"/>
      <c r="Y495" s="453"/>
      <c r="Z495" s="295"/>
      <c r="AA495" s="453"/>
      <c r="AB495" s="295"/>
      <c r="AC495" s="453"/>
    </row>
    <row r="496" spans="1:29" ht="23.25">
      <c r="A496" s="55"/>
      <c r="B496" s="863" t="s">
        <v>747</v>
      </c>
      <c r="C496" s="863"/>
      <c r="D496" s="863"/>
      <c r="E496" s="863"/>
      <c r="F496" s="863"/>
      <c r="G496" s="863"/>
      <c r="H496" s="863"/>
      <c r="I496" s="863"/>
      <c r="J496" s="863"/>
      <c r="K496" s="863"/>
      <c r="L496" s="863"/>
      <c r="M496" s="863"/>
      <c r="N496" s="863"/>
      <c r="O496" s="863"/>
      <c r="P496" s="863"/>
      <c r="Q496" s="863"/>
      <c r="R496" s="863"/>
      <c r="S496" s="863"/>
      <c r="T496" s="863"/>
      <c r="U496" s="863"/>
      <c r="V496" s="863"/>
      <c r="W496" s="863"/>
      <c r="X496" s="863"/>
      <c r="Y496" s="863"/>
      <c r="Z496" s="863"/>
      <c r="AA496" s="863"/>
      <c r="AB496" s="863"/>
      <c r="AC496" s="863"/>
    </row>
    <row r="497" spans="1:31" ht="23.25">
      <c r="A497" s="55"/>
      <c r="B497" s="454" t="s">
        <v>918</v>
      </c>
      <c r="C497" s="453"/>
      <c r="D497" s="453"/>
      <c r="E497" s="453"/>
      <c r="F497" s="453"/>
      <c r="G497" s="557"/>
      <c r="H497" s="557"/>
      <c r="I497" s="454"/>
      <c r="J497" s="295"/>
      <c r="K497" s="453"/>
      <c r="L497" s="295"/>
      <c r="M497" s="453"/>
      <c r="N497" s="295"/>
      <c r="O497" s="453"/>
      <c r="P497" s="295"/>
      <c r="Q497" s="453"/>
      <c r="R497" s="295"/>
      <c r="S497" s="453"/>
      <c r="T497" s="295"/>
      <c r="U497" s="453"/>
      <c r="V497" s="295"/>
      <c r="W497" s="453"/>
      <c r="X497" s="295"/>
      <c r="Y497" s="453"/>
      <c r="Z497" s="295"/>
      <c r="AA497" s="453"/>
      <c r="AB497" s="295"/>
      <c r="AC497" s="453"/>
    </row>
    <row r="498" spans="1:31" ht="23.25">
      <c r="A498" s="55"/>
      <c r="B498" s="810" t="s">
        <v>1870</v>
      </c>
      <c r="C498" s="810"/>
      <c r="D498" s="810"/>
      <c r="E498" s="810"/>
      <c r="F498" s="810"/>
      <c r="G498" s="295"/>
      <c r="H498" s="295"/>
      <c r="I498" s="453"/>
      <c r="J498" s="295"/>
      <c r="K498" s="453"/>
      <c r="L498" s="295"/>
      <c r="M498" s="453"/>
      <c r="N498" s="295"/>
      <c r="O498" s="453"/>
      <c r="P498" s="295"/>
      <c r="Q498" s="453"/>
      <c r="R498" s="295"/>
      <c r="S498" s="453"/>
      <c r="T498" s="295"/>
      <c r="U498" s="453"/>
      <c r="V498" s="295"/>
      <c r="W498" s="453"/>
      <c r="X498" s="295"/>
      <c r="Y498" s="453"/>
      <c r="Z498" s="295"/>
      <c r="AA498" s="453"/>
      <c r="AB498" s="295"/>
      <c r="AC498" s="453"/>
    </row>
    <row r="499" spans="1:31" ht="23.25">
      <c r="A499" s="55"/>
      <c r="B499" s="453"/>
      <c r="C499" s="453"/>
      <c r="D499" s="453"/>
      <c r="E499" s="453"/>
      <c r="F499" s="453"/>
      <c r="G499" s="295"/>
      <c r="H499" s="295"/>
      <c r="I499" s="453"/>
      <c r="J499" s="295"/>
      <c r="K499" s="453"/>
      <c r="L499" s="295"/>
      <c r="M499" s="453"/>
      <c r="N499" s="295"/>
      <c r="O499" s="453"/>
      <c r="P499" s="295"/>
      <c r="Q499" s="453"/>
      <c r="R499" s="295"/>
      <c r="S499" s="453"/>
      <c r="T499" s="295"/>
      <c r="U499" s="453"/>
      <c r="V499" s="295"/>
      <c r="W499" s="453"/>
      <c r="X499" s="295"/>
      <c r="Y499" s="453"/>
      <c r="Z499" s="295"/>
      <c r="AA499" s="453"/>
      <c r="AB499" s="295"/>
      <c r="AC499" s="453"/>
    </row>
    <row r="500" spans="1:31" ht="18" customHeight="1">
      <c r="A500" s="740" t="s">
        <v>940</v>
      </c>
      <c r="B500" s="740" t="s">
        <v>941</v>
      </c>
      <c r="C500" s="740" t="s">
        <v>942</v>
      </c>
      <c r="D500" s="740" t="s">
        <v>944</v>
      </c>
      <c r="E500" s="740" t="s">
        <v>945</v>
      </c>
      <c r="F500" s="740" t="s">
        <v>1139</v>
      </c>
      <c r="G500" s="743" t="s">
        <v>946</v>
      </c>
      <c r="H500" s="840" t="s">
        <v>947</v>
      </c>
      <c r="I500" s="838" t="s">
        <v>948</v>
      </c>
      <c r="J500" s="765" t="s">
        <v>928</v>
      </c>
      <c r="K500" s="766"/>
      <c r="L500" s="751" t="s">
        <v>929</v>
      </c>
      <c r="M500" s="764"/>
      <c r="N500" s="764"/>
      <c r="O500" s="764"/>
      <c r="P500" s="764"/>
      <c r="Q500" s="764"/>
      <c r="R500" s="764"/>
      <c r="S500" s="764"/>
      <c r="T500" s="764"/>
      <c r="U500" s="764"/>
      <c r="V500" s="764"/>
      <c r="W500" s="764"/>
      <c r="X500" s="764"/>
      <c r="Y500" s="764"/>
      <c r="Z500" s="764"/>
      <c r="AA500" s="764"/>
      <c r="AB500" s="764"/>
      <c r="AC500" s="752"/>
    </row>
    <row r="501" spans="1:31" ht="18">
      <c r="A501" s="741"/>
      <c r="B501" s="741"/>
      <c r="C501" s="741"/>
      <c r="D501" s="741"/>
      <c r="E501" s="741"/>
      <c r="F501" s="816"/>
      <c r="G501" s="744"/>
      <c r="H501" s="841"/>
      <c r="I501" s="839"/>
      <c r="J501" s="767"/>
      <c r="K501" s="768"/>
      <c r="L501" s="808" t="s">
        <v>930</v>
      </c>
      <c r="M501" s="809"/>
      <c r="N501" s="808" t="s">
        <v>931</v>
      </c>
      <c r="O501" s="809"/>
      <c r="P501" s="808" t="s">
        <v>932</v>
      </c>
      <c r="Q501" s="809"/>
      <c r="R501" s="808" t="s">
        <v>933</v>
      </c>
      <c r="S501" s="809"/>
      <c r="T501" s="808" t="s">
        <v>934</v>
      </c>
      <c r="U501" s="809"/>
      <c r="V501" s="808" t="s">
        <v>935</v>
      </c>
      <c r="W501" s="809"/>
      <c r="X501" s="808" t="s">
        <v>936</v>
      </c>
      <c r="Y501" s="809"/>
      <c r="Z501" s="808" t="s">
        <v>950</v>
      </c>
      <c r="AA501" s="809"/>
      <c r="AB501" s="808" t="s">
        <v>951</v>
      </c>
      <c r="AC501" s="809"/>
    </row>
    <row r="502" spans="1:31" ht="54" customHeight="1">
      <c r="A502" s="742"/>
      <c r="B502" s="742"/>
      <c r="C502" s="742"/>
      <c r="D502" s="742"/>
      <c r="E502" s="742"/>
      <c r="F502" s="817"/>
      <c r="G502" s="745"/>
      <c r="H502" s="449" t="s">
        <v>126</v>
      </c>
      <c r="I502" s="451" t="s">
        <v>938</v>
      </c>
      <c r="J502" s="416" t="s">
        <v>937</v>
      </c>
      <c r="K502" s="65" t="s">
        <v>949</v>
      </c>
      <c r="L502" s="416" t="s">
        <v>937</v>
      </c>
      <c r="M502" s="65" t="s">
        <v>949</v>
      </c>
      <c r="N502" s="416" t="s">
        <v>937</v>
      </c>
      <c r="O502" s="65" t="s">
        <v>949</v>
      </c>
      <c r="P502" s="416" t="s">
        <v>937</v>
      </c>
      <c r="Q502" s="65" t="s">
        <v>949</v>
      </c>
      <c r="R502" s="416" t="s">
        <v>937</v>
      </c>
      <c r="S502" s="65" t="s">
        <v>949</v>
      </c>
      <c r="T502" s="416" t="s">
        <v>937</v>
      </c>
      <c r="U502" s="65" t="s">
        <v>949</v>
      </c>
      <c r="V502" s="416" t="s">
        <v>937</v>
      </c>
      <c r="W502" s="65" t="s">
        <v>949</v>
      </c>
      <c r="X502" s="416" t="s">
        <v>937</v>
      </c>
      <c r="Y502" s="65" t="s">
        <v>949</v>
      </c>
      <c r="Z502" s="416" t="s">
        <v>937</v>
      </c>
      <c r="AA502" s="65" t="s">
        <v>949</v>
      </c>
      <c r="AB502" s="416" t="s">
        <v>937</v>
      </c>
      <c r="AC502" s="65" t="s">
        <v>949</v>
      </c>
    </row>
    <row r="503" spans="1:31" s="17" customFormat="1" ht="18">
      <c r="A503" s="32">
        <v>1</v>
      </c>
      <c r="B503" s="51" t="s">
        <v>878</v>
      </c>
      <c r="C503" s="200" t="s">
        <v>879</v>
      </c>
      <c r="D503" s="200" t="s">
        <v>880</v>
      </c>
      <c r="E503" s="200" t="s">
        <v>881</v>
      </c>
      <c r="F503" s="32" t="s">
        <v>1533</v>
      </c>
      <c r="G503" s="158">
        <v>193</v>
      </c>
      <c r="H503" s="158">
        <v>157</v>
      </c>
      <c r="I503" s="26">
        <f>H503*100/G503</f>
        <v>81.347150259067362</v>
      </c>
      <c r="J503" s="27">
        <v>28</v>
      </c>
      <c r="K503" s="26">
        <f>J503*100/H503</f>
        <v>17.834394904458598</v>
      </c>
      <c r="L503" s="23">
        <v>0</v>
      </c>
      <c r="M503" s="26">
        <f>L503*100/H503</f>
        <v>0</v>
      </c>
      <c r="N503" s="23">
        <v>16</v>
      </c>
      <c r="O503" s="26">
        <f>N503*100/H503</f>
        <v>10.19108280254777</v>
      </c>
      <c r="P503" s="23">
        <v>22</v>
      </c>
      <c r="Q503" s="26">
        <f>P503*100/H503</f>
        <v>14.012738853503185</v>
      </c>
      <c r="R503" s="23">
        <v>0</v>
      </c>
      <c r="S503" s="26">
        <f>R503*100/H503</f>
        <v>0</v>
      </c>
      <c r="T503" s="23">
        <v>0</v>
      </c>
      <c r="U503" s="26">
        <f>T503*100/H503</f>
        <v>0</v>
      </c>
      <c r="V503" s="23">
        <v>0</v>
      </c>
      <c r="W503" s="26">
        <f>V503*100/H503</f>
        <v>0</v>
      </c>
      <c r="X503" s="23">
        <v>0</v>
      </c>
      <c r="Y503" s="26">
        <f>X503*100/H503</f>
        <v>0</v>
      </c>
      <c r="Z503" s="28">
        <v>0</v>
      </c>
      <c r="AA503" s="26">
        <f>Z503*100/H503</f>
        <v>0</v>
      </c>
      <c r="AB503" s="28">
        <v>0</v>
      </c>
      <c r="AC503" s="26">
        <f>AB503*100/H503</f>
        <v>0</v>
      </c>
      <c r="AD503" s="17">
        <v>1</v>
      </c>
      <c r="AE503" s="17">
        <v>1</v>
      </c>
    </row>
    <row r="504" spans="1:31" s="17" customFormat="1" ht="18">
      <c r="A504" s="32">
        <v>2</v>
      </c>
      <c r="B504" s="51" t="s">
        <v>882</v>
      </c>
      <c r="C504" s="32" t="s">
        <v>883</v>
      </c>
      <c r="D504" s="200" t="s">
        <v>880</v>
      </c>
      <c r="E504" s="200" t="s">
        <v>881</v>
      </c>
      <c r="F504" s="32" t="s">
        <v>1533</v>
      </c>
      <c r="G504" s="158">
        <v>136</v>
      </c>
      <c r="H504" s="158">
        <v>109</v>
      </c>
      <c r="I504" s="26">
        <f>H504*100/G504</f>
        <v>80.147058823529406</v>
      </c>
      <c r="J504" s="27">
        <v>22</v>
      </c>
      <c r="K504" s="26">
        <f>J504*100/H504</f>
        <v>20.183486238532112</v>
      </c>
      <c r="L504" s="23">
        <v>0</v>
      </c>
      <c r="M504" s="26">
        <f>L504*100/H504</f>
        <v>0</v>
      </c>
      <c r="N504" s="23">
        <v>10</v>
      </c>
      <c r="O504" s="26">
        <f>N504*100/H504</f>
        <v>9.1743119266055047</v>
      </c>
      <c r="P504" s="23">
        <v>12</v>
      </c>
      <c r="Q504" s="26">
        <f>P504*100/H504</f>
        <v>11.009174311926605</v>
      </c>
      <c r="R504" s="23">
        <v>0</v>
      </c>
      <c r="S504" s="26">
        <f>R504*100/H504</f>
        <v>0</v>
      </c>
      <c r="T504" s="23">
        <v>0</v>
      </c>
      <c r="U504" s="26">
        <f>T504*100/H504</f>
        <v>0</v>
      </c>
      <c r="V504" s="23">
        <v>0</v>
      </c>
      <c r="W504" s="26">
        <f>V504*100/H504</f>
        <v>0</v>
      </c>
      <c r="X504" s="23">
        <v>0</v>
      </c>
      <c r="Y504" s="26">
        <f>X504*100/H504</f>
        <v>0</v>
      </c>
      <c r="Z504" s="28">
        <v>0</v>
      </c>
      <c r="AA504" s="26">
        <f>Z504*100/H504</f>
        <v>0</v>
      </c>
      <c r="AB504" s="28">
        <v>0</v>
      </c>
      <c r="AC504" s="26">
        <f>AB504*100/H504</f>
        <v>0</v>
      </c>
      <c r="AD504" s="17">
        <v>1</v>
      </c>
      <c r="AE504" s="17">
        <v>1</v>
      </c>
    </row>
    <row r="505" spans="1:31" ht="18.75" thickBot="1">
      <c r="A505" s="847" t="s">
        <v>123</v>
      </c>
      <c r="B505" s="770"/>
      <c r="C505" s="770"/>
      <c r="D505" s="770"/>
      <c r="E505" s="770"/>
      <c r="F505" s="848"/>
      <c r="G505" s="66">
        <f>SUM(G503:G504)</f>
        <v>329</v>
      </c>
      <c r="H505" s="66">
        <f>SUM(H503:H504)</f>
        <v>266</v>
      </c>
      <c r="I505" s="67">
        <f>H505/G505*100</f>
        <v>80.851063829787222</v>
      </c>
      <c r="J505" s="66">
        <f>SUM(J503:J504)</f>
        <v>50</v>
      </c>
      <c r="K505" s="67">
        <f>J505/H505*100</f>
        <v>18.796992481203006</v>
      </c>
      <c r="L505" s="66">
        <f>SUM(L503:L504)</f>
        <v>0</v>
      </c>
      <c r="M505" s="67">
        <f>L505/H505*100</f>
        <v>0</v>
      </c>
      <c r="N505" s="66">
        <f>SUM(N503:N504)</f>
        <v>26</v>
      </c>
      <c r="O505" s="67">
        <f>N505/H505*100</f>
        <v>9.7744360902255636</v>
      </c>
      <c r="P505" s="66">
        <f>SUM(P503:P504)</f>
        <v>34</v>
      </c>
      <c r="Q505" s="67">
        <f>P505/H505*100</f>
        <v>12.781954887218044</v>
      </c>
      <c r="R505" s="66">
        <f>SUM(R503:R504)</f>
        <v>0</v>
      </c>
      <c r="S505" s="67">
        <f>R505/H505*100</f>
        <v>0</v>
      </c>
      <c r="T505" s="66">
        <f>SUM(T503:T504)</f>
        <v>0</v>
      </c>
      <c r="U505" s="67">
        <f>T505/H505*100</f>
        <v>0</v>
      </c>
      <c r="V505" s="66">
        <f>SUM(V503:V504)</f>
        <v>0</v>
      </c>
      <c r="W505" s="67">
        <f>V505/H505*100</f>
        <v>0</v>
      </c>
      <c r="X505" s="66">
        <f>SUM(X503:X504)</f>
        <v>0</v>
      </c>
      <c r="Y505" s="67">
        <f>X505/H505*100</f>
        <v>0</v>
      </c>
      <c r="Z505" s="66">
        <f>SUM(Z503:Z504)</f>
        <v>0</v>
      </c>
      <c r="AA505" s="67">
        <f>Z505/H505*100</f>
        <v>0</v>
      </c>
      <c r="AB505" s="66">
        <f>SUM(AB503:AB504)</f>
        <v>0</v>
      </c>
      <c r="AC505" s="67">
        <f>AB505/H505*100</f>
        <v>0</v>
      </c>
    </row>
    <row r="506" spans="1:31" ht="13.5" thickTop="1"/>
    <row r="518" spans="1:31" ht="26.25">
      <c r="A518" s="859" t="s">
        <v>2405</v>
      </c>
      <c r="B518" s="859"/>
      <c r="C518" s="859"/>
      <c r="D518" s="859"/>
      <c r="E518" s="859"/>
      <c r="F518" s="859"/>
      <c r="G518" s="859"/>
      <c r="H518" s="859"/>
      <c r="I518" s="859"/>
      <c r="J518" s="859"/>
      <c r="K518" s="859"/>
      <c r="L518" s="859"/>
      <c r="M518" s="859"/>
      <c r="N518" s="859"/>
      <c r="O518" s="859"/>
      <c r="P518" s="859"/>
      <c r="Q518" s="859"/>
      <c r="R518" s="859"/>
      <c r="S518" s="859"/>
      <c r="T518" s="859"/>
      <c r="U518" s="859"/>
      <c r="V518" s="859"/>
      <c r="W518" s="859"/>
      <c r="X518" s="859"/>
      <c r="Y518" s="859"/>
      <c r="Z518" s="859"/>
      <c r="AA518" s="859"/>
      <c r="AB518" s="859"/>
      <c r="AC518" s="859"/>
    </row>
    <row r="519" spans="1:31" ht="23.25">
      <c r="A519" s="810" t="s">
        <v>133</v>
      </c>
      <c r="B519" s="810"/>
      <c r="C519" s="810"/>
      <c r="D519" s="810"/>
      <c r="E519" s="810"/>
      <c r="F519" s="810"/>
      <c r="G519" s="810"/>
      <c r="H519" s="810"/>
      <c r="I519" s="810"/>
      <c r="J519" s="810"/>
      <c r="K519" s="810"/>
      <c r="L519" s="810"/>
      <c r="M519" s="810"/>
      <c r="N519" s="810"/>
      <c r="O519" s="810"/>
      <c r="P519" s="810"/>
      <c r="Q519" s="810"/>
      <c r="R519" s="810"/>
      <c r="S519" s="810"/>
      <c r="T519" s="810"/>
      <c r="U519" s="810"/>
      <c r="V519" s="810"/>
      <c r="W519" s="810"/>
      <c r="X519" s="810"/>
      <c r="Y519" s="810"/>
      <c r="Z519" s="810"/>
      <c r="AA519" s="810"/>
      <c r="AB519" s="810"/>
      <c r="AC519" s="810"/>
    </row>
    <row r="520" spans="1:31" ht="23.25">
      <c r="A520" s="453"/>
      <c r="B520" s="453"/>
      <c r="C520" s="453"/>
      <c r="D520" s="453"/>
      <c r="E520" s="453"/>
      <c r="F520" s="453"/>
      <c r="G520" s="295"/>
      <c r="H520" s="295"/>
      <c r="I520" s="453"/>
      <c r="J520" s="295"/>
      <c r="K520" s="453"/>
      <c r="L520" s="295"/>
      <c r="M520" s="453"/>
      <c r="N520" s="295"/>
      <c r="O520" s="453"/>
      <c r="P520" s="295"/>
      <c r="Q520" s="453"/>
      <c r="R520" s="295"/>
      <c r="S520" s="453"/>
      <c r="T520" s="295"/>
      <c r="U520" s="453"/>
      <c r="V520" s="295"/>
      <c r="W520" s="453"/>
      <c r="X520" s="295"/>
      <c r="Y520" s="453"/>
      <c r="Z520" s="295"/>
      <c r="AA520" s="453"/>
      <c r="AB520" s="295"/>
      <c r="AC520" s="453"/>
    </row>
    <row r="521" spans="1:31" ht="23.25">
      <c r="A521" s="55"/>
      <c r="B521" s="863" t="s">
        <v>747</v>
      </c>
      <c r="C521" s="863"/>
      <c r="D521" s="863"/>
      <c r="E521" s="863"/>
      <c r="F521" s="863"/>
      <c r="G521" s="863"/>
      <c r="H521" s="863"/>
      <c r="I521" s="863"/>
      <c r="J521" s="863"/>
      <c r="K521" s="863"/>
      <c r="L521" s="863"/>
      <c r="M521" s="863"/>
      <c r="N521" s="863"/>
      <c r="O521" s="863"/>
      <c r="P521" s="863"/>
      <c r="Q521" s="863"/>
      <c r="R521" s="863"/>
      <c r="S521" s="863"/>
      <c r="T521" s="863"/>
      <c r="U521" s="863"/>
      <c r="V521" s="863"/>
      <c r="W521" s="863"/>
      <c r="X521" s="863"/>
      <c r="Y521" s="863"/>
      <c r="Z521" s="863"/>
      <c r="AA521" s="863"/>
      <c r="AB521" s="863"/>
      <c r="AC521" s="863"/>
    </row>
    <row r="522" spans="1:31" ht="23.25">
      <c r="A522" s="55"/>
      <c r="B522" s="454" t="s">
        <v>918</v>
      </c>
      <c r="C522" s="453"/>
      <c r="D522" s="453"/>
      <c r="E522" s="453"/>
      <c r="F522" s="453"/>
      <c r="G522" s="557"/>
      <c r="H522" s="557"/>
      <c r="I522" s="454"/>
      <c r="J522" s="295"/>
      <c r="K522" s="453"/>
      <c r="L522" s="295"/>
      <c r="M522" s="453"/>
      <c r="N522" s="295"/>
      <c r="O522" s="453"/>
      <c r="P522" s="295"/>
      <c r="Q522" s="453"/>
      <c r="R522" s="295"/>
      <c r="S522" s="453"/>
      <c r="T522" s="295"/>
      <c r="U522" s="453"/>
      <c r="V522" s="295"/>
      <c r="W522" s="453"/>
      <c r="X522" s="295"/>
      <c r="Y522" s="453"/>
      <c r="Z522" s="295"/>
      <c r="AA522" s="453"/>
      <c r="AB522" s="295"/>
      <c r="AC522" s="453"/>
    </row>
    <row r="523" spans="1:31" ht="23.25">
      <c r="A523" s="55"/>
      <c r="B523" s="810" t="s">
        <v>884</v>
      </c>
      <c r="C523" s="810"/>
      <c r="D523" s="810"/>
      <c r="E523" s="810"/>
      <c r="F523" s="453"/>
      <c r="G523" s="295"/>
      <c r="H523" s="295"/>
      <c r="I523" s="453"/>
      <c r="J523" s="295"/>
      <c r="K523" s="453"/>
      <c r="L523" s="295"/>
      <c r="M523" s="453"/>
      <c r="N523" s="295"/>
      <c r="O523" s="453"/>
      <c r="P523" s="295"/>
      <c r="Q523" s="453"/>
      <c r="R523" s="295"/>
      <c r="S523" s="453"/>
      <c r="T523" s="295"/>
      <c r="U523" s="453"/>
      <c r="V523" s="295"/>
      <c r="W523" s="453"/>
      <c r="X523" s="295"/>
      <c r="Y523" s="453"/>
      <c r="Z523" s="295"/>
      <c r="AA523" s="453"/>
      <c r="AB523" s="295"/>
      <c r="AC523" s="453"/>
    </row>
    <row r="524" spans="1:31" ht="23.25">
      <c r="A524" s="55"/>
      <c r="B524" s="453"/>
      <c r="C524" s="453"/>
      <c r="D524" s="453"/>
      <c r="E524" s="453"/>
      <c r="F524" s="453"/>
      <c r="G524" s="295"/>
      <c r="H524" s="295"/>
      <c r="I524" s="453"/>
      <c r="J524" s="295"/>
      <c r="K524" s="453"/>
      <c r="L524" s="295"/>
      <c r="M524" s="453"/>
      <c r="N524" s="295"/>
      <c r="O524" s="453"/>
      <c r="P524" s="295"/>
      <c r="Q524" s="453"/>
      <c r="R524" s="295"/>
      <c r="S524" s="453"/>
      <c r="T524" s="295"/>
      <c r="U524" s="453"/>
      <c r="V524" s="295"/>
      <c r="W524" s="453"/>
      <c r="X524" s="295"/>
      <c r="Y524" s="453"/>
      <c r="Z524" s="295"/>
      <c r="AA524" s="453"/>
      <c r="AB524" s="295"/>
      <c r="AC524" s="453"/>
    </row>
    <row r="525" spans="1:31" ht="18" customHeight="1">
      <c r="A525" s="740" t="s">
        <v>940</v>
      </c>
      <c r="B525" s="740" t="s">
        <v>941</v>
      </c>
      <c r="C525" s="740" t="s">
        <v>942</v>
      </c>
      <c r="D525" s="740" t="s">
        <v>944</v>
      </c>
      <c r="E525" s="740" t="s">
        <v>945</v>
      </c>
      <c r="F525" s="740" t="s">
        <v>1139</v>
      </c>
      <c r="G525" s="743" t="s">
        <v>946</v>
      </c>
      <c r="H525" s="840" t="s">
        <v>947</v>
      </c>
      <c r="I525" s="838" t="s">
        <v>948</v>
      </c>
      <c r="J525" s="765" t="s">
        <v>928</v>
      </c>
      <c r="K525" s="766"/>
      <c r="L525" s="751" t="s">
        <v>929</v>
      </c>
      <c r="M525" s="764"/>
      <c r="N525" s="764"/>
      <c r="O525" s="764"/>
      <c r="P525" s="764"/>
      <c r="Q525" s="764"/>
      <c r="R525" s="764"/>
      <c r="S525" s="764"/>
      <c r="T525" s="764"/>
      <c r="U525" s="764"/>
      <c r="V525" s="764"/>
      <c r="W525" s="764"/>
      <c r="X525" s="764"/>
      <c r="Y525" s="764"/>
      <c r="Z525" s="764"/>
      <c r="AA525" s="764"/>
      <c r="AB525" s="764"/>
      <c r="AC525" s="752"/>
    </row>
    <row r="526" spans="1:31" ht="18">
      <c r="A526" s="741"/>
      <c r="B526" s="741"/>
      <c r="C526" s="741"/>
      <c r="D526" s="741"/>
      <c r="E526" s="741"/>
      <c r="F526" s="816"/>
      <c r="G526" s="744"/>
      <c r="H526" s="841"/>
      <c r="I526" s="839"/>
      <c r="J526" s="767"/>
      <c r="K526" s="768"/>
      <c r="L526" s="808" t="s">
        <v>930</v>
      </c>
      <c r="M526" s="809"/>
      <c r="N526" s="808" t="s">
        <v>931</v>
      </c>
      <c r="O526" s="809"/>
      <c r="P526" s="808" t="s">
        <v>932</v>
      </c>
      <c r="Q526" s="809"/>
      <c r="R526" s="808" t="s">
        <v>933</v>
      </c>
      <c r="S526" s="809"/>
      <c r="T526" s="808" t="s">
        <v>934</v>
      </c>
      <c r="U526" s="809"/>
      <c r="V526" s="808" t="s">
        <v>935</v>
      </c>
      <c r="W526" s="809"/>
      <c r="X526" s="808" t="s">
        <v>936</v>
      </c>
      <c r="Y526" s="809"/>
      <c r="Z526" s="808" t="s">
        <v>950</v>
      </c>
      <c r="AA526" s="809"/>
      <c r="AB526" s="808" t="s">
        <v>951</v>
      </c>
      <c r="AC526" s="809"/>
    </row>
    <row r="527" spans="1:31" ht="54" customHeight="1">
      <c r="A527" s="742"/>
      <c r="B527" s="742"/>
      <c r="C527" s="742"/>
      <c r="D527" s="742"/>
      <c r="E527" s="742"/>
      <c r="F527" s="817"/>
      <c r="G527" s="745"/>
      <c r="H527" s="449" t="s">
        <v>126</v>
      </c>
      <c r="I527" s="451" t="s">
        <v>938</v>
      </c>
      <c r="J527" s="416" t="s">
        <v>937</v>
      </c>
      <c r="K527" s="65" t="s">
        <v>949</v>
      </c>
      <c r="L527" s="416" t="s">
        <v>937</v>
      </c>
      <c r="M527" s="65" t="s">
        <v>949</v>
      </c>
      <c r="N527" s="416" t="s">
        <v>937</v>
      </c>
      <c r="O527" s="65" t="s">
        <v>949</v>
      </c>
      <c r="P527" s="416" t="s">
        <v>937</v>
      </c>
      <c r="Q527" s="65" t="s">
        <v>949</v>
      </c>
      <c r="R527" s="416" t="s">
        <v>937</v>
      </c>
      <c r="S527" s="65" t="s">
        <v>949</v>
      </c>
      <c r="T527" s="416" t="s">
        <v>937</v>
      </c>
      <c r="U527" s="65" t="s">
        <v>949</v>
      </c>
      <c r="V527" s="416" t="s">
        <v>937</v>
      </c>
      <c r="W527" s="65" t="s">
        <v>949</v>
      </c>
      <c r="X527" s="416" t="s">
        <v>937</v>
      </c>
      <c r="Y527" s="65" t="s">
        <v>949</v>
      </c>
      <c r="Z527" s="416" t="s">
        <v>937</v>
      </c>
      <c r="AA527" s="65" t="s">
        <v>949</v>
      </c>
      <c r="AB527" s="416" t="s">
        <v>937</v>
      </c>
      <c r="AC527" s="65" t="s">
        <v>949</v>
      </c>
    </row>
    <row r="528" spans="1:31" s="17" customFormat="1" ht="18.75" thickBot="1">
      <c r="A528" s="32">
        <v>1</v>
      </c>
      <c r="B528" s="51" t="s">
        <v>2312</v>
      </c>
      <c r="C528" s="200" t="s">
        <v>885</v>
      </c>
      <c r="D528" s="200" t="s">
        <v>886</v>
      </c>
      <c r="E528" s="200" t="s">
        <v>887</v>
      </c>
      <c r="F528" s="32" t="s">
        <v>623</v>
      </c>
      <c r="G528" s="158">
        <v>639</v>
      </c>
      <c r="H528" s="158">
        <v>547</v>
      </c>
      <c r="I528" s="33">
        <f>H528/G528*100</f>
        <v>85.602503912363076</v>
      </c>
      <c r="J528" s="158">
        <v>14</v>
      </c>
      <c r="K528" s="26">
        <f>J528/H528*100</f>
        <v>2.5594149908592323</v>
      </c>
      <c r="L528" s="296">
        <v>2</v>
      </c>
      <c r="M528" s="26">
        <f>L528/H528*100</f>
        <v>0.3656307129798903</v>
      </c>
      <c r="N528" s="296">
        <v>5</v>
      </c>
      <c r="O528" s="33">
        <f>N528*100/H528</f>
        <v>0.91407678244972579</v>
      </c>
      <c r="P528" s="296">
        <v>5</v>
      </c>
      <c r="Q528" s="26">
        <f>P528/H528*100</f>
        <v>0.91407678244972579</v>
      </c>
      <c r="R528" s="296">
        <v>0</v>
      </c>
      <c r="S528" s="26">
        <f>R528/H528*100</f>
        <v>0</v>
      </c>
      <c r="T528" s="296">
        <v>0</v>
      </c>
      <c r="U528" s="26">
        <f>T528/H528*100</f>
        <v>0</v>
      </c>
      <c r="V528" s="296">
        <v>0</v>
      </c>
      <c r="W528" s="26">
        <f>V528/H528*100</f>
        <v>0</v>
      </c>
      <c r="X528" s="296">
        <v>0</v>
      </c>
      <c r="Y528" s="26">
        <f>X528/H528*100</f>
        <v>0</v>
      </c>
      <c r="Z528" s="296">
        <v>0</v>
      </c>
      <c r="AA528" s="26">
        <f>Z528/H528*100</f>
        <v>0</v>
      </c>
      <c r="AB528" s="296">
        <v>2</v>
      </c>
      <c r="AC528" s="26">
        <f>AB528/H528*100</f>
        <v>0.3656307129798903</v>
      </c>
      <c r="AD528" s="17">
        <v>1</v>
      </c>
      <c r="AE528" s="17">
        <v>1</v>
      </c>
    </row>
    <row r="529" spans="1:29" ht="19.5" thickTop="1" thickBot="1">
      <c r="A529" s="769" t="s">
        <v>123</v>
      </c>
      <c r="B529" s="771"/>
      <c r="C529" s="771"/>
      <c r="D529" s="771"/>
      <c r="E529" s="771"/>
      <c r="F529" s="772"/>
      <c r="G529" s="417">
        <f>G528</f>
        <v>639</v>
      </c>
      <c r="H529" s="417">
        <f>H528</f>
        <v>547</v>
      </c>
      <c r="I529" s="67">
        <f>H529/G529*100</f>
        <v>85.602503912363076</v>
      </c>
      <c r="J529" s="66">
        <f>SUM(J527:J528)</f>
        <v>14</v>
      </c>
      <c r="K529" s="67">
        <f>J529/H529*100</f>
        <v>2.5594149908592323</v>
      </c>
      <c r="L529" s="66">
        <f>SUM(L527:L528)</f>
        <v>2</v>
      </c>
      <c r="M529" s="67">
        <f>L529/H529*100</f>
        <v>0.3656307129798903</v>
      </c>
      <c r="N529" s="66">
        <f>SUM(N527:N528)</f>
        <v>5</v>
      </c>
      <c r="O529" s="67">
        <f>N529/H529*100</f>
        <v>0.91407678244972579</v>
      </c>
      <c r="P529" s="66">
        <f>SUM(P527:P528)</f>
        <v>5</v>
      </c>
      <c r="Q529" s="67">
        <f>P529/H529*100</f>
        <v>0.91407678244972579</v>
      </c>
      <c r="R529" s="66">
        <f>SUM(R527:R528)</f>
        <v>0</v>
      </c>
      <c r="S529" s="67">
        <f>R529/H529*100</f>
        <v>0</v>
      </c>
      <c r="T529" s="66">
        <f>SUM(T527:T528)</f>
        <v>0</v>
      </c>
      <c r="U529" s="67">
        <f>T529/H529*100</f>
        <v>0</v>
      </c>
      <c r="V529" s="66">
        <f>SUM(V527:V528)</f>
        <v>0</v>
      </c>
      <c r="W529" s="67">
        <f>V529/H529*100</f>
        <v>0</v>
      </c>
      <c r="X529" s="66">
        <f>SUM(X527:X528)</f>
        <v>0</v>
      </c>
      <c r="Y529" s="67">
        <f>X529/H529*100</f>
        <v>0</v>
      </c>
      <c r="Z529" s="66">
        <f>SUM(Z527:Z528)</f>
        <v>0</v>
      </c>
      <c r="AA529" s="67">
        <f>Z529/H529*100</f>
        <v>0</v>
      </c>
      <c r="AB529" s="66">
        <f>SUM(AB527:AB528)</f>
        <v>2</v>
      </c>
      <c r="AC529" s="67">
        <f>AB529/H529*100</f>
        <v>0.3656307129798903</v>
      </c>
    </row>
    <row r="530" spans="1:29" ht="13.5" thickTop="1"/>
    <row r="545" spans="1:31" ht="26.25">
      <c r="A545" s="859" t="s">
        <v>2405</v>
      </c>
      <c r="B545" s="859"/>
      <c r="C545" s="859"/>
      <c r="D545" s="859"/>
      <c r="E545" s="859"/>
      <c r="F545" s="859"/>
      <c r="G545" s="859"/>
      <c r="H545" s="859"/>
      <c r="I545" s="859"/>
      <c r="J545" s="859"/>
      <c r="K545" s="859"/>
      <c r="L545" s="859"/>
      <c r="M545" s="859"/>
      <c r="N545" s="859"/>
      <c r="O545" s="859"/>
      <c r="P545" s="859"/>
      <c r="Q545" s="859"/>
      <c r="R545" s="859"/>
      <c r="S545" s="859"/>
      <c r="T545" s="859"/>
      <c r="U545" s="859"/>
      <c r="V545" s="859"/>
      <c r="W545" s="859"/>
      <c r="X545" s="859"/>
      <c r="Y545" s="859"/>
      <c r="Z545" s="859"/>
      <c r="AA545" s="859"/>
      <c r="AB545" s="859"/>
      <c r="AC545" s="859"/>
    </row>
    <row r="546" spans="1:31" ht="23.25">
      <c r="A546" s="810" t="s">
        <v>133</v>
      </c>
      <c r="B546" s="810"/>
      <c r="C546" s="810"/>
      <c r="D546" s="810"/>
      <c r="E546" s="810"/>
      <c r="F546" s="810"/>
      <c r="G546" s="810"/>
      <c r="H546" s="810"/>
      <c r="I546" s="810"/>
      <c r="J546" s="810"/>
      <c r="K546" s="810"/>
      <c r="L546" s="810"/>
      <c r="M546" s="810"/>
      <c r="N546" s="810"/>
      <c r="O546" s="810"/>
      <c r="P546" s="810"/>
      <c r="Q546" s="810"/>
      <c r="R546" s="810"/>
      <c r="S546" s="810"/>
      <c r="T546" s="810"/>
      <c r="U546" s="810"/>
      <c r="V546" s="810"/>
      <c r="W546" s="810"/>
      <c r="X546" s="810"/>
      <c r="Y546" s="810"/>
      <c r="Z546" s="810"/>
      <c r="AA546" s="810"/>
      <c r="AB546" s="810"/>
      <c r="AC546" s="810"/>
    </row>
    <row r="547" spans="1:31" ht="23.25">
      <c r="A547" s="453"/>
      <c r="B547" s="453"/>
      <c r="C547" s="453"/>
      <c r="D547" s="453"/>
      <c r="E547" s="453"/>
      <c r="F547" s="453"/>
      <c r="G547" s="295"/>
      <c r="H547" s="295"/>
      <c r="I547" s="453"/>
      <c r="J547" s="295"/>
      <c r="K547" s="453"/>
      <c r="L547" s="295"/>
      <c r="M547" s="453"/>
      <c r="N547" s="295"/>
      <c r="O547" s="453"/>
      <c r="P547" s="295"/>
      <c r="Q547" s="453"/>
      <c r="R547" s="295"/>
      <c r="S547" s="453"/>
      <c r="T547" s="295"/>
      <c r="U547" s="453"/>
      <c r="V547" s="295"/>
      <c r="W547" s="453"/>
      <c r="X547" s="295"/>
      <c r="Y547" s="453"/>
      <c r="Z547" s="295"/>
      <c r="AA547" s="453"/>
      <c r="AB547" s="295"/>
      <c r="AC547" s="453"/>
    </row>
    <row r="548" spans="1:31" ht="23.25">
      <c r="A548" s="55"/>
      <c r="B548" s="863" t="s">
        <v>747</v>
      </c>
      <c r="C548" s="863"/>
      <c r="D548" s="863"/>
      <c r="E548" s="863"/>
      <c r="F548" s="863"/>
      <c r="G548" s="863"/>
      <c r="H548" s="863"/>
      <c r="I548" s="863"/>
      <c r="J548" s="863"/>
      <c r="K548" s="863"/>
      <c r="L548" s="863"/>
      <c r="M548" s="863"/>
      <c r="N548" s="863"/>
      <c r="O548" s="863"/>
      <c r="P548" s="863"/>
      <c r="Q548" s="863"/>
      <c r="R548" s="863"/>
      <c r="S548" s="863"/>
      <c r="T548" s="863"/>
      <c r="U548" s="863"/>
      <c r="V548" s="863"/>
      <c r="W548" s="863"/>
      <c r="X548" s="863"/>
      <c r="Y548" s="863"/>
      <c r="Z548" s="863"/>
      <c r="AA548" s="863"/>
      <c r="AB548" s="863"/>
      <c r="AC548" s="863"/>
    </row>
    <row r="549" spans="1:31" ht="23.25">
      <c r="A549" s="55"/>
      <c r="B549" s="454" t="s">
        <v>917</v>
      </c>
      <c r="C549" s="453"/>
      <c r="D549" s="453"/>
      <c r="E549" s="453"/>
      <c r="F549" s="453"/>
      <c r="G549" s="557"/>
      <c r="H549" s="557"/>
      <c r="I549" s="454"/>
      <c r="J549" s="295"/>
      <c r="K549" s="453"/>
      <c r="L549" s="295"/>
      <c r="M549" s="453"/>
      <c r="N549" s="295"/>
      <c r="O549" s="453"/>
      <c r="P549" s="295"/>
      <c r="Q549" s="453"/>
      <c r="R549" s="295"/>
      <c r="S549" s="453"/>
      <c r="T549" s="295"/>
      <c r="U549" s="453"/>
      <c r="V549" s="295"/>
      <c r="W549" s="453"/>
      <c r="X549" s="295"/>
      <c r="Y549" s="453"/>
      <c r="Z549" s="295"/>
      <c r="AA549" s="453"/>
      <c r="AB549" s="295"/>
      <c r="AC549" s="453"/>
    </row>
    <row r="550" spans="1:31" ht="23.25">
      <c r="A550" s="55"/>
      <c r="B550" s="810" t="s">
        <v>888</v>
      </c>
      <c r="C550" s="810"/>
      <c r="D550" s="810"/>
      <c r="E550" s="810"/>
      <c r="F550" s="453"/>
      <c r="G550" s="295"/>
      <c r="H550" s="295"/>
      <c r="I550" s="453"/>
      <c r="J550" s="295"/>
      <c r="K550" s="453"/>
      <c r="L550" s="295"/>
      <c r="M550" s="453"/>
      <c r="N550" s="295"/>
      <c r="O550" s="453"/>
      <c r="P550" s="295"/>
      <c r="Q550" s="453"/>
      <c r="R550" s="295"/>
      <c r="S550" s="453"/>
      <c r="T550" s="295"/>
      <c r="U550" s="453"/>
      <c r="V550" s="295"/>
      <c r="W550" s="453"/>
      <c r="X550" s="295"/>
      <c r="Y550" s="453"/>
      <c r="Z550" s="295"/>
      <c r="AA550" s="453"/>
      <c r="AB550" s="295"/>
      <c r="AC550" s="453"/>
    </row>
    <row r="551" spans="1:31" ht="23.25">
      <c r="A551" s="55"/>
      <c r="B551" s="453"/>
      <c r="C551" s="453"/>
      <c r="D551" s="453"/>
      <c r="E551" s="453"/>
      <c r="F551" s="453"/>
      <c r="G551" s="295"/>
      <c r="H551" s="295"/>
      <c r="I551" s="453"/>
      <c r="J551" s="295"/>
      <c r="K551" s="453"/>
      <c r="L551" s="295"/>
      <c r="M551" s="453"/>
      <c r="N551" s="295"/>
      <c r="O551" s="453"/>
      <c r="P551" s="295"/>
      <c r="Q551" s="453"/>
      <c r="R551" s="295"/>
      <c r="S551" s="453"/>
      <c r="T551" s="295"/>
      <c r="U551" s="453"/>
      <c r="V551" s="295"/>
      <c r="W551" s="453"/>
      <c r="X551" s="295"/>
      <c r="Y551" s="453"/>
      <c r="Z551" s="295"/>
      <c r="AA551" s="453"/>
      <c r="AB551" s="295"/>
      <c r="AC551" s="453"/>
    </row>
    <row r="552" spans="1:31" ht="18" customHeight="1">
      <c r="A552" s="740" t="s">
        <v>940</v>
      </c>
      <c r="B552" s="740" t="s">
        <v>941</v>
      </c>
      <c r="C552" s="740" t="s">
        <v>942</v>
      </c>
      <c r="D552" s="740" t="s">
        <v>944</v>
      </c>
      <c r="E552" s="740" t="s">
        <v>945</v>
      </c>
      <c r="F552" s="740" t="s">
        <v>1139</v>
      </c>
      <c r="G552" s="743" t="s">
        <v>946</v>
      </c>
      <c r="H552" s="840" t="s">
        <v>947</v>
      </c>
      <c r="I552" s="838" t="s">
        <v>948</v>
      </c>
      <c r="J552" s="765" t="s">
        <v>928</v>
      </c>
      <c r="K552" s="766"/>
      <c r="L552" s="751" t="s">
        <v>929</v>
      </c>
      <c r="M552" s="764"/>
      <c r="N552" s="764"/>
      <c r="O552" s="764"/>
      <c r="P552" s="764"/>
      <c r="Q552" s="764"/>
      <c r="R552" s="764"/>
      <c r="S552" s="764"/>
      <c r="T552" s="764"/>
      <c r="U552" s="764"/>
      <c r="V552" s="764"/>
      <c r="W552" s="764"/>
      <c r="X552" s="764"/>
      <c r="Y552" s="764"/>
      <c r="Z552" s="764"/>
      <c r="AA552" s="764"/>
      <c r="AB552" s="764"/>
      <c r="AC552" s="752"/>
    </row>
    <row r="553" spans="1:31" ht="18">
      <c r="A553" s="741"/>
      <c r="B553" s="741"/>
      <c r="C553" s="741"/>
      <c r="D553" s="741"/>
      <c r="E553" s="741"/>
      <c r="F553" s="816"/>
      <c r="G553" s="744"/>
      <c r="H553" s="841"/>
      <c r="I553" s="839"/>
      <c r="J553" s="767"/>
      <c r="K553" s="768"/>
      <c r="L553" s="808" t="s">
        <v>930</v>
      </c>
      <c r="M553" s="809"/>
      <c r="N553" s="808" t="s">
        <v>931</v>
      </c>
      <c r="O553" s="809"/>
      <c r="P553" s="808" t="s">
        <v>932</v>
      </c>
      <c r="Q553" s="809"/>
      <c r="R553" s="808" t="s">
        <v>933</v>
      </c>
      <c r="S553" s="809"/>
      <c r="T553" s="808" t="s">
        <v>934</v>
      </c>
      <c r="U553" s="809"/>
      <c r="V553" s="808" t="s">
        <v>935</v>
      </c>
      <c r="W553" s="809"/>
      <c r="X553" s="808" t="s">
        <v>936</v>
      </c>
      <c r="Y553" s="809"/>
      <c r="Z553" s="808" t="s">
        <v>950</v>
      </c>
      <c r="AA553" s="809"/>
      <c r="AB553" s="808" t="s">
        <v>951</v>
      </c>
      <c r="AC553" s="809"/>
    </row>
    <row r="554" spans="1:31" ht="54" customHeight="1">
      <c r="A554" s="742"/>
      <c r="B554" s="742"/>
      <c r="C554" s="742"/>
      <c r="D554" s="742"/>
      <c r="E554" s="742"/>
      <c r="F554" s="817"/>
      <c r="G554" s="745"/>
      <c r="H554" s="449" t="s">
        <v>126</v>
      </c>
      <c r="I554" s="451" t="s">
        <v>938</v>
      </c>
      <c r="J554" s="416" t="s">
        <v>937</v>
      </c>
      <c r="K554" s="65" t="s">
        <v>949</v>
      </c>
      <c r="L554" s="416" t="s">
        <v>937</v>
      </c>
      <c r="M554" s="65" t="s">
        <v>949</v>
      </c>
      <c r="N554" s="416" t="s">
        <v>937</v>
      </c>
      <c r="O554" s="65" t="s">
        <v>949</v>
      </c>
      <c r="P554" s="416" t="s">
        <v>937</v>
      </c>
      <c r="Q554" s="65" t="s">
        <v>949</v>
      </c>
      <c r="R554" s="416" t="s">
        <v>937</v>
      </c>
      <c r="S554" s="65" t="s">
        <v>949</v>
      </c>
      <c r="T554" s="416" t="s">
        <v>937</v>
      </c>
      <c r="U554" s="65" t="s">
        <v>949</v>
      </c>
      <c r="V554" s="416" t="s">
        <v>937</v>
      </c>
      <c r="W554" s="65" t="s">
        <v>949</v>
      </c>
      <c r="X554" s="416" t="s">
        <v>937</v>
      </c>
      <c r="Y554" s="65" t="s">
        <v>949</v>
      </c>
      <c r="Z554" s="416" t="s">
        <v>937</v>
      </c>
      <c r="AA554" s="65" t="s">
        <v>949</v>
      </c>
      <c r="AB554" s="416" t="s">
        <v>937</v>
      </c>
      <c r="AC554" s="65" t="s">
        <v>949</v>
      </c>
    </row>
    <row r="555" spans="1:31" ht="18.75" thickBot="1">
      <c r="A555" s="32">
        <v>1</v>
      </c>
      <c r="B555" s="51" t="s">
        <v>889</v>
      </c>
      <c r="C555" s="200" t="s">
        <v>890</v>
      </c>
      <c r="D555" s="200" t="s">
        <v>891</v>
      </c>
      <c r="E555" s="200" t="s">
        <v>892</v>
      </c>
      <c r="F555" s="32" t="s">
        <v>893</v>
      </c>
      <c r="G555" s="160"/>
      <c r="H555" s="160"/>
      <c r="I555" s="667"/>
      <c r="J555" s="527"/>
      <c r="K555" s="667"/>
      <c r="L555" s="668"/>
      <c r="M555" s="667"/>
      <c r="N555" s="668"/>
      <c r="O555" s="667"/>
      <c r="P555" s="668"/>
      <c r="Q555" s="667"/>
      <c r="R555" s="668"/>
      <c r="S555" s="667"/>
      <c r="T555" s="668"/>
      <c r="U555" s="667"/>
      <c r="V555" s="668"/>
      <c r="W555" s="667"/>
      <c r="X555" s="668"/>
      <c r="Y555" s="667"/>
      <c r="Z555" s="668"/>
      <c r="AA555" s="667"/>
      <c r="AB555" s="668"/>
      <c r="AC555" s="667"/>
      <c r="AD555" s="5">
        <v>1</v>
      </c>
      <c r="AE555" s="5">
        <v>0</v>
      </c>
    </row>
    <row r="556" spans="1:31" ht="19.5" thickTop="1" thickBot="1">
      <c r="A556" s="769" t="s">
        <v>123</v>
      </c>
      <c r="B556" s="771"/>
      <c r="C556" s="771"/>
      <c r="D556" s="771"/>
      <c r="E556" s="771"/>
      <c r="F556" s="772"/>
      <c r="G556" s="660"/>
      <c r="H556" s="660"/>
      <c r="I556" s="669"/>
      <c r="J556" s="660"/>
      <c r="K556" s="669"/>
      <c r="L556" s="660"/>
      <c r="M556" s="669"/>
      <c r="N556" s="660"/>
      <c r="O556" s="669"/>
      <c r="P556" s="660"/>
      <c r="Q556" s="669"/>
      <c r="R556" s="660"/>
      <c r="S556" s="669"/>
      <c r="T556" s="660"/>
      <c r="U556" s="669"/>
      <c r="V556" s="660"/>
      <c r="W556" s="669"/>
      <c r="X556" s="660"/>
      <c r="Y556" s="669"/>
      <c r="Z556" s="660"/>
      <c r="AA556" s="669"/>
      <c r="AB556" s="660"/>
      <c r="AC556" s="669"/>
    </row>
    <row r="557" spans="1:31" ht="13.5" thickTop="1"/>
    <row r="572" spans="1:29" ht="26.25">
      <c r="A572" s="859" t="s">
        <v>2405</v>
      </c>
      <c r="B572" s="859"/>
      <c r="C572" s="859"/>
      <c r="D572" s="859"/>
      <c r="E572" s="859"/>
      <c r="F572" s="859"/>
      <c r="G572" s="859"/>
      <c r="H572" s="859"/>
      <c r="I572" s="859"/>
      <c r="J572" s="859"/>
      <c r="K572" s="859"/>
      <c r="L572" s="859"/>
      <c r="M572" s="859"/>
      <c r="N572" s="859"/>
      <c r="O572" s="859"/>
      <c r="P572" s="859"/>
      <c r="Q572" s="859"/>
      <c r="R572" s="859"/>
      <c r="S572" s="859"/>
      <c r="T572" s="859"/>
      <c r="U572" s="859"/>
      <c r="V572" s="859"/>
      <c r="W572" s="859"/>
      <c r="X572" s="859"/>
      <c r="Y572" s="859"/>
      <c r="Z572" s="859"/>
      <c r="AA572" s="859"/>
      <c r="AB572" s="859"/>
      <c r="AC572" s="859"/>
    </row>
    <row r="573" spans="1:29" ht="23.25">
      <c r="A573" s="810" t="s">
        <v>133</v>
      </c>
      <c r="B573" s="810"/>
      <c r="C573" s="810"/>
      <c r="D573" s="810"/>
      <c r="E573" s="810"/>
      <c r="F573" s="810"/>
      <c r="G573" s="810"/>
      <c r="H573" s="810"/>
      <c r="I573" s="810"/>
      <c r="J573" s="810"/>
      <c r="K573" s="810"/>
      <c r="L573" s="810"/>
      <c r="M573" s="810"/>
      <c r="N573" s="810"/>
      <c r="O573" s="810"/>
      <c r="P573" s="810"/>
      <c r="Q573" s="810"/>
      <c r="R573" s="810"/>
      <c r="S573" s="810"/>
      <c r="T573" s="810"/>
      <c r="U573" s="810"/>
      <c r="V573" s="810"/>
      <c r="W573" s="810"/>
      <c r="X573" s="810"/>
      <c r="Y573" s="810"/>
      <c r="Z573" s="810"/>
      <c r="AA573" s="810"/>
      <c r="AB573" s="810"/>
      <c r="AC573" s="810"/>
    </row>
    <row r="574" spans="1:29" ht="23.25">
      <c r="A574" s="453"/>
      <c r="B574" s="453"/>
      <c r="C574" s="453"/>
      <c r="D574" s="453"/>
      <c r="E574" s="453"/>
      <c r="F574" s="453"/>
      <c r="G574" s="295"/>
      <c r="H574" s="295"/>
      <c r="I574" s="453"/>
      <c r="J574" s="295"/>
      <c r="K574" s="453"/>
      <c r="L574" s="295"/>
      <c r="M574" s="453"/>
      <c r="N574" s="295"/>
      <c r="O574" s="453"/>
      <c r="P574" s="295"/>
      <c r="Q574" s="453"/>
      <c r="R574" s="295"/>
      <c r="S574" s="453"/>
      <c r="T574" s="295"/>
      <c r="U574" s="453"/>
      <c r="V574" s="295"/>
      <c r="W574" s="453"/>
      <c r="X574" s="295"/>
      <c r="Y574" s="453"/>
      <c r="Z574" s="295"/>
      <c r="AA574" s="453"/>
      <c r="AB574" s="295"/>
      <c r="AC574" s="453"/>
    </row>
    <row r="575" spans="1:29" ht="23.25">
      <c r="A575" s="55"/>
      <c r="B575" s="863" t="s">
        <v>747</v>
      </c>
      <c r="C575" s="863"/>
      <c r="D575" s="863"/>
      <c r="E575" s="863"/>
      <c r="F575" s="863"/>
      <c r="G575" s="863"/>
      <c r="H575" s="863"/>
      <c r="I575" s="863"/>
      <c r="J575" s="863"/>
      <c r="K575" s="863"/>
      <c r="L575" s="863"/>
      <c r="M575" s="863"/>
      <c r="N575" s="863"/>
      <c r="O575" s="863"/>
      <c r="P575" s="863"/>
      <c r="Q575" s="863"/>
      <c r="R575" s="863"/>
      <c r="S575" s="863"/>
      <c r="T575" s="863"/>
      <c r="U575" s="863"/>
      <c r="V575" s="863"/>
      <c r="W575" s="863"/>
      <c r="X575" s="863"/>
      <c r="Y575" s="863"/>
      <c r="Z575" s="863"/>
      <c r="AA575" s="863"/>
      <c r="AB575" s="863"/>
      <c r="AC575" s="863"/>
    </row>
    <row r="576" spans="1:29" ht="23.25">
      <c r="A576" s="55"/>
      <c r="B576" s="454" t="s">
        <v>918</v>
      </c>
      <c r="C576" s="453"/>
      <c r="D576" s="453"/>
      <c r="E576" s="453"/>
      <c r="F576" s="453"/>
      <c r="G576" s="557"/>
      <c r="H576" s="557"/>
      <c r="I576" s="454"/>
      <c r="J576" s="295"/>
      <c r="K576" s="453"/>
      <c r="L576" s="295"/>
      <c r="M576" s="453"/>
      <c r="N576" s="295"/>
      <c r="O576" s="453"/>
      <c r="P576" s="295"/>
      <c r="Q576" s="453"/>
      <c r="R576" s="295"/>
      <c r="S576" s="453"/>
      <c r="T576" s="295"/>
      <c r="U576" s="453"/>
      <c r="V576" s="295"/>
      <c r="W576" s="453"/>
      <c r="X576" s="295"/>
      <c r="Y576" s="453"/>
      <c r="Z576" s="295"/>
      <c r="AA576" s="453"/>
      <c r="AB576" s="295"/>
      <c r="AC576" s="453"/>
    </row>
    <row r="577" spans="1:31" ht="23.25">
      <c r="A577" s="55"/>
      <c r="B577" s="810" t="s">
        <v>894</v>
      </c>
      <c r="C577" s="810"/>
      <c r="D577" s="810"/>
      <c r="E577" s="810"/>
      <c r="F577" s="453"/>
      <c r="G577" s="295"/>
      <c r="H577" s="295"/>
      <c r="I577" s="453"/>
      <c r="J577" s="295"/>
      <c r="K577" s="453"/>
      <c r="L577" s="295"/>
      <c r="M577" s="453"/>
      <c r="N577" s="295"/>
      <c r="O577" s="453"/>
      <c r="P577" s="295"/>
      <c r="Q577" s="453"/>
      <c r="R577" s="295"/>
      <c r="S577" s="453"/>
      <c r="T577" s="295"/>
      <c r="U577" s="453"/>
      <c r="V577" s="295"/>
      <c r="W577" s="453"/>
      <c r="X577" s="295"/>
      <c r="Y577" s="453"/>
      <c r="Z577" s="295"/>
      <c r="AA577" s="453"/>
      <c r="AB577" s="295"/>
      <c r="AC577" s="453"/>
    </row>
    <row r="578" spans="1:31" ht="23.25">
      <c r="A578" s="55"/>
      <c r="B578" s="453"/>
      <c r="C578" s="453"/>
      <c r="D578" s="453"/>
      <c r="E578" s="453"/>
      <c r="F578" s="453"/>
      <c r="G578" s="295"/>
      <c r="H578" s="295"/>
      <c r="I578" s="453"/>
      <c r="J578" s="295"/>
      <c r="K578" s="453"/>
      <c r="L578" s="295"/>
      <c r="M578" s="453"/>
      <c r="N578" s="295"/>
      <c r="O578" s="453"/>
      <c r="P578" s="295"/>
      <c r="Q578" s="453"/>
      <c r="R578" s="295"/>
      <c r="S578" s="453"/>
      <c r="T578" s="295"/>
      <c r="U578" s="453"/>
      <c r="V578" s="295"/>
      <c r="W578" s="453"/>
      <c r="X578" s="295"/>
      <c r="Y578" s="453"/>
      <c r="Z578" s="295"/>
      <c r="AA578" s="453"/>
      <c r="AB578" s="295"/>
      <c r="AC578" s="453"/>
    </row>
    <row r="579" spans="1:31" ht="18" customHeight="1">
      <c r="A579" s="740" t="s">
        <v>940</v>
      </c>
      <c r="B579" s="740" t="s">
        <v>941</v>
      </c>
      <c r="C579" s="740" t="s">
        <v>942</v>
      </c>
      <c r="D579" s="740" t="s">
        <v>944</v>
      </c>
      <c r="E579" s="740" t="s">
        <v>945</v>
      </c>
      <c r="F579" s="740" t="s">
        <v>1139</v>
      </c>
      <c r="G579" s="743" t="s">
        <v>946</v>
      </c>
      <c r="H579" s="840" t="s">
        <v>947</v>
      </c>
      <c r="I579" s="838" t="s">
        <v>948</v>
      </c>
      <c r="J579" s="765" t="s">
        <v>928</v>
      </c>
      <c r="K579" s="766"/>
      <c r="L579" s="751" t="s">
        <v>929</v>
      </c>
      <c r="M579" s="764"/>
      <c r="N579" s="764"/>
      <c r="O579" s="764"/>
      <c r="P579" s="764"/>
      <c r="Q579" s="764"/>
      <c r="R579" s="764"/>
      <c r="S579" s="764"/>
      <c r="T579" s="764"/>
      <c r="U579" s="764"/>
      <c r="V579" s="764"/>
      <c r="W579" s="764"/>
      <c r="X579" s="764"/>
      <c r="Y579" s="764"/>
      <c r="Z579" s="764"/>
      <c r="AA579" s="764"/>
      <c r="AB579" s="764"/>
      <c r="AC579" s="752"/>
    </row>
    <row r="580" spans="1:31" ht="18">
      <c r="A580" s="741"/>
      <c r="B580" s="741"/>
      <c r="C580" s="741"/>
      <c r="D580" s="741"/>
      <c r="E580" s="741"/>
      <c r="F580" s="816"/>
      <c r="G580" s="744"/>
      <c r="H580" s="841"/>
      <c r="I580" s="839"/>
      <c r="J580" s="767"/>
      <c r="K580" s="768"/>
      <c r="L580" s="808" t="s">
        <v>930</v>
      </c>
      <c r="M580" s="809"/>
      <c r="N580" s="808" t="s">
        <v>931</v>
      </c>
      <c r="O580" s="809"/>
      <c r="P580" s="808" t="s">
        <v>932</v>
      </c>
      <c r="Q580" s="809"/>
      <c r="R580" s="808" t="s">
        <v>933</v>
      </c>
      <c r="S580" s="809"/>
      <c r="T580" s="808" t="s">
        <v>934</v>
      </c>
      <c r="U580" s="809"/>
      <c r="V580" s="808" t="s">
        <v>935</v>
      </c>
      <c r="W580" s="809"/>
      <c r="X580" s="808" t="s">
        <v>936</v>
      </c>
      <c r="Y580" s="809"/>
      <c r="Z580" s="808" t="s">
        <v>950</v>
      </c>
      <c r="AA580" s="809"/>
      <c r="AB580" s="808" t="s">
        <v>951</v>
      </c>
      <c r="AC580" s="809"/>
    </row>
    <row r="581" spans="1:31" ht="54" customHeight="1">
      <c r="A581" s="742"/>
      <c r="B581" s="742"/>
      <c r="C581" s="742"/>
      <c r="D581" s="742"/>
      <c r="E581" s="742"/>
      <c r="F581" s="817"/>
      <c r="G581" s="745"/>
      <c r="H581" s="449" t="s">
        <v>126</v>
      </c>
      <c r="I581" s="451" t="s">
        <v>938</v>
      </c>
      <c r="J581" s="416" t="s">
        <v>937</v>
      </c>
      <c r="K581" s="65" t="s">
        <v>949</v>
      </c>
      <c r="L581" s="416" t="s">
        <v>937</v>
      </c>
      <c r="M581" s="65" t="s">
        <v>949</v>
      </c>
      <c r="N581" s="416" t="s">
        <v>937</v>
      </c>
      <c r="O581" s="65" t="s">
        <v>949</v>
      </c>
      <c r="P581" s="416" t="s">
        <v>937</v>
      </c>
      <c r="Q581" s="65" t="s">
        <v>949</v>
      </c>
      <c r="R581" s="416" t="s">
        <v>937</v>
      </c>
      <c r="S581" s="65" t="s">
        <v>949</v>
      </c>
      <c r="T581" s="416" t="s">
        <v>937</v>
      </c>
      <c r="U581" s="65" t="s">
        <v>949</v>
      </c>
      <c r="V581" s="416" t="s">
        <v>937</v>
      </c>
      <c r="W581" s="65" t="s">
        <v>949</v>
      </c>
      <c r="X581" s="416" t="s">
        <v>937</v>
      </c>
      <c r="Y581" s="65" t="s">
        <v>949</v>
      </c>
      <c r="Z581" s="416" t="s">
        <v>937</v>
      </c>
      <c r="AA581" s="65" t="s">
        <v>949</v>
      </c>
      <c r="AB581" s="416" t="s">
        <v>937</v>
      </c>
      <c r="AC581" s="65" t="s">
        <v>949</v>
      </c>
    </row>
    <row r="582" spans="1:31" s="17" customFormat="1" ht="18.75" thickBot="1">
      <c r="A582" s="655">
        <v>1</v>
      </c>
      <c r="B582" s="652" t="s">
        <v>895</v>
      </c>
      <c r="C582" s="655" t="s">
        <v>896</v>
      </c>
      <c r="D582" s="655" t="s">
        <v>896</v>
      </c>
      <c r="E582" s="655" t="s">
        <v>958</v>
      </c>
      <c r="F582" s="655" t="s">
        <v>1532</v>
      </c>
      <c r="G582" s="158">
        <v>567</v>
      </c>
      <c r="H582" s="158">
        <v>112</v>
      </c>
      <c r="I582" s="26">
        <f>H582*100/G582</f>
        <v>19.753086419753085</v>
      </c>
      <c r="J582" s="27">
        <v>13</v>
      </c>
      <c r="K582" s="26">
        <f>J582*100/H582</f>
        <v>11.607142857142858</v>
      </c>
      <c r="L582" s="23">
        <v>4</v>
      </c>
      <c r="M582" s="26">
        <f>L582*100/H582</f>
        <v>3.5714285714285716</v>
      </c>
      <c r="N582" s="23">
        <v>4</v>
      </c>
      <c r="O582" s="26">
        <f>N582*100/H582</f>
        <v>3.5714285714285716</v>
      </c>
      <c r="P582" s="23">
        <v>5</v>
      </c>
      <c r="Q582" s="26">
        <f>P582*100/H582</f>
        <v>4.4642857142857144</v>
      </c>
      <c r="R582" s="23">
        <v>0</v>
      </c>
      <c r="S582" s="26">
        <f>R582*100/H582</f>
        <v>0</v>
      </c>
      <c r="T582" s="23">
        <v>0</v>
      </c>
      <c r="U582" s="26">
        <f>T582*100/H582</f>
        <v>0</v>
      </c>
      <c r="V582" s="23">
        <v>0</v>
      </c>
      <c r="W582" s="26">
        <f>V582*100/H582</f>
        <v>0</v>
      </c>
      <c r="X582" s="23">
        <v>0</v>
      </c>
      <c r="Y582" s="26">
        <f>X582*100/H582</f>
        <v>0</v>
      </c>
      <c r="Z582" s="28">
        <v>0</v>
      </c>
      <c r="AA582" s="26">
        <f>Z582*100/H582</f>
        <v>0</v>
      </c>
      <c r="AB582" s="28">
        <v>0</v>
      </c>
      <c r="AC582" s="26">
        <f>AB582*100/H582</f>
        <v>0</v>
      </c>
      <c r="AD582" s="17">
        <v>1</v>
      </c>
      <c r="AE582" s="17">
        <v>1</v>
      </c>
    </row>
    <row r="583" spans="1:31" ht="19.5" thickTop="1" thickBot="1">
      <c r="A583" s="847" t="s">
        <v>123</v>
      </c>
      <c r="B583" s="770"/>
      <c r="C583" s="770"/>
      <c r="D583" s="770"/>
      <c r="E583" s="770"/>
      <c r="F583" s="848"/>
      <c r="G583" s="66">
        <f>SUM(G582)</f>
        <v>567</v>
      </c>
      <c r="H583" s="66">
        <f>SUM(H568:H582)</f>
        <v>112</v>
      </c>
      <c r="I583" s="67">
        <f>H583/G583*100</f>
        <v>19.753086419753085</v>
      </c>
      <c r="J583" s="66">
        <f>SUM(J582)</f>
        <v>13</v>
      </c>
      <c r="K583" s="67">
        <f>J583/H583*100</f>
        <v>11.607142857142858</v>
      </c>
      <c r="L583" s="66">
        <f>SUM(L582)</f>
        <v>4</v>
      </c>
      <c r="M583" s="67">
        <f>L583/H583*100</f>
        <v>3.5714285714285712</v>
      </c>
      <c r="N583" s="66">
        <f>SUM(N582)</f>
        <v>4</v>
      </c>
      <c r="O583" s="67">
        <f>N583/H583*100</f>
        <v>3.5714285714285712</v>
      </c>
      <c r="P583" s="66">
        <f>SUM(P582)</f>
        <v>5</v>
      </c>
      <c r="Q583" s="67">
        <f>P583/H583*100</f>
        <v>4.4642857142857144</v>
      </c>
      <c r="R583" s="66">
        <f>SUM(R582)</f>
        <v>0</v>
      </c>
      <c r="S583" s="67">
        <f>R583/H583*100</f>
        <v>0</v>
      </c>
      <c r="T583" s="66">
        <f>SUM(T582)</f>
        <v>0</v>
      </c>
      <c r="U583" s="67">
        <f>T583/H583*100</f>
        <v>0</v>
      </c>
      <c r="V583" s="66">
        <f>SUM(V582)</f>
        <v>0</v>
      </c>
      <c r="W583" s="67">
        <f>V583/H583*100</f>
        <v>0</v>
      </c>
      <c r="X583" s="66">
        <f>SUM(X582)</f>
        <v>0</v>
      </c>
      <c r="Y583" s="67">
        <f>X583/H583*100</f>
        <v>0</v>
      </c>
      <c r="Z583" s="66">
        <f>SUM(Z582)</f>
        <v>0</v>
      </c>
      <c r="AA583" s="67">
        <f>Z583/H583*100</f>
        <v>0</v>
      </c>
      <c r="AB583" s="66">
        <f>SUM(AB582)</f>
        <v>0</v>
      </c>
      <c r="AC583" s="67">
        <f>AB583/H583*100</f>
        <v>0</v>
      </c>
    </row>
    <row r="584" spans="1:31" ht="13.5" thickTop="1"/>
    <row r="598" spans="1:31" ht="26.25">
      <c r="A598" s="859" t="s">
        <v>2405</v>
      </c>
      <c r="B598" s="859"/>
      <c r="C598" s="859"/>
      <c r="D598" s="859"/>
      <c r="E598" s="859"/>
      <c r="F598" s="859"/>
      <c r="G598" s="859"/>
      <c r="H598" s="859"/>
      <c r="I598" s="859"/>
      <c r="J598" s="859"/>
      <c r="K598" s="859"/>
      <c r="L598" s="859"/>
      <c r="M598" s="859"/>
      <c r="N598" s="859"/>
      <c r="O598" s="859"/>
      <c r="P598" s="859"/>
      <c r="Q598" s="859"/>
      <c r="R598" s="859"/>
      <c r="S598" s="859"/>
      <c r="T598" s="859"/>
      <c r="U598" s="859"/>
      <c r="V598" s="859"/>
      <c r="W598" s="859"/>
      <c r="X598" s="859"/>
      <c r="Y598" s="859"/>
      <c r="Z598" s="859"/>
      <c r="AA598" s="859"/>
      <c r="AB598" s="859"/>
      <c r="AC598" s="859"/>
    </row>
    <row r="599" spans="1:31" ht="23.25">
      <c r="A599" s="810" t="s">
        <v>133</v>
      </c>
      <c r="B599" s="810"/>
      <c r="C599" s="810"/>
      <c r="D599" s="810"/>
      <c r="E599" s="810"/>
      <c r="F599" s="810"/>
      <c r="G599" s="810"/>
      <c r="H599" s="810"/>
      <c r="I599" s="810"/>
      <c r="J599" s="810"/>
      <c r="K599" s="810"/>
      <c r="L599" s="810"/>
      <c r="M599" s="810"/>
      <c r="N599" s="810"/>
      <c r="O599" s="810"/>
      <c r="P599" s="810"/>
      <c r="Q599" s="810"/>
      <c r="R599" s="810"/>
      <c r="S599" s="810"/>
      <c r="T599" s="810"/>
      <c r="U599" s="810"/>
      <c r="V599" s="810"/>
      <c r="W599" s="810"/>
      <c r="X599" s="810"/>
      <c r="Y599" s="810"/>
      <c r="Z599" s="810"/>
      <c r="AA599" s="810"/>
      <c r="AB599" s="810"/>
      <c r="AC599" s="810"/>
    </row>
    <row r="600" spans="1:31" ht="23.25">
      <c r="A600" s="453"/>
      <c r="B600" s="453"/>
      <c r="C600" s="453"/>
      <c r="D600" s="453"/>
      <c r="E600" s="453"/>
      <c r="F600" s="453"/>
      <c r="G600" s="295"/>
      <c r="H600" s="295"/>
      <c r="I600" s="453"/>
      <c r="J600" s="295"/>
      <c r="K600" s="453"/>
      <c r="L600" s="295"/>
      <c r="M600" s="453"/>
      <c r="N600" s="295"/>
      <c r="O600" s="453"/>
      <c r="P600" s="295"/>
      <c r="Q600" s="453"/>
      <c r="R600" s="295"/>
      <c r="S600" s="453"/>
      <c r="T600" s="295"/>
      <c r="U600" s="453"/>
      <c r="V600" s="295"/>
      <c r="W600" s="453"/>
      <c r="X600" s="295"/>
      <c r="Y600" s="453"/>
      <c r="Z600" s="295"/>
      <c r="AA600" s="453"/>
      <c r="AB600" s="295"/>
      <c r="AC600" s="453"/>
    </row>
    <row r="601" spans="1:31" ht="23.25">
      <c r="A601" s="55"/>
      <c r="B601" s="863" t="s">
        <v>747</v>
      </c>
      <c r="C601" s="863"/>
      <c r="D601" s="863"/>
      <c r="E601" s="863"/>
      <c r="F601" s="863"/>
      <c r="G601" s="863"/>
      <c r="H601" s="863"/>
      <c r="I601" s="863"/>
      <c r="J601" s="863"/>
      <c r="K601" s="863"/>
      <c r="L601" s="863"/>
      <c r="M601" s="863"/>
      <c r="N601" s="863"/>
      <c r="O601" s="863"/>
      <c r="P601" s="863"/>
      <c r="Q601" s="863"/>
      <c r="R601" s="863"/>
      <c r="S601" s="863"/>
      <c r="T601" s="863"/>
      <c r="U601" s="863"/>
      <c r="V601" s="863"/>
      <c r="W601" s="863"/>
      <c r="X601" s="863"/>
      <c r="Y601" s="863"/>
      <c r="Z601" s="863"/>
      <c r="AA601" s="863"/>
      <c r="AB601" s="863"/>
      <c r="AC601" s="863"/>
    </row>
    <row r="602" spans="1:31" ht="23.25">
      <c r="A602" s="55"/>
      <c r="B602" s="454" t="s">
        <v>918</v>
      </c>
      <c r="C602" s="453"/>
      <c r="D602" s="453"/>
      <c r="E602" s="453"/>
      <c r="F602" s="453"/>
      <c r="G602" s="557"/>
      <c r="H602" s="557"/>
      <c r="I602" s="454"/>
      <c r="J602" s="295"/>
      <c r="K602" s="453"/>
      <c r="L602" s="295"/>
      <c r="M602" s="453"/>
      <c r="N602" s="295"/>
      <c r="O602" s="453"/>
      <c r="P602" s="295"/>
      <c r="Q602" s="453"/>
      <c r="R602" s="295"/>
      <c r="S602" s="453"/>
      <c r="T602" s="295"/>
      <c r="U602" s="453"/>
      <c r="V602" s="295"/>
      <c r="W602" s="453"/>
      <c r="X602" s="295"/>
      <c r="Y602" s="453"/>
      <c r="Z602" s="295"/>
      <c r="AA602" s="453"/>
      <c r="AB602" s="295"/>
      <c r="AC602" s="453"/>
    </row>
    <row r="603" spans="1:31" ht="23.25">
      <c r="A603" s="55"/>
      <c r="B603" s="810" t="s">
        <v>897</v>
      </c>
      <c r="C603" s="810"/>
      <c r="D603" s="810"/>
      <c r="E603" s="810"/>
      <c r="F603" s="453"/>
      <c r="G603" s="295"/>
      <c r="H603" s="295"/>
      <c r="I603" s="453"/>
      <c r="J603" s="295"/>
      <c r="K603" s="453"/>
      <c r="L603" s="295"/>
      <c r="M603" s="453"/>
      <c r="N603" s="295"/>
      <c r="O603" s="453"/>
      <c r="P603" s="295"/>
      <c r="Q603" s="453"/>
      <c r="R603" s="295"/>
      <c r="S603" s="453"/>
      <c r="T603" s="295"/>
      <c r="U603" s="453"/>
      <c r="V603" s="295"/>
      <c r="W603" s="453"/>
      <c r="X603" s="295"/>
      <c r="Y603" s="453"/>
      <c r="Z603" s="295"/>
      <c r="AA603" s="453"/>
      <c r="AB603" s="295"/>
      <c r="AC603" s="453"/>
    </row>
    <row r="604" spans="1:31" ht="23.25">
      <c r="A604" s="55"/>
      <c r="B604" s="453"/>
      <c r="C604" s="453"/>
      <c r="D604" s="453"/>
      <c r="E604" s="453"/>
      <c r="F604" s="453"/>
      <c r="G604" s="295"/>
      <c r="H604" s="295"/>
      <c r="I604" s="453"/>
      <c r="J604" s="295"/>
      <c r="K604" s="453"/>
      <c r="L604" s="295"/>
      <c r="M604" s="453"/>
      <c r="N604" s="295"/>
      <c r="O604" s="453"/>
      <c r="P604" s="295"/>
      <c r="Q604" s="453"/>
      <c r="R604" s="295"/>
      <c r="S604" s="453"/>
      <c r="T604" s="295"/>
      <c r="U604" s="453"/>
      <c r="V604" s="295"/>
      <c r="W604" s="453"/>
      <c r="X604" s="295"/>
      <c r="Y604" s="453"/>
      <c r="Z604" s="295"/>
      <c r="AA604" s="453"/>
      <c r="AB604" s="295"/>
      <c r="AC604" s="453"/>
    </row>
    <row r="605" spans="1:31" ht="18" customHeight="1">
      <c r="A605" s="740" t="s">
        <v>940</v>
      </c>
      <c r="B605" s="740" t="s">
        <v>941</v>
      </c>
      <c r="C605" s="740" t="s">
        <v>942</v>
      </c>
      <c r="D605" s="740" t="s">
        <v>944</v>
      </c>
      <c r="E605" s="740" t="s">
        <v>945</v>
      </c>
      <c r="F605" s="740" t="s">
        <v>1139</v>
      </c>
      <c r="G605" s="743" t="s">
        <v>946</v>
      </c>
      <c r="H605" s="840" t="s">
        <v>947</v>
      </c>
      <c r="I605" s="838" t="s">
        <v>948</v>
      </c>
      <c r="J605" s="765" t="s">
        <v>928</v>
      </c>
      <c r="K605" s="766"/>
      <c r="L605" s="751" t="s">
        <v>929</v>
      </c>
      <c r="M605" s="764"/>
      <c r="N605" s="764"/>
      <c r="O605" s="764"/>
      <c r="P605" s="764"/>
      <c r="Q605" s="764"/>
      <c r="R605" s="764"/>
      <c r="S605" s="764"/>
      <c r="T605" s="764"/>
      <c r="U605" s="764"/>
      <c r="V605" s="764"/>
      <c r="W605" s="764"/>
      <c r="X605" s="764"/>
      <c r="Y605" s="764"/>
      <c r="Z605" s="764"/>
      <c r="AA605" s="764"/>
      <c r="AB605" s="764"/>
      <c r="AC605" s="752"/>
    </row>
    <row r="606" spans="1:31" ht="18">
      <c r="A606" s="741"/>
      <c r="B606" s="741"/>
      <c r="C606" s="741"/>
      <c r="D606" s="741"/>
      <c r="E606" s="741"/>
      <c r="F606" s="816"/>
      <c r="G606" s="744"/>
      <c r="H606" s="841"/>
      <c r="I606" s="839"/>
      <c r="J606" s="767"/>
      <c r="K606" s="768"/>
      <c r="L606" s="808" t="s">
        <v>930</v>
      </c>
      <c r="M606" s="809"/>
      <c r="N606" s="808" t="s">
        <v>931</v>
      </c>
      <c r="O606" s="809"/>
      <c r="P606" s="808" t="s">
        <v>932</v>
      </c>
      <c r="Q606" s="809"/>
      <c r="R606" s="808" t="s">
        <v>933</v>
      </c>
      <c r="S606" s="809"/>
      <c r="T606" s="808" t="s">
        <v>934</v>
      </c>
      <c r="U606" s="809"/>
      <c r="V606" s="808" t="s">
        <v>935</v>
      </c>
      <c r="W606" s="809"/>
      <c r="X606" s="808" t="s">
        <v>936</v>
      </c>
      <c r="Y606" s="809"/>
      <c r="Z606" s="808" t="s">
        <v>950</v>
      </c>
      <c r="AA606" s="809"/>
      <c r="AB606" s="808" t="s">
        <v>951</v>
      </c>
      <c r="AC606" s="809"/>
    </row>
    <row r="607" spans="1:31" ht="54" customHeight="1">
      <c r="A607" s="742"/>
      <c r="B607" s="742"/>
      <c r="C607" s="742"/>
      <c r="D607" s="742"/>
      <c r="E607" s="742"/>
      <c r="F607" s="817"/>
      <c r="G607" s="745"/>
      <c r="H607" s="449" t="s">
        <v>126</v>
      </c>
      <c r="I607" s="451" t="s">
        <v>938</v>
      </c>
      <c r="J607" s="416" t="s">
        <v>937</v>
      </c>
      <c r="K607" s="65" t="s">
        <v>949</v>
      </c>
      <c r="L607" s="416" t="s">
        <v>937</v>
      </c>
      <c r="M607" s="65" t="s">
        <v>949</v>
      </c>
      <c r="N607" s="416" t="s">
        <v>937</v>
      </c>
      <c r="O607" s="65" t="s">
        <v>949</v>
      </c>
      <c r="P607" s="416" t="s">
        <v>937</v>
      </c>
      <c r="Q607" s="65" t="s">
        <v>949</v>
      </c>
      <c r="R607" s="416" t="s">
        <v>937</v>
      </c>
      <c r="S607" s="65" t="s">
        <v>949</v>
      </c>
      <c r="T607" s="416" t="s">
        <v>937</v>
      </c>
      <c r="U607" s="65" t="s">
        <v>949</v>
      </c>
      <c r="V607" s="416" t="s">
        <v>937</v>
      </c>
      <c r="W607" s="65" t="s">
        <v>949</v>
      </c>
      <c r="X607" s="416" t="s">
        <v>937</v>
      </c>
      <c r="Y607" s="65" t="s">
        <v>949</v>
      </c>
      <c r="Z607" s="416" t="s">
        <v>937</v>
      </c>
      <c r="AA607" s="65" t="s">
        <v>949</v>
      </c>
      <c r="AB607" s="416" t="s">
        <v>937</v>
      </c>
      <c r="AC607" s="65" t="s">
        <v>949</v>
      </c>
    </row>
    <row r="608" spans="1:31" s="20" customFormat="1" ht="18.75" thickBot="1">
      <c r="A608" s="32">
        <v>1</v>
      </c>
      <c r="B608" s="51" t="s">
        <v>898</v>
      </c>
      <c r="C608" s="200" t="s">
        <v>899</v>
      </c>
      <c r="D608" s="200" t="s">
        <v>900</v>
      </c>
      <c r="E608" s="200" t="s">
        <v>901</v>
      </c>
      <c r="F608" s="32" t="s">
        <v>1531</v>
      </c>
      <c r="G608" s="158">
        <v>495</v>
      </c>
      <c r="H608" s="158">
        <v>406</v>
      </c>
      <c r="I608" s="26">
        <f>H608*100/G608</f>
        <v>82.020202020202021</v>
      </c>
      <c r="J608" s="27">
        <v>16</v>
      </c>
      <c r="K608" s="26">
        <f>J608*100/H608</f>
        <v>3.9408866995073892</v>
      </c>
      <c r="L608" s="23">
        <v>0</v>
      </c>
      <c r="M608" s="26">
        <f>L608*100/H608</f>
        <v>0</v>
      </c>
      <c r="N608" s="23">
        <v>12</v>
      </c>
      <c r="O608" s="26">
        <f>N608*100/H608</f>
        <v>2.9556650246305418</v>
      </c>
      <c r="P608" s="23">
        <v>4</v>
      </c>
      <c r="Q608" s="67">
        <f>P608/H608*100</f>
        <v>0.98522167487684731</v>
      </c>
      <c r="R608" s="23">
        <v>0</v>
      </c>
      <c r="S608" s="26">
        <f>R608*100/H608</f>
        <v>0</v>
      </c>
      <c r="T608" s="23">
        <v>0</v>
      </c>
      <c r="U608" s="26">
        <f>T608*100/H608</f>
        <v>0</v>
      </c>
      <c r="V608" s="23">
        <v>0</v>
      </c>
      <c r="W608" s="26">
        <f>V608*100/H608</f>
        <v>0</v>
      </c>
      <c r="X608" s="23">
        <v>0</v>
      </c>
      <c r="Y608" s="26">
        <f>X608*100/H608</f>
        <v>0</v>
      </c>
      <c r="Z608" s="28">
        <v>0</v>
      </c>
      <c r="AA608" s="26">
        <f>Z608*100/H608</f>
        <v>0</v>
      </c>
      <c r="AB608" s="28">
        <v>0</v>
      </c>
      <c r="AC608" s="26">
        <f>AB608*100/H608</f>
        <v>0</v>
      </c>
      <c r="AD608" s="20">
        <v>1</v>
      </c>
      <c r="AE608" s="20">
        <v>1</v>
      </c>
    </row>
    <row r="609" spans="1:29" ht="19.5" thickTop="1" thickBot="1">
      <c r="A609" s="769" t="s">
        <v>123</v>
      </c>
      <c r="B609" s="771"/>
      <c r="C609" s="771"/>
      <c r="D609" s="771"/>
      <c r="E609" s="771"/>
      <c r="F609" s="772"/>
      <c r="G609" s="66">
        <f>SUM(G608)</f>
        <v>495</v>
      </c>
      <c r="H609" s="66">
        <f>SUM(H608)</f>
        <v>406</v>
      </c>
      <c r="I609" s="67">
        <f>H609/G609*100</f>
        <v>82.020202020202021</v>
      </c>
      <c r="J609" s="66">
        <f>SUM(J608)</f>
        <v>16</v>
      </c>
      <c r="K609" s="67">
        <f>J609/H609*100</f>
        <v>3.9408866995073892</v>
      </c>
      <c r="L609" s="66">
        <f>SUM(L608)</f>
        <v>0</v>
      </c>
      <c r="M609" s="67">
        <f>L609/H609*100</f>
        <v>0</v>
      </c>
      <c r="N609" s="66">
        <f>SUM(N608)</f>
        <v>12</v>
      </c>
      <c r="O609" s="67">
        <f>N609/H609*100</f>
        <v>2.9556650246305418</v>
      </c>
      <c r="P609" s="66">
        <f>SUM(P608)</f>
        <v>4</v>
      </c>
      <c r="Q609" s="67">
        <f>P609/H609*100</f>
        <v>0.98522167487684731</v>
      </c>
      <c r="R609" s="66">
        <f>SUM(R608)</f>
        <v>0</v>
      </c>
      <c r="S609" s="67">
        <f>R609/H609*100</f>
        <v>0</v>
      </c>
      <c r="T609" s="66">
        <f>SUM(T608)</f>
        <v>0</v>
      </c>
      <c r="U609" s="67">
        <f>T609/H609*100</f>
        <v>0</v>
      </c>
      <c r="V609" s="66">
        <f>SUM(V608)</f>
        <v>0</v>
      </c>
      <c r="W609" s="67">
        <f>V609/H609*100</f>
        <v>0</v>
      </c>
      <c r="X609" s="66">
        <f>SUM(X608)</f>
        <v>0</v>
      </c>
      <c r="Y609" s="67">
        <f>X609/H609*100</f>
        <v>0</v>
      </c>
      <c r="Z609" s="66">
        <f>SUM(Z608)</f>
        <v>0</v>
      </c>
      <c r="AA609" s="67">
        <f>Z609/H609*100</f>
        <v>0</v>
      </c>
      <c r="AB609" s="66">
        <f>SUM(AB608)</f>
        <v>0</v>
      </c>
      <c r="AC609" s="67">
        <f>AB609/H609*100</f>
        <v>0</v>
      </c>
    </row>
    <row r="610" spans="1:29" ht="13.5" thickTop="1"/>
    <row r="625" spans="1:31" ht="26.25">
      <c r="A625" s="859" t="s">
        <v>2405</v>
      </c>
      <c r="B625" s="859"/>
      <c r="C625" s="859"/>
      <c r="D625" s="859"/>
      <c r="E625" s="859"/>
      <c r="F625" s="859"/>
      <c r="G625" s="859"/>
      <c r="H625" s="859"/>
      <c r="I625" s="859"/>
      <c r="J625" s="859"/>
      <c r="K625" s="859"/>
      <c r="L625" s="859"/>
      <c r="M625" s="859"/>
      <c r="N625" s="859"/>
      <c r="O625" s="859"/>
      <c r="P625" s="859"/>
      <c r="Q625" s="859"/>
      <c r="R625" s="859"/>
      <c r="S625" s="859"/>
      <c r="T625" s="859"/>
      <c r="U625" s="859"/>
      <c r="V625" s="859"/>
      <c r="W625" s="859"/>
      <c r="X625" s="859"/>
      <c r="Y625" s="859"/>
      <c r="Z625" s="859"/>
      <c r="AA625" s="859"/>
      <c r="AB625" s="859"/>
      <c r="AC625" s="859"/>
    </row>
    <row r="626" spans="1:31" ht="23.25">
      <c r="A626" s="810" t="s">
        <v>133</v>
      </c>
      <c r="B626" s="810"/>
      <c r="C626" s="810"/>
      <c r="D626" s="810"/>
      <c r="E626" s="810"/>
      <c r="F626" s="810"/>
      <c r="G626" s="810"/>
      <c r="H626" s="810"/>
      <c r="I626" s="810"/>
      <c r="J626" s="810"/>
      <c r="K626" s="810"/>
      <c r="L626" s="810"/>
      <c r="M626" s="810"/>
      <c r="N626" s="810"/>
      <c r="O626" s="810"/>
      <c r="P626" s="810"/>
      <c r="Q626" s="810"/>
      <c r="R626" s="810"/>
      <c r="S626" s="810"/>
      <c r="T626" s="810"/>
      <c r="U626" s="810"/>
      <c r="V626" s="810"/>
      <c r="W626" s="810"/>
      <c r="X626" s="810"/>
      <c r="Y626" s="810"/>
      <c r="Z626" s="810"/>
      <c r="AA626" s="810"/>
      <c r="AB626" s="810"/>
      <c r="AC626" s="810"/>
    </row>
    <row r="627" spans="1:31" ht="23.25">
      <c r="A627" s="453"/>
      <c r="B627" s="453"/>
      <c r="C627" s="453"/>
      <c r="D627" s="453"/>
      <c r="E627" s="453"/>
      <c r="F627" s="453"/>
      <c r="G627" s="295"/>
      <c r="H627" s="295"/>
      <c r="I627" s="453"/>
      <c r="J627" s="295"/>
      <c r="K627" s="453"/>
      <c r="L627" s="295"/>
      <c r="M627" s="453"/>
      <c r="N627" s="295"/>
      <c r="O627" s="453"/>
      <c r="P627" s="295"/>
      <c r="Q627" s="453"/>
      <c r="R627" s="295"/>
      <c r="S627" s="453"/>
      <c r="T627" s="295"/>
      <c r="U627" s="453"/>
      <c r="V627" s="295"/>
      <c r="W627" s="453"/>
      <c r="X627" s="295"/>
      <c r="Y627" s="453"/>
      <c r="Z627" s="295"/>
      <c r="AA627" s="453"/>
      <c r="AB627" s="295"/>
      <c r="AC627" s="453"/>
    </row>
    <row r="628" spans="1:31" ht="23.25">
      <c r="A628" s="55"/>
      <c r="B628" s="863" t="s">
        <v>747</v>
      </c>
      <c r="C628" s="863"/>
      <c r="D628" s="863"/>
      <c r="E628" s="863"/>
      <c r="F628" s="863"/>
      <c r="G628" s="863"/>
      <c r="H628" s="863"/>
      <c r="I628" s="863"/>
      <c r="J628" s="863"/>
      <c r="K628" s="863"/>
      <c r="L628" s="863"/>
      <c r="M628" s="863"/>
      <c r="N628" s="863"/>
      <c r="O628" s="863"/>
      <c r="P628" s="863"/>
      <c r="Q628" s="863"/>
      <c r="R628" s="863"/>
      <c r="S628" s="863"/>
      <c r="T628" s="863"/>
      <c r="U628" s="863"/>
      <c r="V628" s="863"/>
      <c r="W628" s="863"/>
      <c r="X628" s="863"/>
      <c r="Y628" s="863"/>
      <c r="Z628" s="863"/>
      <c r="AA628" s="863"/>
      <c r="AB628" s="863"/>
      <c r="AC628" s="863"/>
    </row>
    <row r="629" spans="1:31" ht="23.25">
      <c r="A629" s="55"/>
      <c r="B629" s="454" t="s">
        <v>918</v>
      </c>
      <c r="C629" s="453"/>
      <c r="D629" s="453"/>
      <c r="E629" s="453"/>
      <c r="F629" s="453"/>
      <c r="G629" s="557"/>
      <c r="H629" s="557"/>
      <c r="I629" s="454"/>
      <c r="J629" s="295"/>
      <c r="K629" s="453"/>
      <c r="L629" s="295"/>
      <c r="M629" s="453"/>
      <c r="N629" s="295"/>
      <c r="O629" s="453"/>
      <c r="P629" s="295"/>
      <c r="Q629" s="453"/>
      <c r="R629" s="295"/>
      <c r="S629" s="453"/>
      <c r="T629" s="295"/>
      <c r="U629" s="453"/>
      <c r="V629" s="295"/>
      <c r="W629" s="453"/>
      <c r="X629" s="295"/>
      <c r="Y629" s="453"/>
      <c r="Z629" s="295"/>
      <c r="AA629" s="453"/>
      <c r="AB629" s="295"/>
      <c r="AC629" s="453"/>
    </row>
    <row r="630" spans="1:31" ht="23.25">
      <c r="A630" s="55"/>
      <c r="B630" s="810" t="s">
        <v>902</v>
      </c>
      <c r="C630" s="810"/>
      <c r="D630" s="810"/>
      <c r="E630" s="810"/>
      <c r="F630" s="453"/>
      <c r="G630" s="295"/>
      <c r="H630" s="295"/>
      <c r="I630" s="453"/>
      <c r="J630" s="295"/>
      <c r="K630" s="453"/>
      <c r="L630" s="295"/>
      <c r="M630" s="453"/>
      <c r="N630" s="295"/>
      <c r="O630" s="453"/>
      <c r="P630" s="295"/>
      <c r="Q630" s="453"/>
      <c r="R630" s="295"/>
      <c r="S630" s="453"/>
      <c r="T630" s="295"/>
      <c r="U630" s="453"/>
      <c r="V630" s="295"/>
      <c r="W630" s="453"/>
      <c r="X630" s="295"/>
      <c r="Y630" s="453"/>
      <c r="Z630" s="295"/>
      <c r="AA630" s="453"/>
      <c r="AB630" s="295"/>
      <c r="AC630" s="453"/>
    </row>
    <row r="631" spans="1:31" ht="23.25">
      <c r="A631" s="55"/>
      <c r="B631" s="453"/>
      <c r="C631" s="453"/>
      <c r="D631" s="453"/>
      <c r="E631" s="453"/>
      <c r="F631" s="453"/>
      <c r="G631" s="295"/>
      <c r="H631" s="295"/>
      <c r="I631" s="453"/>
      <c r="J631" s="295"/>
      <c r="K631" s="453"/>
      <c r="L631" s="295"/>
      <c r="M631" s="453"/>
      <c r="N631" s="295"/>
      <c r="O631" s="453"/>
      <c r="P631" s="295"/>
      <c r="Q631" s="453"/>
      <c r="R631" s="295"/>
      <c r="S631" s="453"/>
      <c r="T631" s="295"/>
      <c r="U631" s="453"/>
      <c r="V631" s="295"/>
      <c r="W631" s="453"/>
      <c r="X631" s="295"/>
      <c r="Y631" s="453"/>
      <c r="Z631" s="295"/>
      <c r="AA631" s="453"/>
      <c r="AB631" s="295"/>
      <c r="AC631" s="453"/>
    </row>
    <row r="632" spans="1:31" ht="18" customHeight="1">
      <c r="A632" s="740" t="s">
        <v>940</v>
      </c>
      <c r="B632" s="740" t="s">
        <v>941</v>
      </c>
      <c r="C632" s="740" t="s">
        <v>942</v>
      </c>
      <c r="D632" s="740" t="s">
        <v>944</v>
      </c>
      <c r="E632" s="740" t="s">
        <v>945</v>
      </c>
      <c r="F632" s="740" t="s">
        <v>1139</v>
      </c>
      <c r="G632" s="743" t="s">
        <v>946</v>
      </c>
      <c r="H632" s="840" t="s">
        <v>947</v>
      </c>
      <c r="I632" s="838" t="s">
        <v>948</v>
      </c>
      <c r="J632" s="765" t="s">
        <v>928</v>
      </c>
      <c r="K632" s="766"/>
      <c r="L632" s="751" t="s">
        <v>929</v>
      </c>
      <c r="M632" s="764"/>
      <c r="N632" s="764"/>
      <c r="O632" s="764"/>
      <c r="P632" s="764"/>
      <c r="Q632" s="764"/>
      <c r="R632" s="764"/>
      <c r="S632" s="764"/>
      <c r="T632" s="764"/>
      <c r="U632" s="764"/>
      <c r="V632" s="764"/>
      <c r="W632" s="764"/>
      <c r="X632" s="764"/>
      <c r="Y632" s="764"/>
      <c r="Z632" s="764"/>
      <c r="AA632" s="764"/>
      <c r="AB632" s="764"/>
      <c r="AC632" s="752"/>
    </row>
    <row r="633" spans="1:31" ht="18">
      <c r="A633" s="741"/>
      <c r="B633" s="741"/>
      <c r="C633" s="741"/>
      <c r="D633" s="741"/>
      <c r="E633" s="741"/>
      <c r="F633" s="816"/>
      <c r="G633" s="744"/>
      <c r="H633" s="841"/>
      <c r="I633" s="839"/>
      <c r="J633" s="767"/>
      <c r="K633" s="768"/>
      <c r="L633" s="808" t="s">
        <v>930</v>
      </c>
      <c r="M633" s="809"/>
      <c r="N633" s="808" t="s">
        <v>931</v>
      </c>
      <c r="O633" s="809"/>
      <c r="P633" s="808" t="s">
        <v>932</v>
      </c>
      <c r="Q633" s="809"/>
      <c r="R633" s="808" t="s">
        <v>933</v>
      </c>
      <c r="S633" s="809"/>
      <c r="T633" s="808" t="s">
        <v>934</v>
      </c>
      <c r="U633" s="809"/>
      <c r="V633" s="808" t="s">
        <v>935</v>
      </c>
      <c r="W633" s="809"/>
      <c r="X633" s="808" t="s">
        <v>936</v>
      </c>
      <c r="Y633" s="809"/>
      <c r="Z633" s="808" t="s">
        <v>950</v>
      </c>
      <c r="AA633" s="809"/>
      <c r="AB633" s="808" t="s">
        <v>951</v>
      </c>
      <c r="AC633" s="809"/>
    </row>
    <row r="634" spans="1:31" ht="54" customHeight="1">
      <c r="A634" s="742"/>
      <c r="B634" s="742"/>
      <c r="C634" s="742"/>
      <c r="D634" s="742"/>
      <c r="E634" s="742"/>
      <c r="F634" s="817"/>
      <c r="G634" s="745"/>
      <c r="H634" s="449" t="s">
        <v>126</v>
      </c>
      <c r="I634" s="451" t="s">
        <v>938</v>
      </c>
      <c r="J634" s="416" t="s">
        <v>937</v>
      </c>
      <c r="K634" s="65" t="s">
        <v>949</v>
      </c>
      <c r="L634" s="416" t="s">
        <v>937</v>
      </c>
      <c r="M634" s="65" t="s">
        <v>949</v>
      </c>
      <c r="N634" s="416" t="s">
        <v>937</v>
      </c>
      <c r="O634" s="65" t="s">
        <v>949</v>
      </c>
      <c r="P634" s="416" t="s">
        <v>937</v>
      </c>
      <c r="Q634" s="65" t="s">
        <v>949</v>
      </c>
      <c r="R634" s="416" t="s">
        <v>937</v>
      </c>
      <c r="S634" s="65" t="s">
        <v>949</v>
      </c>
      <c r="T634" s="416" t="s">
        <v>937</v>
      </c>
      <c r="U634" s="65" t="s">
        <v>949</v>
      </c>
      <c r="V634" s="416" t="s">
        <v>937</v>
      </c>
      <c r="W634" s="65" t="s">
        <v>949</v>
      </c>
      <c r="X634" s="416" t="s">
        <v>937</v>
      </c>
      <c r="Y634" s="65" t="s">
        <v>949</v>
      </c>
      <c r="Z634" s="416" t="s">
        <v>937</v>
      </c>
      <c r="AA634" s="65" t="s">
        <v>949</v>
      </c>
      <c r="AB634" s="416" t="s">
        <v>937</v>
      </c>
      <c r="AC634" s="65" t="s">
        <v>949</v>
      </c>
    </row>
    <row r="635" spans="1:31" s="17" customFormat="1" ht="18.75" thickBot="1">
      <c r="A635" s="32">
        <v>1</v>
      </c>
      <c r="B635" s="51" t="s">
        <v>373</v>
      </c>
      <c r="C635" s="200" t="s">
        <v>903</v>
      </c>
      <c r="D635" s="200" t="s">
        <v>904</v>
      </c>
      <c r="E635" s="200" t="s">
        <v>958</v>
      </c>
      <c r="F635" s="32" t="s">
        <v>1491</v>
      </c>
      <c r="G635" s="158">
        <v>535</v>
      </c>
      <c r="H635" s="158">
        <v>149</v>
      </c>
      <c r="I635" s="26">
        <f>H635*100/G635</f>
        <v>27.850467289719628</v>
      </c>
      <c r="J635" s="27">
        <v>10</v>
      </c>
      <c r="K635" s="26">
        <f>J635*100/H635</f>
        <v>6.7114093959731544</v>
      </c>
      <c r="L635" s="23">
        <v>5</v>
      </c>
      <c r="M635" s="26">
        <f>L635*100/H635</f>
        <v>3.3557046979865772</v>
      </c>
      <c r="N635" s="23">
        <v>1</v>
      </c>
      <c r="O635" s="26">
        <f>N635*100/H635</f>
        <v>0.67114093959731547</v>
      </c>
      <c r="P635" s="23">
        <v>4</v>
      </c>
      <c r="Q635" s="26">
        <f>P635*100/H635</f>
        <v>2.6845637583892619</v>
      </c>
      <c r="R635" s="23">
        <v>0</v>
      </c>
      <c r="S635" s="26">
        <f>R635*100/H635</f>
        <v>0</v>
      </c>
      <c r="T635" s="23">
        <v>0</v>
      </c>
      <c r="U635" s="26">
        <f>T635*100/H635</f>
        <v>0</v>
      </c>
      <c r="V635" s="23">
        <v>0</v>
      </c>
      <c r="W635" s="26">
        <f>V635*100/H635</f>
        <v>0</v>
      </c>
      <c r="X635" s="23">
        <v>0</v>
      </c>
      <c r="Y635" s="26">
        <f>X635*100/H635</f>
        <v>0</v>
      </c>
      <c r="Z635" s="28">
        <v>0</v>
      </c>
      <c r="AA635" s="26">
        <f>Z635*100/H635</f>
        <v>0</v>
      </c>
      <c r="AB635" s="28">
        <v>0</v>
      </c>
      <c r="AC635" s="26">
        <f>AB635*100/H635</f>
        <v>0</v>
      </c>
      <c r="AD635" s="17">
        <v>1</v>
      </c>
      <c r="AE635" s="17">
        <v>1</v>
      </c>
    </row>
    <row r="636" spans="1:31" ht="19.5" thickTop="1" thickBot="1">
      <c r="A636" s="769" t="s">
        <v>123</v>
      </c>
      <c r="B636" s="771"/>
      <c r="C636" s="771"/>
      <c r="D636" s="771"/>
      <c r="E636" s="771"/>
      <c r="F636" s="772"/>
      <c r="G636" s="66">
        <f>SUM(G635)</f>
        <v>535</v>
      </c>
      <c r="H636" s="66">
        <f>SUM(H635)</f>
        <v>149</v>
      </c>
      <c r="I636" s="67">
        <f>H636/G636*100</f>
        <v>27.850467289719628</v>
      </c>
      <c r="J636" s="66">
        <f>SUM(J635)</f>
        <v>10</v>
      </c>
      <c r="K636" s="67">
        <f>J636/H636*100</f>
        <v>6.7114093959731544</v>
      </c>
      <c r="L636" s="66">
        <f>SUM(L635)</f>
        <v>5</v>
      </c>
      <c r="M636" s="67">
        <f>L636/H636*100</f>
        <v>3.3557046979865772</v>
      </c>
      <c r="N636" s="66">
        <f>SUM(N635)</f>
        <v>1</v>
      </c>
      <c r="O636" s="67">
        <f>N636/H636*100</f>
        <v>0.67114093959731547</v>
      </c>
      <c r="P636" s="66">
        <f>SUM(P635)</f>
        <v>4</v>
      </c>
      <c r="Q636" s="67">
        <f>P636/H636*100</f>
        <v>2.6845637583892619</v>
      </c>
      <c r="R636" s="66">
        <f>SUM(R635)</f>
        <v>0</v>
      </c>
      <c r="S636" s="67">
        <f>R636/H636*100</f>
        <v>0</v>
      </c>
      <c r="T636" s="66">
        <f>SUM(T635)</f>
        <v>0</v>
      </c>
      <c r="U636" s="67">
        <f>T636/H636*100</f>
        <v>0</v>
      </c>
      <c r="V636" s="66">
        <f>SUM(V635)</f>
        <v>0</v>
      </c>
      <c r="W636" s="67">
        <f>V636/H636*100</f>
        <v>0</v>
      </c>
      <c r="X636" s="66">
        <f>SUM(X635)</f>
        <v>0</v>
      </c>
      <c r="Y636" s="67">
        <f>X636/H636*100</f>
        <v>0</v>
      </c>
      <c r="Z636" s="66">
        <f>SUM(Z635)</f>
        <v>0</v>
      </c>
      <c r="AA636" s="67">
        <f>Z636/H636*100</f>
        <v>0</v>
      </c>
      <c r="AB636" s="66">
        <f>SUM(AB635)</f>
        <v>0</v>
      </c>
      <c r="AC636" s="67">
        <f>AB636/H636*100</f>
        <v>0</v>
      </c>
    </row>
    <row r="637" spans="1:31" ht="13.5" thickTop="1"/>
    <row r="652" spans="1:29" ht="26.25">
      <c r="A652" s="859" t="s">
        <v>2405</v>
      </c>
      <c r="B652" s="859"/>
      <c r="C652" s="859"/>
      <c r="D652" s="859"/>
      <c r="E652" s="859"/>
      <c r="F652" s="859"/>
      <c r="G652" s="859"/>
      <c r="H652" s="859"/>
      <c r="I652" s="859"/>
      <c r="J652" s="859"/>
      <c r="K652" s="859"/>
      <c r="L652" s="859"/>
      <c r="M652" s="859"/>
      <c r="N652" s="859"/>
      <c r="O652" s="859"/>
      <c r="P652" s="859"/>
      <c r="Q652" s="859"/>
      <c r="R652" s="859"/>
      <c r="S652" s="859"/>
      <c r="T652" s="859"/>
      <c r="U652" s="859"/>
      <c r="V652" s="859"/>
      <c r="W652" s="859"/>
      <c r="X652" s="859"/>
      <c r="Y652" s="859"/>
      <c r="Z652" s="859"/>
      <c r="AA652" s="859"/>
      <c r="AB652" s="859"/>
      <c r="AC652" s="859"/>
    </row>
    <row r="653" spans="1:29" ht="23.25">
      <c r="A653" s="810" t="s">
        <v>133</v>
      </c>
      <c r="B653" s="810"/>
      <c r="C653" s="810"/>
      <c r="D653" s="810"/>
      <c r="E653" s="810"/>
      <c r="F653" s="810"/>
      <c r="G653" s="810"/>
      <c r="H653" s="810"/>
      <c r="I653" s="810"/>
      <c r="J653" s="810"/>
      <c r="K653" s="810"/>
      <c r="L653" s="810"/>
      <c r="M653" s="810"/>
      <c r="N653" s="810"/>
      <c r="O653" s="810"/>
      <c r="P653" s="810"/>
      <c r="Q653" s="810"/>
      <c r="R653" s="810"/>
      <c r="S653" s="810"/>
      <c r="T653" s="810"/>
      <c r="U653" s="810"/>
      <c r="V653" s="810"/>
      <c r="W653" s="810"/>
      <c r="X653" s="810"/>
      <c r="Y653" s="810"/>
      <c r="Z653" s="810"/>
      <c r="AA653" s="810"/>
      <c r="AB653" s="810"/>
      <c r="AC653" s="810"/>
    </row>
    <row r="654" spans="1:29" ht="23.25">
      <c r="A654" s="453"/>
      <c r="B654" s="453"/>
      <c r="C654" s="453"/>
      <c r="D654" s="453"/>
      <c r="E654" s="453"/>
      <c r="F654" s="453"/>
      <c r="G654" s="295"/>
      <c r="H654" s="295"/>
      <c r="I654" s="453"/>
      <c r="J654" s="295"/>
      <c r="K654" s="453"/>
      <c r="L654" s="295"/>
      <c r="M654" s="453"/>
      <c r="N654" s="295"/>
      <c r="O654" s="453"/>
      <c r="P654" s="295"/>
      <c r="Q654" s="453"/>
      <c r="R654" s="295"/>
      <c r="S654" s="453"/>
      <c r="T654" s="295"/>
      <c r="U654" s="453"/>
      <c r="V654" s="295"/>
      <c r="W654" s="453"/>
      <c r="X654" s="295"/>
      <c r="Y654" s="453"/>
      <c r="Z654" s="295"/>
      <c r="AA654" s="453"/>
      <c r="AB654" s="295"/>
      <c r="AC654" s="453"/>
    </row>
    <row r="655" spans="1:29" ht="23.25">
      <c r="A655" s="55"/>
      <c r="B655" s="863" t="s">
        <v>747</v>
      </c>
      <c r="C655" s="863"/>
      <c r="D655" s="863"/>
      <c r="E655" s="863"/>
      <c r="F655" s="863"/>
      <c r="G655" s="863"/>
      <c r="H655" s="863"/>
      <c r="I655" s="863"/>
      <c r="J655" s="863"/>
      <c r="K655" s="863"/>
      <c r="L655" s="863"/>
      <c r="M655" s="863"/>
      <c r="N655" s="863"/>
      <c r="O655" s="863"/>
      <c r="P655" s="863"/>
      <c r="Q655" s="863"/>
      <c r="R655" s="863"/>
      <c r="S655" s="863"/>
      <c r="T655" s="863"/>
      <c r="U655" s="863"/>
      <c r="V655" s="863"/>
      <c r="W655" s="863"/>
      <c r="X655" s="863"/>
      <c r="Y655" s="863"/>
      <c r="Z655" s="863"/>
      <c r="AA655" s="863"/>
      <c r="AB655" s="863"/>
      <c r="AC655" s="863"/>
    </row>
    <row r="656" spans="1:29" ht="23.25">
      <c r="A656" s="55"/>
      <c r="B656" s="454" t="s">
        <v>918</v>
      </c>
      <c r="C656" s="453"/>
      <c r="D656" s="453"/>
      <c r="E656" s="453"/>
      <c r="F656" s="453"/>
      <c r="G656" s="557"/>
      <c r="H656" s="557"/>
      <c r="I656" s="454"/>
      <c r="J656" s="295"/>
      <c r="K656" s="453"/>
      <c r="L656" s="295"/>
      <c r="M656" s="453"/>
      <c r="N656" s="295"/>
      <c r="O656" s="453"/>
      <c r="P656" s="295"/>
      <c r="Q656" s="453"/>
      <c r="R656" s="295"/>
      <c r="S656" s="453"/>
      <c r="T656" s="295"/>
      <c r="U656" s="453"/>
      <c r="V656" s="295"/>
      <c r="W656" s="453"/>
      <c r="X656" s="295"/>
      <c r="Y656" s="453"/>
      <c r="Z656" s="295"/>
      <c r="AA656" s="453"/>
      <c r="AB656" s="295"/>
      <c r="AC656" s="453"/>
    </row>
    <row r="657" spans="1:31" ht="23.25">
      <c r="A657" s="55"/>
      <c r="B657" s="810" t="s">
        <v>1836</v>
      </c>
      <c r="C657" s="810"/>
      <c r="D657" s="810"/>
      <c r="E657" s="810"/>
      <c r="F657" s="810"/>
      <c r="G657" s="295"/>
      <c r="H657" s="295"/>
      <c r="I657" s="453"/>
      <c r="J657" s="295"/>
      <c r="K657" s="453"/>
      <c r="L657" s="295"/>
      <c r="M657" s="453"/>
      <c r="N657" s="295"/>
      <c r="O657" s="453"/>
      <c r="P657" s="295"/>
      <c r="Q657" s="453"/>
      <c r="R657" s="295"/>
      <c r="S657" s="453"/>
      <c r="T657" s="295"/>
      <c r="U657" s="453"/>
      <c r="V657" s="295"/>
      <c r="W657" s="453"/>
      <c r="X657" s="295"/>
      <c r="Y657" s="453"/>
      <c r="Z657" s="295"/>
      <c r="AA657" s="453"/>
      <c r="AB657" s="295"/>
      <c r="AC657" s="453"/>
    </row>
    <row r="658" spans="1:31" ht="23.25">
      <c r="A658" s="55"/>
      <c r="B658" s="453"/>
      <c r="C658" s="453"/>
      <c r="D658" s="453"/>
      <c r="E658" s="453"/>
      <c r="F658" s="453"/>
      <c r="G658" s="295"/>
      <c r="H658" s="295"/>
      <c r="I658" s="453"/>
      <c r="J658" s="295"/>
      <c r="K658" s="453"/>
      <c r="L658" s="295"/>
      <c r="M658" s="453"/>
      <c r="N658" s="295"/>
      <c r="O658" s="453"/>
      <c r="P658" s="295"/>
      <c r="Q658" s="453"/>
      <c r="R658" s="295"/>
      <c r="S658" s="453"/>
      <c r="T658" s="295"/>
      <c r="U658" s="453"/>
      <c r="V658" s="295"/>
      <c r="W658" s="453"/>
      <c r="X658" s="295"/>
      <c r="Y658" s="453"/>
      <c r="Z658" s="295"/>
      <c r="AA658" s="453"/>
      <c r="AB658" s="295"/>
      <c r="AC658" s="453"/>
    </row>
    <row r="659" spans="1:31" ht="18" customHeight="1">
      <c r="A659" s="740" t="s">
        <v>940</v>
      </c>
      <c r="B659" s="740" t="s">
        <v>941</v>
      </c>
      <c r="C659" s="740" t="s">
        <v>942</v>
      </c>
      <c r="D659" s="740" t="s">
        <v>944</v>
      </c>
      <c r="E659" s="740" t="s">
        <v>945</v>
      </c>
      <c r="F659" s="740" t="s">
        <v>1139</v>
      </c>
      <c r="G659" s="743" t="s">
        <v>946</v>
      </c>
      <c r="H659" s="840" t="s">
        <v>947</v>
      </c>
      <c r="I659" s="838" t="s">
        <v>948</v>
      </c>
      <c r="J659" s="765" t="s">
        <v>928</v>
      </c>
      <c r="K659" s="766"/>
      <c r="L659" s="751" t="s">
        <v>929</v>
      </c>
      <c r="M659" s="764"/>
      <c r="N659" s="764"/>
      <c r="O659" s="764"/>
      <c r="P659" s="764"/>
      <c r="Q659" s="764"/>
      <c r="R659" s="764"/>
      <c r="S659" s="764"/>
      <c r="T659" s="764"/>
      <c r="U659" s="764"/>
      <c r="V659" s="764"/>
      <c r="W659" s="764"/>
      <c r="X659" s="764"/>
      <c r="Y659" s="764"/>
      <c r="Z659" s="764"/>
      <c r="AA659" s="764"/>
      <c r="AB659" s="764"/>
      <c r="AC659" s="752"/>
    </row>
    <row r="660" spans="1:31" ht="18">
      <c r="A660" s="741"/>
      <c r="B660" s="741"/>
      <c r="C660" s="741"/>
      <c r="D660" s="741"/>
      <c r="E660" s="741"/>
      <c r="F660" s="816"/>
      <c r="G660" s="744"/>
      <c r="H660" s="841"/>
      <c r="I660" s="839"/>
      <c r="J660" s="767"/>
      <c r="K660" s="768"/>
      <c r="L660" s="808" t="s">
        <v>930</v>
      </c>
      <c r="M660" s="809"/>
      <c r="N660" s="808" t="s">
        <v>931</v>
      </c>
      <c r="O660" s="809"/>
      <c r="P660" s="808" t="s">
        <v>932</v>
      </c>
      <c r="Q660" s="809"/>
      <c r="R660" s="808" t="s">
        <v>933</v>
      </c>
      <c r="S660" s="809"/>
      <c r="T660" s="808" t="s">
        <v>934</v>
      </c>
      <c r="U660" s="809"/>
      <c r="V660" s="808" t="s">
        <v>935</v>
      </c>
      <c r="W660" s="809"/>
      <c r="X660" s="808" t="s">
        <v>936</v>
      </c>
      <c r="Y660" s="809"/>
      <c r="Z660" s="808" t="s">
        <v>950</v>
      </c>
      <c r="AA660" s="809"/>
      <c r="AB660" s="808" t="s">
        <v>951</v>
      </c>
      <c r="AC660" s="809"/>
    </row>
    <row r="661" spans="1:31" ht="54" customHeight="1">
      <c r="A661" s="742"/>
      <c r="B661" s="742"/>
      <c r="C661" s="742"/>
      <c r="D661" s="742"/>
      <c r="E661" s="742"/>
      <c r="F661" s="817"/>
      <c r="G661" s="745"/>
      <c r="H661" s="449" t="s">
        <v>126</v>
      </c>
      <c r="I661" s="451" t="s">
        <v>938</v>
      </c>
      <c r="J661" s="416" t="s">
        <v>937</v>
      </c>
      <c r="K661" s="65" t="s">
        <v>949</v>
      </c>
      <c r="L661" s="416" t="s">
        <v>937</v>
      </c>
      <c r="M661" s="65" t="s">
        <v>949</v>
      </c>
      <c r="N661" s="416" t="s">
        <v>937</v>
      </c>
      <c r="O661" s="65" t="s">
        <v>949</v>
      </c>
      <c r="P661" s="416" t="s">
        <v>937</v>
      </c>
      <c r="Q661" s="65" t="s">
        <v>949</v>
      </c>
      <c r="R661" s="416" t="s">
        <v>937</v>
      </c>
      <c r="S661" s="65" t="s">
        <v>949</v>
      </c>
      <c r="T661" s="416" t="s">
        <v>937</v>
      </c>
      <c r="U661" s="65" t="s">
        <v>949</v>
      </c>
      <c r="V661" s="416" t="s">
        <v>937</v>
      </c>
      <c r="W661" s="65" t="s">
        <v>949</v>
      </c>
      <c r="X661" s="416" t="s">
        <v>937</v>
      </c>
      <c r="Y661" s="65" t="s">
        <v>949</v>
      </c>
      <c r="Z661" s="416" t="s">
        <v>937</v>
      </c>
      <c r="AA661" s="65" t="s">
        <v>949</v>
      </c>
      <c r="AB661" s="416" t="s">
        <v>937</v>
      </c>
      <c r="AC661" s="65" t="s">
        <v>949</v>
      </c>
    </row>
    <row r="662" spans="1:31" s="17" customFormat="1" ht="18">
      <c r="A662" s="32">
        <v>1</v>
      </c>
      <c r="B662" s="51" t="s">
        <v>875</v>
      </c>
      <c r="C662" s="200" t="s">
        <v>876</v>
      </c>
      <c r="D662" s="200" t="s">
        <v>876</v>
      </c>
      <c r="E662" s="200" t="s">
        <v>877</v>
      </c>
      <c r="F662" s="32" t="s">
        <v>1492</v>
      </c>
      <c r="G662" s="160">
        <v>246</v>
      </c>
      <c r="H662" s="160">
        <v>246</v>
      </c>
      <c r="I662" s="26">
        <f>H662*100/G662</f>
        <v>100</v>
      </c>
      <c r="J662" s="27">
        <v>3</v>
      </c>
      <c r="K662" s="26">
        <f>J662*100/H662</f>
        <v>1.2195121951219512</v>
      </c>
      <c r="L662" s="23">
        <v>0</v>
      </c>
      <c r="M662" s="26">
        <f>L662*100/H662</f>
        <v>0</v>
      </c>
      <c r="N662" s="23">
        <v>0</v>
      </c>
      <c r="O662" s="26">
        <f>N662*100/H662</f>
        <v>0</v>
      </c>
      <c r="P662" s="23">
        <v>3</v>
      </c>
      <c r="Q662" s="26">
        <f>P662*100/H662</f>
        <v>1.2195121951219512</v>
      </c>
      <c r="R662" s="23">
        <v>0</v>
      </c>
      <c r="S662" s="26">
        <f>R662*100/H662</f>
        <v>0</v>
      </c>
      <c r="T662" s="23">
        <v>0</v>
      </c>
      <c r="U662" s="26">
        <f>T662*100/H662</f>
        <v>0</v>
      </c>
      <c r="V662" s="23">
        <v>0</v>
      </c>
      <c r="W662" s="26">
        <f>V662*100/H662</f>
        <v>0</v>
      </c>
      <c r="X662" s="23">
        <v>0</v>
      </c>
      <c r="Y662" s="26">
        <f>X662*100/H662</f>
        <v>0</v>
      </c>
      <c r="Z662" s="28">
        <v>0</v>
      </c>
      <c r="AA662" s="26">
        <f>Z662*100/H662</f>
        <v>0</v>
      </c>
      <c r="AB662" s="28">
        <v>0</v>
      </c>
      <c r="AC662" s="26">
        <f>AB662*100/H662</f>
        <v>0</v>
      </c>
      <c r="AD662" s="17">
        <v>1</v>
      </c>
      <c r="AE662" s="17">
        <v>1</v>
      </c>
    </row>
    <row r="663" spans="1:31" s="17" customFormat="1" ht="18">
      <c r="A663" s="32">
        <v>2</v>
      </c>
      <c r="B663" s="51" t="s">
        <v>905</v>
      </c>
      <c r="C663" s="32" t="s">
        <v>906</v>
      </c>
      <c r="D663" s="32" t="s">
        <v>376</v>
      </c>
      <c r="E663" s="32" t="s">
        <v>1487</v>
      </c>
      <c r="F663" s="32" t="s">
        <v>1492</v>
      </c>
      <c r="G663" s="160">
        <v>523</v>
      </c>
      <c r="H663" s="160">
        <v>523</v>
      </c>
      <c r="I663" s="26">
        <f>H663*100/G663</f>
        <v>100</v>
      </c>
      <c r="J663" s="27">
        <v>6</v>
      </c>
      <c r="K663" s="26">
        <f t="shared" ref="K663:K665" si="11">J663*100/H663</f>
        <v>1.1472275334608031</v>
      </c>
      <c r="L663" s="23">
        <v>0</v>
      </c>
      <c r="M663" s="26">
        <f t="shared" ref="M663:M665" si="12">L663*100/H663</f>
        <v>0</v>
      </c>
      <c r="N663" s="23">
        <v>6</v>
      </c>
      <c r="O663" s="26">
        <f t="shared" ref="O663:O665" si="13">N663*100/H663</f>
        <v>1.1472275334608031</v>
      </c>
      <c r="P663" s="23">
        <v>0</v>
      </c>
      <c r="Q663" s="26">
        <f t="shared" ref="Q663:Q665" si="14">P663*100/H663</f>
        <v>0</v>
      </c>
      <c r="R663" s="23">
        <v>0</v>
      </c>
      <c r="S663" s="26">
        <f t="shared" ref="S663:S665" si="15">R663*100/H663</f>
        <v>0</v>
      </c>
      <c r="T663" s="23">
        <v>0</v>
      </c>
      <c r="U663" s="26">
        <f t="shared" ref="U663:U665" si="16">T663*100/H663</f>
        <v>0</v>
      </c>
      <c r="V663" s="23">
        <v>0</v>
      </c>
      <c r="W663" s="26">
        <f t="shared" ref="W663:W665" si="17">V663*100/H663</f>
        <v>0</v>
      </c>
      <c r="X663" s="23">
        <v>0</v>
      </c>
      <c r="Y663" s="26">
        <f t="shared" ref="Y663:Y665" si="18">X663*100/H663</f>
        <v>0</v>
      </c>
      <c r="Z663" s="28">
        <v>0</v>
      </c>
      <c r="AA663" s="26">
        <f t="shared" ref="AA663:AA665" si="19">Z663*100/H663</f>
        <v>0</v>
      </c>
      <c r="AB663" s="28">
        <v>0</v>
      </c>
      <c r="AC663" s="26">
        <f t="shared" ref="AC663:AC665" si="20">AB663*100/H663</f>
        <v>0</v>
      </c>
      <c r="AD663" s="17">
        <v>1</v>
      </c>
      <c r="AE663" s="17">
        <v>1</v>
      </c>
    </row>
    <row r="664" spans="1:31" ht="18.75" thickBot="1">
      <c r="A664" s="847" t="s">
        <v>123</v>
      </c>
      <c r="B664" s="770"/>
      <c r="C664" s="770"/>
      <c r="D664" s="770"/>
      <c r="E664" s="770"/>
      <c r="F664" s="848"/>
      <c r="G664" s="175">
        <f>SUM(G662:G663)</f>
        <v>769</v>
      </c>
      <c r="H664" s="175">
        <f>SUM(H662:H663)</f>
        <v>769</v>
      </c>
      <c r="I664" s="171">
        <f>H664*100/G664</f>
        <v>100</v>
      </c>
      <c r="J664" s="175">
        <f>SUM(J662:J663)</f>
        <v>9</v>
      </c>
      <c r="K664" s="171">
        <f t="shared" si="11"/>
        <v>1.1703511053315996</v>
      </c>
      <c r="L664" s="175">
        <f>SUM(L662:L663)</f>
        <v>0</v>
      </c>
      <c r="M664" s="171">
        <f t="shared" si="12"/>
        <v>0</v>
      </c>
      <c r="N664" s="175">
        <f>SUM(N662:N663)</f>
        <v>6</v>
      </c>
      <c r="O664" s="171">
        <f t="shared" si="13"/>
        <v>0.78023407022106628</v>
      </c>
      <c r="P664" s="175">
        <f>SUM(P662:P663)</f>
        <v>3</v>
      </c>
      <c r="Q664" s="171">
        <f t="shared" si="14"/>
        <v>0.39011703511053314</v>
      </c>
      <c r="R664" s="175">
        <f>SUM(R662:R663)</f>
        <v>0</v>
      </c>
      <c r="S664" s="171">
        <f t="shared" si="15"/>
        <v>0</v>
      </c>
      <c r="T664" s="175">
        <f>SUM(T662:T663)</f>
        <v>0</v>
      </c>
      <c r="U664" s="171">
        <f t="shared" si="16"/>
        <v>0</v>
      </c>
      <c r="V664" s="175">
        <f>SUM(V649:V651)</f>
        <v>0</v>
      </c>
      <c r="W664" s="171">
        <f t="shared" si="17"/>
        <v>0</v>
      </c>
      <c r="X664" s="175">
        <f>SUM(X662:X663)</f>
        <v>0</v>
      </c>
      <c r="Y664" s="171">
        <f t="shared" si="18"/>
        <v>0</v>
      </c>
      <c r="Z664" s="175">
        <f>SUM(Z662:Z663)</f>
        <v>0</v>
      </c>
      <c r="AA664" s="171">
        <f t="shared" si="19"/>
        <v>0</v>
      </c>
      <c r="AB664" s="175">
        <f>SUM(AB662:AB663)</f>
        <v>0</v>
      </c>
      <c r="AC664" s="171">
        <f t="shared" si="20"/>
        <v>0</v>
      </c>
    </row>
    <row r="665" spans="1:31" ht="19.5" thickTop="1" thickBot="1">
      <c r="A665" s="960" t="s">
        <v>2073</v>
      </c>
      <c r="B665" s="853"/>
      <c r="C665" s="853"/>
      <c r="D665" s="853"/>
      <c r="E665" s="853"/>
      <c r="F665" s="882"/>
      <c r="G665" s="392">
        <f>G664+G636+G609+G583+G556+G529+G505+G477+G459+G427+G403+G376+G349+G323+G297+G271+G248+G220+G194+G168+G142+G116+G90+G67+G40+G12</f>
        <v>18700</v>
      </c>
      <c r="H665" s="392">
        <f>H664+H636+H609+H583+H556+H529+H505+H477+H459+H427+H403+H376+H349+H323+H297+H271+H248+H220+H194+H168+H142+H116+H90+H67+H40+H12</f>
        <v>13071</v>
      </c>
      <c r="I665" s="67">
        <f>H665*100/G665</f>
        <v>69.898395721925127</v>
      </c>
      <c r="J665" s="392">
        <v>311</v>
      </c>
      <c r="K665" s="67">
        <f t="shared" si="11"/>
        <v>2.3793129829393314</v>
      </c>
      <c r="L665" s="392">
        <f>L664+L636+L609+L583+L556+L529+L505+L477+L459+L427+L403+L376+L349+L323+L297+L271+L248+L220+L194+L168+L142+L116+L90+L67+L40+L12</f>
        <v>78</v>
      </c>
      <c r="M665" s="67">
        <f t="shared" si="12"/>
        <v>0.59674087675005738</v>
      </c>
      <c r="N665" s="392">
        <v>90</v>
      </c>
      <c r="O665" s="67">
        <f t="shared" si="13"/>
        <v>0.68854716548083539</v>
      </c>
      <c r="P665" s="392">
        <f>P664+P636+P609+P583+P556+P529+P505+P477+P459+P427+P403+P376+P349+P323+P297+P271+P248+P220+P194+P168+P142+P116+P90+P67+P40+P12</f>
        <v>73</v>
      </c>
      <c r="Q665" s="67">
        <f t="shared" si="14"/>
        <v>0.55848825644556654</v>
      </c>
      <c r="R665" s="392">
        <f>R664+R636+R609+R583+R556+R529+R505+R477+R459+R427+R403+R376+R349+R323+R297+R271+R248+R220+R194+R168+R142+R116+R90+R67+R40+R12</f>
        <v>8</v>
      </c>
      <c r="S665" s="67">
        <f t="shared" si="15"/>
        <v>6.1204192487185373E-2</v>
      </c>
      <c r="T665" s="392">
        <f>T664+T636+T609+T583+T556+T529+T505+T477+T459+T427+T403+T376+T349+T323+T297+T271+T248+T220+T194+T168+T142+T116+T90+T67+T40+T12</f>
        <v>31</v>
      </c>
      <c r="U665" s="67">
        <f t="shared" si="16"/>
        <v>0.23716624588784332</v>
      </c>
      <c r="V665" s="392">
        <f>V664+V636+V609+V583+V556+V529+V505+V477+V459+V427+V403+V376+V349+V323+V297+V271+V248+V220+V194+V168+V142+V116+V90+V67+V40+V12</f>
        <v>28</v>
      </c>
      <c r="W665" s="67">
        <f t="shared" si="17"/>
        <v>0.21421467370514879</v>
      </c>
      <c r="X665" s="392">
        <f>X664+X636+X609+X583+X556+X529+X505+X477+X459+X427+X403+X376+X349+X323+X297+X271+X248+X220+X194+X168+X142+X116+X90+X67+X40+X12</f>
        <v>0</v>
      </c>
      <c r="Y665" s="67">
        <f t="shared" si="18"/>
        <v>0</v>
      </c>
      <c r="Z665" s="392">
        <f>Z664+Z636+Z609+Z583+Z556+Z529+Z505+Z477+Z459+Z427+Z403+Z376+Z349+Z323+Z297+Z271+Z248+Z220+Z194+Z168+Z142+Z116+Z90+Z67+Z40+Z12</f>
        <v>2</v>
      </c>
      <c r="AA665" s="67">
        <f t="shared" si="19"/>
        <v>1.5301048121796343E-2</v>
      </c>
      <c r="AB665" s="392">
        <f>AB664+AB636+AB609+AB583+AB556+AB529+AB505+AB477+AB459+AB427+AB403+AB376+AB349+AB323+AB297+AB271+AB248+AB220+AB194+AB168+AB142+AB116+AB90+AB67+AB40+AB12</f>
        <v>3</v>
      </c>
      <c r="AC665" s="67">
        <f t="shared" si="20"/>
        <v>2.2951572182694516E-2</v>
      </c>
      <c r="AD665" s="5">
        <f>SUM(AD11:AD663)</f>
        <v>43</v>
      </c>
      <c r="AE665" s="5">
        <f>SUM(AE11:AE663)</f>
        <v>39</v>
      </c>
    </row>
    <row r="666" spans="1:31" ht="13.5" thickTop="1"/>
  </sheetData>
  <mergeCells count="652">
    <mergeCell ref="B4:AC4"/>
    <mergeCell ref="E8:E10"/>
    <mergeCell ref="F8:F10"/>
    <mergeCell ref="G8:G10"/>
    <mergeCell ref="H8:H9"/>
    <mergeCell ref="Z9:AA9"/>
    <mergeCell ref="AB9:AC9"/>
    <mergeCell ref="I8:I9"/>
    <mergeCell ref="T9:U9"/>
    <mergeCell ref="B8:B10"/>
    <mergeCell ref="C8:C10"/>
    <mergeCell ref="D8:D10"/>
    <mergeCell ref="B31:AC31"/>
    <mergeCell ref="AB36:AC36"/>
    <mergeCell ref="V9:W9"/>
    <mergeCell ref="X9:Y9"/>
    <mergeCell ref="I35:I36"/>
    <mergeCell ref="A28:AC28"/>
    <mergeCell ref="A29:AC29"/>
    <mergeCell ref="L9:M9"/>
    <mergeCell ref="N9:O9"/>
    <mergeCell ref="P9:Q9"/>
    <mergeCell ref="R9:S9"/>
    <mergeCell ref="A8:A10"/>
    <mergeCell ref="J8:K9"/>
    <mergeCell ref="L8:AC8"/>
    <mergeCell ref="B35:B37"/>
    <mergeCell ref="C35:C37"/>
    <mergeCell ref="B57:AC57"/>
    <mergeCell ref="J35:K36"/>
    <mergeCell ref="L35:AC35"/>
    <mergeCell ref="L36:M36"/>
    <mergeCell ref="N36:O36"/>
    <mergeCell ref="P36:Q36"/>
    <mergeCell ref="R36:S36"/>
    <mergeCell ref="T36:U36"/>
    <mergeCell ref="V36:W36"/>
    <mergeCell ref="X36:Y36"/>
    <mergeCell ref="D35:D37"/>
    <mergeCell ref="A61:A63"/>
    <mergeCell ref="B61:B63"/>
    <mergeCell ref="C61:C63"/>
    <mergeCell ref="D61:D63"/>
    <mergeCell ref="V62:W62"/>
    <mergeCell ref="X62:Y62"/>
    <mergeCell ref="E61:E63"/>
    <mergeCell ref="F61:F63"/>
    <mergeCell ref="G61:G63"/>
    <mergeCell ref="H61:H62"/>
    <mergeCell ref="Z62:AA62"/>
    <mergeCell ref="AB62:AC62"/>
    <mergeCell ref="I61:I62"/>
    <mergeCell ref="J61:K62"/>
    <mergeCell ref="L61:AC61"/>
    <mergeCell ref="L62:M62"/>
    <mergeCell ref="N62:O62"/>
    <mergeCell ref="P62:Q62"/>
    <mergeCell ref="R62:S62"/>
    <mergeCell ref="T62:U62"/>
    <mergeCell ref="B82:AC82"/>
    <mergeCell ref="E86:E88"/>
    <mergeCell ref="F86:F88"/>
    <mergeCell ref="G86:G88"/>
    <mergeCell ref="H86:H87"/>
    <mergeCell ref="I86:I87"/>
    <mergeCell ref="AB87:AC87"/>
    <mergeCell ref="A86:A88"/>
    <mergeCell ref="B86:B88"/>
    <mergeCell ref="C86:C88"/>
    <mergeCell ref="D86:D88"/>
    <mergeCell ref="X87:Y87"/>
    <mergeCell ref="Z87:AA87"/>
    <mergeCell ref="B84:E84"/>
    <mergeCell ref="H112:H113"/>
    <mergeCell ref="B108:AC108"/>
    <mergeCell ref="J86:K87"/>
    <mergeCell ref="L86:AC86"/>
    <mergeCell ref="L87:M87"/>
    <mergeCell ref="N87:O87"/>
    <mergeCell ref="P87:Q87"/>
    <mergeCell ref="R87:S87"/>
    <mergeCell ref="T87:U87"/>
    <mergeCell ref="A105:AC105"/>
    <mergeCell ref="V87:W87"/>
    <mergeCell ref="L113:M113"/>
    <mergeCell ref="N113:O113"/>
    <mergeCell ref="P113:Q113"/>
    <mergeCell ref="R113:S113"/>
    <mergeCell ref="T113:U113"/>
    <mergeCell ref="A112:A114"/>
    <mergeCell ref="B112:B114"/>
    <mergeCell ref="C112:C114"/>
    <mergeCell ref="B110:E110"/>
    <mergeCell ref="I138:I139"/>
    <mergeCell ref="A138:A140"/>
    <mergeCell ref="E164:E166"/>
    <mergeCell ref="B162:E162"/>
    <mergeCell ref="D112:D114"/>
    <mergeCell ref="AB139:AC139"/>
    <mergeCell ref="B160:AC160"/>
    <mergeCell ref="J138:K139"/>
    <mergeCell ref="L138:AC138"/>
    <mergeCell ref="L139:M139"/>
    <mergeCell ref="N139:O139"/>
    <mergeCell ref="P139:Q139"/>
    <mergeCell ref="R139:S139"/>
    <mergeCell ref="T139:U139"/>
    <mergeCell ref="B138:B140"/>
    <mergeCell ref="C138:C140"/>
    <mergeCell ref="D138:D140"/>
    <mergeCell ref="Z139:AA139"/>
    <mergeCell ref="E138:E140"/>
    <mergeCell ref="F138:F140"/>
    <mergeCell ref="G138:G140"/>
    <mergeCell ref="H138:H139"/>
    <mergeCell ref="V139:W139"/>
    <mergeCell ref="X139:Y139"/>
    <mergeCell ref="A194:F194"/>
    <mergeCell ref="J164:K165"/>
    <mergeCell ref="X165:Y165"/>
    <mergeCell ref="V165:W165"/>
    <mergeCell ref="A164:A166"/>
    <mergeCell ref="B164:B166"/>
    <mergeCell ref="C164:C166"/>
    <mergeCell ref="D164:D166"/>
    <mergeCell ref="G164:G166"/>
    <mergeCell ref="H164:H165"/>
    <mergeCell ref="P165:Q165"/>
    <mergeCell ref="A190:A192"/>
    <mergeCell ref="B190:B192"/>
    <mergeCell ref="C190:C192"/>
    <mergeCell ref="D190:D192"/>
    <mergeCell ref="Z191:AA191"/>
    <mergeCell ref="B186:AC186"/>
    <mergeCell ref="E190:E192"/>
    <mergeCell ref="F190:F192"/>
    <mergeCell ref="G190:G192"/>
    <mergeCell ref="B238:AC238"/>
    <mergeCell ref="E242:E244"/>
    <mergeCell ref="F242:F244"/>
    <mergeCell ref="G242:G244"/>
    <mergeCell ref="H242:H243"/>
    <mergeCell ref="H216:H217"/>
    <mergeCell ref="L216:AC216"/>
    <mergeCell ref="L217:M217"/>
    <mergeCell ref="N217:O217"/>
    <mergeCell ref="P217:Q217"/>
    <mergeCell ref="R217:S217"/>
    <mergeCell ref="T217:U217"/>
    <mergeCell ref="V217:W217"/>
    <mergeCell ref="X217:Y217"/>
    <mergeCell ref="J216:K217"/>
    <mergeCell ref="B216:B218"/>
    <mergeCell ref="C216:C218"/>
    <mergeCell ref="D216:D218"/>
    <mergeCell ref="E216:E218"/>
    <mergeCell ref="F216:F218"/>
    <mergeCell ref="G216:G218"/>
    <mergeCell ref="AB243:AC243"/>
    <mergeCell ref="A235:AC235"/>
    <mergeCell ref="A220:F220"/>
    <mergeCell ref="A267:A269"/>
    <mergeCell ref="B267:B269"/>
    <mergeCell ref="C267:C269"/>
    <mergeCell ref="D267:D269"/>
    <mergeCell ref="E267:E269"/>
    <mergeCell ref="F267:F269"/>
    <mergeCell ref="G267:G269"/>
    <mergeCell ref="H267:H268"/>
    <mergeCell ref="I242:I243"/>
    <mergeCell ref="A242:A244"/>
    <mergeCell ref="B263:AC263"/>
    <mergeCell ref="J242:K243"/>
    <mergeCell ref="L242:AC242"/>
    <mergeCell ref="L243:M243"/>
    <mergeCell ref="N243:O243"/>
    <mergeCell ref="P243:Q243"/>
    <mergeCell ref="R243:S243"/>
    <mergeCell ref="T243:U243"/>
    <mergeCell ref="B242:B244"/>
    <mergeCell ref="C242:C244"/>
    <mergeCell ref="D242:D244"/>
    <mergeCell ref="Z243:AA243"/>
    <mergeCell ref="V243:W243"/>
    <mergeCell ref="X243:Y243"/>
    <mergeCell ref="AB294:AC294"/>
    <mergeCell ref="A319:A321"/>
    <mergeCell ref="B319:B321"/>
    <mergeCell ref="C319:C321"/>
    <mergeCell ref="D319:D321"/>
    <mergeCell ref="E319:E321"/>
    <mergeCell ref="F319:F321"/>
    <mergeCell ref="B315:AC315"/>
    <mergeCell ref="J293:K294"/>
    <mergeCell ref="L293:AC293"/>
    <mergeCell ref="L294:M294"/>
    <mergeCell ref="N294:O294"/>
    <mergeCell ref="P294:Q294"/>
    <mergeCell ref="T294:U294"/>
    <mergeCell ref="A293:A295"/>
    <mergeCell ref="B293:B295"/>
    <mergeCell ref="C293:C295"/>
    <mergeCell ref="D293:D295"/>
    <mergeCell ref="Z294:AA294"/>
    <mergeCell ref="E293:E295"/>
    <mergeCell ref="F293:F295"/>
    <mergeCell ref="G293:G295"/>
    <mergeCell ref="H293:H294"/>
    <mergeCell ref="V320:W320"/>
    <mergeCell ref="X320:Y320"/>
    <mergeCell ref="AB320:AC320"/>
    <mergeCell ref="T345:U345"/>
    <mergeCell ref="B344:B346"/>
    <mergeCell ref="C344:C346"/>
    <mergeCell ref="D344:D346"/>
    <mergeCell ref="Z345:AA345"/>
    <mergeCell ref="G319:G321"/>
    <mergeCell ref="H319:H320"/>
    <mergeCell ref="B340:AC340"/>
    <mergeCell ref="E344:E346"/>
    <mergeCell ref="F344:F346"/>
    <mergeCell ref="G344:G346"/>
    <mergeCell ref="H344:H345"/>
    <mergeCell ref="R320:S320"/>
    <mergeCell ref="T320:U320"/>
    <mergeCell ref="A344:A346"/>
    <mergeCell ref="AB345:AC345"/>
    <mergeCell ref="B367:AC367"/>
    <mergeCell ref="J344:K345"/>
    <mergeCell ref="L344:AC344"/>
    <mergeCell ref="L345:M345"/>
    <mergeCell ref="N345:O345"/>
    <mergeCell ref="P345:Q345"/>
    <mergeCell ref="R345:S345"/>
    <mergeCell ref="Z398:AA398"/>
    <mergeCell ref="B393:AC393"/>
    <mergeCell ref="E397:E399"/>
    <mergeCell ref="F397:F399"/>
    <mergeCell ref="G397:G399"/>
    <mergeCell ref="H397:H398"/>
    <mergeCell ref="N372:O372"/>
    <mergeCell ref="P372:Q372"/>
    <mergeCell ref="R372:S372"/>
    <mergeCell ref="T372:U372"/>
    <mergeCell ref="V372:W372"/>
    <mergeCell ref="X372:Y372"/>
    <mergeCell ref="AB372:AC372"/>
    <mergeCell ref="AB398:AC398"/>
    <mergeCell ref="B395:E395"/>
    <mergeCell ref="B371:B373"/>
    <mergeCell ref="C371:C373"/>
    <mergeCell ref="D371:D373"/>
    <mergeCell ref="E371:E373"/>
    <mergeCell ref="F371:F373"/>
    <mergeCell ref="G371:G373"/>
    <mergeCell ref="H371:H372"/>
    <mergeCell ref="A423:A425"/>
    <mergeCell ref="B423:B425"/>
    <mergeCell ref="C423:C425"/>
    <mergeCell ref="D423:D425"/>
    <mergeCell ref="E423:E425"/>
    <mergeCell ref="F423:F425"/>
    <mergeCell ref="G423:G425"/>
    <mergeCell ref="H423:H424"/>
    <mergeCell ref="I397:I398"/>
    <mergeCell ref="A397:A399"/>
    <mergeCell ref="B421:E421"/>
    <mergeCell ref="A416:AC416"/>
    <mergeCell ref="A417:AC417"/>
    <mergeCell ref="B419:AC419"/>
    <mergeCell ref="J397:K398"/>
    <mergeCell ref="L397:AC397"/>
    <mergeCell ref="L398:M398"/>
    <mergeCell ref="N398:O398"/>
    <mergeCell ref="P398:Q398"/>
    <mergeCell ref="R398:S398"/>
    <mergeCell ref="T398:U398"/>
    <mergeCell ref="B397:B399"/>
    <mergeCell ref="C397:C399"/>
    <mergeCell ref="D397:D399"/>
    <mergeCell ref="I525:I526"/>
    <mergeCell ref="AB526:AC526"/>
    <mergeCell ref="B523:E523"/>
    <mergeCell ref="A525:A527"/>
    <mergeCell ref="B525:B527"/>
    <mergeCell ref="C525:C527"/>
    <mergeCell ref="D525:D527"/>
    <mergeCell ref="J500:K501"/>
    <mergeCell ref="L500:AC500"/>
    <mergeCell ref="P501:Q501"/>
    <mergeCell ref="A500:A502"/>
    <mergeCell ref="X526:Y526"/>
    <mergeCell ref="Z526:AA526"/>
    <mergeCell ref="A519:AC519"/>
    <mergeCell ref="T501:U501"/>
    <mergeCell ref="V501:W501"/>
    <mergeCell ref="X501:Y501"/>
    <mergeCell ref="E500:E502"/>
    <mergeCell ref="L501:M501"/>
    <mergeCell ref="N501:O501"/>
    <mergeCell ref="A518:AC518"/>
    <mergeCell ref="A505:F505"/>
    <mergeCell ref="Z501:AA501"/>
    <mergeCell ref="H525:H526"/>
    <mergeCell ref="A579:A581"/>
    <mergeCell ref="B579:B581"/>
    <mergeCell ref="C579:C581"/>
    <mergeCell ref="D579:D581"/>
    <mergeCell ref="A573:AC573"/>
    <mergeCell ref="A552:A554"/>
    <mergeCell ref="Z580:AA580"/>
    <mergeCell ref="B552:B554"/>
    <mergeCell ref="C552:C554"/>
    <mergeCell ref="B575:AC575"/>
    <mergeCell ref="D552:D554"/>
    <mergeCell ref="V553:W553"/>
    <mergeCell ref="X553:Y553"/>
    <mergeCell ref="E552:E554"/>
    <mergeCell ref="F552:F554"/>
    <mergeCell ref="G552:G554"/>
    <mergeCell ref="H552:H553"/>
    <mergeCell ref="N553:O553"/>
    <mergeCell ref="T553:U553"/>
    <mergeCell ref="L553:M553"/>
    <mergeCell ref="B577:E577"/>
    <mergeCell ref="B601:AC601"/>
    <mergeCell ref="J579:K580"/>
    <mergeCell ref="L579:AC579"/>
    <mergeCell ref="L580:M580"/>
    <mergeCell ref="N580:O580"/>
    <mergeCell ref="P580:Q580"/>
    <mergeCell ref="R580:S580"/>
    <mergeCell ref="T580:U580"/>
    <mergeCell ref="V580:W580"/>
    <mergeCell ref="E579:E581"/>
    <mergeCell ref="F579:F581"/>
    <mergeCell ref="G579:G581"/>
    <mergeCell ref="H579:H580"/>
    <mergeCell ref="I579:I580"/>
    <mergeCell ref="AB580:AC580"/>
    <mergeCell ref="X580:Y580"/>
    <mergeCell ref="N606:O606"/>
    <mergeCell ref="P606:Q606"/>
    <mergeCell ref="R606:S606"/>
    <mergeCell ref="T606:U606"/>
    <mergeCell ref="V606:W606"/>
    <mergeCell ref="X606:Y606"/>
    <mergeCell ref="I605:I606"/>
    <mergeCell ref="A605:A607"/>
    <mergeCell ref="B605:B607"/>
    <mergeCell ref="C605:C607"/>
    <mergeCell ref="D605:D607"/>
    <mergeCell ref="E605:E607"/>
    <mergeCell ref="F605:F607"/>
    <mergeCell ref="N660:O660"/>
    <mergeCell ref="P660:Q660"/>
    <mergeCell ref="R660:S660"/>
    <mergeCell ref="J659:K660"/>
    <mergeCell ref="A183:AC183"/>
    <mergeCell ref="L659:AC659"/>
    <mergeCell ref="Z660:AA660"/>
    <mergeCell ref="B659:B661"/>
    <mergeCell ref="C659:C661"/>
    <mergeCell ref="V660:W660"/>
    <mergeCell ref="X660:Y660"/>
    <mergeCell ref="I659:I660"/>
    <mergeCell ref="L660:M660"/>
    <mergeCell ref="A659:A661"/>
    <mergeCell ref="D659:D661"/>
    <mergeCell ref="AB660:AC660"/>
    <mergeCell ref="E659:E661"/>
    <mergeCell ref="F659:F661"/>
    <mergeCell ref="G659:G661"/>
    <mergeCell ref="H659:H660"/>
    <mergeCell ref="T660:U660"/>
    <mergeCell ref="G632:G634"/>
    <mergeCell ref="H632:H633"/>
    <mergeCell ref="I632:I633"/>
    <mergeCell ref="Z217:AA217"/>
    <mergeCell ref="AB217:AC217"/>
    <mergeCell ref="I216:I217"/>
    <mergeCell ref="Z165:AA165"/>
    <mergeCell ref="AB165:AC165"/>
    <mergeCell ref="I164:I165"/>
    <mergeCell ref="F164:F166"/>
    <mergeCell ref="T191:U191"/>
    <mergeCell ref="V191:W191"/>
    <mergeCell ref="X191:Y191"/>
    <mergeCell ref="B188:F188"/>
    <mergeCell ref="B214:F214"/>
    <mergeCell ref="B212:AC212"/>
    <mergeCell ref="J190:K191"/>
    <mergeCell ref="L190:AC190"/>
    <mergeCell ref="L191:M191"/>
    <mergeCell ref="N191:O191"/>
    <mergeCell ref="P191:Q191"/>
    <mergeCell ref="R191:S191"/>
    <mergeCell ref="R165:S165"/>
    <mergeCell ref="T165:U165"/>
    <mergeCell ref="A184:AC184"/>
    <mergeCell ref="A209:AC209"/>
    <mergeCell ref="A210:AC210"/>
    <mergeCell ref="A216:A218"/>
    <mergeCell ref="H190:H191"/>
    <mergeCell ref="I190:I191"/>
    <mergeCell ref="AB191:AC191"/>
    <mergeCell ref="X294:Y294"/>
    <mergeCell ref="R294:S294"/>
    <mergeCell ref="A236:AC236"/>
    <mergeCell ref="A260:AC260"/>
    <mergeCell ref="A261:AC261"/>
    <mergeCell ref="A286:AC286"/>
    <mergeCell ref="A248:F248"/>
    <mergeCell ref="A271:F271"/>
    <mergeCell ref="Z268:AA268"/>
    <mergeCell ref="B240:E240"/>
    <mergeCell ref="I267:I268"/>
    <mergeCell ref="J267:K268"/>
    <mergeCell ref="B265:E265"/>
    <mergeCell ref="I293:I294"/>
    <mergeCell ref="B289:AC289"/>
    <mergeCell ref="L267:AC267"/>
    <mergeCell ref="L268:M268"/>
    <mergeCell ref="N268:O268"/>
    <mergeCell ref="P268:Q268"/>
    <mergeCell ref="R268:S268"/>
    <mergeCell ref="T268:U268"/>
    <mergeCell ref="V268:W268"/>
    <mergeCell ref="X268:Y268"/>
    <mergeCell ref="AB268:AC268"/>
    <mergeCell ref="A442:AC442"/>
    <mergeCell ref="A403:F403"/>
    <mergeCell ref="A427:F427"/>
    <mergeCell ref="Z424:AA424"/>
    <mergeCell ref="I423:I424"/>
    <mergeCell ref="J423:K424"/>
    <mergeCell ref="A349:F349"/>
    <mergeCell ref="A376:F376"/>
    <mergeCell ref="Z372:AA372"/>
    <mergeCell ref="I371:I372"/>
    <mergeCell ref="J371:K372"/>
    <mergeCell ref="L371:AC371"/>
    <mergeCell ref="L372:M372"/>
    <mergeCell ref="L423:AC423"/>
    <mergeCell ref="L424:M424"/>
    <mergeCell ref="N424:O424"/>
    <mergeCell ref="P424:Q424"/>
    <mergeCell ref="R424:S424"/>
    <mergeCell ref="T424:U424"/>
    <mergeCell ref="V424:W424"/>
    <mergeCell ref="X424:Y424"/>
    <mergeCell ref="AB424:AC424"/>
    <mergeCell ref="V398:W398"/>
    <mergeCell ref="X398:Y398"/>
    <mergeCell ref="B471:E471"/>
    <mergeCell ref="Z450:AA450"/>
    <mergeCell ref="B445:AC445"/>
    <mergeCell ref="A477:F477"/>
    <mergeCell ref="Z474:AA474"/>
    <mergeCell ref="AB474:AC474"/>
    <mergeCell ref="I473:I474"/>
    <mergeCell ref="E473:E475"/>
    <mergeCell ref="F473:F475"/>
    <mergeCell ref="G473:G475"/>
    <mergeCell ref="B473:B475"/>
    <mergeCell ref="L474:M474"/>
    <mergeCell ref="N474:O474"/>
    <mergeCell ref="P474:Q474"/>
    <mergeCell ref="R474:S474"/>
    <mergeCell ref="T474:U474"/>
    <mergeCell ref="V474:W474"/>
    <mergeCell ref="X474:Y474"/>
    <mergeCell ref="C473:C475"/>
    <mergeCell ref="D473:D475"/>
    <mergeCell ref="B469:AC469"/>
    <mergeCell ref="J449:K450"/>
    <mergeCell ref="L449:AC449"/>
    <mergeCell ref="L450:M450"/>
    <mergeCell ref="A443:AC443"/>
    <mergeCell ref="A466:AC466"/>
    <mergeCell ref="A467:AC467"/>
    <mergeCell ref="A459:F459"/>
    <mergeCell ref="R450:S450"/>
    <mergeCell ref="T450:U450"/>
    <mergeCell ref="V450:W450"/>
    <mergeCell ref="B447:E447"/>
    <mergeCell ref="AB450:AC450"/>
    <mergeCell ref="E449:E451"/>
    <mergeCell ref="N450:O450"/>
    <mergeCell ref="P450:Q450"/>
    <mergeCell ref="I449:I450"/>
    <mergeCell ref="F449:F451"/>
    <mergeCell ref="G449:G451"/>
    <mergeCell ref="H449:H450"/>
    <mergeCell ref="A449:A451"/>
    <mergeCell ref="B449:B451"/>
    <mergeCell ref="C449:C451"/>
    <mergeCell ref="D449:D451"/>
    <mergeCell ref="X450:Y450"/>
    <mergeCell ref="I552:I553"/>
    <mergeCell ref="B550:E550"/>
    <mergeCell ref="AB501:AC501"/>
    <mergeCell ref="I500:I501"/>
    <mergeCell ref="B498:F498"/>
    <mergeCell ref="F500:F502"/>
    <mergeCell ref="B500:B502"/>
    <mergeCell ref="C500:C502"/>
    <mergeCell ref="D500:D502"/>
    <mergeCell ref="B548:AC548"/>
    <mergeCell ref="J525:K526"/>
    <mergeCell ref="L525:AC525"/>
    <mergeCell ref="L526:M526"/>
    <mergeCell ref="N526:O526"/>
    <mergeCell ref="P526:Q526"/>
    <mergeCell ref="R526:S526"/>
    <mergeCell ref="T526:U526"/>
    <mergeCell ref="V526:W526"/>
    <mergeCell ref="A545:AC545"/>
    <mergeCell ref="B521:AC521"/>
    <mergeCell ref="E525:E527"/>
    <mergeCell ref="F525:F527"/>
    <mergeCell ref="G525:G527"/>
    <mergeCell ref="A665:F665"/>
    <mergeCell ref="A626:AC626"/>
    <mergeCell ref="A652:AC652"/>
    <mergeCell ref="A653:AC653"/>
    <mergeCell ref="A12:F12"/>
    <mergeCell ref="A40:F40"/>
    <mergeCell ref="A67:F67"/>
    <mergeCell ref="A90:F90"/>
    <mergeCell ref="A116:F116"/>
    <mergeCell ref="A142:F142"/>
    <mergeCell ref="A599:AC599"/>
    <mergeCell ref="A625:AC625"/>
    <mergeCell ref="A583:F583"/>
    <mergeCell ref="A609:F609"/>
    <mergeCell ref="Z606:AA606"/>
    <mergeCell ref="AB606:AC606"/>
    <mergeCell ref="B603:E603"/>
    <mergeCell ref="H605:H606"/>
    <mergeCell ref="L605:AC605"/>
    <mergeCell ref="L606:M606"/>
    <mergeCell ref="J552:K553"/>
    <mergeCell ref="L552:AC552"/>
    <mergeCell ref="L164:AC164"/>
    <mergeCell ref="L165:M165"/>
    <mergeCell ref="A664:F664"/>
    <mergeCell ref="A1:AC1"/>
    <mergeCell ref="A2:AC2"/>
    <mergeCell ref="A168:F168"/>
    <mergeCell ref="A132:AC132"/>
    <mergeCell ref="A157:AC157"/>
    <mergeCell ref="A158:AC158"/>
    <mergeCell ref="N165:O165"/>
    <mergeCell ref="A598:AC598"/>
    <mergeCell ref="B317:E317"/>
    <mergeCell ref="B342:E342"/>
    <mergeCell ref="B369:E369"/>
    <mergeCell ref="B264:E264"/>
    <mergeCell ref="P553:Q553"/>
    <mergeCell ref="R553:S553"/>
    <mergeCell ref="A546:AC546"/>
    <mergeCell ref="A572:AC572"/>
    <mergeCell ref="A529:F529"/>
    <mergeCell ref="A556:F556"/>
    <mergeCell ref="Z553:AA553"/>
    <mergeCell ref="AB553:AC553"/>
    <mergeCell ref="B6:E6"/>
    <mergeCell ref="B33:E33"/>
    <mergeCell ref="B59:E59"/>
    <mergeCell ref="B136:E136"/>
    <mergeCell ref="A54:AC54"/>
    <mergeCell ref="A55:AC55"/>
    <mergeCell ref="A80:AC80"/>
    <mergeCell ref="Z36:AA36"/>
    <mergeCell ref="A35:A37"/>
    <mergeCell ref="A106:AC106"/>
    <mergeCell ref="A131:AC131"/>
    <mergeCell ref="E35:E37"/>
    <mergeCell ref="F35:F37"/>
    <mergeCell ref="G35:G37"/>
    <mergeCell ref="H35:H36"/>
    <mergeCell ref="A79:AC79"/>
    <mergeCell ref="B134:AC134"/>
    <mergeCell ref="Z113:AA113"/>
    <mergeCell ref="AB113:AC113"/>
    <mergeCell ref="I112:I113"/>
    <mergeCell ref="J112:K113"/>
    <mergeCell ref="L112:AC112"/>
    <mergeCell ref="V113:W113"/>
    <mergeCell ref="X113:Y113"/>
    <mergeCell ref="E112:E114"/>
    <mergeCell ref="F112:F114"/>
    <mergeCell ref="G112:G114"/>
    <mergeCell ref="A287:AC287"/>
    <mergeCell ref="A312:AC312"/>
    <mergeCell ref="A313:AC313"/>
    <mergeCell ref="A338:AC338"/>
    <mergeCell ref="A339:AC339"/>
    <mergeCell ref="A364:AC364"/>
    <mergeCell ref="A365:AC365"/>
    <mergeCell ref="A390:AC390"/>
    <mergeCell ref="A391:AC391"/>
    <mergeCell ref="A297:F297"/>
    <mergeCell ref="A323:F323"/>
    <mergeCell ref="Z320:AA320"/>
    <mergeCell ref="B291:E291"/>
    <mergeCell ref="I319:I320"/>
    <mergeCell ref="J319:K320"/>
    <mergeCell ref="L319:AC319"/>
    <mergeCell ref="L320:M320"/>
    <mergeCell ref="N320:O320"/>
    <mergeCell ref="P320:Q320"/>
    <mergeCell ref="V294:W294"/>
    <mergeCell ref="V345:W345"/>
    <mergeCell ref="X345:Y345"/>
    <mergeCell ref="A371:A373"/>
    <mergeCell ref="I344:I345"/>
    <mergeCell ref="J473:K474"/>
    <mergeCell ref="L473:AC473"/>
    <mergeCell ref="R501:S501"/>
    <mergeCell ref="H473:H474"/>
    <mergeCell ref="G500:G502"/>
    <mergeCell ref="H500:H501"/>
    <mergeCell ref="A493:AC493"/>
    <mergeCell ref="A494:AC494"/>
    <mergeCell ref="B496:AC496"/>
    <mergeCell ref="A473:A475"/>
    <mergeCell ref="B630:E630"/>
    <mergeCell ref="B657:F657"/>
    <mergeCell ref="B655:AC655"/>
    <mergeCell ref="A636:F636"/>
    <mergeCell ref="J632:K633"/>
    <mergeCell ref="J605:K606"/>
    <mergeCell ref="G605:G607"/>
    <mergeCell ref="B628:AC628"/>
    <mergeCell ref="E632:E634"/>
    <mergeCell ref="F632:F634"/>
    <mergeCell ref="AB633:AC633"/>
    <mergeCell ref="L632:AC632"/>
    <mergeCell ref="L633:M633"/>
    <mergeCell ref="N633:O633"/>
    <mergeCell ref="A632:A634"/>
    <mergeCell ref="B632:B634"/>
    <mergeCell ref="C632:C634"/>
    <mergeCell ref="D632:D634"/>
    <mergeCell ref="X633:Y633"/>
    <mergeCell ref="Z633:AA633"/>
    <mergeCell ref="V633:W633"/>
    <mergeCell ref="P633:Q633"/>
    <mergeCell ref="R633:S633"/>
    <mergeCell ref="T633:U633"/>
  </mergeCells>
  <phoneticPr fontId="2" type="noConversion"/>
  <pageMargins left="0.27" right="0.19685039370078741" top="1.7322834645669292" bottom="0.19685039370078741" header="1.299212598425197" footer="0.51181102362204722"/>
  <pageSetup paperSize="9" scale="76" orientation="landscape" r:id="rId1"/>
  <headerFooter alignWithMargins="0">
    <oddHeader>&amp;A&amp;RPage &amp;P</oddHeader>
  </headerFooter>
  <rowBreaks count="25" manualBreakCount="25">
    <brk id="27" max="16383" man="1"/>
    <brk id="53" max="16383" man="1"/>
    <brk id="78" max="16383" man="1"/>
    <brk id="104" max="16383" man="1"/>
    <brk id="130" max="16383" man="1"/>
    <brk id="156" max="16383" man="1"/>
    <brk id="182" max="16383" man="1"/>
    <brk id="208" max="16383" man="1"/>
    <brk id="234" max="16383" man="1"/>
    <brk id="259" max="16383" man="1"/>
    <brk id="285" max="16383" man="1"/>
    <brk id="311" max="16383" man="1"/>
    <brk id="337" max="16383" man="1"/>
    <brk id="363" max="16383" man="1"/>
    <brk id="389" max="16383" man="1"/>
    <brk id="415" max="16383" man="1"/>
    <brk id="441" max="16383" man="1"/>
    <brk id="465" max="16383" man="1"/>
    <brk id="492" max="16383" man="1"/>
    <brk id="517" max="16383" man="1"/>
    <brk id="544" max="16383" man="1"/>
    <brk id="571" max="16383" man="1"/>
    <brk id="597" max="16383" man="1"/>
    <brk id="624" max="16383" man="1"/>
    <brk id="651" max="16383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ตชด.</vt:lpstr>
      <vt:lpstr>สพฐ</vt:lpstr>
      <vt:lpstr>ศศช</vt:lpstr>
      <vt:lpstr>ปริยัติธรรม</vt:lpstr>
      <vt:lpstr>เอกชนสอนศาสนา</vt:lpstr>
      <vt:lpstr>ท้องถิ่น</vt:lpstr>
      <vt:lpstr>สถานศึกษา กทม.</vt:lpstr>
      <vt:lpstr>ประชาชน(ภูฟ้า)</vt:lpstr>
      <vt:lpstr>ราชประชานุเคราะห์</vt:lpstr>
      <vt:lpstr>สรุป</vt:lpstr>
      <vt:lpstr>ท้องถิ่น!Print_Area</vt:lpstr>
      <vt:lpstr>'ประชาชน(ภูฟ้า)'!Print_Area</vt:lpstr>
      <vt:lpstr>ปริยัติธรรม!Print_Area</vt:lpstr>
      <vt:lpstr>สพฐ!Print_Area</vt:lpstr>
      <vt:lpstr>เอกชนสอนศาสนา!Print_Area</vt:lpstr>
      <vt:lpstr>สรุป!Print_Titles</vt:lpstr>
    </vt:vector>
  </TitlesOfParts>
  <Company>GCD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Live!</dc:creator>
  <cp:lastModifiedBy>vorrayut</cp:lastModifiedBy>
  <cp:lastPrinted>2018-02-05T09:41:25Z</cp:lastPrinted>
  <dcterms:created xsi:type="dcterms:W3CDTF">2009-02-05T02:28:25Z</dcterms:created>
  <dcterms:modified xsi:type="dcterms:W3CDTF">2018-02-05T09:43:45Z</dcterms:modified>
</cp:coreProperties>
</file>