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/>
  </bookViews>
  <sheets>
    <sheet name="สรุป" sheetId="2" r:id="rId1"/>
    <sheet name="จัดสรร " sheetId="1" r:id="rId2"/>
  </sheets>
  <definedNames>
    <definedName name="_xlnm.Print_Area" localSheetId="1">'จัดสรร '!$A$1:$Q$26</definedName>
    <definedName name="_xlnm.Print_Titles" localSheetId="1">'จัดสรร '!$1:$8</definedName>
  </definedNames>
  <calcPr calcId="145621"/>
</workbook>
</file>

<file path=xl/calcChain.xml><?xml version="1.0" encoding="utf-8"?>
<calcChain xmlns="http://schemas.openxmlformats.org/spreadsheetml/2006/main">
  <c r="C12" i="2" l="1"/>
  <c r="P26" i="1"/>
  <c r="O26" i="1"/>
  <c r="N26" i="1"/>
  <c r="M26" i="1"/>
  <c r="L26" i="1"/>
  <c r="K26" i="1"/>
  <c r="J26" i="1"/>
  <c r="I26" i="1"/>
  <c r="H26" i="1"/>
  <c r="G26" i="1"/>
  <c r="E26" i="1"/>
  <c r="D26" i="1"/>
  <c r="Q25" i="1"/>
  <c r="Q24" i="1"/>
  <c r="F24" i="1"/>
  <c r="F26" i="1" s="1"/>
  <c r="Q23" i="1"/>
  <c r="Q22" i="1"/>
  <c r="Q26" i="1" s="1"/>
  <c r="Q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9" i="1"/>
  <c r="Q20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7" i="1"/>
  <c r="Q16" i="1"/>
  <c r="Q18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Q14" i="1"/>
  <c r="Q13" i="1"/>
  <c r="Q12" i="1"/>
  <c r="Q15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0" i="1"/>
  <c r="Q11" i="1" s="1"/>
  <c r="Q9" i="1"/>
</calcChain>
</file>

<file path=xl/sharedStrings.xml><?xml version="1.0" encoding="utf-8"?>
<sst xmlns="http://schemas.openxmlformats.org/spreadsheetml/2006/main" count="86" uniqueCount="57">
  <si>
    <t>แบบรายละเอียดประกอบการโอนจัดสรรงบประมาณรายจ่าย ประจำปีงบประมาณ พ.ศ. 2559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</si>
  <si>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</si>
  <si>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(งวดที่ 1)</t>
  </si>
  <si>
    <t>รหัสงบประมาณ  1500885039500002  รหัสแหล่งของเงิน  5911410  รหัสกิจกรรมหลัก  15008XXXXK2267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</si>
  <si>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</si>
  <si>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</si>
  <si>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</si>
  <si>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</si>
  <si>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ค่าตอบแทนพนักงานจ้างตามภารกิจ/เดือน</t>
  </si>
  <si>
    <t>ค่าตอบแทนพนักงานจ้างตามภารกิจ (เพิ่มเติม 1 ธ.ค.57 ถึง 30 ก.ย.58 (10 เดือน)</t>
  </si>
  <si>
    <t>ค่าตอบแทนพนักงานจ้างเหมาบริการ/</t>
  </si>
  <si>
    <t xml:space="preserve">ค่าตอบแทนพนักงานจ้างรายชั่วโมง </t>
  </si>
  <si>
    <t xml:space="preserve">ค่าตอบแทนรายวันนักการภารโรง </t>
  </si>
  <si>
    <t xml:space="preserve">ค่าตอบแทนพิเศษรายเดือนผู้ปฏิบัติงาน จชต.ฯ (เบี้ยเสี่ยงภัย) </t>
  </si>
  <si>
    <t>เงินสวัสดิการสำหรับผู้ปฏิบัติงานประจำ สนง.พื้นที่พิเศษ (สปพ.)</t>
  </si>
  <si>
    <t>เงินประกันสังคม</t>
  </si>
  <si>
    <t>ค่าอาหารกลางวัน</t>
  </si>
  <si>
    <t>ค่าใช้จ่ายในการพัฒนาปรับปรุงหลักสูตร</t>
  </si>
  <si>
    <t>ค่าวัสดุส่งเสริมการเรียนรู้ภาษาไทย</t>
  </si>
  <si>
    <t>ค่าใช้จ่ายในการจัดกิจกรรมส่งเสริมพุทธศาสนา</t>
  </si>
  <si>
    <t>ค่าวัสดุรายหัว/แบบเรียนตามหลักสูตรอิสลามศึกษา/พุทธศาสนา</t>
  </si>
  <si>
    <t>รวมงบประมาณทั้งสิ้น</t>
  </si>
  <si>
    <t>(บาท)</t>
  </si>
  <si>
    <t>ยะลา</t>
  </si>
  <si>
    <t>เทศบาลนครยะลา</t>
  </si>
  <si>
    <t>เทศบาลเมืองเบตง</t>
  </si>
  <si>
    <t>ยะลา ผลรวม</t>
  </si>
  <si>
    <t>ปัตตานี</t>
  </si>
  <si>
    <t>องค์การบริหารส่วนจังหวัดปัตตานี</t>
  </si>
  <si>
    <t>เทศบาลเมืองปัตตานี</t>
  </si>
  <si>
    <t>เทศบาลตำบลตะลุบัน</t>
  </si>
  <si>
    <t>ปัตตานี ผลรวม</t>
  </si>
  <si>
    <t>นราธิวาส</t>
  </si>
  <si>
    <t>เทศบาลเมืองนราธิวาส</t>
  </si>
  <si>
    <t>เทศบาลเมืองสุไหงโก-ลก</t>
  </si>
  <si>
    <t>นราธิวาส ผลรวม</t>
  </si>
  <si>
    <t>สตูล</t>
  </si>
  <si>
    <t>เทศบาลเมืองสตูล</t>
  </si>
  <si>
    <t>สตูล ผลรวม</t>
  </si>
  <si>
    <t>สงขลา</t>
  </si>
  <si>
    <t>เทศบาลนครสงขลา</t>
  </si>
  <si>
    <t>เทศบาลนครหาดใหญ่</t>
  </si>
  <si>
    <t>-</t>
  </si>
  <si>
    <t>เทศบาลเมืองสะเดา</t>
  </si>
  <si>
    <t>เทศบาลตำบลพะตง</t>
  </si>
  <si>
    <t>เทศบาลตำบลปริก</t>
  </si>
  <si>
    <t>สงขลา ผลรวม</t>
  </si>
  <si>
    <t xml:space="preserve">ตามหนังสือกรมส่งเสริมการปกครองท้องถิ่น ที่ มท 0808.2/20557-20561  ลงวันที่  18  ธันวาคม  2558   </t>
  </si>
  <si>
    <t>ลำดับ</t>
  </si>
  <si>
    <t>จำนวนเงิน</t>
  </si>
  <si>
    <t>เลขที่หนังสือ</t>
  </si>
  <si>
    <t>เลขที่ใบจัดสรร</t>
  </si>
  <si>
    <t xml:space="preserve">นราธิวาส </t>
  </si>
  <si>
    <t xml:space="preserve">สตูล </t>
  </si>
  <si>
    <t xml:space="preserve">สงขลา </t>
  </si>
  <si>
    <t>รวมทั้งสิ้น</t>
  </si>
  <si>
    <t>ตามหนังสือกรมส่งเสริมการปกครองท้องถิ่น ที่ มท 0808.2/20557-20561 ลงวันที่  18  ธันวาคม  2558    เลขที่ใบจัดสรร    12311-12315/2559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</si>
</sst>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8"/>
      <name val="Tahoma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1">
    <xf numFmtId="0" fontId="0" fillId="0" borderId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0" applyNumberFormat="0" applyAlignment="0" applyProtection="0"/>
    <xf numFmtId="0" fontId="9" fillId="20" borderId="10" applyNumberFormat="0" applyAlignment="0" applyProtection="0"/>
    <xf numFmtId="0" fontId="9" fillId="20" borderId="10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43" fontId="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" fillId="23" borderId="16" applyNumberFormat="0" applyFont="0" applyAlignment="0" applyProtection="0"/>
    <xf numFmtId="0" fontId="1" fillId="23" borderId="16" applyNumberFormat="0" applyFont="0" applyAlignment="0" applyProtection="0"/>
    <xf numFmtId="0" fontId="1" fillId="23" borderId="16" applyNumberFormat="0" applyFon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43" fontId="4" fillId="0" borderId="2" xfId="1" applyFont="1" applyBorder="1"/>
    <xf numFmtId="43" fontId="4" fillId="0" borderId="2" xfId="1" applyFont="1" applyBorder="1" applyAlignment="1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43" fontId="4" fillId="0" borderId="7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3" fontId="3" fillId="0" borderId="9" xfId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3" fillId="0" borderId="9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1" applyFont="1"/>
    <xf numFmtId="43" fontId="3" fillId="0" borderId="0" xfId="1" applyFont="1" applyAlignment="1"/>
    <xf numFmtId="0" fontId="2" fillId="0" borderId="0" xfId="0" applyFont="1" applyFill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43" fontId="2" fillId="0" borderId="7" xfId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43" fontId="25" fillId="0" borderId="8" xfId="1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/>
    </xf>
    <xf numFmtId="43" fontId="25" fillId="0" borderId="9" xfId="1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43" fontId="25" fillId="0" borderId="21" xfId="1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3" fontId="25" fillId="0" borderId="19" xfId="1" applyFont="1" applyBorder="1" applyAlignment="1">
      <alignment vertical="center" wrapText="1"/>
    </xf>
    <xf numFmtId="0" fontId="26" fillId="0" borderId="19" xfId="0" applyFont="1" applyBorder="1"/>
    <xf numFmtId="0" fontId="2" fillId="0" borderId="0" xfId="0" applyFont="1" applyFill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</cellXfs>
  <cellStyles count="11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1 2" xfId="27"/>
    <cellStyle name="60% - Accent2" xfId="28"/>
    <cellStyle name="60% - Accent2 2" xfId="29"/>
    <cellStyle name="60% - Accent3" xfId="30"/>
    <cellStyle name="60% - Accent3 2" xfId="31"/>
    <cellStyle name="60% - Accent4" xfId="32"/>
    <cellStyle name="60% - Accent4 2" xfId="33"/>
    <cellStyle name="60% - Accent5" xfId="34"/>
    <cellStyle name="60% - Accent5 2" xfId="35"/>
    <cellStyle name="60% - Accent6" xfId="36"/>
    <cellStyle name="60% - Accent6 2" xfId="37"/>
    <cellStyle name="Accent1" xfId="38"/>
    <cellStyle name="Accent1 2" xfId="39"/>
    <cellStyle name="Accent2" xfId="40"/>
    <cellStyle name="Accent2 2" xfId="41"/>
    <cellStyle name="Accent3" xfId="42"/>
    <cellStyle name="Accent3 2" xfId="43"/>
    <cellStyle name="Accent4" xfId="44"/>
    <cellStyle name="Accent4 2" xfId="45"/>
    <cellStyle name="Accent5" xfId="46"/>
    <cellStyle name="Accent5 2" xfId="47"/>
    <cellStyle name="Accent6" xfId="48"/>
    <cellStyle name="Accent6 2" xfId="49"/>
    <cellStyle name="Bad" xfId="50"/>
    <cellStyle name="Bad 2" xfId="51"/>
    <cellStyle name="Calculation" xfId="52"/>
    <cellStyle name="Calculation 2" xfId="53"/>
    <cellStyle name="Calculation_Sheet1" xfId="54"/>
    <cellStyle name="Check Cell" xfId="55"/>
    <cellStyle name="Check Cell 2" xfId="56"/>
    <cellStyle name="Check Cell_Sheet1" xfId="57"/>
    <cellStyle name="Comma 2" xfId="58"/>
    <cellStyle name="Comma 2 2" xfId="59"/>
    <cellStyle name="Comma 3" xfId="60"/>
    <cellStyle name="Comma 4" xfId="1"/>
    <cellStyle name="Excel Built-in Normal" xfId="61"/>
    <cellStyle name="Explanatory Text" xfId="62"/>
    <cellStyle name="Explanatory Text 2" xfId="63"/>
    <cellStyle name="Good" xfId="64"/>
    <cellStyle name="Good 2" xfId="65"/>
    <cellStyle name="Heading 1" xfId="66"/>
    <cellStyle name="Heading 1 2" xfId="67"/>
    <cellStyle name="Heading 1_Sheet1" xfId="68"/>
    <cellStyle name="Heading 2" xfId="69"/>
    <cellStyle name="Heading 2 2" xfId="70"/>
    <cellStyle name="Heading 2_Sheet1" xfId="71"/>
    <cellStyle name="Heading 3" xfId="72"/>
    <cellStyle name="Heading 3 2" xfId="73"/>
    <cellStyle name="Heading 3_Sheet1" xfId="74"/>
    <cellStyle name="Heading 4" xfId="75"/>
    <cellStyle name="Heading 4 2" xfId="76"/>
    <cellStyle name="Input" xfId="77"/>
    <cellStyle name="Input 2" xfId="78"/>
    <cellStyle name="Input_Sheet1" xfId="79"/>
    <cellStyle name="Linked Cell" xfId="80"/>
    <cellStyle name="Linked Cell 2" xfId="81"/>
    <cellStyle name="Linked Cell_Sheet1" xfId="82"/>
    <cellStyle name="Neutral" xfId="83"/>
    <cellStyle name="Neutral 2" xfId="84"/>
    <cellStyle name="Normal" xfId="0" builtinId="0"/>
    <cellStyle name="Normal 2" xfId="85"/>
    <cellStyle name="Normal 3" xfId="86"/>
    <cellStyle name="Normal 3 2" xfId="87"/>
    <cellStyle name="Normal 3_Sheet2" xfId="88"/>
    <cellStyle name="Normal 4" xfId="89"/>
    <cellStyle name="Normal 5" xfId="90"/>
    <cellStyle name="Note" xfId="91"/>
    <cellStyle name="Note 2" xfId="92"/>
    <cellStyle name="Note_Sheet1" xfId="93"/>
    <cellStyle name="Output" xfId="94"/>
    <cellStyle name="Output 2" xfId="95"/>
    <cellStyle name="Output_Sheet1" xfId="96"/>
    <cellStyle name="Title" xfId="97"/>
    <cellStyle name="Title 2" xfId="98"/>
    <cellStyle name="Total" xfId="99"/>
    <cellStyle name="Total 2" xfId="100"/>
    <cellStyle name="Total_Sheet1" xfId="101"/>
    <cellStyle name="Warning Text" xfId="102"/>
    <cellStyle name="Warning Text 2" xfId="103"/>
    <cellStyle name="เครื่องหมายจุลภาค 2" xfId="10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5"/>
    <cellStyle name="ปกติ 2" xfId="106"/>
    <cellStyle name="ปกติ 2 2" xfId="107"/>
    <cellStyle name="ปกติ 2_บัญชีรายหัว (กกถ.)" xfId="108"/>
    <cellStyle name="ปกติ 3" xfId="109"/>
    <cellStyle name="ปกติ_เงินอุดหนุนทั่วไป เบี้ยยังชีพผู้ป่วยเอดส์ 2555 (ส่ง สน. คท.)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D16" sqref="D16"/>
    </sheetView>
  </sheetViews>
  <sheetFormatPr defaultRowHeight="12.75" x14ac:dyDescent="0.2"/>
  <cols>
    <col min="2" max="2" width="16.5703125" customWidth="1"/>
    <col min="3" max="3" width="21.140625" customWidth="1"/>
    <col min="4" max="4" width="31.5703125" customWidth="1"/>
    <col min="5" max="5" width="36.140625" customWidth="1"/>
  </cols>
  <sheetData>
    <row r="1" spans="1:17" ht="21" x14ac:dyDescent="0.2">
      <c r="A1" s="53" t="s">
        <v>0</v>
      </c>
      <c r="B1" s="53"/>
      <c r="C1" s="53"/>
      <c r="D1" s="53"/>
      <c r="E1" s="5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1" x14ac:dyDescent="0.2">
      <c r="A2" s="54" t="s">
        <v>1</v>
      </c>
      <c r="B2" s="54"/>
      <c r="C2" s="54"/>
      <c r="D2" s="54"/>
      <c r="E2" s="5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1" x14ac:dyDescent="0.2">
      <c r="A3" s="54" t="s">
        <v>2</v>
      </c>
      <c r="B3" s="54"/>
      <c r="C3" s="54"/>
      <c r="D3" s="54"/>
      <c r="E3" s="5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1" x14ac:dyDescent="0.2">
      <c r="A4" s="54" t="s">
        <v>3</v>
      </c>
      <c r="B4" s="54"/>
      <c r="C4" s="54"/>
      <c r="D4" s="54"/>
      <c r="E4" s="5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1" x14ac:dyDescent="0.2">
      <c r="A5" s="55" t="s">
        <v>47</v>
      </c>
      <c r="B5" s="55"/>
      <c r="C5" s="55"/>
      <c r="D5" s="55"/>
      <c r="E5" s="5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21" x14ac:dyDescent="0.35">
      <c r="A6" s="35" t="s">
        <v>48</v>
      </c>
      <c r="B6" s="36" t="s">
        <v>6</v>
      </c>
      <c r="C6" s="37" t="s">
        <v>49</v>
      </c>
      <c r="D6" s="38" t="s">
        <v>50</v>
      </c>
      <c r="E6" s="38" t="s">
        <v>51</v>
      </c>
    </row>
    <row r="7" spans="1:17" ht="21" x14ac:dyDescent="0.2">
      <c r="A7" s="39">
        <v>1</v>
      </c>
      <c r="B7" s="40" t="s">
        <v>23</v>
      </c>
      <c r="C7" s="41">
        <v>15599360</v>
      </c>
      <c r="D7" s="42">
        <v>20557</v>
      </c>
      <c r="E7" s="42">
        <v>12311</v>
      </c>
    </row>
    <row r="8" spans="1:17" ht="21" x14ac:dyDescent="0.2">
      <c r="A8" s="39">
        <v>2</v>
      </c>
      <c r="B8" s="40" t="s">
        <v>27</v>
      </c>
      <c r="C8" s="43">
        <v>12691570</v>
      </c>
      <c r="D8" s="44">
        <v>20558</v>
      </c>
      <c r="E8" s="44">
        <v>12312</v>
      </c>
    </row>
    <row r="9" spans="1:17" ht="21" x14ac:dyDescent="0.2">
      <c r="A9" s="39">
        <v>3</v>
      </c>
      <c r="B9" s="40" t="s">
        <v>52</v>
      </c>
      <c r="C9" s="43">
        <v>20091820</v>
      </c>
      <c r="D9" s="44">
        <v>20559</v>
      </c>
      <c r="E9" s="44">
        <v>12313</v>
      </c>
    </row>
    <row r="10" spans="1:17" ht="21" x14ac:dyDescent="0.2">
      <c r="A10" s="39">
        <v>4</v>
      </c>
      <c r="B10" s="40" t="s">
        <v>53</v>
      </c>
      <c r="C10" s="43">
        <v>3019100</v>
      </c>
      <c r="D10" s="44">
        <v>20560</v>
      </c>
      <c r="E10" s="44">
        <v>12314</v>
      </c>
    </row>
    <row r="11" spans="1:17" ht="21" x14ac:dyDescent="0.2">
      <c r="A11" s="45">
        <v>5</v>
      </c>
      <c r="B11" s="46" t="s">
        <v>54</v>
      </c>
      <c r="C11" s="47">
        <v>9197640</v>
      </c>
      <c r="D11" s="48">
        <v>20561</v>
      </c>
      <c r="E11" s="48">
        <v>12315</v>
      </c>
    </row>
    <row r="12" spans="1:17" ht="21" x14ac:dyDescent="0.25">
      <c r="A12" s="49"/>
      <c r="B12" s="50" t="s">
        <v>55</v>
      </c>
      <c r="C12" s="51">
        <f>SUM(C7:C11)</f>
        <v>60599490</v>
      </c>
      <c r="D12" s="52"/>
      <c r="E12" s="52"/>
    </row>
  </sheetData>
  <mergeCells count="5">
    <mergeCell ref="A1:E1"/>
    <mergeCell ref="A2:E2"/>
    <mergeCell ref="A3:E3"/>
    <mergeCell ref="A4:E4"/>
    <mergeCell ref="A5:E5"/>
  </mergeCells>
  <pageMargins left="0.39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activeCell="G7" sqref="G7"/>
    </sheetView>
  </sheetViews>
  <sheetFormatPr defaultRowHeight="23.25" outlineLevelRow="2" x14ac:dyDescent="0.5"/>
  <cols>
    <col min="1" max="1" width="4.140625" style="29" customWidth="1"/>
    <col min="2" max="2" width="12" style="11" customWidth="1"/>
    <col min="3" max="3" width="21.140625" style="11" customWidth="1"/>
    <col min="4" max="5" width="14.42578125" style="30" customWidth="1"/>
    <col min="6" max="6" width="12.5703125" style="30" customWidth="1"/>
    <col min="7" max="7" width="13.5703125" style="30" customWidth="1"/>
    <col min="8" max="8" width="12.28515625" style="30" customWidth="1"/>
    <col min="9" max="9" width="12.42578125" style="30" customWidth="1"/>
    <col min="10" max="10" width="11.7109375" style="30" customWidth="1"/>
    <col min="11" max="11" width="12.42578125" style="30" customWidth="1"/>
    <col min="12" max="13" width="12.7109375" style="30" customWidth="1"/>
    <col min="14" max="14" width="14.28515625" style="30" customWidth="1"/>
    <col min="15" max="16" width="12.5703125" style="31" customWidth="1"/>
    <col min="17" max="17" width="13.7109375" style="30" customWidth="1"/>
    <col min="18" max="16384" width="9.140625" style="6"/>
  </cols>
  <sheetData>
    <row r="1" spans="1:17" s="1" customFormat="1" ht="21" customHeight="1" x14ac:dyDescent="0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21" customHeight="1" outlineLevel="1" x14ac:dyDescent="0.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" customFormat="1" ht="21" customHeight="1" outlineLevel="1" x14ac:dyDescent="0.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" customFormat="1" ht="21" customHeight="1" outlineLevel="1" x14ac:dyDescent="0.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1" customFormat="1" ht="21.75" customHeight="1" outlineLevel="1" x14ac:dyDescent="0.5">
      <c r="A5" s="55" t="s">
        <v>56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outlineLevel="1" x14ac:dyDescent="0.5">
      <c r="A6" s="2"/>
      <c r="B6" s="3"/>
      <c r="C6" s="3"/>
      <c r="D6" s="56" t="s">
        <v>4</v>
      </c>
      <c r="E6" s="57"/>
      <c r="F6" s="57"/>
      <c r="G6" s="57"/>
      <c r="H6" s="57"/>
      <c r="I6" s="57"/>
      <c r="J6" s="57"/>
      <c r="K6" s="58"/>
      <c r="L6" s="4"/>
      <c r="M6" s="4"/>
      <c r="N6" s="4"/>
      <c r="O6" s="5"/>
      <c r="P6" s="5"/>
      <c r="Q6" s="4"/>
    </row>
    <row r="7" spans="1:17" s="11" customFormat="1" ht="158.25" customHeight="1" outlineLevel="2" x14ac:dyDescent="0.5">
      <c r="A7" s="7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 t="s">
        <v>14</v>
      </c>
      <c r="K7" s="10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Q7" s="8" t="s">
        <v>21</v>
      </c>
    </row>
    <row r="8" spans="1:17" ht="24.75" customHeight="1" outlineLevel="1" x14ac:dyDescent="0.5">
      <c r="A8" s="12"/>
      <c r="B8" s="13"/>
      <c r="C8" s="13"/>
      <c r="D8" s="14" t="s">
        <v>22</v>
      </c>
      <c r="E8" s="14"/>
      <c r="F8" s="14" t="s">
        <v>22</v>
      </c>
      <c r="G8" s="14" t="s">
        <v>22</v>
      </c>
      <c r="H8" s="14" t="s">
        <v>22</v>
      </c>
      <c r="I8" s="14" t="s">
        <v>22</v>
      </c>
      <c r="J8" s="14" t="s">
        <v>22</v>
      </c>
      <c r="K8" s="14" t="s">
        <v>22</v>
      </c>
      <c r="L8" s="14" t="s">
        <v>22</v>
      </c>
      <c r="M8" s="14" t="s">
        <v>22</v>
      </c>
      <c r="N8" s="14" t="s">
        <v>22</v>
      </c>
      <c r="O8" s="14" t="s">
        <v>22</v>
      </c>
      <c r="P8" s="14" t="s">
        <v>22</v>
      </c>
      <c r="Q8" s="14" t="s">
        <v>22</v>
      </c>
    </row>
    <row r="9" spans="1:17" s="18" customFormat="1" ht="36.75" customHeight="1" outlineLevel="2" x14ac:dyDescent="0.2">
      <c r="A9" s="15">
        <v>1</v>
      </c>
      <c r="B9" s="16" t="s">
        <v>23</v>
      </c>
      <c r="C9" s="16" t="s">
        <v>24</v>
      </c>
      <c r="D9" s="17">
        <v>4898760</v>
      </c>
      <c r="E9" s="17">
        <v>303600</v>
      </c>
      <c r="F9" s="17">
        <v>118080</v>
      </c>
      <c r="G9" s="17">
        <v>1408000</v>
      </c>
      <c r="H9" s="17">
        <v>36000</v>
      </c>
      <c r="I9" s="17">
        <v>720000</v>
      </c>
      <c r="J9" s="17">
        <v>0</v>
      </c>
      <c r="K9" s="17">
        <v>216000</v>
      </c>
      <c r="L9" s="17">
        <v>1018400</v>
      </c>
      <c r="M9" s="17">
        <v>1200000</v>
      </c>
      <c r="N9" s="17">
        <v>120000</v>
      </c>
      <c r="O9" s="17">
        <v>0</v>
      </c>
      <c r="P9" s="17">
        <v>208000</v>
      </c>
      <c r="Q9" s="17">
        <f>D9+E9+F9+G9+H9+I9+K9+L9+M9+N9+P9</f>
        <v>10246840</v>
      </c>
    </row>
    <row r="10" spans="1:17" s="18" customFormat="1" ht="33.75" customHeight="1" outlineLevel="2" x14ac:dyDescent="0.2">
      <c r="A10" s="19">
        <v>2</v>
      </c>
      <c r="B10" s="20" t="s">
        <v>23</v>
      </c>
      <c r="C10" s="20" t="s">
        <v>25</v>
      </c>
      <c r="D10" s="21">
        <v>2908260</v>
      </c>
      <c r="E10" s="21">
        <v>162600</v>
      </c>
      <c r="F10" s="21">
        <v>236160</v>
      </c>
      <c r="G10" s="21">
        <v>0</v>
      </c>
      <c r="H10" s="21">
        <v>0</v>
      </c>
      <c r="I10" s="21">
        <v>435000</v>
      </c>
      <c r="J10" s="21">
        <v>0</v>
      </c>
      <c r="K10" s="21">
        <v>130500</v>
      </c>
      <c r="L10" s="21">
        <v>220000</v>
      </c>
      <c r="M10" s="21">
        <v>1050000</v>
      </c>
      <c r="N10" s="21">
        <v>100000</v>
      </c>
      <c r="O10" s="21">
        <v>0</v>
      </c>
      <c r="P10" s="21">
        <v>110000</v>
      </c>
      <c r="Q10" s="21">
        <f>D10+E10+F10+I10+K10+L10+M10+N10+P10</f>
        <v>5352520</v>
      </c>
    </row>
    <row r="11" spans="1:17" s="26" customFormat="1" ht="33.75" customHeight="1" outlineLevel="1" x14ac:dyDescent="0.2">
      <c r="A11" s="22"/>
      <c r="B11" s="23" t="s">
        <v>26</v>
      </c>
      <c r="C11" s="24"/>
      <c r="D11" s="25">
        <f t="shared" ref="D11:Q11" si="0">SUBTOTAL(9,D9:D10)</f>
        <v>7807020</v>
      </c>
      <c r="E11" s="25">
        <f t="shared" si="0"/>
        <v>466200</v>
      </c>
      <c r="F11" s="25">
        <f t="shared" si="0"/>
        <v>354240</v>
      </c>
      <c r="G11" s="25">
        <f t="shared" si="0"/>
        <v>1408000</v>
      </c>
      <c r="H11" s="25">
        <f t="shared" si="0"/>
        <v>36000</v>
      </c>
      <c r="I11" s="25">
        <f t="shared" si="0"/>
        <v>1155000</v>
      </c>
      <c r="J11" s="25">
        <f t="shared" si="0"/>
        <v>0</v>
      </c>
      <c r="K11" s="25">
        <f t="shared" si="0"/>
        <v>346500</v>
      </c>
      <c r="L11" s="25">
        <f t="shared" si="0"/>
        <v>1238400</v>
      </c>
      <c r="M11" s="25">
        <f t="shared" si="0"/>
        <v>2250000</v>
      </c>
      <c r="N11" s="25">
        <f t="shared" si="0"/>
        <v>220000</v>
      </c>
      <c r="O11" s="25">
        <f t="shared" si="0"/>
        <v>0</v>
      </c>
      <c r="P11" s="25">
        <f t="shared" si="0"/>
        <v>318000</v>
      </c>
      <c r="Q11" s="25">
        <f t="shared" si="0"/>
        <v>15599360</v>
      </c>
    </row>
    <row r="12" spans="1:17" s="18" customFormat="1" ht="46.5" outlineLevel="2" x14ac:dyDescent="0.2">
      <c r="A12" s="19">
        <v>1</v>
      </c>
      <c r="B12" s="20" t="s">
        <v>27</v>
      </c>
      <c r="C12" s="20" t="s">
        <v>28</v>
      </c>
      <c r="D12" s="21">
        <v>668340</v>
      </c>
      <c r="E12" s="21"/>
      <c r="F12" s="21">
        <v>295200</v>
      </c>
      <c r="G12" s="21">
        <v>0</v>
      </c>
      <c r="H12" s="21">
        <v>0</v>
      </c>
      <c r="I12" s="21">
        <v>105000</v>
      </c>
      <c r="J12" s="21">
        <v>0</v>
      </c>
      <c r="K12" s="21">
        <v>31500</v>
      </c>
      <c r="L12" s="21">
        <v>326000</v>
      </c>
      <c r="M12" s="21">
        <v>450000</v>
      </c>
      <c r="N12" s="21">
        <v>40000</v>
      </c>
      <c r="O12" s="21">
        <v>0</v>
      </c>
      <c r="P12" s="21">
        <v>163000</v>
      </c>
      <c r="Q12" s="21">
        <f>D12+F12+I12+K12+L12+M12+N12+P12</f>
        <v>2079040</v>
      </c>
    </row>
    <row r="13" spans="1:17" s="18" customFormat="1" ht="39.75" customHeight="1" outlineLevel="2" x14ac:dyDescent="0.2">
      <c r="A13" s="19">
        <v>2</v>
      </c>
      <c r="B13" s="20" t="s">
        <v>27</v>
      </c>
      <c r="C13" s="20" t="s">
        <v>29</v>
      </c>
      <c r="D13" s="21">
        <v>2445480</v>
      </c>
      <c r="E13" s="21">
        <v>151400</v>
      </c>
      <c r="F13" s="21">
        <v>590400</v>
      </c>
      <c r="G13" s="21">
        <v>0</v>
      </c>
      <c r="H13" s="21">
        <v>0</v>
      </c>
      <c r="I13" s="21">
        <v>360000</v>
      </c>
      <c r="J13" s="21">
        <v>0</v>
      </c>
      <c r="K13" s="21">
        <v>108000</v>
      </c>
      <c r="L13" s="21">
        <v>82000</v>
      </c>
      <c r="M13" s="21">
        <v>1050000</v>
      </c>
      <c r="N13" s="21">
        <v>100000</v>
      </c>
      <c r="O13" s="21">
        <v>0</v>
      </c>
      <c r="P13" s="21">
        <v>41000</v>
      </c>
      <c r="Q13" s="21">
        <f>D13+E13+F13+I13+K13+L13+M13+N13+P13</f>
        <v>4928280</v>
      </c>
    </row>
    <row r="14" spans="1:17" s="18" customFormat="1" ht="47.25" customHeight="1" outlineLevel="2" x14ac:dyDescent="0.2">
      <c r="A14" s="19">
        <v>3</v>
      </c>
      <c r="B14" s="20" t="s">
        <v>27</v>
      </c>
      <c r="C14" s="20" t="s">
        <v>30</v>
      </c>
      <c r="D14" s="21">
        <v>2813430</v>
      </c>
      <c r="E14" s="21">
        <v>162240</v>
      </c>
      <c r="F14" s="21">
        <v>118080</v>
      </c>
      <c r="G14" s="21">
        <v>0</v>
      </c>
      <c r="H14" s="21">
        <v>0</v>
      </c>
      <c r="I14" s="21">
        <v>435000</v>
      </c>
      <c r="J14" s="21">
        <v>0</v>
      </c>
      <c r="K14" s="21">
        <v>130500</v>
      </c>
      <c r="L14" s="21">
        <v>470000</v>
      </c>
      <c r="M14" s="21">
        <v>1200000</v>
      </c>
      <c r="N14" s="21">
        <v>120000</v>
      </c>
      <c r="O14" s="21">
        <v>0</v>
      </c>
      <c r="P14" s="21">
        <v>235000</v>
      </c>
      <c r="Q14" s="21">
        <f>D14+E14+F14+I14+K14+L14+M14+N14+P14</f>
        <v>5684250</v>
      </c>
    </row>
    <row r="15" spans="1:17" s="26" customFormat="1" ht="31.5" customHeight="1" outlineLevel="1" x14ac:dyDescent="0.2">
      <c r="A15" s="22"/>
      <c r="B15" s="23" t="s">
        <v>31</v>
      </c>
      <c r="C15" s="24"/>
      <c r="D15" s="25">
        <f t="shared" ref="D15:Q15" si="1">SUBTOTAL(9,D12:D14)</f>
        <v>5927250</v>
      </c>
      <c r="E15" s="25">
        <f t="shared" si="1"/>
        <v>313640</v>
      </c>
      <c r="F15" s="25">
        <f t="shared" si="1"/>
        <v>1003680</v>
      </c>
      <c r="G15" s="25">
        <f t="shared" si="1"/>
        <v>0</v>
      </c>
      <c r="H15" s="25">
        <f t="shared" si="1"/>
        <v>0</v>
      </c>
      <c r="I15" s="25">
        <f t="shared" si="1"/>
        <v>900000</v>
      </c>
      <c r="J15" s="25">
        <f t="shared" si="1"/>
        <v>0</v>
      </c>
      <c r="K15" s="25">
        <f t="shared" si="1"/>
        <v>270000</v>
      </c>
      <c r="L15" s="25">
        <f t="shared" si="1"/>
        <v>878000</v>
      </c>
      <c r="M15" s="25">
        <f t="shared" si="1"/>
        <v>2700000</v>
      </c>
      <c r="N15" s="25">
        <f t="shared" si="1"/>
        <v>260000</v>
      </c>
      <c r="O15" s="25">
        <f t="shared" si="1"/>
        <v>0</v>
      </c>
      <c r="P15" s="25">
        <f t="shared" si="1"/>
        <v>439000</v>
      </c>
      <c r="Q15" s="25">
        <f t="shared" si="1"/>
        <v>12691570</v>
      </c>
    </row>
    <row r="16" spans="1:17" s="18" customFormat="1" outlineLevel="2" x14ac:dyDescent="0.2">
      <c r="A16" s="19">
        <v>1</v>
      </c>
      <c r="B16" s="20" t="s">
        <v>32</v>
      </c>
      <c r="C16" s="20" t="s">
        <v>33</v>
      </c>
      <c r="D16" s="21">
        <v>4317900</v>
      </c>
      <c r="E16" s="21">
        <v>264300</v>
      </c>
      <c r="F16" s="21"/>
      <c r="G16" s="21">
        <v>2112000</v>
      </c>
      <c r="H16" s="21">
        <v>60000</v>
      </c>
      <c r="I16" s="21">
        <v>645000</v>
      </c>
      <c r="J16" s="21">
        <v>0</v>
      </c>
      <c r="K16" s="21">
        <v>193500</v>
      </c>
      <c r="L16" s="21">
        <v>2430000</v>
      </c>
      <c r="M16" s="21">
        <v>1500000</v>
      </c>
      <c r="N16" s="21">
        <v>120000</v>
      </c>
      <c r="O16" s="21">
        <v>0</v>
      </c>
      <c r="P16" s="21">
        <v>497000</v>
      </c>
      <c r="Q16" s="21">
        <f>D16+E16+G16+H16+I16+K16+L16+M16+N16+P16</f>
        <v>12139700</v>
      </c>
    </row>
    <row r="17" spans="1:17" s="18" customFormat="1" ht="46.5" outlineLevel="2" x14ac:dyDescent="0.2">
      <c r="A17" s="19">
        <v>2</v>
      </c>
      <c r="B17" s="20" t="s">
        <v>32</v>
      </c>
      <c r="C17" s="20" t="s">
        <v>34</v>
      </c>
      <c r="D17" s="21">
        <v>4477800</v>
      </c>
      <c r="E17" s="21">
        <v>217200</v>
      </c>
      <c r="F17" s="21">
        <v>177120</v>
      </c>
      <c r="G17" s="21">
        <v>0</v>
      </c>
      <c r="H17" s="21">
        <v>0</v>
      </c>
      <c r="I17" s="21">
        <v>540000</v>
      </c>
      <c r="J17" s="21">
        <v>0</v>
      </c>
      <c r="K17" s="21">
        <v>162000</v>
      </c>
      <c r="L17" s="21">
        <v>932000</v>
      </c>
      <c r="M17" s="21">
        <v>900000</v>
      </c>
      <c r="N17" s="21">
        <v>80000</v>
      </c>
      <c r="O17" s="21">
        <v>0</v>
      </c>
      <c r="P17" s="21">
        <v>466000</v>
      </c>
      <c r="Q17" s="21">
        <f>D17+E17+F17+I17+K17+L17+M17+N17+P17</f>
        <v>7952120</v>
      </c>
    </row>
    <row r="18" spans="1:17" s="18" customFormat="1" ht="46.5" outlineLevel="1" x14ac:dyDescent="0.2">
      <c r="A18" s="19"/>
      <c r="B18" s="27" t="s">
        <v>35</v>
      </c>
      <c r="C18" s="20"/>
      <c r="D18" s="21">
        <f t="shared" ref="D18:Q18" si="2">SUBTOTAL(9,D16:D17)</f>
        <v>8795700</v>
      </c>
      <c r="E18" s="21">
        <f t="shared" si="2"/>
        <v>481500</v>
      </c>
      <c r="F18" s="21">
        <f t="shared" si="2"/>
        <v>177120</v>
      </c>
      <c r="G18" s="21">
        <f t="shared" si="2"/>
        <v>2112000</v>
      </c>
      <c r="H18" s="21">
        <f t="shared" si="2"/>
        <v>60000</v>
      </c>
      <c r="I18" s="21">
        <f t="shared" si="2"/>
        <v>1185000</v>
      </c>
      <c r="J18" s="21">
        <f t="shared" si="2"/>
        <v>0</v>
      </c>
      <c r="K18" s="21">
        <f t="shared" si="2"/>
        <v>355500</v>
      </c>
      <c r="L18" s="21">
        <f t="shared" si="2"/>
        <v>3362000</v>
      </c>
      <c r="M18" s="21">
        <f t="shared" si="2"/>
        <v>2400000</v>
      </c>
      <c r="N18" s="21">
        <f t="shared" si="2"/>
        <v>200000</v>
      </c>
      <c r="O18" s="21">
        <f t="shared" si="2"/>
        <v>0</v>
      </c>
      <c r="P18" s="21">
        <f t="shared" si="2"/>
        <v>963000</v>
      </c>
      <c r="Q18" s="21">
        <f t="shared" si="2"/>
        <v>20091820</v>
      </c>
    </row>
    <row r="19" spans="1:17" s="18" customFormat="1" outlineLevel="2" x14ac:dyDescent="0.2">
      <c r="A19" s="19">
        <v>1</v>
      </c>
      <c r="B19" s="20" t="s">
        <v>36</v>
      </c>
      <c r="C19" s="20" t="s">
        <v>37</v>
      </c>
      <c r="D19" s="21">
        <v>2118360</v>
      </c>
      <c r="E19" s="21">
        <v>126240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94500</v>
      </c>
      <c r="L19" s="21">
        <v>0</v>
      </c>
      <c r="M19" s="21">
        <v>600000</v>
      </c>
      <c r="N19" s="21">
        <v>80000</v>
      </c>
      <c r="O19" s="21">
        <v>0</v>
      </c>
      <c r="P19" s="21"/>
      <c r="Q19" s="21">
        <f>D19+E19+K19+M19+N19</f>
        <v>3019100</v>
      </c>
    </row>
    <row r="20" spans="1:17" s="18" customFormat="1" outlineLevel="1" x14ac:dyDescent="0.2">
      <c r="A20" s="19"/>
      <c r="B20" s="27" t="s">
        <v>38</v>
      </c>
      <c r="C20" s="20"/>
      <c r="D20" s="21">
        <f t="shared" ref="D20:Q20" si="3">SUBTOTAL(9,D19:D19)</f>
        <v>2118360</v>
      </c>
      <c r="E20" s="21">
        <f t="shared" si="3"/>
        <v>126240</v>
      </c>
      <c r="F20" s="21">
        <f t="shared" si="3"/>
        <v>0</v>
      </c>
      <c r="G20" s="21">
        <f t="shared" si="3"/>
        <v>0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94500</v>
      </c>
      <c r="L20" s="21">
        <f t="shared" si="3"/>
        <v>0</v>
      </c>
      <c r="M20" s="21">
        <f t="shared" si="3"/>
        <v>600000</v>
      </c>
      <c r="N20" s="21">
        <f t="shared" si="3"/>
        <v>80000</v>
      </c>
      <c r="O20" s="21">
        <f t="shared" si="3"/>
        <v>0</v>
      </c>
      <c r="P20" s="21">
        <f t="shared" si="3"/>
        <v>0</v>
      </c>
      <c r="Q20" s="21">
        <f t="shared" si="3"/>
        <v>3019100</v>
      </c>
    </row>
    <row r="21" spans="1:17" s="18" customFormat="1" outlineLevel="2" x14ac:dyDescent="0.2">
      <c r="A21" s="19">
        <v>1</v>
      </c>
      <c r="B21" s="20" t="s">
        <v>39</v>
      </c>
      <c r="C21" s="20" t="s">
        <v>40</v>
      </c>
      <c r="D21" s="21">
        <v>0</v>
      </c>
      <c r="E21" s="21"/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100000</v>
      </c>
      <c r="O21" s="21">
        <v>1500000</v>
      </c>
      <c r="P21" s="21"/>
      <c r="Q21" s="21">
        <f>D21+F21+G21+H21+I21+J21+K21+L21+M21+O21+N21+P21</f>
        <v>1600000</v>
      </c>
    </row>
    <row r="22" spans="1:17" s="18" customFormat="1" outlineLevel="2" x14ac:dyDescent="0.2">
      <c r="A22" s="19">
        <v>2</v>
      </c>
      <c r="B22" s="20" t="s">
        <v>39</v>
      </c>
      <c r="C22" s="20" t="s">
        <v>41</v>
      </c>
      <c r="D22" s="21">
        <v>2934540</v>
      </c>
      <c r="E22" s="21">
        <v>182300</v>
      </c>
      <c r="F22" s="21">
        <v>0</v>
      </c>
      <c r="G22" s="28" t="s">
        <v>42</v>
      </c>
      <c r="H22" s="28" t="s">
        <v>42</v>
      </c>
      <c r="I22" s="28">
        <v>0</v>
      </c>
      <c r="J22" s="28">
        <v>0</v>
      </c>
      <c r="K22" s="21">
        <v>130500</v>
      </c>
      <c r="L22" s="28" t="s">
        <v>42</v>
      </c>
      <c r="M22" s="28">
        <v>750000</v>
      </c>
      <c r="N22" s="21">
        <v>100000</v>
      </c>
      <c r="O22" s="21">
        <v>0</v>
      </c>
      <c r="P22" s="21"/>
      <c r="Q22" s="21">
        <f>D22+E22+K22+M22+N22</f>
        <v>4097340</v>
      </c>
    </row>
    <row r="23" spans="1:17" s="18" customFormat="1" outlineLevel="2" x14ac:dyDescent="0.2">
      <c r="A23" s="19">
        <v>3</v>
      </c>
      <c r="B23" s="20" t="s">
        <v>39</v>
      </c>
      <c r="C23" s="20" t="s">
        <v>43</v>
      </c>
      <c r="D23" s="21">
        <v>1901880</v>
      </c>
      <c r="E23" s="21">
        <v>119200</v>
      </c>
      <c r="F23" s="21">
        <v>354240</v>
      </c>
      <c r="G23" s="21">
        <v>0</v>
      </c>
      <c r="H23" s="21">
        <v>0</v>
      </c>
      <c r="I23" s="21">
        <v>0</v>
      </c>
      <c r="J23" s="21">
        <v>114000</v>
      </c>
      <c r="K23" s="21">
        <v>85500</v>
      </c>
      <c r="L23" s="21">
        <v>0</v>
      </c>
      <c r="M23" s="21">
        <v>450000</v>
      </c>
      <c r="N23" s="21">
        <v>60000</v>
      </c>
      <c r="O23" s="21">
        <v>0</v>
      </c>
      <c r="P23" s="21"/>
      <c r="Q23" s="21">
        <f>D23+E23+F23+J23+K23+M23+N23</f>
        <v>3084820</v>
      </c>
    </row>
    <row r="24" spans="1:17" s="18" customFormat="1" outlineLevel="2" x14ac:dyDescent="0.2">
      <c r="A24" s="19">
        <v>4</v>
      </c>
      <c r="B24" s="20" t="s">
        <v>39</v>
      </c>
      <c r="C24" s="20" t="s">
        <v>44</v>
      </c>
      <c r="D24" s="21">
        <v>96900</v>
      </c>
      <c r="E24" s="21">
        <v>6000</v>
      </c>
      <c r="F24" s="21">
        <f>-G24</f>
        <v>0</v>
      </c>
      <c r="G24" s="21">
        <v>0</v>
      </c>
      <c r="H24" s="21">
        <v>0</v>
      </c>
      <c r="I24" s="21">
        <v>0</v>
      </c>
      <c r="J24" s="21">
        <v>0</v>
      </c>
      <c r="K24" s="21">
        <v>4500</v>
      </c>
      <c r="L24" s="21">
        <v>0</v>
      </c>
      <c r="M24" s="21">
        <v>150000</v>
      </c>
      <c r="N24" s="21">
        <v>20000</v>
      </c>
      <c r="O24" s="21">
        <v>0</v>
      </c>
      <c r="P24" s="21"/>
      <c r="Q24" s="21">
        <f>D24+E24+K24+M24+N24</f>
        <v>277400</v>
      </c>
    </row>
    <row r="25" spans="1:17" outlineLevel="2" x14ac:dyDescent="0.5">
      <c r="A25" s="19">
        <v>5</v>
      </c>
      <c r="B25" s="20" t="s">
        <v>39</v>
      </c>
      <c r="C25" s="20" t="s">
        <v>45</v>
      </c>
      <c r="D25" s="21"/>
      <c r="E25" s="21"/>
      <c r="F25" s="21">
        <v>118080</v>
      </c>
      <c r="G25" s="21">
        <v>0</v>
      </c>
      <c r="H25" s="21">
        <v>0</v>
      </c>
      <c r="I25" s="21">
        <v>0</v>
      </c>
      <c r="J25" s="21">
        <v>0</v>
      </c>
      <c r="K25" s="21"/>
      <c r="L25" s="21">
        <v>0</v>
      </c>
      <c r="M25" s="21"/>
      <c r="N25" s="21">
        <v>20000</v>
      </c>
      <c r="O25" s="21">
        <v>0</v>
      </c>
      <c r="P25" s="21"/>
      <c r="Q25" s="21">
        <f>D25+F25+G25+H25+I25+J25+K25+L25+M25+O25+N25+P25</f>
        <v>138080</v>
      </c>
    </row>
    <row r="26" spans="1:17" s="1" customFormat="1" outlineLevel="1" x14ac:dyDescent="0.5">
      <c r="A26" s="22"/>
      <c r="B26" s="23" t="s">
        <v>46</v>
      </c>
      <c r="C26" s="24"/>
      <c r="D26" s="25">
        <f t="shared" ref="D26:Q26" si="4">SUBTOTAL(9,D21:D25)</f>
        <v>4933320</v>
      </c>
      <c r="E26" s="25">
        <f t="shared" si="4"/>
        <v>307500</v>
      </c>
      <c r="F26" s="25">
        <f t="shared" si="4"/>
        <v>472320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25">
        <f t="shared" si="4"/>
        <v>114000</v>
      </c>
      <c r="K26" s="25">
        <f t="shared" si="4"/>
        <v>220500</v>
      </c>
      <c r="L26" s="25">
        <f t="shared" si="4"/>
        <v>0</v>
      </c>
      <c r="M26" s="25">
        <f t="shared" si="4"/>
        <v>1350000</v>
      </c>
      <c r="N26" s="25">
        <f t="shared" si="4"/>
        <v>300000</v>
      </c>
      <c r="O26" s="25">
        <f t="shared" si="4"/>
        <v>1500000</v>
      </c>
      <c r="P26" s="25">
        <f t="shared" si="4"/>
        <v>0</v>
      </c>
      <c r="Q26" s="25">
        <f t="shared" si="4"/>
        <v>9197640</v>
      </c>
    </row>
    <row r="27" spans="1:17" x14ac:dyDescent="0.5">
      <c r="A27" s="19"/>
      <c r="B27" s="27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</sheetData>
  <mergeCells count="6">
    <mergeCell ref="D6:K6"/>
    <mergeCell ref="A1:Q1"/>
    <mergeCell ref="A2:Q2"/>
    <mergeCell ref="A3:Q3"/>
    <mergeCell ref="A4:Q4"/>
    <mergeCell ref="A5:Q5"/>
  </mergeCells>
  <pageMargins left="0.32" right="0.23622047244094491" top="0.6692913385826772" bottom="0.74803149606299213" header="0.31496062992125984" footer="0.31496062992125984"/>
  <pageSetup paperSize="9" scale="65" orientation="landscape" r:id="rId1"/>
  <headerFooter alignWithMargins="0"/>
  <rowBreaks count="6" manualBreakCount="6">
    <brk id="11" max="16" man="1"/>
    <brk id="15" max="16" man="1"/>
    <brk id="18" max="16" man="1"/>
    <brk id="20" max="16" man="1"/>
    <brk id="26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</vt:lpstr>
      <vt:lpstr>จัดสรร </vt:lpstr>
      <vt:lpstr>'จัดสรร '!Print_Area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2015-12-23T02:44:49Z</cp:lastPrinted>
  <dcterms:created xsi:type="dcterms:W3CDTF">2015-12-22T08:40:22Z</dcterms:created>
  <dcterms:modified xsi:type="dcterms:W3CDTF">2015-12-23T02:48:30Z</dcterms:modified>
</cp:coreProperties>
</file>