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935" windowHeight="6630" firstSheet="2" activeTab="2"/>
  </bookViews>
  <sheets>
    <sheet name="เกษียณก่อนกำหนด (2)" sheetId="1" r:id="rId1"/>
    <sheet name="เกษียณก่อนกำหนด" sheetId="2" r:id="rId2"/>
    <sheet name="แบบฟอร์ม" sheetId="3" r:id="rId3"/>
    <sheet name="สรุปเงินกัน" sheetId="4" r:id="rId4"/>
    <sheet name="Sheet2" sheetId="5" r:id="rId5"/>
    <sheet name="Sheet3" sheetId="6" r:id="rId6"/>
  </sheets>
  <definedNames>
    <definedName name="_xlnm.Print_Titles" localSheetId="1">'เกษียณก่อนกำหนด'!$5:$7</definedName>
    <definedName name="_xlnm.Print_Titles" localSheetId="0">'เกษียณก่อนกำหนด (2)'!$6:$8</definedName>
    <definedName name="_xlnm.Print_Titles" localSheetId="2">'แบบฟอร์ม'!$4:$5</definedName>
    <definedName name="_xlnm.Print_Titles" localSheetId="3">'สรุปเงินกัน'!$3:$5</definedName>
  </definedNames>
  <calcPr fullCalcOnLoad="1"/>
</workbook>
</file>

<file path=xl/comments1.xml><?xml version="1.0" encoding="utf-8"?>
<comments xmlns="http://schemas.openxmlformats.org/spreadsheetml/2006/main">
  <authors>
    <author>sukrada</author>
  </authors>
  <commentList>
    <comment ref="D7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วันที่มีผล 1 พ.ค. 54
(เบิกจากงบปี 54)
</t>
        </r>
      </text>
    </comment>
    <comment ref="F7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วันที่มีผล 16 ส.ค. 54
(เบิกจากงบปี 54)
</t>
        </r>
      </text>
    </comment>
    <comment ref="J7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มีผล 16 ต.ค. 53 
(16 ต.ค. 53 - 30 ก.ย. 54)
เบิกงบปี 54</t>
        </r>
      </text>
    </comment>
    <comment ref="D8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มีผล 1 พ.ค. 54 (5 เดือน)</t>
        </r>
      </text>
    </comment>
    <comment ref="F8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มีผล 1 พ.ค. 54 (5 เดือน)</t>
        </r>
      </text>
    </comment>
    <comment ref="H8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มีผล 1 พ.ค. 54 (5 เดือน)</t>
        </r>
      </text>
    </comment>
    <comment ref="J8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มีผล 1 พ.ค. 54 (5 เดือน)</t>
        </r>
      </text>
    </comment>
    <comment ref="L8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มีผล 1 พ.ค. 54 (5 เดือน)</t>
        </r>
      </text>
    </comment>
  </commentList>
</comments>
</file>

<file path=xl/comments2.xml><?xml version="1.0" encoding="utf-8"?>
<comments xmlns="http://schemas.openxmlformats.org/spreadsheetml/2006/main">
  <authors>
    <author>sukrada</author>
  </authors>
  <commentList>
    <comment ref="D6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วันที่มีผล 1 พ.ค. 54
(เบิกจากงบปี 54)
</t>
        </r>
      </text>
    </comment>
    <comment ref="F6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วันที่มีผล 16 ส.ค. 54
(เบิกจากงบปี 54)
</t>
        </r>
      </text>
    </comment>
    <comment ref="J6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มีผล 16 ต.ค. 53 
(16 ต.ค. 53 - 30 ก.ย. 54)
เบิกงบปี 54</t>
        </r>
      </text>
    </comment>
    <comment ref="D7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มีผล 1 พ.ค. 54 (5 เดือน)</t>
        </r>
      </text>
    </comment>
    <comment ref="H7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มีผล 1 พ.ค. 54 (5 เดือน)</t>
        </r>
      </text>
    </comment>
    <comment ref="L7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มีผล 1 พ.ค. 54 (5 เดือน)</t>
        </r>
      </text>
    </comment>
    <comment ref="F7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มีผล 1 พ.ค. 54 (5 เดือน)</t>
        </r>
      </text>
    </comment>
    <comment ref="J7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มีผล 1 พ.ค. 54 (5 เดือน)</t>
        </r>
      </text>
    </comment>
  </commentList>
</comments>
</file>

<file path=xl/sharedStrings.xml><?xml version="1.0" encoding="utf-8"?>
<sst xmlns="http://schemas.openxmlformats.org/spreadsheetml/2006/main" count="408" uniqueCount="124">
  <si>
    <t>จังหวัด</t>
  </si>
  <si>
    <t>วิทยฐานะ</t>
  </si>
  <si>
    <t>รวม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</si>
  <si>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</si>
  <si>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</si>
  <si>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</si>
  <si>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</si>
  <si>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</si>
  <si>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</si>
  <si>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</si>
  <si>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</si>
  <si>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</si>
  <si>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</si>
  <si>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</si>
  <si>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</si>
  <si>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</si>
  <si>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</si>
  <si>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</si>
  <si>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</si>
  <si>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</si>
  <si>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</si>
  <si>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</si>
  <si>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</si>
  <si>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</si>
  <si>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</si>
  <si>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</si>
  <si>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</si>
  <si>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</si>
  <si>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</si>
  <si>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</si>
  <si>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</si>
  <si>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</si>
  <si>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</si>
  <si>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</si>
  <si>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</si>
  <si>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</si>
  <si>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</si>
  <si>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</si>
  <si>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</si>
  <si>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</si>
  <si>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</si>
  <si>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</si>
  <si>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</si>
  <si>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</si>
  <si>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</si>
  <si>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</si>
  <si>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</si>
  <si>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</si>
  <si>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</si>
  <si>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</si>
  <si>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</si>
  <si>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</si>
  <si>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</si>
  <si>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</si>
  <si>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</si>
  <si>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</si>
  <si>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</si>
  <si>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</si>
  <si>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</si>
  <si>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</si>
  <si>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</si>
  <si>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</si>
  <si>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</si>
  <si>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</si>
  <si>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</si>
  <si>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</si>
  <si>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</si>
  <si>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</si>
  <si>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</si>
  <si>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</si>
  <si>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</si>
  <si>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</si>
  <si>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</si>
  <si>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</si>
  <si>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</si>
  <si>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</si>
  <si>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</si>
  <si>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</si>
  <si>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</si>
  <si>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รวมจัดสรร</t>
  </si>
  <si>
    <t>ที่</t>
  </si>
  <si>
    <t>ครั้งที่ 4</t>
  </si>
  <si>
    <t>ครั้งที่ 5</t>
  </si>
  <si>
    <t>ครั้งที่ 6</t>
  </si>
  <si>
    <t>ครั้งที่ 7</t>
  </si>
  <si>
    <t>ครั้งที่ 8</t>
  </si>
  <si>
    <t>ครั้งที่ 9</t>
  </si>
  <si>
    <t>ครั้งที่ 10</t>
  </si>
  <si>
    <t>ยอดเงินกัน ฯ</t>
  </si>
  <si>
    <t>สรุปการจัดสรรเงินกันไว้เบิกเหลื่อมปีงบประมาณ พ.ศ. 2554</t>
  </si>
  <si>
    <t>กันที่ส่วนกลาง</t>
  </si>
  <si>
    <t>กันที่ภูมิภาค</t>
  </si>
  <si>
    <t>เกษียณก่อนกำหนด</t>
  </si>
  <si>
    <t>เทศบาล</t>
  </si>
  <si>
    <t>องค์การบริหารส่วนตำบล</t>
  </si>
  <si>
    <t>องค์การบริหารส่วนจังหวัด</t>
  </si>
  <si>
    <t>จำนวนครู</t>
  </si>
  <si>
    <t>เป็นเงิน ค่าตอบแทน</t>
  </si>
  <si>
    <t>ค่าตอบแทนผู้เข้าร่วมโครงการเกษียณอายุก่อนกำหนด</t>
  </si>
  <si>
    <t>รวมเงินค่าตอบแทน</t>
  </si>
  <si>
    <t>จำนวนครู (คน)</t>
  </si>
  <si>
    <t>บัญชีรายละเอียดงบประมาณรายจ่ายประจำปีงบประมาณ พ.ศ. 2554 (เงินกันไว้เบิกเหลื่อมปี)</t>
  </si>
  <si>
    <t>เพื่อเบิกจ่ายเป็นค่าตอบแทนครูองค์กรปกครองส่วนท้องถิ่นผู้เข้าร่วม</t>
  </si>
  <si>
    <t>โครงการเกษียณอายุก่อนกำหนด ประจำปีงบประมาณ พ.ศ. 2555</t>
  </si>
  <si>
    <t xml:space="preserve">งบเงินอุดหนุนเฉพาะกิจ  รายการเงินอุดหนุนสำหรับการจัดการศึกษา (ค่าเงินเดือนครู และค่าจ้างประจำ) </t>
  </si>
  <si>
    <t>เพื่อเบิกจ่ายเป็นค่าตอบแทนครูองค์กรปกครองส่วนท้องถิ่นผู้เข้าร่วมโครงการเกษียณอายุก่อนกำหนด ประจำปีงบประมาณ พ.ศ. 2555</t>
  </si>
  <si>
    <t>รหัสพื้นที่</t>
  </si>
  <si>
    <t>P</t>
  </si>
  <si>
    <t>17 พ.ย. 54</t>
  </si>
  <si>
    <t>21 ก.พ. 55</t>
  </si>
  <si>
    <t>12 มี.ค. 55</t>
  </si>
  <si>
    <t>หมายเหตุ</t>
  </si>
  <si>
    <t>เบิกจ่ายแล้ว</t>
  </si>
  <si>
    <t>4 ม.ค. 55,12 มี.ค.55</t>
  </si>
  <si>
    <t>กันไว้ที่จังหวัด</t>
  </si>
  <si>
    <t>รายการที่คาดว่าจะต้องเบิกจ่าย</t>
  </si>
  <si>
    <t>คงเหลือ</t>
  </si>
  <si>
    <t xml:space="preserve"> สถ. จัดสรรเพิ่มเติม</t>
  </si>
  <si>
    <t xml:space="preserve">   เงินกันปี 54     ที่จังหวัดขอกันไว้</t>
  </si>
  <si>
    <t>เงินกันฯ ที่ สถ.จัดสรรเพิ่มให้</t>
  </si>
  <si>
    <t>รวมเงินกันฯ ตั้งจ่ายที่จังหวัดทั้งสิ้น</t>
  </si>
  <si>
    <t>เงินกันปี 54 ที่จังหวัดขอกันไว้</t>
  </si>
  <si>
    <t>เงินกันฯ ที่ สถ. จัดสรรเพิ่มให้</t>
  </si>
  <si>
    <t xml:space="preserve">        รวม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</si>
</sst>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31">
    <font>
      <sz val="11"/>
      <color indexed="8"/>
      <name val="Tahoma"/>
      <family val="2"/>
    </font>
    <font>
      <b/>
      <sz val="16"/>
      <name val="TH Niramit AS"/>
      <family val="0"/>
    </font>
    <font>
      <sz val="16"/>
      <name val="Cordia New"/>
      <family val="2"/>
    </font>
    <font>
      <b/>
      <sz val="14"/>
      <name val="TH Niramit AS"/>
      <family val="0"/>
    </font>
    <font>
      <sz val="16"/>
      <name val="TH Niramit AS"/>
      <family val="0"/>
    </font>
    <font>
      <b/>
      <sz val="16"/>
      <color indexed="8"/>
      <name val="TH Niramit AS"/>
      <family val="0"/>
    </font>
    <font>
      <b/>
      <sz val="12"/>
      <name val="TH Niramit AS"/>
      <family val="0"/>
    </font>
    <font>
      <b/>
      <sz val="12"/>
      <color indexed="8"/>
      <name val="TH Niramit AS"/>
      <family val="0"/>
    </font>
    <font>
      <b/>
      <sz val="9"/>
      <name val="Tahoma"/>
      <family val="2"/>
    </font>
    <font>
      <sz val="9"/>
      <name val="Tahoma"/>
      <family val="2"/>
    </font>
    <font>
      <b/>
      <sz val="14"/>
      <name val="Cordia New"/>
      <family val="2"/>
    </font>
    <font>
      <sz val="14"/>
      <name val="Cordia New"/>
      <family val="2"/>
    </font>
    <font>
      <sz val="14"/>
      <name val="TH Niramit AS"/>
      <family val="0"/>
    </font>
    <font>
      <sz val="16"/>
      <color indexed="8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8" fillId="4" borderId="0" applyNumberFormat="0" applyBorder="0" applyAlignment="0" applyProtection="0"/>
    <xf numFmtId="0" fontId="21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9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188" fontId="4" fillId="0" borderId="0" xfId="36" applyNumberFormat="1" applyFont="1" applyAlignment="1">
      <alignment horizontal="center"/>
    </xf>
    <xf numFmtId="61" fontId="4" fillId="0" borderId="0" xfId="0" applyNumberFormat="1" applyFont="1" applyAlignment="1">
      <alignment horizontal="center"/>
    </xf>
    <xf numFmtId="188" fontId="4" fillId="0" borderId="0" xfId="36" applyNumberFormat="1" applyFont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88" fontId="4" fillId="0" borderId="10" xfId="3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61" fontId="1" fillId="4" borderId="10" xfId="0" applyNumberFormat="1" applyFont="1" applyFill="1" applyBorder="1" applyAlignment="1">
      <alignment horizontal="center" vertical="center" wrapText="1"/>
    </xf>
    <xf numFmtId="188" fontId="4" fillId="4" borderId="11" xfId="36" applyNumberFormat="1" applyFont="1" applyFill="1" applyBorder="1" applyAlignment="1">
      <alignment horizontal="right" vertical="center" wrapText="1"/>
    </xf>
    <xf numFmtId="188" fontId="4" fillId="4" borderId="11" xfId="36" applyNumberFormat="1" applyFont="1" applyFill="1" applyBorder="1" applyAlignment="1">
      <alignment horizontal="center" vertical="center" wrapText="1"/>
    </xf>
    <xf numFmtId="61" fontId="4" fillId="0" borderId="12" xfId="0" applyNumberFormat="1" applyFont="1" applyBorder="1" applyAlignment="1">
      <alignment/>
    </xf>
    <xf numFmtId="188" fontId="4" fillId="0" borderId="13" xfId="36" applyNumberFormat="1" applyFont="1" applyBorder="1" applyAlignment="1">
      <alignment/>
    </xf>
    <xf numFmtId="188" fontId="4" fillId="0" borderId="14" xfId="36" applyNumberFormat="1" applyFont="1" applyBorder="1" applyAlignment="1">
      <alignment/>
    </xf>
    <xf numFmtId="188" fontId="4" fillId="0" borderId="15" xfId="36" applyNumberFormat="1" applyFont="1" applyBorder="1" applyAlignment="1">
      <alignment horizontal="center"/>
    </xf>
    <xf numFmtId="61" fontId="4" fillId="0" borderId="15" xfId="0" applyNumberFormat="1" applyFont="1" applyBorder="1" applyAlignment="1">
      <alignment/>
    </xf>
    <xf numFmtId="188" fontId="4" fillId="0" borderId="15" xfId="36" applyNumberFormat="1" applyFont="1" applyBorder="1" applyAlignment="1">
      <alignment/>
    </xf>
    <xf numFmtId="188" fontId="1" fillId="4" borderId="11" xfId="36" applyNumberFormat="1" applyFont="1" applyFill="1" applyBorder="1" applyAlignment="1">
      <alignment horizontal="right" vertical="center" wrapText="1"/>
    </xf>
    <xf numFmtId="61" fontId="4" fillId="0" borderId="0" xfId="0" applyNumberFormat="1" applyFont="1" applyAlignment="1">
      <alignment/>
    </xf>
    <xf numFmtId="188" fontId="4" fillId="0" borderId="12" xfId="36" applyNumberFormat="1" applyFont="1" applyBorder="1" applyAlignment="1">
      <alignment horizontal="center"/>
    </xf>
    <xf numFmtId="188" fontId="4" fillId="0" borderId="16" xfId="36" applyNumberFormat="1" applyFont="1" applyBorder="1" applyAlignment="1">
      <alignment horizontal="center"/>
    </xf>
    <xf numFmtId="61" fontId="4" fillId="0" borderId="16" xfId="0" applyNumberFormat="1" applyFont="1" applyBorder="1" applyAlignment="1">
      <alignment/>
    </xf>
    <xf numFmtId="188" fontId="4" fillId="0" borderId="16" xfId="36" applyNumberFormat="1" applyFont="1" applyBorder="1" applyAlignment="1">
      <alignment/>
    </xf>
    <xf numFmtId="188" fontId="4" fillId="0" borderId="17" xfId="36" applyNumberFormat="1" applyFont="1" applyBorder="1" applyAlignment="1">
      <alignment/>
    </xf>
    <xf numFmtId="188" fontId="2" fillId="0" borderId="0" xfId="0" applyNumberFormat="1" applyFont="1" applyAlignment="1">
      <alignment/>
    </xf>
    <xf numFmtId="187" fontId="11" fillId="0" borderId="0" xfId="36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89" fontId="11" fillId="0" borderId="0" xfId="36" applyNumberFormat="1" applyFont="1" applyAlignment="1">
      <alignment/>
    </xf>
    <xf numFmtId="189" fontId="11" fillId="0" borderId="0" xfId="36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189" fontId="11" fillId="0" borderId="10" xfId="36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89" fontId="10" fillId="0" borderId="18" xfId="36" applyNumberFormat="1" applyFont="1" applyBorder="1" applyAlignment="1">
      <alignment horizontal="left" vertical="center" wrapText="1"/>
    </xf>
    <xf numFmtId="189" fontId="11" fillId="0" borderId="18" xfId="36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187" fontId="10" fillId="0" borderId="0" xfId="36" applyNumberFormat="1" applyFont="1" applyAlignment="1">
      <alignment horizontal="center"/>
    </xf>
    <xf numFmtId="187" fontId="10" fillId="0" borderId="18" xfId="36" applyNumberFormat="1" applyFont="1" applyBorder="1" applyAlignment="1">
      <alignment horizontal="left" vertical="center" wrapText="1"/>
    </xf>
    <xf numFmtId="187" fontId="10" fillId="0" borderId="10" xfId="36" applyNumberFormat="1" applyFont="1" applyBorder="1" applyAlignment="1">
      <alignment horizontal="center" vertical="center" wrapText="1"/>
    </xf>
    <xf numFmtId="187" fontId="10" fillId="0" borderId="0" xfId="36" applyNumberFormat="1" applyFont="1" applyAlignment="1">
      <alignment/>
    </xf>
    <xf numFmtId="188" fontId="4" fillId="0" borderId="10" xfId="36" applyNumberFormat="1" applyFont="1" applyBorder="1" applyAlignment="1">
      <alignment horizontal="center" vertical="center" shrinkToFit="1"/>
    </xf>
    <xf numFmtId="0" fontId="0" fillId="25" borderId="0" xfId="0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87" fontId="10" fillId="0" borderId="0" xfId="36" applyNumberFormat="1" applyFont="1" applyBorder="1" applyAlignment="1">
      <alignment/>
    </xf>
    <xf numFmtId="0" fontId="10" fillId="26" borderId="0" xfId="0" applyFont="1" applyFill="1" applyAlignment="1">
      <alignment horizontal="center"/>
    </xf>
    <xf numFmtId="0" fontId="11" fillId="26" borderId="0" xfId="0" applyFont="1" applyFill="1" applyBorder="1" applyAlignment="1">
      <alignment horizontal="center" vertical="center" wrapText="1"/>
    </xf>
    <xf numFmtId="189" fontId="11" fillId="26" borderId="18" xfId="36" applyNumberFormat="1" applyFont="1" applyFill="1" applyBorder="1" applyAlignment="1">
      <alignment horizontal="center" vertical="center" wrapText="1"/>
    </xf>
    <xf numFmtId="189" fontId="11" fillId="26" borderId="0" xfId="36" applyNumberFormat="1" applyFont="1" applyFill="1" applyBorder="1" applyAlignment="1">
      <alignment horizontal="center" vertical="center" wrapText="1"/>
    </xf>
    <xf numFmtId="189" fontId="10" fillId="26" borderId="0" xfId="0" applyNumberFormat="1" applyFont="1" applyFill="1" applyBorder="1" applyAlignment="1">
      <alignment horizontal="left" vertical="center" wrapText="1"/>
    </xf>
    <xf numFmtId="0" fontId="11" fillId="26" borderId="0" xfId="0" applyFont="1" applyFill="1" applyBorder="1" applyAlignment="1">
      <alignment/>
    </xf>
    <xf numFmtId="0" fontId="11" fillId="26" borderId="0" xfId="0" applyFont="1" applyFill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189" fontId="11" fillId="26" borderId="12" xfId="0" applyNumberFormat="1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189" fontId="11" fillId="26" borderId="15" xfId="0" applyNumberFormat="1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189" fontId="11" fillId="26" borderId="16" xfId="0" applyNumberFormat="1" applyFont="1" applyFill="1" applyBorder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89" fontId="10" fillId="0" borderId="20" xfId="36" applyNumberFormat="1" applyFont="1" applyBorder="1" applyAlignment="1">
      <alignment horizontal="center"/>
    </xf>
    <xf numFmtId="189" fontId="10" fillId="0" borderId="31" xfId="36" applyNumberFormat="1" applyFont="1" applyBorder="1" applyAlignment="1">
      <alignment horizontal="center"/>
    </xf>
    <xf numFmtId="189" fontId="10" fillId="0" borderId="21" xfId="36" applyNumberFormat="1" applyFont="1" applyBorder="1" applyAlignment="1">
      <alignment horizontal="center"/>
    </xf>
    <xf numFmtId="189" fontId="11" fillId="25" borderId="18" xfId="36" applyNumberFormat="1" applyFont="1" applyFill="1" applyBorder="1" applyAlignment="1">
      <alignment horizontal="center" vertical="center" wrapText="1"/>
    </xf>
    <xf numFmtId="189" fontId="10" fillId="25" borderId="0" xfId="0" applyNumberFormat="1" applyFont="1" applyFill="1" applyBorder="1" applyAlignment="1">
      <alignment horizontal="left" vertical="center" wrapText="1"/>
    </xf>
    <xf numFmtId="189" fontId="11" fillId="25" borderId="12" xfId="0" applyNumberFormat="1" applyFont="1" applyFill="1" applyBorder="1" applyAlignment="1">
      <alignment/>
    </xf>
    <xf numFmtId="189" fontId="11" fillId="25" borderId="15" xfId="0" applyNumberFormat="1" applyFont="1" applyFill="1" applyBorder="1" applyAlignment="1">
      <alignment/>
    </xf>
    <xf numFmtId="189" fontId="11" fillId="25" borderId="16" xfId="0" applyNumberFormat="1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11" fillId="25" borderId="0" xfId="0" applyFont="1" applyFill="1" applyAlignment="1">
      <alignment/>
    </xf>
    <xf numFmtId="189" fontId="11" fillId="26" borderId="22" xfId="36" applyNumberFormat="1" applyFont="1" applyFill="1" applyBorder="1" applyAlignment="1">
      <alignment horizontal="center" vertical="center" wrapText="1"/>
    </xf>
    <xf numFmtId="189" fontId="11" fillId="25" borderId="10" xfId="36" applyNumberFormat="1" applyFont="1" applyFill="1" applyBorder="1" applyAlignment="1">
      <alignment horizontal="center" vertical="center" wrapText="1"/>
    </xf>
    <xf numFmtId="0" fontId="11" fillId="25" borderId="15" xfId="0" applyFont="1" applyFill="1" applyBorder="1" applyAlignment="1">
      <alignment horizontal="center"/>
    </xf>
    <xf numFmtId="0" fontId="11" fillId="25" borderId="28" xfId="0" applyFont="1" applyFill="1" applyBorder="1" applyAlignment="1">
      <alignment horizontal="center"/>
    </xf>
    <xf numFmtId="0" fontId="11" fillId="25" borderId="29" xfId="0" applyFont="1" applyFill="1" applyBorder="1" applyAlignment="1">
      <alignment horizontal="center"/>
    </xf>
    <xf numFmtId="0" fontId="11" fillId="25" borderId="15" xfId="0" applyFont="1" applyFill="1" applyBorder="1" applyAlignment="1">
      <alignment/>
    </xf>
    <xf numFmtId="188" fontId="6" fillId="0" borderId="31" xfId="36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188" fontId="4" fillId="25" borderId="14" xfId="36" applyNumberFormat="1" applyFont="1" applyFill="1" applyBorder="1" applyAlignment="1">
      <alignment/>
    </xf>
    <xf numFmtId="187" fontId="11" fillId="25" borderId="0" xfId="36" applyFont="1" applyFill="1" applyAlignment="1">
      <alignment/>
    </xf>
    <xf numFmtId="0" fontId="10" fillId="25" borderId="32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87" fontId="12" fillId="0" borderId="0" xfId="36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187" fontId="3" fillId="0" borderId="0" xfId="36" applyNumberFormat="1" applyFont="1" applyAlignment="1">
      <alignment horizontal="center"/>
    </xf>
    <xf numFmtId="189" fontId="3" fillId="0" borderId="0" xfId="36" applyNumberFormat="1" applyFont="1" applyAlignment="1">
      <alignment horizontal="center"/>
    </xf>
    <xf numFmtId="0" fontId="3" fillId="26" borderId="0" xfId="0" applyFont="1" applyFill="1" applyAlignment="1">
      <alignment horizontal="center"/>
    </xf>
    <xf numFmtId="0" fontId="3" fillId="25" borderId="32" xfId="0" applyFont="1" applyFill="1" applyBorder="1" applyAlignment="1">
      <alignment horizontal="center"/>
    </xf>
    <xf numFmtId="187" fontId="12" fillId="0" borderId="0" xfId="36" applyNumberFormat="1" applyFont="1" applyAlignment="1">
      <alignment horizontal="center"/>
    </xf>
    <xf numFmtId="189" fontId="12" fillId="0" borderId="20" xfId="36" applyNumberFormat="1" applyFont="1" applyBorder="1" applyAlignment="1">
      <alignment horizontal="center"/>
    </xf>
    <xf numFmtId="189" fontId="12" fillId="0" borderId="31" xfId="36" applyNumberFormat="1" applyFont="1" applyBorder="1" applyAlignment="1">
      <alignment horizontal="center"/>
    </xf>
    <xf numFmtId="189" fontId="12" fillId="0" borderId="21" xfId="36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26" borderId="0" xfId="0" applyFont="1" applyFill="1" applyAlignment="1">
      <alignment horizontal="center"/>
    </xf>
    <xf numFmtId="189" fontId="12" fillId="0" borderId="0" xfId="36" applyNumberFormat="1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7" fontId="3" fillId="0" borderId="18" xfId="36" applyNumberFormat="1" applyFont="1" applyBorder="1" applyAlignment="1">
      <alignment horizontal="left" vertical="center" wrapText="1"/>
    </xf>
    <xf numFmtId="189" fontId="3" fillId="0" borderId="18" xfId="36" applyNumberFormat="1" applyFont="1" applyBorder="1" applyAlignment="1">
      <alignment horizontal="left" vertical="center" wrapText="1"/>
    </xf>
    <xf numFmtId="189" fontId="12" fillId="0" borderId="18" xfId="36" applyNumberFormat="1" applyFont="1" applyBorder="1" applyAlignment="1">
      <alignment horizontal="center" vertical="center" wrapText="1"/>
    </xf>
    <xf numFmtId="189" fontId="12" fillId="26" borderId="18" xfId="36" applyNumberFormat="1" applyFont="1" applyFill="1" applyBorder="1" applyAlignment="1">
      <alignment horizontal="center" vertical="center" wrapText="1"/>
    </xf>
    <xf numFmtId="189" fontId="12" fillId="26" borderId="22" xfId="36" applyNumberFormat="1" applyFont="1" applyFill="1" applyBorder="1" applyAlignment="1">
      <alignment horizontal="center" vertical="center" wrapText="1"/>
    </xf>
    <xf numFmtId="189" fontId="12" fillId="25" borderId="18" xfId="36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vertical="center" wrapText="1"/>
    </xf>
    <xf numFmtId="187" fontId="3" fillId="25" borderId="18" xfId="36" applyNumberFormat="1" applyFont="1" applyFill="1" applyBorder="1" applyAlignment="1">
      <alignment horizontal="left" vertical="center" wrapText="1"/>
    </xf>
    <xf numFmtId="189" fontId="3" fillId="25" borderId="18" xfId="36" applyNumberFormat="1" applyFont="1" applyFill="1" applyBorder="1" applyAlignment="1">
      <alignment horizontal="left" vertical="center" wrapText="1"/>
    </xf>
    <xf numFmtId="189" fontId="3" fillId="25" borderId="18" xfId="36" applyNumberFormat="1" applyFont="1" applyFill="1" applyBorder="1" applyAlignment="1">
      <alignment horizontal="center" vertical="center" wrapText="1"/>
    </xf>
    <xf numFmtId="189" fontId="3" fillId="25" borderId="10" xfId="36" applyNumberFormat="1" applyFont="1" applyFill="1" applyBorder="1" applyAlignment="1">
      <alignment horizontal="center" vertical="center" wrapText="1"/>
    </xf>
    <xf numFmtId="189" fontId="12" fillId="26" borderId="0" xfId="36" applyNumberFormat="1" applyFont="1" applyFill="1" applyBorder="1" applyAlignment="1">
      <alignment horizontal="center" vertical="center" wrapText="1"/>
    </xf>
    <xf numFmtId="189" fontId="12" fillId="25" borderId="10" xfId="36" applyNumberFormat="1" applyFont="1" applyFill="1" applyBorder="1" applyAlignment="1">
      <alignment horizontal="center" vertical="center" wrapText="1"/>
    </xf>
    <xf numFmtId="189" fontId="12" fillId="4" borderId="10" xfId="36" applyNumberFormat="1" applyFont="1" applyFill="1" applyBorder="1" applyAlignment="1">
      <alignment horizontal="center" vertical="center" wrapText="1"/>
    </xf>
    <xf numFmtId="189" fontId="12" fillId="4" borderId="18" xfId="36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187" fontId="3" fillId="4" borderId="10" xfId="36" applyNumberFormat="1" applyFont="1" applyFill="1" applyBorder="1" applyAlignment="1">
      <alignment horizontal="left" vertical="center" wrapText="1"/>
    </xf>
    <xf numFmtId="189" fontId="3" fillId="4" borderId="10" xfId="36" applyNumberFormat="1" applyFont="1" applyFill="1" applyBorder="1" applyAlignment="1">
      <alignment horizontal="left" vertical="center" wrapText="1"/>
    </xf>
    <xf numFmtId="189" fontId="12" fillId="4" borderId="31" xfId="36" applyNumberFormat="1" applyFont="1" applyFill="1" applyBorder="1" applyAlignment="1">
      <alignment horizontal="center" vertical="center" wrapText="1"/>
    </xf>
    <xf numFmtId="189" fontId="3" fillId="4" borderId="10" xfId="0" applyNumberFormat="1" applyFont="1" applyFill="1" applyBorder="1" applyAlignment="1">
      <alignment horizontal="left" vertical="center" wrapText="1"/>
    </xf>
    <xf numFmtId="189" fontId="3" fillId="26" borderId="0" xfId="0" applyNumberFormat="1" applyFont="1" applyFill="1" applyBorder="1" applyAlignment="1">
      <alignment horizontal="left" vertical="center" wrapText="1"/>
    </xf>
    <xf numFmtId="189" fontId="3" fillId="25" borderId="0" xfId="0" applyNumberFormat="1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left" vertical="center" wrapText="1"/>
    </xf>
    <xf numFmtId="187" fontId="3" fillId="4" borderId="19" xfId="36" applyNumberFormat="1" applyFont="1" applyFill="1" applyBorder="1" applyAlignment="1">
      <alignment horizontal="left" vertical="center" shrinkToFit="1"/>
    </xf>
    <xf numFmtId="189" fontId="3" fillId="4" borderId="19" xfId="36" applyNumberFormat="1" applyFont="1" applyFill="1" applyBorder="1" applyAlignment="1">
      <alignment horizontal="left" vertical="center" wrapText="1"/>
    </xf>
    <xf numFmtId="189" fontId="12" fillId="4" borderId="19" xfId="36" applyNumberFormat="1" applyFont="1" applyFill="1" applyBorder="1" applyAlignment="1">
      <alignment horizontal="center" vertical="center" wrapText="1"/>
    </xf>
    <xf numFmtId="189" fontId="3" fillId="4" borderId="19" xfId="0" applyNumberFormat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2" xfId="0" applyFont="1" applyBorder="1" applyAlignment="1">
      <alignment/>
    </xf>
    <xf numFmtId="187" fontId="3" fillId="0" borderId="12" xfId="36" applyNumberFormat="1" applyFont="1" applyBorder="1" applyAlignment="1">
      <alignment/>
    </xf>
    <xf numFmtId="189" fontId="12" fillId="0" borderId="12" xfId="36" applyNumberFormat="1" applyFont="1" applyBorder="1" applyAlignment="1">
      <alignment/>
    </xf>
    <xf numFmtId="189" fontId="12" fillId="0" borderId="12" xfId="0" applyNumberFormat="1" applyFont="1" applyBorder="1" applyAlignment="1">
      <alignment/>
    </xf>
    <xf numFmtId="189" fontId="12" fillId="26" borderId="12" xfId="0" applyNumberFormat="1" applyFont="1" applyFill="1" applyBorder="1" applyAlignment="1">
      <alignment/>
    </xf>
    <xf numFmtId="189" fontId="12" fillId="25" borderId="12" xfId="0" applyNumberFormat="1" applyFont="1" applyFill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5" xfId="0" applyFont="1" applyBorder="1" applyAlignment="1">
      <alignment/>
    </xf>
    <xf numFmtId="187" fontId="3" fillId="0" borderId="15" xfId="36" applyNumberFormat="1" applyFont="1" applyBorder="1" applyAlignment="1">
      <alignment/>
    </xf>
    <xf numFmtId="189" fontId="12" fillId="0" borderId="15" xfId="36" applyNumberFormat="1" applyFont="1" applyBorder="1" applyAlignment="1">
      <alignment/>
    </xf>
    <xf numFmtId="189" fontId="12" fillId="0" borderId="13" xfId="0" applyNumberFormat="1" applyFont="1" applyBorder="1" applyAlignment="1">
      <alignment/>
    </xf>
    <xf numFmtId="189" fontId="12" fillId="26" borderId="15" xfId="0" applyNumberFormat="1" applyFont="1" applyFill="1" applyBorder="1" applyAlignment="1">
      <alignment/>
    </xf>
    <xf numFmtId="189" fontId="12" fillId="25" borderId="15" xfId="0" applyNumberFormat="1" applyFont="1" applyFill="1" applyBorder="1" applyAlignment="1">
      <alignment/>
    </xf>
    <xf numFmtId="0" fontId="12" fillId="25" borderId="15" xfId="0" applyFont="1" applyFill="1" applyBorder="1" applyAlignment="1">
      <alignment horizontal="center"/>
    </xf>
    <xf numFmtId="0" fontId="12" fillId="25" borderId="28" xfId="0" applyFont="1" applyFill="1" applyBorder="1" applyAlignment="1">
      <alignment horizontal="center"/>
    </xf>
    <xf numFmtId="0" fontId="12" fillId="25" borderId="29" xfId="0" applyFont="1" applyFill="1" applyBorder="1" applyAlignment="1">
      <alignment horizontal="center"/>
    </xf>
    <xf numFmtId="0" fontId="12" fillId="25" borderId="15" xfId="0" applyFont="1" applyFill="1" applyBorder="1" applyAlignment="1">
      <alignment/>
    </xf>
    <xf numFmtId="187" fontId="3" fillId="25" borderId="15" xfId="36" applyNumberFormat="1" applyFont="1" applyFill="1" applyBorder="1" applyAlignment="1">
      <alignment/>
    </xf>
    <xf numFmtId="189" fontId="12" fillId="25" borderId="15" xfId="36" applyNumberFormat="1" applyFont="1" applyFill="1" applyBorder="1" applyAlignment="1">
      <alignment/>
    </xf>
    <xf numFmtId="187" fontId="12" fillId="25" borderId="0" xfId="36" applyFont="1" applyFill="1" applyAlignment="1">
      <alignment/>
    </xf>
    <xf numFmtId="0" fontId="12" fillId="0" borderId="1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/>
    </xf>
    <xf numFmtId="187" fontId="3" fillId="0" borderId="16" xfId="36" applyNumberFormat="1" applyFont="1" applyBorder="1" applyAlignment="1">
      <alignment/>
    </xf>
    <xf numFmtId="189" fontId="12" fillId="0" borderId="16" xfId="36" applyNumberFormat="1" applyFont="1" applyBorder="1" applyAlignment="1">
      <alignment/>
    </xf>
    <xf numFmtId="189" fontId="12" fillId="0" borderId="16" xfId="0" applyNumberFormat="1" applyFont="1" applyBorder="1" applyAlignment="1">
      <alignment/>
    </xf>
    <xf numFmtId="189" fontId="12" fillId="26" borderId="16" xfId="0" applyNumberFormat="1" applyFont="1" applyFill="1" applyBorder="1" applyAlignment="1">
      <alignment/>
    </xf>
    <xf numFmtId="189" fontId="12" fillId="25" borderId="16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87" fontId="3" fillId="0" borderId="0" xfId="36" applyNumberFormat="1" applyFont="1" applyBorder="1" applyAlignment="1">
      <alignment/>
    </xf>
    <xf numFmtId="0" fontId="12" fillId="26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187" fontId="3" fillId="0" borderId="0" xfId="36" applyNumberFormat="1" applyFont="1" applyAlignment="1">
      <alignment/>
    </xf>
    <xf numFmtId="189" fontId="12" fillId="0" borderId="0" xfId="36" applyNumberFormat="1" applyFont="1" applyAlignment="1">
      <alignment/>
    </xf>
    <xf numFmtId="0" fontId="12" fillId="26" borderId="0" xfId="0" applyFont="1" applyFill="1" applyAlignment="1">
      <alignment/>
    </xf>
    <xf numFmtId="0" fontId="12" fillId="25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187" fontId="4" fillId="0" borderId="10" xfId="36" applyNumberFormat="1" applyFont="1" applyBorder="1" applyAlignment="1">
      <alignment horizontal="center" vertical="center" wrapText="1"/>
    </xf>
    <xf numFmtId="189" fontId="4" fillId="0" borderId="10" xfId="36" applyNumberFormat="1" applyFont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87" fontId="10" fillId="0" borderId="33" xfId="36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87" fontId="10" fillId="0" borderId="32" xfId="36" applyNumberFormat="1" applyFont="1" applyBorder="1" applyAlignment="1">
      <alignment horizontal="center"/>
    </xf>
    <xf numFmtId="189" fontId="10" fillId="0" borderId="32" xfId="36" applyNumberFormat="1" applyFont="1" applyBorder="1" applyAlignment="1">
      <alignment horizontal="center"/>
    </xf>
    <xf numFmtId="0" fontId="10" fillId="26" borderId="3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7" fontId="10" fillId="6" borderId="18" xfId="36" applyNumberFormat="1" applyFont="1" applyFill="1" applyBorder="1" applyAlignment="1">
      <alignment horizontal="left" vertical="center" wrapText="1"/>
    </xf>
    <xf numFmtId="189" fontId="10" fillId="6" borderId="18" xfId="36" applyNumberFormat="1" applyFont="1" applyFill="1" applyBorder="1" applyAlignment="1">
      <alignment horizontal="left" vertical="center" wrapText="1"/>
    </xf>
    <xf numFmtId="189" fontId="10" fillId="6" borderId="18" xfId="36" applyNumberFormat="1" applyFont="1" applyFill="1" applyBorder="1" applyAlignment="1">
      <alignment horizontal="center" vertical="center" wrapText="1"/>
    </xf>
    <xf numFmtId="189" fontId="10" fillId="6" borderId="10" xfId="36" applyNumberFormat="1" applyFont="1" applyFill="1" applyBorder="1" applyAlignment="1">
      <alignment horizontal="center" vertical="center" wrapText="1"/>
    </xf>
    <xf numFmtId="187" fontId="10" fillId="6" borderId="10" xfId="36" applyNumberFormat="1" applyFont="1" applyFill="1" applyBorder="1" applyAlignment="1">
      <alignment horizontal="left" vertical="center" wrapText="1"/>
    </xf>
    <xf numFmtId="189" fontId="10" fillId="6" borderId="10" xfId="36" applyNumberFormat="1" applyFont="1" applyFill="1" applyBorder="1" applyAlignment="1">
      <alignment horizontal="left" vertical="center" wrapText="1"/>
    </xf>
    <xf numFmtId="189" fontId="11" fillId="6" borderId="10" xfId="36" applyNumberFormat="1" applyFont="1" applyFill="1" applyBorder="1" applyAlignment="1">
      <alignment horizontal="center" vertical="center" wrapText="1"/>
    </xf>
    <xf numFmtId="189" fontId="11" fillId="6" borderId="31" xfId="36" applyNumberFormat="1" applyFont="1" applyFill="1" applyBorder="1" applyAlignment="1">
      <alignment horizontal="center" vertical="center" wrapText="1"/>
    </xf>
    <xf numFmtId="189" fontId="10" fillId="6" borderId="10" xfId="0" applyNumberFormat="1" applyFont="1" applyFill="1" applyBorder="1" applyAlignment="1">
      <alignment horizontal="left" vertical="center" wrapText="1"/>
    </xf>
    <xf numFmtId="187" fontId="10" fillId="6" borderId="19" xfId="36" applyNumberFormat="1" applyFont="1" applyFill="1" applyBorder="1" applyAlignment="1">
      <alignment horizontal="left" vertical="center" shrinkToFit="1"/>
    </xf>
    <xf numFmtId="189" fontId="10" fillId="6" borderId="19" xfId="36" applyNumberFormat="1" applyFont="1" applyFill="1" applyBorder="1" applyAlignment="1">
      <alignment horizontal="left" vertical="center" wrapText="1"/>
    </xf>
    <xf numFmtId="189" fontId="11" fillId="6" borderId="19" xfId="36" applyNumberFormat="1" applyFont="1" applyFill="1" applyBorder="1" applyAlignment="1">
      <alignment horizontal="center" vertical="center" wrapText="1"/>
    </xf>
    <xf numFmtId="189" fontId="11" fillId="6" borderId="18" xfId="36" applyNumberFormat="1" applyFont="1" applyFill="1" applyBorder="1" applyAlignment="1">
      <alignment horizontal="center" vertical="center" wrapText="1"/>
    </xf>
    <xf numFmtId="189" fontId="10" fillId="6" borderId="19" xfId="0" applyNumberFormat="1" applyFont="1" applyFill="1" applyBorder="1" applyAlignment="1">
      <alignment horizontal="left" vertical="center" wrapText="1"/>
    </xf>
    <xf numFmtId="187" fontId="10" fillId="6" borderId="12" xfId="36" applyNumberFormat="1" applyFont="1" applyFill="1" applyBorder="1" applyAlignment="1">
      <alignment/>
    </xf>
    <xf numFmtId="189" fontId="11" fillId="6" borderId="12" xfId="36" applyNumberFormat="1" applyFont="1" applyFill="1" applyBorder="1" applyAlignment="1">
      <alignment/>
    </xf>
    <xf numFmtId="188" fontId="4" fillId="6" borderId="14" xfId="36" applyNumberFormat="1" applyFont="1" applyFill="1" applyBorder="1" applyAlignment="1">
      <alignment/>
    </xf>
    <xf numFmtId="189" fontId="11" fillId="6" borderId="12" xfId="0" applyNumberFormat="1" applyFont="1" applyFill="1" applyBorder="1" applyAlignment="1">
      <alignment/>
    </xf>
    <xf numFmtId="187" fontId="10" fillId="6" borderId="15" xfId="36" applyNumberFormat="1" applyFont="1" applyFill="1" applyBorder="1" applyAlignment="1">
      <alignment/>
    </xf>
    <xf numFmtId="189" fontId="11" fillId="6" borderId="15" xfId="36" applyNumberFormat="1" applyFont="1" applyFill="1" applyBorder="1" applyAlignment="1">
      <alignment/>
    </xf>
    <xf numFmtId="189" fontId="11" fillId="6" borderId="13" xfId="0" applyNumberFormat="1" applyFont="1" applyFill="1" applyBorder="1" applyAlignment="1">
      <alignment/>
    </xf>
    <xf numFmtId="187" fontId="10" fillId="6" borderId="16" xfId="36" applyNumberFormat="1" applyFont="1" applyFill="1" applyBorder="1" applyAlignment="1">
      <alignment/>
    </xf>
    <xf numFmtId="189" fontId="11" fillId="6" borderId="16" xfId="36" applyNumberFormat="1" applyFont="1" applyFill="1" applyBorder="1" applyAlignment="1">
      <alignment/>
    </xf>
    <xf numFmtId="188" fontId="4" fillId="6" borderId="17" xfId="36" applyNumberFormat="1" applyFont="1" applyFill="1" applyBorder="1" applyAlignment="1">
      <alignment/>
    </xf>
    <xf numFmtId="189" fontId="11" fillId="6" borderId="16" xfId="0" applyNumberFormat="1" applyFont="1" applyFill="1" applyBorder="1" applyAlignment="1">
      <alignment/>
    </xf>
    <xf numFmtId="0" fontId="10" fillId="6" borderId="18" xfId="0" applyFont="1" applyFill="1" applyBorder="1" applyAlignment="1">
      <alignment horizontal="left" vertical="center" wrapText="1"/>
    </xf>
    <xf numFmtId="188" fontId="6" fillId="0" borderId="21" xfId="36" applyNumberFormat="1" applyFont="1" applyBorder="1" applyAlignment="1">
      <alignment horizontal="center" vertical="center" wrapText="1"/>
    </xf>
    <xf numFmtId="61" fontId="1" fillId="4" borderId="34" xfId="0" applyNumberFormat="1" applyFont="1" applyFill="1" applyBorder="1" applyAlignment="1">
      <alignment horizontal="center" vertical="center" wrapText="1"/>
    </xf>
    <xf numFmtId="61" fontId="1" fillId="4" borderId="35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61" fontId="1" fillId="0" borderId="0" xfId="0" applyNumberFormat="1" applyFont="1" applyAlignment="1">
      <alignment horizontal="center"/>
    </xf>
    <xf numFmtId="61" fontId="3" fillId="0" borderId="0" xfId="0" applyNumberFormat="1" applyFont="1" applyAlignment="1">
      <alignment horizontal="center"/>
    </xf>
    <xf numFmtId="188" fontId="1" fillId="0" borderId="18" xfId="36" applyNumberFormat="1" applyFont="1" applyBorder="1" applyAlignment="1">
      <alignment horizontal="center" vertical="center"/>
    </xf>
    <xf numFmtId="188" fontId="1" fillId="0" borderId="19" xfId="36" applyNumberFormat="1" applyFont="1" applyBorder="1" applyAlignment="1">
      <alignment horizontal="center" vertical="center"/>
    </xf>
    <xf numFmtId="188" fontId="1" fillId="0" borderId="33" xfId="36" applyNumberFormat="1" applyFont="1" applyBorder="1" applyAlignment="1">
      <alignment horizontal="center" vertical="center"/>
    </xf>
    <xf numFmtId="61" fontId="1" fillId="0" borderId="18" xfId="0" applyNumberFormat="1" applyFont="1" applyBorder="1" applyAlignment="1">
      <alignment horizontal="center" vertical="center"/>
    </xf>
    <xf numFmtId="61" fontId="1" fillId="0" borderId="19" xfId="0" applyNumberFormat="1" applyFont="1" applyBorder="1" applyAlignment="1">
      <alignment horizontal="center" vertical="center"/>
    </xf>
    <xf numFmtId="61" fontId="1" fillId="0" borderId="3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88" fontId="6" fillId="0" borderId="20" xfId="36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89" fontId="10" fillId="0" borderId="34" xfId="36" applyNumberFormat="1" applyFont="1" applyBorder="1" applyAlignment="1">
      <alignment horizontal="center"/>
    </xf>
    <xf numFmtId="189" fontId="10" fillId="0" borderId="32" xfId="36" applyNumberFormat="1" applyFont="1" applyBorder="1" applyAlignment="1">
      <alignment horizontal="center"/>
    </xf>
    <xf numFmtId="189" fontId="10" fillId="0" borderId="35" xfId="36" applyNumberFormat="1" applyFont="1" applyBorder="1" applyAlignment="1">
      <alignment horizontal="center"/>
    </xf>
    <xf numFmtId="0" fontId="10" fillId="25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zoomScalePageLayoutView="0" workbookViewId="0" topLeftCell="B61">
      <selection activeCell="O14" sqref="O14"/>
    </sheetView>
  </sheetViews>
  <sheetFormatPr defaultColWidth="9.00390625" defaultRowHeight="14.25"/>
  <cols>
    <col min="1" max="1" width="0" style="40" hidden="1" customWidth="1"/>
    <col min="2" max="2" width="8.25390625" style="3" customWidth="1"/>
    <col min="3" max="3" width="28.125" style="20" customWidth="1"/>
    <col min="4" max="4" width="8.125" style="5" hidden="1" customWidth="1"/>
    <col min="5" max="5" width="14.125" style="5" hidden="1" customWidth="1"/>
    <col min="6" max="6" width="8.125" style="5" hidden="1" customWidth="1"/>
    <col min="7" max="7" width="11.00390625" style="5" hidden="1" customWidth="1"/>
    <col min="8" max="8" width="9.25390625" style="5" hidden="1" customWidth="1"/>
    <col min="9" max="9" width="13.125" style="5" hidden="1" customWidth="1"/>
    <col min="10" max="10" width="8.00390625" style="5" hidden="1" customWidth="1"/>
    <col min="11" max="11" width="12.125" style="5" hidden="1" customWidth="1"/>
    <col min="12" max="12" width="9.75390625" style="5" hidden="1" customWidth="1"/>
    <col min="13" max="13" width="13.125" style="5" hidden="1" customWidth="1"/>
    <col min="14" max="14" width="17.125" style="5" customWidth="1"/>
    <col min="15" max="15" width="37.50390625" style="5" customWidth="1"/>
    <col min="16" max="16" width="2.00390625" style="40" customWidth="1"/>
    <col min="17" max="17" width="13.25390625" style="1" bestFit="1" customWidth="1"/>
    <col min="18" max="18" width="7.875" style="1" bestFit="1" customWidth="1"/>
    <col min="19" max="19" width="10.00390625" style="1" bestFit="1" customWidth="1"/>
    <col min="20" max="20" width="5.875" style="1" bestFit="1" customWidth="1"/>
    <col min="21" max="30" width="9.00390625" style="40" customWidth="1"/>
    <col min="31" max="16384" width="9.00390625" style="1" customWidth="1"/>
  </cols>
  <sheetData>
    <row r="1" spans="2:18" ht="24">
      <c r="B1" s="240" t="s">
        <v>101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47"/>
      <c r="Q1"/>
      <c r="R1"/>
    </row>
    <row r="2" spans="2:18" ht="24">
      <c r="B2" s="241" t="s">
        <v>104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47"/>
      <c r="Q2"/>
      <c r="R2"/>
    </row>
    <row r="3" spans="2:15" ht="24">
      <c r="B3" s="241" t="s">
        <v>102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2:15" ht="24">
      <c r="B4" s="241" t="s">
        <v>103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3:17" ht="24"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Q5" s="26"/>
    </row>
    <row r="6" spans="1:30" s="7" customFormat="1" ht="24.75" customHeight="1">
      <c r="A6" s="41"/>
      <c r="B6" s="242" t="s">
        <v>80</v>
      </c>
      <c r="C6" s="245" t="s">
        <v>0</v>
      </c>
      <c r="D6" s="248" t="s">
        <v>98</v>
      </c>
      <c r="E6" s="249"/>
      <c r="F6" s="249"/>
      <c r="G6" s="249"/>
      <c r="H6" s="249"/>
      <c r="I6" s="249"/>
      <c r="J6" s="249"/>
      <c r="K6" s="249"/>
      <c r="L6" s="249"/>
      <c r="M6" s="250"/>
      <c r="N6" s="237" t="s">
        <v>100</v>
      </c>
      <c r="O6" s="237" t="s">
        <v>99</v>
      </c>
      <c r="P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s="7" customFormat="1" ht="42.75" customHeight="1">
      <c r="A7" s="41"/>
      <c r="B7" s="243"/>
      <c r="C7" s="246"/>
      <c r="D7" s="251" t="s">
        <v>95</v>
      </c>
      <c r="E7" s="234"/>
      <c r="F7" s="251" t="s">
        <v>93</v>
      </c>
      <c r="G7" s="97"/>
      <c r="H7" s="97"/>
      <c r="I7" s="234"/>
      <c r="J7" s="98" t="s">
        <v>94</v>
      </c>
      <c r="K7" s="252"/>
      <c r="L7" s="252"/>
      <c r="M7" s="253"/>
      <c r="N7" s="238"/>
      <c r="O7" s="238"/>
      <c r="P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s="7" customFormat="1" ht="24" customHeight="1">
      <c r="A8" s="41"/>
      <c r="B8" s="244"/>
      <c r="C8" s="247"/>
      <c r="D8" s="46" t="s">
        <v>96</v>
      </c>
      <c r="E8" s="8" t="s">
        <v>97</v>
      </c>
      <c r="F8" s="46" t="s">
        <v>96</v>
      </c>
      <c r="G8" s="8" t="s">
        <v>97</v>
      </c>
      <c r="H8" s="8" t="s">
        <v>96</v>
      </c>
      <c r="I8" s="8" t="s">
        <v>97</v>
      </c>
      <c r="J8" s="46" t="s">
        <v>96</v>
      </c>
      <c r="K8" s="8" t="s">
        <v>97</v>
      </c>
      <c r="L8" s="8" t="s">
        <v>96</v>
      </c>
      <c r="M8" s="8" t="s">
        <v>97</v>
      </c>
      <c r="N8" s="239"/>
      <c r="O8" s="239"/>
      <c r="P8" s="41"/>
      <c r="Q8" s="9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s="7" customFormat="1" ht="25.5" hidden="1" thickBot="1">
      <c r="A9" s="41"/>
      <c r="B9" s="8"/>
      <c r="C9" s="10" t="s">
        <v>2</v>
      </c>
      <c r="D9" s="11">
        <f>SUM(D10:D85)</f>
        <v>51</v>
      </c>
      <c r="E9" s="12">
        <f>SUM(E10:E85)</f>
        <v>27226610</v>
      </c>
      <c r="F9" s="12">
        <f>SUM(F10:F85)</f>
        <v>432</v>
      </c>
      <c r="G9" s="12">
        <f aca="true" t="shared" si="0" ref="G9:M9">SUM(G10:G85)</f>
        <v>0</v>
      </c>
      <c r="H9" s="12">
        <f t="shared" si="0"/>
        <v>0</v>
      </c>
      <c r="I9" s="12">
        <f t="shared" si="0"/>
        <v>227563520</v>
      </c>
      <c r="J9" s="12">
        <f t="shared" si="0"/>
        <v>3</v>
      </c>
      <c r="K9" s="12">
        <f t="shared" si="0"/>
        <v>0</v>
      </c>
      <c r="L9" s="12">
        <f t="shared" si="0"/>
        <v>0</v>
      </c>
      <c r="M9" s="12">
        <f t="shared" si="0"/>
        <v>1498390</v>
      </c>
      <c r="N9" s="11">
        <f>SUM(N10:N85)</f>
        <v>486</v>
      </c>
      <c r="O9" s="11">
        <f>SUM(O10:O85)</f>
        <v>256288520</v>
      </c>
      <c r="P9" s="41"/>
      <c r="Q9" s="9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2:15" ht="24">
      <c r="B10" s="21">
        <v>1</v>
      </c>
      <c r="C10" s="13" t="s">
        <v>3</v>
      </c>
      <c r="D10" s="14"/>
      <c r="E10" s="14"/>
      <c r="F10" s="14">
        <v>1</v>
      </c>
      <c r="G10" s="14"/>
      <c r="H10" s="14"/>
      <c r="I10" s="14">
        <v>619950</v>
      </c>
      <c r="J10" s="14"/>
      <c r="K10" s="14"/>
      <c r="L10" s="14"/>
      <c r="M10" s="15"/>
      <c r="N10" s="15">
        <f>D10+F10+J10</f>
        <v>1</v>
      </c>
      <c r="O10" s="15">
        <f aca="true" t="shared" si="1" ref="O10:O73">E10+I10+M10</f>
        <v>619950</v>
      </c>
    </row>
    <row r="11" spans="2:20" ht="24">
      <c r="B11" s="16">
        <v>2</v>
      </c>
      <c r="C11" s="17" t="s">
        <v>4</v>
      </c>
      <c r="D11" s="18"/>
      <c r="E11" s="14"/>
      <c r="F11" s="18">
        <v>7</v>
      </c>
      <c r="G11" s="14"/>
      <c r="H11" s="14"/>
      <c r="I11" s="14">
        <v>3756000</v>
      </c>
      <c r="J11" s="18"/>
      <c r="K11" s="14"/>
      <c r="L11" s="14"/>
      <c r="M11" s="15"/>
      <c r="N11" s="15">
        <f>D11+F11+J11</f>
        <v>7</v>
      </c>
      <c r="O11" s="15">
        <f t="shared" si="1"/>
        <v>3756000</v>
      </c>
      <c r="Q11" s="7"/>
      <c r="R11" s="7"/>
      <c r="S11" s="7"/>
      <c r="T11" s="7"/>
    </row>
    <row r="12" spans="2:20" ht="24.75">
      <c r="B12" s="16">
        <v>3</v>
      </c>
      <c r="C12" s="17" t="s">
        <v>5</v>
      </c>
      <c r="D12" s="18">
        <v>3</v>
      </c>
      <c r="E12" s="14">
        <v>1446550</v>
      </c>
      <c r="F12" s="18">
        <v>5</v>
      </c>
      <c r="G12" s="14"/>
      <c r="H12" s="14"/>
      <c r="I12" s="14">
        <v>3070440</v>
      </c>
      <c r="J12" s="18"/>
      <c r="K12" s="14"/>
      <c r="L12" s="14"/>
      <c r="M12" s="15"/>
      <c r="N12" s="15">
        <f aca="true" t="shared" si="2" ref="N12:N75">D12+F12+J12</f>
        <v>8</v>
      </c>
      <c r="O12" s="15">
        <f t="shared" si="1"/>
        <v>4516990</v>
      </c>
      <c r="Q12" s="9"/>
      <c r="R12" s="7"/>
      <c r="S12" s="7"/>
      <c r="T12" s="7"/>
    </row>
    <row r="13" spans="2:20" ht="24.75">
      <c r="B13" s="16">
        <v>4</v>
      </c>
      <c r="C13" s="17" t="s">
        <v>6</v>
      </c>
      <c r="D13" s="18"/>
      <c r="E13" s="14"/>
      <c r="F13" s="18">
        <v>5</v>
      </c>
      <c r="G13" s="14"/>
      <c r="H13" s="14"/>
      <c r="I13" s="14">
        <v>2790770</v>
      </c>
      <c r="J13" s="18"/>
      <c r="K13" s="14"/>
      <c r="L13" s="14"/>
      <c r="M13" s="15"/>
      <c r="N13" s="15">
        <f t="shared" si="2"/>
        <v>5</v>
      </c>
      <c r="O13" s="15">
        <f t="shared" si="1"/>
        <v>2790770</v>
      </c>
      <c r="Q13" s="9"/>
      <c r="R13" s="7"/>
      <c r="S13" s="7"/>
      <c r="T13" s="7"/>
    </row>
    <row r="14" spans="1:30" s="2" customFormat="1" ht="24.75">
      <c r="A14" s="40"/>
      <c r="B14" s="16">
        <v>5</v>
      </c>
      <c r="C14" s="17" t="s">
        <v>7</v>
      </c>
      <c r="D14" s="18">
        <v>1</v>
      </c>
      <c r="E14" s="14">
        <v>619950</v>
      </c>
      <c r="F14" s="18">
        <v>14</v>
      </c>
      <c r="G14" s="14"/>
      <c r="H14" s="14"/>
      <c r="I14" s="14">
        <v>7732510</v>
      </c>
      <c r="J14" s="18"/>
      <c r="K14" s="14"/>
      <c r="L14" s="14"/>
      <c r="M14" s="15"/>
      <c r="N14" s="15">
        <f t="shared" si="2"/>
        <v>15</v>
      </c>
      <c r="O14" s="15">
        <f t="shared" si="1"/>
        <v>8352460</v>
      </c>
      <c r="P14" s="40"/>
      <c r="Q14" s="1"/>
      <c r="R14" s="1"/>
      <c r="S14" s="1"/>
      <c r="T14" s="1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2" customFormat="1" ht="24.75">
      <c r="A15" s="40"/>
      <c r="B15" s="16">
        <v>6</v>
      </c>
      <c r="C15" s="17" t="s">
        <v>8</v>
      </c>
      <c r="D15" s="18"/>
      <c r="E15" s="14"/>
      <c r="F15" s="18">
        <v>8</v>
      </c>
      <c r="G15" s="14"/>
      <c r="H15" s="14"/>
      <c r="I15" s="14">
        <v>4064460</v>
      </c>
      <c r="J15" s="18"/>
      <c r="K15" s="14"/>
      <c r="L15" s="14"/>
      <c r="M15" s="15"/>
      <c r="N15" s="15">
        <f t="shared" si="2"/>
        <v>8</v>
      </c>
      <c r="O15" s="15">
        <f t="shared" si="1"/>
        <v>4064460</v>
      </c>
      <c r="P15" s="40"/>
      <c r="Q15" s="1"/>
      <c r="R15" s="1"/>
      <c r="S15" s="1"/>
      <c r="T15" s="1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2" customFormat="1" ht="24.75">
      <c r="A16" s="40"/>
      <c r="B16" s="16">
        <v>7</v>
      </c>
      <c r="C16" s="17" t="s">
        <v>9</v>
      </c>
      <c r="D16" s="18">
        <v>1</v>
      </c>
      <c r="E16" s="14">
        <v>671320</v>
      </c>
      <c r="F16" s="18">
        <v>1</v>
      </c>
      <c r="G16" s="14"/>
      <c r="H16" s="14"/>
      <c r="I16" s="14">
        <v>454630</v>
      </c>
      <c r="J16" s="18"/>
      <c r="K16" s="14"/>
      <c r="L16" s="14"/>
      <c r="M16" s="15"/>
      <c r="N16" s="15">
        <f t="shared" si="2"/>
        <v>2</v>
      </c>
      <c r="O16" s="15">
        <f t="shared" si="1"/>
        <v>1125950</v>
      </c>
      <c r="P16" s="40"/>
      <c r="Q16" s="1"/>
      <c r="R16" s="1"/>
      <c r="S16" s="1"/>
      <c r="T16" s="1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2" customFormat="1" ht="24.75">
      <c r="A17" s="40"/>
      <c r="B17" s="16">
        <v>8</v>
      </c>
      <c r="C17" s="17" t="s">
        <v>10</v>
      </c>
      <c r="D17" s="18"/>
      <c r="E17" s="14"/>
      <c r="F17" s="18">
        <v>6</v>
      </c>
      <c r="G17" s="14"/>
      <c r="H17" s="14"/>
      <c r="I17" s="14">
        <v>3124510</v>
      </c>
      <c r="J17" s="18"/>
      <c r="K17" s="14"/>
      <c r="L17" s="14"/>
      <c r="M17" s="15"/>
      <c r="N17" s="15">
        <f t="shared" si="2"/>
        <v>6</v>
      </c>
      <c r="O17" s="15">
        <f t="shared" si="1"/>
        <v>3124510</v>
      </c>
      <c r="P17" s="40"/>
      <c r="Q17" s="1"/>
      <c r="R17" s="1"/>
      <c r="S17" s="1"/>
      <c r="T17" s="1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2" customFormat="1" ht="24.75">
      <c r="A18" s="40"/>
      <c r="B18" s="16">
        <v>9</v>
      </c>
      <c r="C18" s="17" t="s">
        <v>11</v>
      </c>
      <c r="D18" s="18"/>
      <c r="E18" s="14"/>
      <c r="F18" s="18"/>
      <c r="G18" s="14"/>
      <c r="H18" s="14"/>
      <c r="I18" s="14"/>
      <c r="J18" s="18"/>
      <c r="K18" s="14"/>
      <c r="L18" s="14"/>
      <c r="M18" s="15"/>
      <c r="N18" s="15">
        <f t="shared" si="2"/>
        <v>0</v>
      </c>
      <c r="O18" s="15">
        <f t="shared" si="1"/>
        <v>0</v>
      </c>
      <c r="P18" s="40"/>
      <c r="Q18" s="1"/>
      <c r="R18" s="1"/>
      <c r="S18" s="1"/>
      <c r="T18" s="1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2" customFormat="1" ht="24.75">
      <c r="A19" s="40"/>
      <c r="B19" s="16">
        <v>10</v>
      </c>
      <c r="C19" s="17" t="s">
        <v>12</v>
      </c>
      <c r="D19" s="18">
        <v>2</v>
      </c>
      <c r="E19" s="14">
        <v>1299020</v>
      </c>
      <c r="F19" s="18">
        <v>1</v>
      </c>
      <c r="G19" s="14"/>
      <c r="H19" s="14"/>
      <c r="I19" s="14">
        <v>523600</v>
      </c>
      <c r="J19" s="18"/>
      <c r="K19" s="14"/>
      <c r="L19" s="14"/>
      <c r="M19" s="15"/>
      <c r="N19" s="15">
        <f t="shared" si="2"/>
        <v>3</v>
      </c>
      <c r="O19" s="15">
        <f t="shared" si="1"/>
        <v>1822620</v>
      </c>
      <c r="P19" s="40"/>
      <c r="Q19" s="1"/>
      <c r="R19" s="1"/>
      <c r="S19" s="1"/>
      <c r="T19" s="1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2" customFormat="1" ht="24.75">
      <c r="A20" s="40"/>
      <c r="B20" s="16">
        <v>11</v>
      </c>
      <c r="C20" s="17" t="s">
        <v>13</v>
      </c>
      <c r="D20" s="18"/>
      <c r="E20" s="14"/>
      <c r="F20" s="18">
        <v>3</v>
      </c>
      <c r="G20" s="14"/>
      <c r="H20" s="14"/>
      <c r="I20" s="14">
        <v>1348400</v>
      </c>
      <c r="J20" s="18"/>
      <c r="K20" s="14"/>
      <c r="L20" s="14"/>
      <c r="M20" s="15"/>
      <c r="N20" s="15">
        <f t="shared" si="2"/>
        <v>3</v>
      </c>
      <c r="O20" s="15">
        <f t="shared" si="1"/>
        <v>1348400</v>
      </c>
      <c r="P20" s="40"/>
      <c r="Q20" s="1"/>
      <c r="R20" s="1"/>
      <c r="S20" s="1"/>
      <c r="T20" s="1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2" customFormat="1" ht="24.75">
      <c r="A21" s="40"/>
      <c r="B21" s="16">
        <v>12</v>
      </c>
      <c r="C21" s="17" t="s">
        <v>14</v>
      </c>
      <c r="D21" s="18"/>
      <c r="E21" s="14"/>
      <c r="F21" s="18">
        <v>2</v>
      </c>
      <c r="G21" s="14"/>
      <c r="H21" s="14"/>
      <c r="I21" s="14">
        <v>1198570</v>
      </c>
      <c r="J21" s="18"/>
      <c r="K21" s="14"/>
      <c r="L21" s="14"/>
      <c r="M21" s="15"/>
      <c r="N21" s="15">
        <f t="shared" si="2"/>
        <v>2</v>
      </c>
      <c r="O21" s="15">
        <f t="shared" si="1"/>
        <v>1198570</v>
      </c>
      <c r="P21" s="40"/>
      <c r="Q21" s="1"/>
      <c r="R21" s="1"/>
      <c r="S21" s="1"/>
      <c r="T21" s="1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2" customFormat="1" ht="24.75">
      <c r="A22" s="40"/>
      <c r="B22" s="16">
        <v>13</v>
      </c>
      <c r="C22" s="17" t="s">
        <v>15</v>
      </c>
      <c r="D22" s="18">
        <v>2</v>
      </c>
      <c r="E22" s="14">
        <v>945780</v>
      </c>
      <c r="F22" s="18">
        <v>3</v>
      </c>
      <c r="G22" s="14"/>
      <c r="H22" s="14"/>
      <c r="I22" s="14">
        <v>1384330</v>
      </c>
      <c r="J22" s="18"/>
      <c r="K22" s="14"/>
      <c r="L22" s="14"/>
      <c r="M22" s="15"/>
      <c r="N22" s="15">
        <f t="shared" si="2"/>
        <v>5</v>
      </c>
      <c r="O22" s="15">
        <f t="shared" si="1"/>
        <v>2330110</v>
      </c>
      <c r="P22" s="40"/>
      <c r="Q22" s="1"/>
      <c r="R22" s="1"/>
      <c r="S22" s="1"/>
      <c r="T22" s="1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2" customFormat="1" ht="24.75">
      <c r="A23" s="40"/>
      <c r="B23" s="16">
        <v>14</v>
      </c>
      <c r="C23" s="17" t="s">
        <v>16</v>
      </c>
      <c r="D23" s="18"/>
      <c r="E23" s="14"/>
      <c r="F23" s="18">
        <v>6</v>
      </c>
      <c r="G23" s="14"/>
      <c r="H23" s="14"/>
      <c r="I23" s="14">
        <v>2901070</v>
      </c>
      <c r="J23" s="18"/>
      <c r="K23" s="14"/>
      <c r="L23" s="14"/>
      <c r="M23" s="15"/>
      <c r="N23" s="15">
        <f t="shared" si="2"/>
        <v>6</v>
      </c>
      <c r="O23" s="15">
        <f t="shared" si="1"/>
        <v>2901070</v>
      </c>
      <c r="P23" s="40"/>
      <c r="Q23" s="1"/>
      <c r="R23" s="1"/>
      <c r="S23" s="1"/>
      <c r="T23" s="1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2" customFormat="1" ht="24.75">
      <c r="A24" s="40"/>
      <c r="B24" s="16">
        <v>15</v>
      </c>
      <c r="C24" s="17" t="s">
        <v>17</v>
      </c>
      <c r="D24" s="18">
        <v>1</v>
      </c>
      <c r="E24" s="14">
        <v>413300</v>
      </c>
      <c r="F24" s="18">
        <v>1</v>
      </c>
      <c r="G24" s="14"/>
      <c r="H24" s="14"/>
      <c r="I24" s="14">
        <v>455400</v>
      </c>
      <c r="J24" s="18"/>
      <c r="K24" s="14"/>
      <c r="L24" s="14"/>
      <c r="M24" s="15"/>
      <c r="N24" s="15">
        <f t="shared" si="2"/>
        <v>2</v>
      </c>
      <c r="O24" s="15">
        <f t="shared" si="1"/>
        <v>868700</v>
      </c>
      <c r="P24" s="40"/>
      <c r="Q24" s="1"/>
      <c r="R24" s="1"/>
      <c r="S24" s="1"/>
      <c r="T24" s="1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2" customFormat="1" ht="24.75">
      <c r="A25" s="40"/>
      <c r="B25" s="16">
        <v>16</v>
      </c>
      <c r="C25" s="17" t="s">
        <v>18</v>
      </c>
      <c r="D25" s="18"/>
      <c r="E25" s="14"/>
      <c r="F25" s="18">
        <v>15</v>
      </c>
      <c r="G25" s="14"/>
      <c r="H25" s="14"/>
      <c r="I25" s="14">
        <v>7750530</v>
      </c>
      <c r="J25" s="18"/>
      <c r="K25" s="14"/>
      <c r="L25" s="14"/>
      <c r="M25" s="15"/>
      <c r="N25" s="15">
        <f t="shared" si="2"/>
        <v>15</v>
      </c>
      <c r="O25" s="15">
        <f t="shared" si="1"/>
        <v>7750530</v>
      </c>
      <c r="P25" s="40"/>
      <c r="Q25" s="1"/>
      <c r="R25" s="1"/>
      <c r="S25" s="1"/>
      <c r="T25" s="1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2" customFormat="1" ht="24.75">
      <c r="A26" s="40"/>
      <c r="B26" s="16">
        <v>17</v>
      </c>
      <c r="C26" s="17" t="s">
        <v>19</v>
      </c>
      <c r="D26" s="18"/>
      <c r="E26" s="14"/>
      <c r="F26" s="18">
        <v>3</v>
      </c>
      <c r="G26" s="14"/>
      <c r="H26" s="14"/>
      <c r="I26" s="14">
        <v>1865600</v>
      </c>
      <c r="J26" s="18"/>
      <c r="K26" s="14"/>
      <c r="L26" s="14"/>
      <c r="M26" s="15"/>
      <c r="N26" s="15">
        <f t="shared" si="2"/>
        <v>3</v>
      </c>
      <c r="O26" s="15">
        <f t="shared" si="1"/>
        <v>1865600</v>
      </c>
      <c r="P26" s="40"/>
      <c r="Q26" s="1"/>
      <c r="R26" s="1"/>
      <c r="S26" s="1"/>
      <c r="T26" s="1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2" customFormat="1" ht="24.75">
      <c r="A27" s="40"/>
      <c r="B27" s="16">
        <v>18</v>
      </c>
      <c r="C27" s="17" t="s">
        <v>20</v>
      </c>
      <c r="D27" s="18"/>
      <c r="E27" s="14"/>
      <c r="F27" s="18">
        <v>6</v>
      </c>
      <c r="G27" s="14"/>
      <c r="H27" s="14"/>
      <c r="I27" s="14">
        <v>3317090</v>
      </c>
      <c r="J27" s="18"/>
      <c r="K27" s="14"/>
      <c r="L27" s="14"/>
      <c r="M27" s="15"/>
      <c r="N27" s="15">
        <f t="shared" si="2"/>
        <v>6</v>
      </c>
      <c r="O27" s="15">
        <f t="shared" si="1"/>
        <v>3317090</v>
      </c>
      <c r="P27" s="40"/>
      <c r="Q27" s="1"/>
      <c r="R27" s="1"/>
      <c r="S27" s="1"/>
      <c r="T27" s="1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2" customFormat="1" ht="24.75">
      <c r="A28" s="40"/>
      <c r="B28" s="16">
        <v>19</v>
      </c>
      <c r="C28" s="17" t="s">
        <v>21</v>
      </c>
      <c r="D28" s="18"/>
      <c r="E28" s="14"/>
      <c r="F28" s="18">
        <v>1</v>
      </c>
      <c r="G28" s="14"/>
      <c r="H28" s="14"/>
      <c r="I28" s="14">
        <v>523600</v>
      </c>
      <c r="J28" s="18"/>
      <c r="K28" s="14"/>
      <c r="L28" s="14"/>
      <c r="M28" s="15"/>
      <c r="N28" s="15">
        <f t="shared" si="2"/>
        <v>1</v>
      </c>
      <c r="O28" s="15">
        <f t="shared" si="1"/>
        <v>523600</v>
      </c>
      <c r="P28" s="40"/>
      <c r="Q28" s="1"/>
      <c r="R28" s="1"/>
      <c r="S28" s="1"/>
      <c r="T28" s="1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2" customFormat="1" ht="24.75">
      <c r="A29" s="40"/>
      <c r="B29" s="16">
        <v>20</v>
      </c>
      <c r="C29" s="17" t="s">
        <v>22</v>
      </c>
      <c r="D29" s="18">
        <v>9</v>
      </c>
      <c r="E29" s="14">
        <v>4600010</v>
      </c>
      <c r="F29" s="18">
        <v>6</v>
      </c>
      <c r="G29" s="14"/>
      <c r="H29" s="14"/>
      <c r="I29" s="14">
        <v>3293790</v>
      </c>
      <c r="J29" s="18"/>
      <c r="K29" s="14"/>
      <c r="L29" s="14"/>
      <c r="M29" s="15"/>
      <c r="N29" s="15">
        <f t="shared" si="2"/>
        <v>15</v>
      </c>
      <c r="O29" s="15">
        <f t="shared" si="1"/>
        <v>7893800</v>
      </c>
      <c r="P29" s="40"/>
      <c r="Q29" s="1"/>
      <c r="R29" s="1"/>
      <c r="S29" s="1"/>
      <c r="T29" s="1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2" customFormat="1" ht="24.75">
      <c r="A30" s="40"/>
      <c r="B30" s="16">
        <v>21</v>
      </c>
      <c r="C30" s="17" t="s">
        <v>23</v>
      </c>
      <c r="D30" s="18"/>
      <c r="E30" s="14"/>
      <c r="F30" s="18">
        <v>27</v>
      </c>
      <c r="G30" s="14"/>
      <c r="H30" s="14"/>
      <c r="I30" s="14">
        <v>13159060</v>
      </c>
      <c r="J30" s="18"/>
      <c r="K30" s="14"/>
      <c r="L30" s="14"/>
      <c r="M30" s="15"/>
      <c r="N30" s="15">
        <f t="shared" si="2"/>
        <v>27</v>
      </c>
      <c r="O30" s="15">
        <f t="shared" si="1"/>
        <v>13159060</v>
      </c>
      <c r="P30" s="40"/>
      <c r="Q30" s="1"/>
      <c r="R30" s="1"/>
      <c r="S30" s="1"/>
      <c r="T30" s="1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2" customFormat="1" ht="24.75">
      <c r="A31" s="40"/>
      <c r="B31" s="16">
        <v>22</v>
      </c>
      <c r="C31" s="17" t="s">
        <v>24</v>
      </c>
      <c r="D31" s="18"/>
      <c r="E31" s="14"/>
      <c r="F31" s="18">
        <v>7</v>
      </c>
      <c r="G31" s="14"/>
      <c r="H31" s="14"/>
      <c r="I31" s="14">
        <v>3500500</v>
      </c>
      <c r="J31" s="18"/>
      <c r="K31" s="14"/>
      <c r="L31" s="14"/>
      <c r="M31" s="15"/>
      <c r="N31" s="15">
        <f t="shared" si="2"/>
        <v>7</v>
      </c>
      <c r="O31" s="15">
        <f t="shared" si="1"/>
        <v>3500500</v>
      </c>
      <c r="P31" s="40"/>
      <c r="Q31" s="1"/>
      <c r="R31" s="1"/>
      <c r="S31" s="1"/>
      <c r="T31" s="1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2" customFormat="1" ht="24.75">
      <c r="A32" s="40"/>
      <c r="B32" s="16">
        <v>23</v>
      </c>
      <c r="C32" s="17" t="s">
        <v>25</v>
      </c>
      <c r="D32" s="18">
        <v>7</v>
      </c>
      <c r="E32" s="14">
        <v>3425700</v>
      </c>
      <c r="F32" s="18">
        <v>14</v>
      </c>
      <c r="G32" s="14"/>
      <c r="H32" s="14"/>
      <c r="I32" s="14">
        <v>7516660</v>
      </c>
      <c r="J32" s="18"/>
      <c r="K32" s="14"/>
      <c r="L32" s="14"/>
      <c r="M32" s="15"/>
      <c r="N32" s="15">
        <f t="shared" si="2"/>
        <v>21</v>
      </c>
      <c r="O32" s="15">
        <f t="shared" si="1"/>
        <v>10942360</v>
      </c>
      <c r="P32" s="40"/>
      <c r="Q32" s="1"/>
      <c r="R32" s="1"/>
      <c r="S32" s="1"/>
      <c r="T32" s="1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2" customFormat="1" ht="24.75">
      <c r="A33" s="40"/>
      <c r="B33" s="16">
        <v>24</v>
      </c>
      <c r="C33" s="17" t="s">
        <v>26</v>
      </c>
      <c r="D33" s="18"/>
      <c r="E33" s="14"/>
      <c r="F33" s="18">
        <v>8</v>
      </c>
      <c r="G33" s="14"/>
      <c r="H33" s="14"/>
      <c r="I33" s="14">
        <v>4277570</v>
      </c>
      <c r="J33" s="18"/>
      <c r="K33" s="14"/>
      <c r="L33" s="14"/>
      <c r="M33" s="15"/>
      <c r="N33" s="15">
        <f t="shared" si="2"/>
        <v>8</v>
      </c>
      <c r="O33" s="15">
        <f t="shared" si="1"/>
        <v>4277570</v>
      </c>
      <c r="P33" s="40"/>
      <c r="Q33" s="1"/>
      <c r="R33" s="1"/>
      <c r="S33" s="1"/>
      <c r="T33" s="1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2" customFormat="1" ht="24.75">
      <c r="A34" s="40"/>
      <c r="B34" s="16">
        <v>25</v>
      </c>
      <c r="C34" s="17" t="s">
        <v>27</v>
      </c>
      <c r="D34" s="18"/>
      <c r="E34" s="14"/>
      <c r="F34" s="18">
        <v>3</v>
      </c>
      <c r="G34" s="14"/>
      <c r="H34" s="14"/>
      <c r="I34" s="14">
        <v>1694530</v>
      </c>
      <c r="J34" s="18"/>
      <c r="K34" s="14"/>
      <c r="L34" s="14"/>
      <c r="M34" s="15"/>
      <c r="N34" s="15">
        <f t="shared" si="2"/>
        <v>3</v>
      </c>
      <c r="O34" s="15">
        <f t="shared" si="1"/>
        <v>1694530</v>
      </c>
      <c r="P34" s="40"/>
      <c r="Q34" s="1"/>
      <c r="R34" s="1"/>
      <c r="S34" s="1"/>
      <c r="T34" s="1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2" customFormat="1" ht="24.75">
      <c r="A35" s="40"/>
      <c r="B35" s="16">
        <v>26</v>
      </c>
      <c r="C35" s="17" t="s">
        <v>28</v>
      </c>
      <c r="D35" s="18"/>
      <c r="E35" s="14"/>
      <c r="F35" s="18"/>
      <c r="G35" s="14"/>
      <c r="H35" s="14"/>
      <c r="I35" s="14"/>
      <c r="J35" s="18"/>
      <c r="K35" s="14"/>
      <c r="L35" s="14"/>
      <c r="M35" s="15"/>
      <c r="N35" s="15">
        <f t="shared" si="2"/>
        <v>0</v>
      </c>
      <c r="O35" s="15">
        <f t="shared" si="1"/>
        <v>0</v>
      </c>
      <c r="P35" s="40"/>
      <c r="Q35" s="1"/>
      <c r="R35" s="1"/>
      <c r="S35" s="1"/>
      <c r="T35" s="1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2" customFormat="1" ht="24.75">
      <c r="A36" s="40"/>
      <c r="B36" s="16">
        <v>27</v>
      </c>
      <c r="C36" s="17" t="s">
        <v>29</v>
      </c>
      <c r="D36" s="18"/>
      <c r="E36" s="14"/>
      <c r="F36" s="18">
        <v>5</v>
      </c>
      <c r="G36" s="14"/>
      <c r="H36" s="14"/>
      <c r="I36" s="14">
        <v>2793600</v>
      </c>
      <c r="J36" s="18"/>
      <c r="K36" s="14"/>
      <c r="L36" s="14"/>
      <c r="M36" s="15"/>
      <c r="N36" s="15">
        <f t="shared" si="2"/>
        <v>5</v>
      </c>
      <c r="O36" s="15">
        <f t="shared" si="1"/>
        <v>2793600</v>
      </c>
      <c r="P36" s="40"/>
      <c r="Q36" s="1"/>
      <c r="R36" s="1"/>
      <c r="S36" s="1"/>
      <c r="T36" s="1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2" customFormat="1" ht="24.75">
      <c r="A37" s="40"/>
      <c r="B37" s="16">
        <v>28</v>
      </c>
      <c r="C37" s="17" t="s">
        <v>30</v>
      </c>
      <c r="D37" s="18">
        <v>1</v>
      </c>
      <c r="E37" s="14">
        <v>495960</v>
      </c>
      <c r="F37" s="18"/>
      <c r="G37" s="14"/>
      <c r="H37" s="14"/>
      <c r="I37" s="14"/>
      <c r="J37" s="18"/>
      <c r="K37" s="14"/>
      <c r="L37" s="14"/>
      <c r="M37" s="15"/>
      <c r="N37" s="15">
        <f t="shared" si="2"/>
        <v>1</v>
      </c>
      <c r="O37" s="15">
        <f t="shared" si="1"/>
        <v>495960</v>
      </c>
      <c r="P37" s="40"/>
      <c r="Q37" s="1"/>
      <c r="R37" s="1"/>
      <c r="S37" s="1"/>
      <c r="T37" s="1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2" customFormat="1" ht="24.75">
      <c r="A38" s="40"/>
      <c r="B38" s="16">
        <v>29</v>
      </c>
      <c r="C38" s="17" t="s">
        <v>31</v>
      </c>
      <c r="D38" s="18"/>
      <c r="E38" s="14"/>
      <c r="F38" s="18">
        <v>4</v>
      </c>
      <c r="G38" s="14"/>
      <c r="H38" s="14"/>
      <c r="I38" s="14">
        <v>2020480</v>
      </c>
      <c r="J38" s="18">
        <v>1</v>
      </c>
      <c r="K38" s="14"/>
      <c r="L38" s="14"/>
      <c r="M38" s="15">
        <v>454630</v>
      </c>
      <c r="N38" s="15">
        <f t="shared" si="2"/>
        <v>5</v>
      </c>
      <c r="O38" s="15">
        <f t="shared" si="1"/>
        <v>2475110</v>
      </c>
      <c r="P38" s="40"/>
      <c r="Q38" s="1"/>
      <c r="R38" s="1"/>
      <c r="S38" s="1"/>
      <c r="T38" s="1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2" customFormat="1" ht="24.75">
      <c r="A39" s="40"/>
      <c r="B39" s="16">
        <v>30</v>
      </c>
      <c r="C39" s="17" t="s">
        <v>32</v>
      </c>
      <c r="D39" s="18">
        <v>1</v>
      </c>
      <c r="E39" s="14">
        <v>464600</v>
      </c>
      <c r="F39" s="18">
        <v>2</v>
      </c>
      <c r="G39" s="14"/>
      <c r="H39" s="14"/>
      <c r="I39" s="14">
        <v>1318900</v>
      </c>
      <c r="J39" s="18"/>
      <c r="K39" s="14"/>
      <c r="L39" s="14"/>
      <c r="M39" s="15"/>
      <c r="N39" s="15">
        <f t="shared" si="2"/>
        <v>3</v>
      </c>
      <c r="O39" s="15">
        <f t="shared" si="1"/>
        <v>1783500</v>
      </c>
      <c r="P39" s="40"/>
      <c r="Q39" s="1"/>
      <c r="R39" s="1"/>
      <c r="S39" s="1"/>
      <c r="T39" s="1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2" customFormat="1" ht="24.75">
      <c r="A40" s="40"/>
      <c r="B40" s="16">
        <v>31</v>
      </c>
      <c r="C40" s="17" t="s">
        <v>33</v>
      </c>
      <c r="D40" s="18"/>
      <c r="E40" s="14"/>
      <c r="F40" s="18">
        <v>11</v>
      </c>
      <c r="G40" s="14"/>
      <c r="H40" s="14"/>
      <c r="I40" s="14">
        <v>5353180</v>
      </c>
      <c r="J40" s="18"/>
      <c r="K40" s="14"/>
      <c r="L40" s="14"/>
      <c r="M40" s="15"/>
      <c r="N40" s="15">
        <f t="shared" si="2"/>
        <v>11</v>
      </c>
      <c r="O40" s="15">
        <f t="shared" si="1"/>
        <v>5353180</v>
      </c>
      <c r="P40" s="40"/>
      <c r="Q40" s="1"/>
      <c r="R40" s="1"/>
      <c r="S40" s="1"/>
      <c r="T40" s="1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2" customFormat="1" ht="24.75">
      <c r="A41" s="40"/>
      <c r="B41" s="16">
        <v>32</v>
      </c>
      <c r="C41" s="17" t="s">
        <v>34</v>
      </c>
      <c r="D41" s="18"/>
      <c r="E41" s="14"/>
      <c r="F41" s="18">
        <v>6</v>
      </c>
      <c r="G41" s="14"/>
      <c r="H41" s="14"/>
      <c r="I41" s="14">
        <v>3220210</v>
      </c>
      <c r="J41" s="18"/>
      <c r="K41" s="14"/>
      <c r="L41" s="14"/>
      <c r="M41" s="15"/>
      <c r="N41" s="15">
        <f t="shared" si="2"/>
        <v>6</v>
      </c>
      <c r="O41" s="15">
        <f t="shared" si="1"/>
        <v>3220210</v>
      </c>
      <c r="P41" s="40"/>
      <c r="Q41" s="1"/>
      <c r="R41" s="1"/>
      <c r="S41" s="1"/>
      <c r="T41" s="1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2" customFormat="1" ht="24.75">
      <c r="A42" s="40"/>
      <c r="B42" s="16">
        <v>33</v>
      </c>
      <c r="C42" s="17" t="s">
        <v>35</v>
      </c>
      <c r="D42" s="18"/>
      <c r="E42" s="14"/>
      <c r="F42" s="18">
        <v>3</v>
      </c>
      <c r="G42" s="14"/>
      <c r="H42" s="14"/>
      <c r="I42" s="14">
        <v>1480200</v>
      </c>
      <c r="J42" s="18"/>
      <c r="K42" s="14"/>
      <c r="L42" s="14"/>
      <c r="M42" s="15"/>
      <c r="N42" s="15">
        <f t="shared" si="2"/>
        <v>3</v>
      </c>
      <c r="O42" s="15">
        <f t="shared" si="1"/>
        <v>1480200</v>
      </c>
      <c r="P42" s="40"/>
      <c r="Q42" s="1"/>
      <c r="R42" s="1"/>
      <c r="S42" s="1"/>
      <c r="T42" s="1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2" customFormat="1" ht="24.75">
      <c r="A43" s="40"/>
      <c r="B43" s="16">
        <v>34</v>
      </c>
      <c r="C43" s="17" t="s">
        <v>36</v>
      </c>
      <c r="D43" s="18"/>
      <c r="E43" s="14"/>
      <c r="F43" s="18">
        <v>2</v>
      </c>
      <c r="G43" s="14"/>
      <c r="H43" s="14"/>
      <c r="I43" s="14">
        <v>950590</v>
      </c>
      <c r="J43" s="18"/>
      <c r="K43" s="14"/>
      <c r="L43" s="14"/>
      <c r="M43" s="15"/>
      <c r="N43" s="15">
        <f t="shared" si="2"/>
        <v>2</v>
      </c>
      <c r="O43" s="15">
        <f t="shared" si="1"/>
        <v>950590</v>
      </c>
      <c r="P43" s="40"/>
      <c r="Q43" s="1"/>
      <c r="R43" s="1"/>
      <c r="S43" s="1"/>
      <c r="T43" s="1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2" customFormat="1" ht="24.75">
      <c r="A44" s="40"/>
      <c r="B44" s="16">
        <v>35</v>
      </c>
      <c r="C44" s="17" t="s">
        <v>37</v>
      </c>
      <c r="D44" s="18">
        <v>2</v>
      </c>
      <c r="E44" s="14">
        <v>1221870</v>
      </c>
      <c r="F44" s="18">
        <v>4</v>
      </c>
      <c r="G44" s="14"/>
      <c r="H44" s="14"/>
      <c r="I44" s="14">
        <v>2518620</v>
      </c>
      <c r="J44" s="18"/>
      <c r="K44" s="14"/>
      <c r="L44" s="14"/>
      <c r="M44" s="15"/>
      <c r="N44" s="15">
        <f t="shared" si="2"/>
        <v>6</v>
      </c>
      <c r="O44" s="15">
        <f t="shared" si="1"/>
        <v>3740490</v>
      </c>
      <c r="P44" s="40"/>
      <c r="Q44" s="1"/>
      <c r="R44" s="1"/>
      <c r="S44" s="1"/>
      <c r="T44" s="1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2" customFormat="1" ht="24.75">
      <c r="A45" s="40"/>
      <c r="B45" s="16">
        <v>36</v>
      </c>
      <c r="C45" s="17" t="s">
        <v>38</v>
      </c>
      <c r="D45" s="18"/>
      <c r="E45" s="14"/>
      <c r="F45" s="18">
        <v>12</v>
      </c>
      <c r="G45" s="14"/>
      <c r="H45" s="14"/>
      <c r="I45" s="14">
        <v>6559730</v>
      </c>
      <c r="J45" s="18"/>
      <c r="K45" s="14"/>
      <c r="L45" s="14"/>
      <c r="M45" s="15"/>
      <c r="N45" s="15">
        <f t="shared" si="2"/>
        <v>12</v>
      </c>
      <c r="O45" s="15">
        <f t="shared" si="1"/>
        <v>6559730</v>
      </c>
      <c r="P45" s="40"/>
      <c r="Q45" s="1"/>
      <c r="R45" s="1"/>
      <c r="S45" s="1"/>
      <c r="T45" s="1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2" customFormat="1" ht="24.75">
      <c r="A46" s="40"/>
      <c r="B46" s="16">
        <v>37</v>
      </c>
      <c r="C46" s="17" t="s">
        <v>39</v>
      </c>
      <c r="D46" s="18"/>
      <c r="E46" s="14"/>
      <c r="F46" s="18">
        <v>1</v>
      </c>
      <c r="G46" s="14"/>
      <c r="H46" s="14"/>
      <c r="I46" s="14">
        <v>680680</v>
      </c>
      <c r="J46" s="18"/>
      <c r="K46" s="14"/>
      <c r="L46" s="14"/>
      <c r="M46" s="15"/>
      <c r="N46" s="15">
        <f t="shared" si="2"/>
        <v>1</v>
      </c>
      <c r="O46" s="15">
        <f t="shared" si="1"/>
        <v>680680</v>
      </c>
      <c r="P46" s="40"/>
      <c r="Q46" s="1"/>
      <c r="R46" s="1"/>
      <c r="S46" s="1"/>
      <c r="T46" s="1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2" customFormat="1" ht="24.75">
      <c r="A47" s="40"/>
      <c r="B47" s="16">
        <v>38</v>
      </c>
      <c r="C47" s="17" t="s">
        <v>40</v>
      </c>
      <c r="D47" s="18"/>
      <c r="E47" s="14"/>
      <c r="F47" s="18">
        <v>9</v>
      </c>
      <c r="G47" s="14"/>
      <c r="H47" s="14"/>
      <c r="I47" s="14">
        <v>5376070</v>
      </c>
      <c r="J47" s="18"/>
      <c r="K47" s="14"/>
      <c r="L47" s="14"/>
      <c r="M47" s="15"/>
      <c r="N47" s="15">
        <f t="shared" si="2"/>
        <v>9</v>
      </c>
      <c r="O47" s="15">
        <f t="shared" si="1"/>
        <v>5376070</v>
      </c>
      <c r="P47" s="40"/>
      <c r="Q47" s="1"/>
      <c r="R47" s="1"/>
      <c r="S47" s="1"/>
      <c r="T47" s="1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2" customFormat="1" ht="24.75">
      <c r="A48" s="40"/>
      <c r="B48" s="16">
        <v>39</v>
      </c>
      <c r="C48" s="17" t="s">
        <v>41</v>
      </c>
      <c r="D48" s="18"/>
      <c r="E48" s="14"/>
      <c r="F48" s="18">
        <v>4</v>
      </c>
      <c r="G48" s="14"/>
      <c r="H48" s="14"/>
      <c r="I48" s="14">
        <v>1983840</v>
      </c>
      <c r="J48" s="18"/>
      <c r="K48" s="14"/>
      <c r="L48" s="14"/>
      <c r="M48" s="15"/>
      <c r="N48" s="15">
        <f t="shared" si="2"/>
        <v>4</v>
      </c>
      <c r="O48" s="15">
        <f t="shared" si="1"/>
        <v>1983840</v>
      </c>
      <c r="P48" s="40"/>
      <c r="Q48" s="1"/>
      <c r="R48" s="1"/>
      <c r="S48" s="1"/>
      <c r="T48" s="1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2" customFormat="1" ht="24.75">
      <c r="A49" s="40"/>
      <c r="B49" s="16">
        <v>40</v>
      </c>
      <c r="C49" s="17" t="s">
        <v>42</v>
      </c>
      <c r="D49" s="18">
        <v>2</v>
      </c>
      <c r="E49" s="14">
        <v>1000100</v>
      </c>
      <c r="F49" s="18">
        <v>5</v>
      </c>
      <c r="G49" s="14"/>
      <c r="H49" s="14"/>
      <c r="I49" s="14">
        <v>3044550</v>
      </c>
      <c r="J49" s="18"/>
      <c r="K49" s="14"/>
      <c r="L49" s="14"/>
      <c r="M49" s="15"/>
      <c r="N49" s="15">
        <f t="shared" si="2"/>
        <v>7</v>
      </c>
      <c r="O49" s="15">
        <f t="shared" si="1"/>
        <v>4044650</v>
      </c>
      <c r="P49" s="40"/>
      <c r="Q49" s="1"/>
      <c r="R49" s="1"/>
      <c r="S49" s="1"/>
      <c r="T49" s="1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2" customFormat="1" ht="24.75">
      <c r="A50" s="40"/>
      <c r="B50" s="16">
        <v>41</v>
      </c>
      <c r="C50" s="17" t="s">
        <v>43</v>
      </c>
      <c r="D50" s="18">
        <v>1</v>
      </c>
      <c r="E50" s="14">
        <v>495960</v>
      </c>
      <c r="F50" s="18">
        <v>6</v>
      </c>
      <c r="G50" s="14"/>
      <c r="H50" s="14"/>
      <c r="I50" s="14">
        <v>2810440</v>
      </c>
      <c r="J50" s="18"/>
      <c r="K50" s="14"/>
      <c r="L50" s="14"/>
      <c r="M50" s="15"/>
      <c r="N50" s="15">
        <f t="shared" si="2"/>
        <v>7</v>
      </c>
      <c r="O50" s="15">
        <f t="shared" si="1"/>
        <v>3306400</v>
      </c>
      <c r="P50" s="40"/>
      <c r="Q50" s="1"/>
      <c r="R50" s="1"/>
      <c r="S50" s="1"/>
      <c r="T50" s="1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2" customFormat="1" ht="24.75">
      <c r="A51" s="40"/>
      <c r="B51" s="16">
        <v>42</v>
      </c>
      <c r="C51" s="17" t="s">
        <v>44</v>
      </c>
      <c r="D51" s="18"/>
      <c r="E51" s="14"/>
      <c r="F51" s="18">
        <v>3</v>
      </c>
      <c r="G51" s="14"/>
      <c r="H51" s="14"/>
      <c r="I51" s="14">
        <v>1602200</v>
      </c>
      <c r="J51" s="18"/>
      <c r="K51" s="14"/>
      <c r="L51" s="14"/>
      <c r="M51" s="15"/>
      <c r="N51" s="15">
        <f t="shared" si="2"/>
        <v>3</v>
      </c>
      <c r="O51" s="15">
        <f t="shared" si="1"/>
        <v>1602200</v>
      </c>
      <c r="P51" s="40"/>
      <c r="Q51" s="1"/>
      <c r="R51" s="1"/>
      <c r="S51" s="1"/>
      <c r="T51" s="1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2" customFormat="1" ht="24.75">
      <c r="A52" s="40"/>
      <c r="B52" s="16">
        <v>43</v>
      </c>
      <c r="C52" s="17" t="s">
        <v>45</v>
      </c>
      <c r="D52" s="18"/>
      <c r="E52" s="14"/>
      <c r="F52" s="18"/>
      <c r="G52" s="14"/>
      <c r="H52" s="14"/>
      <c r="I52" s="14"/>
      <c r="J52" s="18"/>
      <c r="K52" s="14"/>
      <c r="L52" s="14"/>
      <c r="M52" s="15"/>
      <c r="N52" s="15">
        <f t="shared" si="2"/>
        <v>0</v>
      </c>
      <c r="O52" s="15">
        <f t="shared" si="1"/>
        <v>0</v>
      </c>
      <c r="P52" s="40"/>
      <c r="Q52" s="1"/>
      <c r="R52" s="1"/>
      <c r="S52" s="1"/>
      <c r="T52" s="1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2" customFormat="1" ht="24.75">
      <c r="A53" s="40"/>
      <c r="B53" s="16">
        <v>44</v>
      </c>
      <c r="C53" s="17" t="s">
        <v>46</v>
      </c>
      <c r="D53" s="18">
        <v>1</v>
      </c>
      <c r="E53" s="14">
        <v>733040</v>
      </c>
      <c r="F53" s="18"/>
      <c r="G53" s="14"/>
      <c r="H53" s="14"/>
      <c r="I53" s="14"/>
      <c r="J53" s="18"/>
      <c r="K53" s="14"/>
      <c r="L53" s="14"/>
      <c r="M53" s="15"/>
      <c r="N53" s="15">
        <f t="shared" si="2"/>
        <v>1</v>
      </c>
      <c r="O53" s="15">
        <f t="shared" si="1"/>
        <v>733040</v>
      </c>
      <c r="P53" s="40"/>
      <c r="Q53" s="1"/>
      <c r="R53" s="1"/>
      <c r="S53" s="1"/>
      <c r="T53" s="1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2" customFormat="1" ht="24.75">
      <c r="A54" s="40"/>
      <c r="B54" s="16">
        <v>45</v>
      </c>
      <c r="C54" s="17" t="s">
        <v>47</v>
      </c>
      <c r="D54" s="18"/>
      <c r="E54" s="14"/>
      <c r="F54" s="18">
        <v>1</v>
      </c>
      <c r="G54" s="14"/>
      <c r="H54" s="14"/>
      <c r="I54" s="14">
        <v>619950</v>
      </c>
      <c r="J54" s="18"/>
      <c r="K54" s="14"/>
      <c r="L54" s="14"/>
      <c r="M54" s="15"/>
      <c r="N54" s="15">
        <f t="shared" si="2"/>
        <v>1</v>
      </c>
      <c r="O54" s="15">
        <f t="shared" si="1"/>
        <v>619950</v>
      </c>
      <c r="P54" s="40"/>
      <c r="Q54" s="1"/>
      <c r="R54" s="1"/>
      <c r="S54" s="1"/>
      <c r="T54" s="1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2" customFormat="1" ht="24.75">
      <c r="A55" s="40"/>
      <c r="B55" s="16">
        <v>46</v>
      </c>
      <c r="C55" s="17" t="s">
        <v>48</v>
      </c>
      <c r="D55" s="18"/>
      <c r="E55" s="14"/>
      <c r="F55" s="18">
        <v>17</v>
      </c>
      <c r="G55" s="14"/>
      <c r="H55" s="14"/>
      <c r="I55" s="14">
        <v>8909500</v>
      </c>
      <c r="J55" s="18"/>
      <c r="K55" s="14"/>
      <c r="L55" s="14"/>
      <c r="M55" s="15"/>
      <c r="N55" s="15">
        <f t="shared" si="2"/>
        <v>17</v>
      </c>
      <c r="O55" s="15">
        <f t="shared" si="1"/>
        <v>8909500</v>
      </c>
      <c r="P55" s="40"/>
      <c r="Q55" s="1"/>
      <c r="R55" s="1"/>
      <c r="S55" s="1"/>
      <c r="T55" s="1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2" customFormat="1" ht="24.75">
      <c r="A56" s="40"/>
      <c r="B56" s="16">
        <v>47</v>
      </c>
      <c r="C56" s="17" t="s">
        <v>49</v>
      </c>
      <c r="D56" s="18"/>
      <c r="E56" s="14"/>
      <c r="F56" s="18">
        <v>5</v>
      </c>
      <c r="G56" s="14"/>
      <c r="H56" s="14"/>
      <c r="I56" s="14">
        <v>2449200</v>
      </c>
      <c r="J56" s="18"/>
      <c r="K56" s="14"/>
      <c r="L56" s="14"/>
      <c r="M56" s="15"/>
      <c r="N56" s="15">
        <f t="shared" si="2"/>
        <v>5</v>
      </c>
      <c r="O56" s="15">
        <f t="shared" si="1"/>
        <v>2449200</v>
      </c>
      <c r="P56" s="40"/>
      <c r="Q56" s="1"/>
      <c r="R56" s="1"/>
      <c r="S56" s="1"/>
      <c r="T56" s="1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2" customFormat="1" ht="24.75">
      <c r="A57" s="40"/>
      <c r="B57" s="16">
        <v>48</v>
      </c>
      <c r="C57" s="17" t="s">
        <v>50</v>
      </c>
      <c r="D57" s="18"/>
      <c r="E57" s="14"/>
      <c r="F57" s="18">
        <v>6</v>
      </c>
      <c r="G57" s="14"/>
      <c r="H57" s="14"/>
      <c r="I57" s="14">
        <v>2965860</v>
      </c>
      <c r="J57" s="18"/>
      <c r="K57" s="14"/>
      <c r="L57" s="14"/>
      <c r="M57" s="15"/>
      <c r="N57" s="15">
        <f t="shared" si="2"/>
        <v>6</v>
      </c>
      <c r="O57" s="15">
        <f t="shared" si="1"/>
        <v>2965860</v>
      </c>
      <c r="P57" s="40"/>
      <c r="Q57" s="1"/>
      <c r="R57" s="1"/>
      <c r="S57" s="1"/>
      <c r="T57" s="1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2" customFormat="1" ht="24.75">
      <c r="A58" s="40"/>
      <c r="B58" s="16">
        <v>49</v>
      </c>
      <c r="C58" s="17" t="s">
        <v>51</v>
      </c>
      <c r="D58" s="18"/>
      <c r="E58" s="14"/>
      <c r="F58" s="18">
        <v>2</v>
      </c>
      <c r="G58" s="14"/>
      <c r="H58" s="14"/>
      <c r="I58" s="14">
        <v>991530</v>
      </c>
      <c r="J58" s="18"/>
      <c r="K58" s="14"/>
      <c r="L58" s="14"/>
      <c r="M58" s="15"/>
      <c r="N58" s="15">
        <f t="shared" si="2"/>
        <v>2</v>
      </c>
      <c r="O58" s="15">
        <f t="shared" si="1"/>
        <v>991530</v>
      </c>
      <c r="P58" s="40"/>
      <c r="Q58" s="1"/>
      <c r="R58" s="1"/>
      <c r="S58" s="1"/>
      <c r="T58" s="1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2" customFormat="1" ht="24.75">
      <c r="A59" s="40"/>
      <c r="B59" s="16">
        <v>50</v>
      </c>
      <c r="C59" s="17" t="s">
        <v>52</v>
      </c>
      <c r="D59" s="18"/>
      <c r="E59" s="14"/>
      <c r="F59" s="18">
        <v>11</v>
      </c>
      <c r="G59" s="14"/>
      <c r="H59" s="14"/>
      <c r="I59" s="14">
        <v>5647610</v>
      </c>
      <c r="J59" s="18"/>
      <c r="K59" s="14"/>
      <c r="L59" s="14"/>
      <c r="M59" s="15"/>
      <c r="N59" s="15">
        <f t="shared" si="2"/>
        <v>11</v>
      </c>
      <c r="O59" s="15">
        <f t="shared" si="1"/>
        <v>5647610</v>
      </c>
      <c r="P59" s="40"/>
      <c r="Q59" s="1"/>
      <c r="R59" s="1"/>
      <c r="S59" s="1"/>
      <c r="T59" s="1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2" customFormat="1" ht="24.75">
      <c r="A60" s="40"/>
      <c r="B60" s="16">
        <v>51</v>
      </c>
      <c r="C60" s="17" t="s">
        <v>53</v>
      </c>
      <c r="D60" s="18"/>
      <c r="E60" s="14"/>
      <c r="F60" s="18">
        <v>2</v>
      </c>
      <c r="G60" s="14"/>
      <c r="H60" s="14"/>
      <c r="I60" s="14">
        <v>991920</v>
      </c>
      <c r="J60" s="18"/>
      <c r="K60" s="14"/>
      <c r="L60" s="14"/>
      <c r="M60" s="15"/>
      <c r="N60" s="15">
        <f t="shared" si="2"/>
        <v>2</v>
      </c>
      <c r="O60" s="15">
        <f t="shared" si="1"/>
        <v>991920</v>
      </c>
      <c r="P60" s="40"/>
      <c r="Q60" s="1"/>
      <c r="R60" s="1"/>
      <c r="S60" s="1"/>
      <c r="T60" s="1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2" customFormat="1" ht="24.75">
      <c r="A61" s="40"/>
      <c r="B61" s="16">
        <v>52</v>
      </c>
      <c r="C61" s="17" t="s">
        <v>54</v>
      </c>
      <c r="D61" s="18"/>
      <c r="E61" s="14"/>
      <c r="F61" s="18">
        <v>1</v>
      </c>
      <c r="G61" s="14"/>
      <c r="H61" s="14"/>
      <c r="I61" s="14">
        <v>413300</v>
      </c>
      <c r="J61" s="18">
        <v>1</v>
      </c>
      <c r="K61" s="14"/>
      <c r="L61" s="14"/>
      <c r="M61" s="15">
        <v>456960</v>
      </c>
      <c r="N61" s="15">
        <f t="shared" si="2"/>
        <v>2</v>
      </c>
      <c r="O61" s="15">
        <f t="shared" si="1"/>
        <v>870260</v>
      </c>
      <c r="P61" s="40"/>
      <c r="Q61" s="1"/>
      <c r="R61" s="1"/>
      <c r="S61" s="1"/>
      <c r="T61" s="1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2" customFormat="1" ht="24.75">
      <c r="A62" s="40"/>
      <c r="B62" s="16">
        <v>53</v>
      </c>
      <c r="C62" s="17" t="s">
        <v>55</v>
      </c>
      <c r="D62" s="18"/>
      <c r="E62" s="14"/>
      <c r="F62" s="18">
        <v>2</v>
      </c>
      <c r="G62" s="14"/>
      <c r="H62" s="14"/>
      <c r="I62" s="14">
        <v>1126650</v>
      </c>
      <c r="J62" s="18"/>
      <c r="K62" s="14"/>
      <c r="L62" s="14"/>
      <c r="M62" s="15"/>
      <c r="N62" s="15">
        <f t="shared" si="2"/>
        <v>2</v>
      </c>
      <c r="O62" s="15">
        <f t="shared" si="1"/>
        <v>1126650</v>
      </c>
      <c r="P62" s="40"/>
      <c r="Q62" s="1"/>
      <c r="R62" s="1"/>
      <c r="S62" s="1"/>
      <c r="T62" s="1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2" customFormat="1" ht="24.75">
      <c r="A63" s="40"/>
      <c r="B63" s="16">
        <v>54</v>
      </c>
      <c r="C63" s="17" t="s">
        <v>56</v>
      </c>
      <c r="D63" s="18"/>
      <c r="E63" s="14"/>
      <c r="F63" s="18">
        <v>1</v>
      </c>
      <c r="G63" s="14"/>
      <c r="H63" s="14"/>
      <c r="I63" s="14">
        <v>633160</v>
      </c>
      <c r="J63" s="18"/>
      <c r="K63" s="14"/>
      <c r="L63" s="14"/>
      <c r="M63" s="15"/>
      <c r="N63" s="15">
        <f t="shared" si="2"/>
        <v>1</v>
      </c>
      <c r="O63" s="15">
        <f t="shared" si="1"/>
        <v>633160</v>
      </c>
      <c r="P63" s="40"/>
      <c r="Q63" s="1"/>
      <c r="R63" s="1"/>
      <c r="S63" s="1"/>
      <c r="T63" s="1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2" customFormat="1" ht="24.75">
      <c r="A64" s="40"/>
      <c r="B64" s="16">
        <v>55</v>
      </c>
      <c r="C64" s="17" t="s">
        <v>57</v>
      </c>
      <c r="D64" s="18">
        <v>8</v>
      </c>
      <c r="E64" s="14">
        <v>4833050</v>
      </c>
      <c r="F64" s="18">
        <v>1</v>
      </c>
      <c r="G64" s="14"/>
      <c r="H64" s="14"/>
      <c r="I64" s="14">
        <v>639800</v>
      </c>
      <c r="J64" s="18">
        <v>1</v>
      </c>
      <c r="K64" s="14"/>
      <c r="L64" s="14"/>
      <c r="M64" s="15">
        <v>586800</v>
      </c>
      <c r="N64" s="15">
        <f t="shared" si="2"/>
        <v>10</v>
      </c>
      <c r="O64" s="15">
        <f t="shared" si="1"/>
        <v>6059650</v>
      </c>
      <c r="P64" s="40"/>
      <c r="Q64" s="1"/>
      <c r="R64" s="1"/>
      <c r="S64" s="1"/>
      <c r="T64" s="1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2" customFormat="1" ht="24.75">
      <c r="A65" s="40"/>
      <c r="B65" s="16">
        <v>56</v>
      </c>
      <c r="C65" s="17" t="s">
        <v>58</v>
      </c>
      <c r="D65" s="18"/>
      <c r="E65" s="14"/>
      <c r="F65" s="18">
        <v>3</v>
      </c>
      <c r="G65" s="14"/>
      <c r="H65" s="14"/>
      <c r="I65" s="14">
        <v>1742270</v>
      </c>
      <c r="J65" s="18"/>
      <c r="K65" s="14"/>
      <c r="L65" s="14"/>
      <c r="M65" s="15"/>
      <c r="N65" s="15">
        <f t="shared" si="2"/>
        <v>3</v>
      </c>
      <c r="O65" s="15">
        <f t="shared" si="1"/>
        <v>1742270</v>
      </c>
      <c r="P65" s="40"/>
      <c r="Q65" s="1"/>
      <c r="R65" s="1"/>
      <c r="S65" s="1"/>
      <c r="T65" s="1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2" customFormat="1" ht="24.75">
      <c r="A66" s="40"/>
      <c r="B66" s="16">
        <v>57</v>
      </c>
      <c r="C66" s="17" t="s">
        <v>59</v>
      </c>
      <c r="D66" s="18"/>
      <c r="E66" s="14"/>
      <c r="F66" s="18">
        <v>18</v>
      </c>
      <c r="G66" s="14"/>
      <c r="H66" s="14"/>
      <c r="I66" s="14">
        <v>8989880</v>
      </c>
      <c r="J66" s="18"/>
      <c r="K66" s="14"/>
      <c r="L66" s="14"/>
      <c r="M66" s="15"/>
      <c r="N66" s="15">
        <f t="shared" si="2"/>
        <v>18</v>
      </c>
      <c r="O66" s="15">
        <f t="shared" si="1"/>
        <v>8989880</v>
      </c>
      <c r="P66" s="40"/>
      <c r="Q66" s="1"/>
      <c r="R66" s="1"/>
      <c r="S66" s="1"/>
      <c r="T66" s="1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2" customFormat="1" ht="24.75">
      <c r="A67" s="40"/>
      <c r="B67" s="16">
        <v>58</v>
      </c>
      <c r="C67" s="17" t="s">
        <v>60</v>
      </c>
      <c r="D67" s="18"/>
      <c r="E67" s="14"/>
      <c r="F67" s="18">
        <v>8</v>
      </c>
      <c r="G67" s="14"/>
      <c r="H67" s="14"/>
      <c r="I67" s="14">
        <v>4489290</v>
      </c>
      <c r="J67" s="18"/>
      <c r="K67" s="14"/>
      <c r="L67" s="14"/>
      <c r="M67" s="15"/>
      <c r="N67" s="15">
        <f t="shared" si="2"/>
        <v>8</v>
      </c>
      <c r="O67" s="15">
        <f t="shared" si="1"/>
        <v>4489290</v>
      </c>
      <c r="P67" s="40"/>
      <c r="Q67" s="1"/>
      <c r="R67" s="1"/>
      <c r="S67" s="1"/>
      <c r="T67" s="1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2" customFormat="1" ht="24.75">
      <c r="A68" s="40"/>
      <c r="B68" s="16">
        <v>59</v>
      </c>
      <c r="C68" s="17" t="s">
        <v>61</v>
      </c>
      <c r="D68" s="18"/>
      <c r="E68" s="14"/>
      <c r="F68" s="18">
        <v>8</v>
      </c>
      <c r="G68" s="14"/>
      <c r="H68" s="14"/>
      <c r="I68" s="14">
        <v>3894160</v>
      </c>
      <c r="J68" s="18"/>
      <c r="K68" s="14"/>
      <c r="L68" s="14"/>
      <c r="M68" s="15"/>
      <c r="N68" s="15">
        <f t="shared" si="2"/>
        <v>8</v>
      </c>
      <c r="O68" s="15">
        <f t="shared" si="1"/>
        <v>3894160</v>
      </c>
      <c r="P68" s="40"/>
      <c r="Q68" s="1"/>
      <c r="R68" s="1"/>
      <c r="S68" s="1"/>
      <c r="T68" s="1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2" customFormat="1" ht="24.75">
      <c r="A69" s="40"/>
      <c r="B69" s="16">
        <v>60</v>
      </c>
      <c r="C69" s="17" t="s">
        <v>62</v>
      </c>
      <c r="D69" s="18"/>
      <c r="E69" s="14"/>
      <c r="F69" s="18">
        <v>7</v>
      </c>
      <c r="G69" s="14"/>
      <c r="H69" s="14"/>
      <c r="I69" s="14">
        <v>3543000</v>
      </c>
      <c r="J69" s="18"/>
      <c r="K69" s="14"/>
      <c r="L69" s="14"/>
      <c r="M69" s="15"/>
      <c r="N69" s="15">
        <f t="shared" si="2"/>
        <v>7</v>
      </c>
      <c r="O69" s="15">
        <f t="shared" si="1"/>
        <v>3543000</v>
      </c>
      <c r="P69" s="40"/>
      <c r="Q69" s="1"/>
      <c r="R69" s="1"/>
      <c r="S69" s="1"/>
      <c r="T69" s="1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2" customFormat="1" ht="24.75">
      <c r="A70" s="40"/>
      <c r="B70" s="16">
        <v>61</v>
      </c>
      <c r="C70" s="17" t="s">
        <v>63</v>
      </c>
      <c r="D70" s="18">
        <v>3</v>
      </c>
      <c r="E70" s="14">
        <v>1620330</v>
      </c>
      <c r="F70" s="18">
        <v>13</v>
      </c>
      <c r="G70" s="14"/>
      <c r="H70" s="14"/>
      <c r="I70" s="14">
        <v>6504980</v>
      </c>
      <c r="J70" s="18"/>
      <c r="K70" s="14"/>
      <c r="L70" s="14"/>
      <c r="M70" s="15"/>
      <c r="N70" s="15">
        <f t="shared" si="2"/>
        <v>16</v>
      </c>
      <c r="O70" s="15">
        <f t="shared" si="1"/>
        <v>8125310</v>
      </c>
      <c r="P70" s="40"/>
      <c r="Q70" s="1"/>
      <c r="R70" s="1"/>
      <c r="S70" s="1"/>
      <c r="T70" s="1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2" customFormat="1" ht="24.75">
      <c r="A71" s="40"/>
      <c r="B71" s="16">
        <v>62</v>
      </c>
      <c r="C71" s="17" t="s">
        <v>64</v>
      </c>
      <c r="D71" s="18"/>
      <c r="E71" s="14"/>
      <c r="F71" s="18">
        <v>3</v>
      </c>
      <c r="G71" s="14"/>
      <c r="H71" s="14"/>
      <c r="I71" s="14">
        <v>1794000</v>
      </c>
      <c r="J71" s="18"/>
      <c r="K71" s="14"/>
      <c r="L71" s="14"/>
      <c r="M71" s="15"/>
      <c r="N71" s="15">
        <f t="shared" si="2"/>
        <v>3</v>
      </c>
      <c r="O71" s="15">
        <f t="shared" si="1"/>
        <v>1794000</v>
      </c>
      <c r="P71" s="40"/>
      <c r="Q71" s="1"/>
      <c r="R71" s="1"/>
      <c r="S71" s="1"/>
      <c r="T71" s="1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2" customFormat="1" ht="24.75">
      <c r="A72" s="40"/>
      <c r="B72" s="16">
        <v>63</v>
      </c>
      <c r="C72" s="17" t="s">
        <v>65</v>
      </c>
      <c r="D72" s="18"/>
      <c r="E72" s="14"/>
      <c r="F72" s="18">
        <v>9</v>
      </c>
      <c r="G72" s="14"/>
      <c r="H72" s="14"/>
      <c r="I72" s="14">
        <v>5137400</v>
      </c>
      <c r="J72" s="18"/>
      <c r="K72" s="14"/>
      <c r="L72" s="14"/>
      <c r="M72" s="15"/>
      <c r="N72" s="15">
        <f t="shared" si="2"/>
        <v>9</v>
      </c>
      <c r="O72" s="15">
        <f t="shared" si="1"/>
        <v>5137400</v>
      </c>
      <c r="P72" s="40"/>
      <c r="Q72" s="1"/>
      <c r="R72" s="1"/>
      <c r="S72" s="1"/>
      <c r="T72" s="1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2" customFormat="1" ht="24.75">
      <c r="A73" s="40"/>
      <c r="B73" s="16">
        <v>64</v>
      </c>
      <c r="C73" s="17" t="s">
        <v>66</v>
      </c>
      <c r="D73" s="18"/>
      <c r="E73" s="14"/>
      <c r="F73" s="18">
        <v>6</v>
      </c>
      <c r="G73" s="14"/>
      <c r="H73" s="14"/>
      <c r="I73" s="14">
        <v>3193150</v>
      </c>
      <c r="J73" s="18"/>
      <c r="K73" s="14"/>
      <c r="L73" s="14"/>
      <c r="M73" s="15"/>
      <c r="N73" s="15">
        <f t="shared" si="2"/>
        <v>6</v>
      </c>
      <c r="O73" s="15">
        <f t="shared" si="1"/>
        <v>3193150</v>
      </c>
      <c r="P73" s="40"/>
      <c r="Q73" s="1"/>
      <c r="R73" s="1"/>
      <c r="S73" s="1"/>
      <c r="T73" s="1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2" customFormat="1" ht="24.75">
      <c r="A74" s="40"/>
      <c r="B74" s="16">
        <v>65</v>
      </c>
      <c r="C74" s="17" t="s">
        <v>67</v>
      </c>
      <c r="D74" s="18"/>
      <c r="E74" s="14"/>
      <c r="F74" s="18">
        <v>16</v>
      </c>
      <c r="G74" s="14"/>
      <c r="H74" s="14"/>
      <c r="I74" s="14">
        <v>8579830</v>
      </c>
      <c r="J74" s="18"/>
      <c r="K74" s="14"/>
      <c r="L74" s="14"/>
      <c r="M74" s="15"/>
      <c r="N74" s="15">
        <f t="shared" si="2"/>
        <v>16</v>
      </c>
      <c r="O74" s="15">
        <f aca="true" t="shared" si="3" ref="O74:O85">E74+I74+M74</f>
        <v>8579830</v>
      </c>
      <c r="P74" s="40"/>
      <c r="Q74" s="1"/>
      <c r="R74" s="1"/>
      <c r="S74" s="1"/>
      <c r="T74" s="1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2" customFormat="1" ht="24.75">
      <c r="A75" s="40"/>
      <c r="B75" s="16">
        <v>66</v>
      </c>
      <c r="C75" s="17" t="s">
        <v>68</v>
      </c>
      <c r="D75" s="18"/>
      <c r="E75" s="14"/>
      <c r="F75" s="18">
        <v>3</v>
      </c>
      <c r="G75" s="14"/>
      <c r="H75" s="14"/>
      <c r="I75" s="14">
        <v>1281230</v>
      </c>
      <c r="J75" s="18"/>
      <c r="K75" s="14"/>
      <c r="L75" s="14"/>
      <c r="M75" s="15"/>
      <c r="N75" s="15">
        <f t="shared" si="2"/>
        <v>3</v>
      </c>
      <c r="O75" s="15">
        <f t="shared" si="3"/>
        <v>1281230</v>
      </c>
      <c r="P75" s="40"/>
      <c r="Q75" s="1"/>
      <c r="R75" s="1"/>
      <c r="S75" s="1"/>
      <c r="T75" s="1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2" customFormat="1" ht="24.75">
      <c r="A76" s="40"/>
      <c r="B76" s="16">
        <v>67</v>
      </c>
      <c r="C76" s="17" t="s">
        <v>69</v>
      </c>
      <c r="D76" s="18">
        <v>5</v>
      </c>
      <c r="E76" s="14">
        <v>2438470</v>
      </c>
      <c r="F76" s="18">
        <v>10</v>
      </c>
      <c r="G76" s="14"/>
      <c r="H76" s="14"/>
      <c r="I76" s="14">
        <v>5330040</v>
      </c>
      <c r="J76" s="18"/>
      <c r="K76" s="14"/>
      <c r="L76" s="14"/>
      <c r="M76" s="15"/>
      <c r="N76" s="15">
        <f aca="true" t="shared" si="4" ref="N76:N85">D76+F76+J76</f>
        <v>15</v>
      </c>
      <c r="O76" s="15">
        <f t="shared" si="3"/>
        <v>7768510</v>
      </c>
      <c r="P76" s="40"/>
      <c r="Q76" s="1"/>
      <c r="R76" s="1"/>
      <c r="S76" s="1"/>
      <c r="T76" s="1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2" customFormat="1" ht="24.75">
      <c r="A77" s="40"/>
      <c r="B77" s="16">
        <v>68</v>
      </c>
      <c r="C77" s="17" t="s">
        <v>70</v>
      </c>
      <c r="D77" s="18"/>
      <c r="E77" s="14"/>
      <c r="F77" s="18">
        <v>3</v>
      </c>
      <c r="G77" s="14"/>
      <c r="H77" s="14"/>
      <c r="I77" s="14">
        <v>1554960</v>
      </c>
      <c r="J77" s="18"/>
      <c r="K77" s="14"/>
      <c r="L77" s="14"/>
      <c r="M77" s="15"/>
      <c r="N77" s="15">
        <f t="shared" si="4"/>
        <v>3</v>
      </c>
      <c r="O77" s="15">
        <f t="shared" si="3"/>
        <v>1554960</v>
      </c>
      <c r="P77" s="40"/>
      <c r="Q77" s="1"/>
      <c r="R77" s="1"/>
      <c r="S77" s="1"/>
      <c r="T77" s="1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2" customFormat="1" ht="24.75">
      <c r="A78" s="40"/>
      <c r="B78" s="16">
        <v>69</v>
      </c>
      <c r="C78" s="17" t="s">
        <v>71</v>
      </c>
      <c r="D78" s="18"/>
      <c r="E78" s="14"/>
      <c r="F78" s="18">
        <v>1</v>
      </c>
      <c r="G78" s="14"/>
      <c r="H78" s="14"/>
      <c r="I78" s="14">
        <v>495960</v>
      </c>
      <c r="J78" s="18"/>
      <c r="K78" s="14"/>
      <c r="L78" s="14"/>
      <c r="M78" s="15"/>
      <c r="N78" s="15">
        <f t="shared" si="4"/>
        <v>1</v>
      </c>
      <c r="O78" s="15">
        <f t="shared" si="3"/>
        <v>495960</v>
      </c>
      <c r="P78" s="40"/>
      <c r="Q78" s="1"/>
      <c r="R78" s="1"/>
      <c r="S78" s="1"/>
      <c r="T78" s="1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2" customFormat="1" ht="24.75">
      <c r="A79" s="40"/>
      <c r="B79" s="16">
        <v>70</v>
      </c>
      <c r="C79" s="17" t="s">
        <v>72</v>
      </c>
      <c r="D79" s="18"/>
      <c r="E79" s="14"/>
      <c r="F79" s="18"/>
      <c r="G79" s="14"/>
      <c r="H79" s="14"/>
      <c r="I79" s="14"/>
      <c r="J79" s="18"/>
      <c r="K79" s="14"/>
      <c r="L79" s="14"/>
      <c r="M79" s="15"/>
      <c r="N79" s="15">
        <f t="shared" si="4"/>
        <v>0</v>
      </c>
      <c r="O79" s="15">
        <f t="shared" si="3"/>
        <v>0</v>
      </c>
      <c r="P79" s="40"/>
      <c r="Q79" s="1"/>
      <c r="R79" s="1"/>
      <c r="S79" s="1"/>
      <c r="T79" s="1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2" customFormat="1" ht="24.75">
      <c r="A80" s="40"/>
      <c r="B80" s="16">
        <v>71</v>
      </c>
      <c r="C80" s="17" t="s">
        <v>73</v>
      </c>
      <c r="D80" s="18"/>
      <c r="E80" s="14"/>
      <c r="F80" s="18">
        <v>7</v>
      </c>
      <c r="G80" s="14"/>
      <c r="H80" s="14"/>
      <c r="I80" s="14">
        <v>3906090</v>
      </c>
      <c r="J80" s="18"/>
      <c r="K80" s="14"/>
      <c r="L80" s="14"/>
      <c r="M80" s="15"/>
      <c r="N80" s="15">
        <f t="shared" si="4"/>
        <v>7</v>
      </c>
      <c r="O80" s="15">
        <f t="shared" si="3"/>
        <v>3906090</v>
      </c>
      <c r="P80" s="40"/>
      <c r="Q80" s="1"/>
      <c r="R80" s="1"/>
      <c r="S80" s="1"/>
      <c r="T80" s="1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2" customFormat="1" ht="24.75">
      <c r="A81" s="40"/>
      <c r="B81" s="16">
        <v>72</v>
      </c>
      <c r="C81" s="17" t="s">
        <v>74</v>
      </c>
      <c r="D81" s="18"/>
      <c r="E81" s="14"/>
      <c r="F81" s="18"/>
      <c r="G81" s="14"/>
      <c r="H81" s="14"/>
      <c r="I81" s="14"/>
      <c r="J81" s="18"/>
      <c r="K81" s="14"/>
      <c r="L81" s="14"/>
      <c r="M81" s="15"/>
      <c r="N81" s="15">
        <f t="shared" si="4"/>
        <v>0</v>
      </c>
      <c r="O81" s="15">
        <f t="shared" si="3"/>
        <v>0</v>
      </c>
      <c r="P81" s="40"/>
      <c r="Q81" s="1"/>
      <c r="R81" s="1"/>
      <c r="S81" s="1"/>
      <c r="T81" s="1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2" customFormat="1" ht="24.75">
      <c r="A82" s="40"/>
      <c r="B82" s="16">
        <v>73</v>
      </c>
      <c r="C82" s="17" t="s">
        <v>75</v>
      </c>
      <c r="D82" s="18"/>
      <c r="E82" s="14"/>
      <c r="F82" s="18">
        <v>11</v>
      </c>
      <c r="G82" s="14"/>
      <c r="H82" s="14"/>
      <c r="I82" s="14">
        <v>5744550</v>
      </c>
      <c r="J82" s="18"/>
      <c r="K82" s="14"/>
      <c r="L82" s="14"/>
      <c r="M82" s="15"/>
      <c r="N82" s="15">
        <f t="shared" si="4"/>
        <v>11</v>
      </c>
      <c r="O82" s="15">
        <f t="shared" si="3"/>
        <v>5744550</v>
      </c>
      <c r="P82" s="40"/>
      <c r="Q82" s="1"/>
      <c r="R82" s="1"/>
      <c r="S82" s="1"/>
      <c r="T82" s="1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2" customFormat="1" ht="24.75">
      <c r="A83" s="40"/>
      <c r="B83" s="16">
        <v>74</v>
      </c>
      <c r="C83" s="17" t="s">
        <v>76</v>
      </c>
      <c r="D83" s="18"/>
      <c r="E83" s="14"/>
      <c r="F83" s="18">
        <v>11</v>
      </c>
      <c r="G83" s="14"/>
      <c r="H83" s="14"/>
      <c r="I83" s="14">
        <v>5317130</v>
      </c>
      <c r="J83" s="18"/>
      <c r="K83" s="14"/>
      <c r="L83" s="14"/>
      <c r="M83" s="15"/>
      <c r="N83" s="15">
        <f t="shared" si="4"/>
        <v>11</v>
      </c>
      <c r="O83" s="15">
        <f t="shared" si="3"/>
        <v>5317130</v>
      </c>
      <c r="P83" s="40"/>
      <c r="Q83" s="1"/>
      <c r="R83" s="1"/>
      <c r="S83" s="1"/>
      <c r="T83" s="1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2" customFormat="1" ht="24.75">
      <c r="A84" s="40"/>
      <c r="B84" s="16">
        <v>75</v>
      </c>
      <c r="C84" s="17" t="s">
        <v>77</v>
      </c>
      <c r="D84" s="18"/>
      <c r="E84" s="14"/>
      <c r="F84" s="18">
        <v>4</v>
      </c>
      <c r="G84" s="14"/>
      <c r="H84" s="14"/>
      <c r="I84" s="14">
        <v>2115220</v>
      </c>
      <c r="J84" s="18"/>
      <c r="K84" s="14"/>
      <c r="L84" s="14"/>
      <c r="M84" s="15"/>
      <c r="N84" s="15">
        <f t="shared" si="4"/>
        <v>4</v>
      </c>
      <c r="O84" s="15">
        <f t="shared" si="3"/>
        <v>2115220</v>
      </c>
      <c r="P84" s="40"/>
      <c r="Q84" s="1"/>
      <c r="R84" s="1"/>
      <c r="S84" s="1"/>
      <c r="T84" s="1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2" customFormat="1" ht="24.75">
      <c r="A85" s="40"/>
      <c r="B85" s="22">
        <v>76</v>
      </c>
      <c r="C85" s="23" t="s">
        <v>78</v>
      </c>
      <c r="D85" s="24">
        <v>1</v>
      </c>
      <c r="E85" s="24">
        <v>501600</v>
      </c>
      <c r="F85" s="24">
        <v>12</v>
      </c>
      <c r="G85" s="24"/>
      <c r="H85" s="24"/>
      <c r="I85" s="24">
        <v>6525040</v>
      </c>
      <c r="J85" s="24"/>
      <c r="K85" s="24"/>
      <c r="L85" s="24"/>
      <c r="M85" s="25"/>
      <c r="N85" s="24">
        <f t="shared" si="4"/>
        <v>13</v>
      </c>
      <c r="O85" s="25">
        <f t="shared" si="3"/>
        <v>7026640</v>
      </c>
      <c r="P85" s="40"/>
      <c r="Q85" s="1"/>
      <c r="R85" s="1"/>
      <c r="S85" s="1"/>
      <c r="T85" s="1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2" customFormat="1" ht="25.5" customHeight="1" thickBot="1">
      <c r="A86" s="40"/>
      <c r="B86" s="235" t="s">
        <v>79</v>
      </c>
      <c r="C86" s="236"/>
      <c r="D86" s="19">
        <f aca="true" t="shared" si="5" ref="D86:O86">SUM(D10:D85)</f>
        <v>51</v>
      </c>
      <c r="E86" s="19">
        <f t="shared" si="5"/>
        <v>27226610</v>
      </c>
      <c r="F86" s="19">
        <f t="shared" si="5"/>
        <v>432</v>
      </c>
      <c r="G86" s="19">
        <f t="shared" si="5"/>
        <v>0</v>
      </c>
      <c r="H86" s="19">
        <f t="shared" si="5"/>
        <v>0</v>
      </c>
      <c r="I86" s="19">
        <f t="shared" si="5"/>
        <v>227563520</v>
      </c>
      <c r="J86" s="19">
        <f t="shared" si="5"/>
        <v>3</v>
      </c>
      <c r="K86" s="19">
        <f t="shared" si="5"/>
        <v>0</v>
      </c>
      <c r="L86" s="19">
        <f t="shared" si="5"/>
        <v>0</v>
      </c>
      <c r="M86" s="19">
        <f t="shared" si="5"/>
        <v>1498390</v>
      </c>
      <c r="N86" s="19">
        <f t="shared" si="5"/>
        <v>486</v>
      </c>
      <c r="O86" s="19">
        <f t="shared" si="5"/>
        <v>256288520</v>
      </c>
      <c r="P86" s="40"/>
      <c r="Q86" s="1"/>
      <c r="R86" s="1"/>
      <c r="S86" s="1"/>
      <c r="T86" s="1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2" customFormat="1" ht="25.5" thickTop="1">
      <c r="A87" s="40"/>
      <c r="B87" s="3"/>
      <c r="C87" s="2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0"/>
      <c r="Q87" s="1"/>
      <c r="R87" s="1"/>
      <c r="S87" s="1"/>
      <c r="T87" s="1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</sheetData>
  <sheetProtection/>
  <mergeCells count="13">
    <mergeCell ref="F7:I7"/>
    <mergeCell ref="J7:M7"/>
    <mergeCell ref="B4:O4"/>
    <mergeCell ref="B86:C86"/>
    <mergeCell ref="N6:N8"/>
    <mergeCell ref="B1:O1"/>
    <mergeCell ref="B2:O2"/>
    <mergeCell ref="B3:O3"/>
    <mergeCell ref="B6:B8"/>
    <mergeCell ref="C6:C8"/>
    <mergeCell ref="D6:M6"/>
    <mergeCell ref="O6:O8"/>
    <mergeCell ref="D7:E7"/>
  </mergeCells>
  <printOptions/>
  <pageMargins left="0.75" right="0" top="1" bottom="0.75" header="0.3" footer="0.3"/>
  <pageSetup horizontalDpi="600" verticalDpi="600" orientation="portrait" paperSize="9" scale="95" r:id="rId3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B1">
      <selection activeCell="J12" sqref="J12"/>
    </sheetView>
  </sheetViews>
  <sheetFormatPr defaultColWidth="9.00390625" defaultRowHeight="14.25"/>
  <cols>
    <col min="1" max="1" width="0" style="40" hidden="1" customWidth="1"/>
    <col min="2" max="2" width="5.50390625" style="3" customWidth="1"/>
    <col min="3" max="3" width="15.375" style="20" customWidth="1"/>
    <col min="4" max="4" width="6.375" style="5" customWidth="1"/>
    <col min="5" max="5" width="11.50390625" style="5" bestFit="1" customWidth="1"/>
    <col min="6" max="6" width="5.875" style="5" customWidth="1"/>
    <col min="7" max="7" width="11.00390625" style="5" hidden="1" customWidth="1"/>
    <col min="8" max="8" width="9.25390625" style="5" hidden="1" customWidth="1"/>
    <col min="9" max="9" width="12.75390625" style="5" bestFit="1" customWidth="1"/>
    <col min="10" max="10" width="6.125" style="5" customWidth="1"/>
    <col min="11" max="11" width="12.125" style="5" hidden="1" customWidth="1"/>
    <col min="12" max="12" width="9.75390625" style="5" hidden="1" customWidth="1"/>
    <col min="13" max="13" width="10.50390625" style="5" bestFit="1" customWidth="1"/>
    <col min="14" max="14" width="9.00390625" style="5" bestFit="1" customWidth="1"/>
    <col min="15" max="15" width="14.75390625" style="5" customWidth="1"/>
    <col min="16" max="16" width="2.00390625" style="2" customWidth="1"/>
    <col min="17" max="17" width="13.25390625" style="1" bestFit="1" customWidth="1"/>
    <col min="18" max="18" width="7.875" style="1" bestFit="1" customWidth="1"/>
    <col min="19" max="19" width="10.00390625" style="1" bestFit="1" customWidth="1"/>
    <col min="20" max="20" width="5.875" style="1" bestFit="1" customWidth="1"/>
    <col min="21" max="30" width="9.00390625" style="40" customWidth="1"/>
    <col min="31" max="16384" width="9.00390625" style="1" customWidth="1"/>
  </cols>
  <sheetData>
    <row r="1" spans="2:18" ht="24">
      <c r="B1" s="240" t="s">
        <v>101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/>
      <c r="Q1"/>
      <c r="R1"/>
    </row>
    <row r="2" spans="2:18" ht="24">
      <c r="B2" s="241" t="s">
        <v>104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/>
      <c r="Q2"/>
      <c r="R2"/>
    </row>
    <row r="3" spans="2:15" ht="24">
      <c r="B3" s="241" t="s">
        <v>105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3:17" ht="24"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Q4" s="26"/>
    </row>
    <row r="5" spans="1:30" s="7" customFormat="1" ht="24.75" customHeight="1">
      <c r="A5" s="41"/>
      <c r="B5" s="242" t="s">
        <v>80</v>
      </c>
      <c r="C5" s="245" t="s">
        <v>0</v>
      </c>
      <c r="D5" s="248" t="s">
        <v>98</v>
      </c>
      <c r="E5" s="249"/>
      <c r="F5" s="249"/>
      <c r="G5" s="249"/>
      <c r="H5" s="249"/>
      <c r="I5" s="249"/>
      <c r="J5" s="249"/>
      <c r="K5" s="249"/>
      <c r="L5" s="249"/>
      <c r="M5" s="250"/>
      <c r="N5" s="237" t="s">
        <v>96</v>
      </c>
      <c r="O5" s="237" t="s">
        <v>99</v>
      </c>
      <c r="P5" s="6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s="7" customFormat="1" ht="42.75" customHeight="1">
      <c r="A6" s="41"/>
      <c r="B6" s="243"/>
      <c r="C6" s="246"/>
      <c r="D6" s="251" t="s">
        <v>95</v>
      </c>
      <c r="E6" s="234"/>
      <c r="F6" s="251" t="s">
        <v>93</v>
      </c>
      <c r="G6" s="97"/>
      <c r="H6" s="97"/>
      <c r="I6" s="234"/>
      <c r="J6" s="98" t="s">
        <v>94</v>
      </c>
      <c r="K6" s="252"/>
      <c r="L6" s="252"/>
      <c r="M6" s="253"/>
      <c r="N6" s="238"/>
      <c r="O6" s="238"/>
      <c r="P6" s="6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s="7" customFormat="1" ht="24" customHeight="1">
      <c r="A7" s="41"/>
      <c r="B7" s="244"/>
      <c r="C7" s="247"/>
      <c r="D7" s="46" t="s">
        <v>96</v>
      </c>
      <c r="E7" s="8" t="s">
        <v>97</v>
      </c>
      <c r="F7" s="46" t="s">
        <v>96</v>
      </c>
      <c r="G7" s="8" t="s">
        <v>97</v>
      </c>
      <c r="H7" s="8" t="s">
        <v>96</v>
      </c>
      <c r="I7" s="8" t="s">
        <v>97</v>
      </c>
      <c r="J7" s="46" t="s">
        <v>96</v>
      </c>
      <c r="K7" s="8" t="s">
        <v>97</v>
      </c>
      <c r="L7" s="8" t="s">
        <v>96</v>
      </c>
      <c r="M7" s="8" t="s">
        <v>97</v>
      </c>
      <c r="N7" s="239"/>
      <c r="O7" s="239"/>
      <c r="P7" s="6"/>
      <c r="Q7" s="9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s="7" customFormat="1" ht="24.75" thickBot="1">
      <c r="A8" s="41"/>
      <c r="B8" s="8"/>
      <c r="C8" s="10" t="s">
        <v>2</v>
      </c>
      <c r="D8" s="11">
        <f>SUM(D9:D84)</f>
        <v>51</v>
      </c>
      <c r="E8" s="12">
        <f>SUM(E9:E84)</f>
        <v>27226610</v>
      </c>
      <c r="F8" s="12">
        <f>SUM(F9:F84)</f>
        <v>432</v>
      </c>
      <c r="G8" s="12">
        <f aca="true" t="shared" si="0" ref="G8:N8">SUM(G9:G84)</f>
        <v>0</v>
      </c>
      <c r="H8" s="12">
        <f t="shared" si="0"/>
        <v>0</v>
      </c>
      <c r="I8" s="12">
        <f t="shared" si="0"/>
        <v>227563520</v>
      </c>
      <c r="J8" s="12">
        <f t="shared" si="0"/>
        <v>3</v>
      </c>
      <c r="K8" s="12">
        <f t="shared" si="0"/>
        <v>0</v>
      </c>
      <c r="L8" s="12">
        <f t="shared" si="0"/>
        <v>0</v>
      </c>
      <c r="M8" s="12">
        <f t="shared" si="0"/>
        <v>1498390</v>
      </c>
      <c r="N8" s="12">
        <f t="shared" si="0"/>
        <v>486</v>
      </c>
      <c r="O8" s="11">
        <f>SUM(O9:O84)</f>
        <v>256288520</v>
      </c>
      <c r="P8" s="6"/>
      <c r="Q8" s="9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2:15" ht="24.75" thickTop="1">
      <c r="B9" s="21">
        <v>1</v>
      </c>
      <c r="C9" s="13" t="s">
        <v>3</v>
      </c>
      <c r="D9" s="14"/>
      <c r="E9" s="14"/>
      <c r="F9" s="14">
        <v>1</v>
      </c>
      <c r="G9" s="14"/>
      <c r="H9" s="14"/>
      <c r="I9" s="14">
        <v>619950</v>
      </c>
      <c r="J9" s="14"/>
      <c r="K9" s="14"/>
      <c r="L9" s="14"/>
      <c r="M9" s="15"/>
      <c r="N9" s="15">
        <f>D9+F9+J9</f>
        <v>1</v>
      </c>
      <c r="O9" s="15">
        <f aca="true" t="shared" si="1" ref="O9:O40">E9+I9+M9</f>
        <v>619950</v>
      </c>
    </row>
    <row r="10" spans="2:20" ht="24.75">
      <c r="B10" s="16">
        <v>2</v>
      </c>
      <c r="C10" s="17" t="s">
        <v>4</v>
      </c>
      <c r="D10" s="18"/>
      <c r="E10" s="14"/>
      <c r="F10" s="18">
        <v>7</v>
      </c>
      <c r="G10" s="14"/>
      <c r="H10" s="14"/>
      <c r="I10" s="14">
        <v>3756000</v>
      </c>
      <c r="J10" s="18"/>
      <c r="K10" s="14"/>
      <c r="L10" s="14"/>
      <c r="M10" s="15"/>
      <c r="N10" s="15">
        <f>D10+F10+J10</f>
        <v>7</v>
      </c>
      <c r="O10" s="15">
        <f t="shared" si="1"/>
        <v>3756000</v>
      </c>
      <c r="Q10" s="7"/>
      <c r="R10" s="7"/>
      <c r="S10" s="7"/>
      <c r="T10" s="7"/>
    </row>
    <row r="11" spans="2:20" ht="24.75">
      <c r="B11" s="16">
        <v>3</v>
      </c>
      <c r="C11" s="17" t="s">
        <v>5</v>
      </c>
      <c r="D11" s="18">
        <v>3</v>
      </c>
      <c r="E11" s="14">
        <v>1446550</v>
      </c>
      <c r="F11" s="18">
        <v>5</v>
      </c>
      <c r="G11" s="14"/>
      <c r="H11" s="14"/>
      <c r="I11" s="14">
        <v>3070440</v>
      </c>
      <c r="J11" s="18"/>
      <c r="K11" s="14"/>
      <c r="L11" s="14"/>
      <c r="M11" s="15"/>
      <c r="N11" s="15">
        <f aca="true" t="shared" si="2" ref="N11:N74">D11+F11+J11</f>
        <v>8</v>
      </c>
      <c r="O11" s="15">
        <f t="shared" si="1"/>
        <v>4516990</v>
      </c>
      <c r="Q11" s="9"/>
      <c r="R11" s="7"/>
      <c r="S11" s="7"/>
      <c r="T11" s="7"/>
    </row>
    <row r="12" spans="2:20" ht="24.75">
      <c r="B12" s="16">
        <v>4</v>
      </c>
      <c r="C12" s="17" t="s">
        <v>6</v>
      </c>
      <c r="D12" s="18"/>
      <c r="E12" s="14"/>
      <c r="F12" s="18">
        <v>5</v>
      </c>
      <c r="G12" s="14"/>
      <c r="H12" s="14"/>
      <c r="I12" s="14">
        <v>2790770</v>
      </c>
      <c r="J12" s="18"/>
      <c r="K12" s="14"/>
      <c r="L12" s="14"/>
      <c r="M12" s="15"/>
      <c r="N12" s="15">
        <f t="shared" si="2"/>
        <v>5</v>
      </c>
      <c r="O12" s="15">
        <f t="shared" si="1"/>
        <v>2790770</v>
      </c>
      <c r="Q12" s="9"/>
      <c r="R12" s="7"/>
      <c r="S12" s="7"/>
      <c r="T12" s="7"/>
    </row>
    <row r="13" spans="1:30" s="2" customFormat="1" ht="24.75">
      <c r="A13" s="40"/>
      <c r="B13" s="16">
        <v>5</v>
      </c>
      <c r="C13" s="17" t="s">
        <v>7</v>
      </c>
      <c r="D13" s="18">
        <v>1</v>
      </c>
      <c r="E13" s="14">
        <v>619950</v>
      </c>
      <c r="F13" s="18">
        <v>14</v>
      </c>
      <c r="G13" s="14"/>
      <c r="H13" s="14"/>
      <c r="I13" s="14">
        <v>7732510</v>
      </c>
      <c r="J13" s="18"/>
      <c r="K13" s="14"/>
      <c r="L13" s="14"/>
      <c r="M13" s="15"/>
      <c r="N13" s="15">
        <f t="shared" si="2"/>
        <v>15</v>
      </c>
      <c r="O13" s="15">
        <f t="shared" si="1"/>
        <v>8352460</v>
      </c>
      <c r="Q13" s="1"/>
      <c r="R13" s="1"/>
      <c r="S13" s="1"/>
      <c r="T13" s="1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2" customFormat="1" ht="24.75">
      <c r="A14" s="40"/>
      <c r="B14" s="16">
        <v>6</v>
      </c>
      <c r="C14" s="17" t="s">
        <v>8</v>
      </c>
      <c r="D14" s="18"/>
      <c r="E14" s="14"/>
      <c r="F14" s="18">
        <v>8</v>
      </c>
      <c r="G14" s="14"/>
      <c r="H14" s="14"/>
      <c r="I14" s="14">
        <v>4064460</v>
      </c>
      <c r="J14" s="18"/>
      <c r="K14" s="14"/>
      <c r="L14" s="14"/>
      <c r="M14" s="15"/>
      <c r="N14" s="15">
        <f t="shared" si="2"/>
        <v>8</v>
      </c>
      <c r="O14" s="15">
        <f t="shared" si="1"/>
        <v>4064460</v>
      </c>
      <c r="Q14" s="1"/>
      <c r="R14" s="1"/>
      <c r="S14" s="1"/>
      <c r="T14" s="1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2" customFormat="1" ht="24.75">
      <c r="A15" s="40"/>
      <c r="B15" s="16">
        <v>7</v>
      </c>
      <c r="C15" s="17" t="s">
        <v>9</v>
      </c>
      <c r="D15" s="18">
        <v>1</v>
      </c>
      <c r="E15" s="14">
        <v>671320</v>
      </c>
      <c r="F15" s="18">
        <v>1</v>
      </c>
      <c r="G15" s="14"/>
      <c r="H15" s="14"/>
      <c r="I15" s="14">
        <v>454630</v>
      </c>
      <c r="J15" s="18"/>
      <c r="K15" s="14"/>
      <c r="L15" s="14"/>
      <c r="M15" s="15"/>
      <c r="N15" s="15">
        <f t="shared" si="2"/>
        <v>2</v>
      </c>
      <c r="O15" s="15">
        <f t="shared" si="1"/>
        <v>1125950</v>
      </c>
      <c r="Q15" s="1"/>
      <c r="R15" s="1"/>
      <c r="S15" s="1"/>
      <c r="T15" s="1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2" customFormat="1" ht="24.75">
      <c r="A16" s="40"/>
      <c r="B16" s="16">
        <v>8</v>
      </c>
      <c r="C16" s="17" t="s">
        <v>10</v>
      </c>
      <c r="D16" s="18"/>
      <c r="E16" s="14"/>
      <c r="F16" s="18">
        <v>6</v>
      </c>
      <c r="G16" s="14"/>
      <c r="H16" s="14"/>
      <c r="I16" s="14">
        <v>3124510</v>
      </c>
      <c r="J16" s="18"/>
      <c r="K16" s="14"/>
      <c r="L16" s="14"/>
      <c r="M16" s="15"/>
      <c r="N16" s="15">
        <f t="shared" si="2"/>
        <v>6</v>
      </c>
      <c r="O16" s="15">
        <f t="shared" si="1"/>
        <v>3124510</v>
      </c>
      <c r="Q16" s="1"/>
      <c r="R16" s="1"/>
      <c r="S16" s="1"/>
      <c r="T16" s="1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2" customFormat="1" ht="24.75">
      <c r="A17" s="40"/>
      <c r="B17" s="16">
        <v>9</v>
      </c>
      <c r="C17" s="17" t="s">
        <v>11</v>
      </c>
      <c r="D17" s="18"/>
      <c r="E17" s="14"/>
      <c r="F17" s="18"/>
      <c r="G17" s="14"/>
      <c r="H17" s="14"/>
      <c r="I17" s="14"/>
      <c r="J17" s="18"/>
      <c r="K17" s="14"/>
      <c r="L17" s="14"/>
      <c r="M17" s="15"/>
      <c r="N17" s="15">
        <f t="shared" si="2"/>
        <v>0</v>
      </c>
      <c r="O17" s="15">
        <f t="shared" si="1"/>
        <v>0</v>
      </c>
      <c r="Q17" s="1"/>
      <c r="R17" s="1"/>
      <c r="S17" s="1"/>
      <c r="T17" s="1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2" customFormat="1" ht="24.75">
      <c r="A18" s="40"/>
      <c r="B18" s="16">
        <v>10</v>
      </c>
      <c r="C18" s="17" t="s">
        <v>12</v>
      </c>
      <c r="D18" s="18">
        <v>2</v>
      </c>
      <c r="E18" s="14">
        <v>1299020</v>
      </c>
      <c r="F18" s="18">
        <v>1</v>
      </c>
      <c r="G18" s="14"/>
      <c r="H18" s="14"/>
      <c r="I18" s="14">
        <v>523600</v>
      </c>
      <c r="J18" s="18"/>
      <c r="K18" s="14"/>
      <c r="L18" s="14"/>
      <c r="M18" s="15"/>
      <c r="N18" s="15">
        <f t="shared" si="2"/>
        <v>3</v>
      </c>
      <c r="O18" s="15">
        <f t="shared" si="1"/>
        <v>1822620</v>
      </c>
      <c r="Q18" s="1"/>
      <c r="R18" s="1"/>
      <c r="S18" s="1"/>
      <c r="T18" s="1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2" customFormat="1" ht="24.75">
      <c r="A19" s="40"/>
      <c r="B19" s="16">
        <v>11</v>
      </c>
      <c r="C19" s="17" t="s">
        <v>13</v>
      </c>
      <c r="D19" s="18"/>
      <c r="E19" s="14"/>
      <c r="F19" s="18">
        <v>3</v>
      </c>
      <c r="G19" s="14"/>
      <c r="H19" s="14"/>
      <c r="I19" s="14">
        <v>1348400</v>
      </c>
      <c r="J19" s="18"/>
      <c r="K19" s="14"/>
      <c r="L19" s="14"/>
      <c r="M19" s="15"/>
      <c r="N19" s="15">
        <f t="shared" si="2"/>
        <v>3</v>
      </c>
      <c r="O19" s="15">
        <f t="shared" si="1"/>
        <v>1348400</v>
      </c>
      <c r="Q19" s="1"/>
      <c r="R19" s="1"/>
      <c r="S19" s="1"/>
      <c r="T19" s="1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2" customFormat="1" ht="24.75">
      <c r="A20" s="40"/>
      <c r="B20" s="16">
        <v>12</v>
      </c>
      <c r="C20" s="17" t="s">
        <v>14</v>
      </c>
      <c r="D20" s="18"/>
      <c r="E20" s="14"/>
      <c r="F20" s="18">
        <v>2</v>
      </c>
      <c r="G20" s="14"/>
      <c r="H20" s="14"/>
      <c r="I20" s="14">
        <v>1198570</v>
      </c>
      <c r="J20" s="18"/>
      <c r="K20" s="14"/>
      <c r="L20" s="14"/>
      <c r="M20" s="15"/>
      <c r="N20" s="15">
        <f t="shared" si="2"/>
        <v>2</v>
      </c>
      <c r="O20" s="15">
        <f t="shared" si="1"/>
        <v>1198570</v>
      </c>
      <c r="Q20" s="1"/>
      <c r="R20" s="1"/>
      <c r="S20" s="1"/>
      <c r="T20" s="1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2" customFormat="1" ht="24.75">
      <c r="A21" s="40"/>
      <c r="B21" s="16">
        <v>13</v>
      </c>
      <c r="C21" s="17" t="s">
        <v>15</v>
      </c>
      <c r="D21" s="18">
        <v>2</v>
      </c>
      <c r="E21" s="14">
        <v>945780</v>
      </c>
      <c r="F21" s="18">
        <v>3</v>
      </c>
      <c r="G21" s="14"/>
      <c r="H21" s="14"/>
      <c r="I21" s="14">
        <v>1384330</v>
      </c>
      <c r="J21" s="18"/>
      <c r="K21" s="14"/>
      <c r="L21" s="14"/>
      <c r="M21" s="15"/>
      <c r="N21" s="15">
        <f t="shared" si="2"/>
        <v>5</v>
      </c>
      <c r="O21" s="15">
        <f t="shared" si="1"/>
        <v>2330110</v>
      </c>
      <c r="Q21" s="1"/>
      <c r="R21" s="1"/>
      <c r="S21" s="1"/>
      <c r="T21" s="1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2" customFormat="1" ht="24.75">
      <c r="A22" s="40"/>
      <c r="B22" s="16">
        <v>14</v>
      </c>
      <c r="C22" s="17" t="s">
        <v>16</v>
      </c>
      <c r="D22" s="18"/>
      <c r="E22" s="14"/>
      <c r="F22" s="18">
        <v>6</v>
      </c>
      <c r="G22" s="14"/>
      <c r="H22" s="14"/>
      <c r="I22" s="14">
        <v>2901070</v>
      </c>
      <c r="J22" s="18"/>
      <c r="K22" s="14"/>
      <c r="L22" s="14"/>
      <c r="M22" s="15"/>
      <c r="N22" s="15">
        <f t="shared" si="2"/>
        <v>6</v>
      </c>
      <c r="O22" s="15">
        <f t="shared" si="1"/>
        <v>2901070</v>
      </c>
      <c r="Q22" s="1"/>
      <c r="R22" s="1"/>
      <c r="S22" s="1"/>
      <c r="T22" s="1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2" customFormat="1" ht="24.75">
      <c r="A23" s="40"/>
      <c r="B23" s="16">
        <v>15</v>
      </c>
      <c r="C23" s="17" t="s">
        <v>17</v>
      </c>
      <c r="D23" s="18">
        <v>1</v>
      </c>
      <c r="E23" s="14">
        <v>413300</v>
      </c>
      <c r="F23" s="18">
        <v>1</v>
      </c>
      <c r="G23" s="14"/>
      <c r="H23" s="14"/>
      <c r="I23" s="14">
        <v>455400</v>
      </c>
      <c r="J23" s="18"/>
      <c r="K23" s="14"/>
      <c r="L23" s="14"/>
      <c r="M23" s="15"/>
      <c r="N23" s="15">
        <f t="shared" si="2"/>
        <v>2</v>
      </c>
      <c r="O23" s="15">
        <f t="shared" si="1"/>
        <v>868700</v>
      </c>
      <c r="Q23" s="1"/>
      <c r="R23" s="1"/>
      <c r="S23" s="1"/>
      <c r="T23" s="1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2" customFormat="1" ht="24.75">
      <c r="A24" s="40"/>
      <c r="B24" s="16">
        <v>16</v>
      </c>
      <c r="C24" s="17" t="s">
        <v>18</v>
      </c>
      <c r="D24" s="18"/>
      <c r="E24" s="14"/>
      <c r="F24" s="18">
        <v>15</v>
      </c>
      <c r="G24" s="14"/>
      <c r="H24" s="14"/>
      <c r="I24" s="14">
        <v>7750530</v>
      </c>
      <c r="J24" s="18"/>
      <c r="K24" s="14"/>
      <c r="L24" s="14"/>
      <c r="M24" s="15"/>
      <c r="N24" s="15">
        <f t="shared" si="2"/>
        <v>15</v>
      </c>
      <c r="O24" s="15">
        <f t="shared" si="1"/>
        <v>7750530</v>
      </c>
      <c r="Q24" s="1"/>
      <c r="R24" s="1"/>
      <c r="S24" s="1"/>
      <c r="T24" s="1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2" customFormat="1" ht="24.75">
      <c r="A25" s="40"/>
      <c r="B25" s="16">
        <v>17</v>
      </c>
      <c r="C25" s="17" t="s">
        <v>19</v>
      </c>
      <c r="D25" s="18"/>
      <c r="E25" s="14"/>
      <c r="F25" s="18">
        <v>3</v>
      </c>
      <c r="G25" s="14"/>
      <c r="H25" s="14"/>
      <c r="I25" s="14">
        <v>1865600</v>
      </c>
      <c r="J25" s="18"/>
      <c r="K25" s="14"/>
      <c r="L25" s="14"/>
      <c r="M25" s="15"/>
      <c r="N25" s="15">
        <f t="shared" si="2"/>
        <v>3</v>
      </c>
      <c r="O25" s="15">
        <f t="shared" si="1"/>
        <v>1865600</v>
      </c>
      <c r="Q25" s="1"/>
      <c r="R25" s="1"/>
      <c r="S25" s="1"/>
      <c r="T25" s="1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2" customFormat="1" ht="24.75">
      <c r="A26" s="40"/>
      <c r="B26" s="16">
        <v>18</v>
      </c>
      <c r="C26" s="17" t="s">
        <v>20</v>
      </c>
      <c r="D26" s="18"/>
      <c r="E26" s="14"/>
      <c r="F26" s="18">
        <v>6</v>
      </c>
      <c r="G26" s="14"/>
      <c r="H26" s="14"/>
      <c r="I26" s="14">
        <v>3317090</v>
      </c>
      <c r="J26" s="18"/>
      <c r="K26" s="14"/>
      <c r="L26" s="14"/>
      <c r="M26" s="15"/>
      <c r="N26" s="15">
        <f t="shared" si="2"/>
        <v>6</v>
      </c>
      <c r="O26" s="15">
        <f t="shared" si="1"/>
        <v>3317090</v>
      </c>
      <c r="Q26" s="1"/>
      <c r="R26" s="1"/>
      <c r="S26" s="1"/>
      <c r="T26" s="1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2" customFormat="1" ht="24.75">
      <c r="A27" s="40"/>
      <c r="B27" s="16">
        <v>19</v>
      </c>
      <c r="C27" s="17" t="s">
        <v>21</v>
      </c>
      <c r="D27" s="18"/>
      <c r="E27" s="14"/>
      <c r="F27" s="18">
        <v>1</v>
      </c>
      <c r="G27" s="14"/>
      <c r="H27" s="14"/>
      <c r="I27" s="14">
        <v>523600</v>
      </c>
      <c r="J27" s="18"/>
      <c r="K27" s="14"/>
      <c r="L27" s="14"/>
      <c r="M27" s="15"/>
      <c r="N27" s="15">
        <f t="shared" si="2"/>
        <v>1</v>
      </c>
      <c r="O27" s="15">
        <f t="shared" si="1"/>
        <v>523600</v>
      </c>
      <c r="Q27" s="1"/>
      <c r="R27" s="1"/>
      <c r="S27" s="1"/>
      <c r="T27" s="1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2" customFormat="1" ht="24.75">
      <c r="A28" s="40"/>
      <c r="B28" s="16">
        <v>20</v>
      </c>
      <c r="C28" s="17" t="s">
        <v>22</v>
      </c>
      <c r="D28" s="18">
        <v>9</v>
      </c>
      <c r="E28" s="14">
        <v>4600010</v>
      </c>
      <c r="F28" s="18">
        <v>6</v>
      </c>
      <c r="G28" s="14"/>
      <c r="H28" s="14"/>
      <c r="I28" s="14">
        <v>3293790</v>
      </c>
      <c r="J28" s="18"/>
      <c r="K28" s="14"/>
      <c r="L28" s="14"/>
      <c r="M28" s="15"/>
      <c r="N28" s="15">
        <f t="shared" si="2"/>
        <v>15</v>
      </c>
      <c r="O28" s="15">
        <f t="shared" si="1"/>
        <v>7893800</v>
      </c>
      <c r="Q28" s="1"/>
      <c r="R28" s="1"/>
      <c r="S28" s="1"/>
      <c r="T28" s="1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2" customFormat="1" ht="24.75">
      <c r="A29" s="40"/>
      <c r="B29" s="16">
        <v>21</v>
      </c>
      <c r="C29" s="17" t="s">
        <v>23</v>
      </c>
      <c r="D29" s="18"/>
      <c r="E29" s="14"/>
      <c r="F29" s="18">
        <v>27</v>
      </c>
      <c r="G29" s="14"/>
      <c r="H29" s="14"/>
      <c r="I29" s="14">
        <v>13159060</v>
      </c>
      <c r="J29" s="18"/>
      <c r="K29" s="14"/>
      <c r="L29" s="14"/>
      <c r="M29" s="15"/>
      <c r="N29" s="15">
        <f t="shared" si="2"/>
        <v>27</v>
      </c>
      <c r="O29" s="15">
        <f t="shared" si="1"/>
        <v>13159060</v>
      </c>
      <c r="Q29" s="1"/>
      <c r="R29" s="1"/>
      <c r="S29" s="1"/>
      <c r="T29" s="1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2" customFormat="1" ht="24.75">
      <c r="A30" s="40"/>
      <c r="B30" s="16">
        <v>22</v>
      </c>
      <c r="C30" s="17" t="s">
        <v>24</v>
      </c>
      <c r="D30" s="18"/>
      <c r="E30" s="14"/>
      <c r="F30" s="18">
        <v>7</v>
      </c>
      <c r="G30" s="14"/>
      <c r="H30" s="14"/>
      <c r="I30" s="14">
        <v>3500500</v>
      </c>
      <c r="J30" s="18"/>
      <c r="K30" s="14"/>
      <c r="L30" s="14"/>
      <c r="M30" s="15"/>
      <c r="N30" s="15">
        <f t="shared" si="2"/>
        <v>7</v>
      </c>
      <c r="O30" s="15">
        <f t="shared" si="1"/>
        <v>3500500</v>
      </c>
      <c r="Q30" s="1"/>
      <c r="R30" s="1"/>
      <c r="S30" s="1"/>
      <c r="T30" s="1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2" customFormat="1" ht="24.75">
      <c r="A31" s="40"/>
      <c r="B31" s="16">
        <v>23</v>
      </c>
      <c r="C31" s="17" t="s">
        <v>25</v>
      </c>
      <c r="D31" s="18">
        <v>7</v>
      </c>
      <c r="E31" s="14">
        <v>3425700</v>
      </c>
      <c r="F31" s="18">
        <v>14</v>
      </c>
      <c r="G31" s="14"/>
      <c r="H31" s="14"/>
      <c r="I31" s="14">
        <v>7516660</v>
      </c>
      <c r="J31" s="18"/>
      <c r="K31" s="14"/>
      <c r="L31" s="14"/>
      <c r="M31" s="15"/>
      <c r="N31" s="15">
        <f t="shared" si="2"/>
        <v>21</v>
      </c>
      <c r="O31" s="15">
        <f t="shared" si="1"/>
        <v>10942360</v>
      </c>
      <c r="Q31" s="1"/>
      <c r="R31" s="1"/>
      <c r="S31" s="1"/>
      <c r="T31" s="1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2" customFormat="1" ht="24.75">
      <c r="A32" s="40"/>
      <c r="B32" s="16">
        <v>24</v>
      </c>
      <c r="C32" s="17" t="s">
        <v>26</v>
      </c>
      <c r="D32" s="18"/>
      <c r="E32" s="14"/>
      <c r="F32" s="18">
        <v>8</v>
      </c>
      <c r="G32" s="14"/>
      <c r="H32" s="14"/>
      <c r="I32" s="14">
        <v>4277570</v>
      </c>
      <c r="J32" s="18"/>
      <c r="K32" s="14"/>
      <c r="L32" s="14"/>
      <c r="M32" s="15"/>
      <c r="N32" s="15">
        <f t="shared" si="2"/>
        <v>8</v>
      </c>
      <c r="O32" s="15">
        <f t="shared" si="1"/>
        <v>4277570</v>
      </c>
      <c r="Q32" s="1"/>
      <c r="R32" s="1"/>
      <c r="S32" s="1"/>
      <c r="T32" s="1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2" customFormat="1" ht="24.75">
      <c r="A33" s="40"/>
      <c r="B33" s="16">
        <v>25</v>
      </c>
      <c r="C33" s="17" t="s">
        <v>27</v>
      </c>
      <c r="D33" s="18"/>
      <c r="E33" s="14"/>
      <c r="F33" s="18">
        <v>3</v>
      </c>
      <c r="G33" s="14"/>
      <c r="H33" s="14"/>
      <c r="I33" s="14">
        <v>1694530</v>
      </c>
      <c r="J33" s="18"/>
      <c r="K33" s="14"/>
      <c r="L33" s="14"/>
      <c r="M33" s="15"/>
      <c r="N33" s="15">
        <f t="shared" si="2"/>
        <v>3</v>
      </c>
      <c r="O33" s="15">
        <f t="shared" si="1"/>
        <v>1694530</v>
      </c>
      <c r="Q33" s="1"/>
      <c r="R33" s="1"/>
      <c r="S33" s="1"/>
      <c r="T33" s="1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2" customFormat="1" ht="24.75">
      <c r="A34" s="40"/>
      <c r="B34" s="16">
        <v>26</v>
      </c>
      <c r="C34" s="17" t="s">
        <v>28</v>
      </c>
      <c r="D34" s="18"/>
      <c r="E34" s="14"/>
      <c r="F34" s="18"/>
      <c r="G34" s="14"/>
      <c r="H34" s="14"/>
      <c r="I34" s="14"/>
      <c r="J34" s="18"/>
      <c r="K34" s="14"/>
      <c r="L34" s="14"/>
      <c r="M34" s="15"/>
      <c r="N34" s="15">
        <f t="shared" si="2"/>
        <v>0</v>
      </c>
      <c r="O34" s="15">
        <f t="shared" si="1"/>
        <v>0</v>
      </c>
      <c r="Q34" s="1"/>
      <c r="R34" s="1"/>
      <c r="S34" s="1"/>
      <c r="T34" s="1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2" customFormat="1" ht="24.75">
      <c r="A35" s="40"/>
      <c r="B35" s="16">
        <v>27</v>
      </c>
      <c r="C35" s="17" t="s">
        <v>29</v>
      </c>
      <c r="D35" s="18"/>
      <c r="E35" s="14"/>
      <c r="F35" s="18">
        <v>5</v>
      </c>
      <c r="G35" s="14"/>
      <c r="H35" s="14"/>
      <c r="I35" s="14">
        <v>2793600</v>
      </c>
      <c r="J35" s="18"/>
      <c r="K35" s="14"/>
      <c r="L35" s="14"/>
      <c r="M35" s="15"/>
      <c r="N35" s="15">
        <f t="shared" si="2"/>
        <v>5</v>
      </c>
      <c r="O35" s="15">
        <f t="shared" si="1"/>
        <v>2793600</v>
      </c>
      <c r="Q35" s="1"/>
      <c r="R35" s="1"/>
      <c r="S35" s="1"/>
      <c r="T35" s="1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2" customFormat="1" ht="24.75">
      <c r="A36" s="40"/>
      <c r="B36" s="16">
        <v>28</v>
      </c>
      <c r="C36" s="17" t="s">
        <v>30</v>
      </c>
      <c r="D36" s="18">
        <v>1</v>
      </c>
      <c r="E36" s="14">
        <v>495960</v>
      </c>
      <c r="F36" s="18"/>
      <c r="G36" s="14"/>
      <c r="H36" s="14"/>
      <c r="I36" s="14"/>
      <c r="J36" s="18"/>
      <c r="K36" s="14"/>
      <c r="L36" s="14"/>
      <c r="M36" s="15"/>
      <c r="N36" s="15">
        <f t="shared" si="2"/>
        <v>1</v>
      </c>
      <c r="O36" s="15">
        <f t="shared" si="1"/>
        <v>495960</v>
      </c>
      <c r="Q36" s="1"/>
      <c r="R36" s="1"/>
      <c r="S36" s="1"/>
      <c r="T36" s="1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2" customFormat="1" ht="24.75">
      <c r="A37" s="40"/>
      <c r="B37" s="16">
        <v>29</v>
      </c>
      <c r="C37" s="17" t="s">
        <v>31</v>
      </c>
      <c r="D37" s="18"/>
      <c r="E37" s="14"/>
      <c r="F37" s="18">
        <v>4</v>
      </c>
      <c r="G37" s="14"/>
      <c r="H37" s="14"/>
      <c r="I37" s="14">
        <v>2020480</v>
      </c>
      <c r="J37" s="18">
        <v>1</v>
      </c>
      <c r="K37" s="14"/>
      <c r="L37" s="14"/>
      <c r="M37" s="15">
        <v>454630</v>
      </c>
      <c r="N37" s="15">
        <f t="shared" si="2"/>
        <v>5</v>
      </c>
      <c r="O37" s="15">
        <f t="shared" si="1"/>
        <v>2475110</v>
      </c>
      <c r="Q37" s="1"/>
      <c r="R37" s="1"/>
      <c r="S37" s="1"/>
      <c r="T37" s="1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2" customFormat="1" ht="24.75">
      <c r="A38" s="40"/>
      <c r="B38" s="16">
        <v>30</v>
      </c>
      <c r="C38" s="17" t="s">
        <v>32</v>
      </c>
      <c r="D38" s="18">
        <v>1</v>
      </c>
      <c r="E38" s="14">
        <v>464600</v>
      </c>
      <c r="F38" s="18">
        <v>2</v>
      </c>
      <c r="G38" s="14"/>
      <c r="H38" s="14"/>
      <c r="I38" s="14">
        <v>1318900</v>
      </c>
      <c r="J38" s="18"/>
      <c r="K38" s="14"/>
      <c r="L38" s="14"/>
      <c r="M38" s="15"/>
      <c r="N38" s="15">
        <f t="shared" si="2"/>
        <v>3</v>
      </c>
      <c r="O38" s="15">
        <f t="shared" si="1"/>
        <v>1783500</v>
      </c>
      <c r="Q38" s="1"/>
      <c r="R38" s="1"/>
      <c r="S38" s="1"/>
      <c r="T38" s="1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2" customFormat="1" ht="24.75">
      <c r="A39" s="40"/>
      <c r="B39" s="16">
        <v>31</v>
      </c>
      <c r="C39" s="17" t="s">
        <v>33</v>
      </c>
      <c r="D39" s="18"/>
      <c r="E39" s="14"/>
      <c r="F39" s="18">
        <v>11</v>
      </c>
      <c r="G39" s="14"/>
      <c r="H39" s="14"/>
      <c r="I39" s="14">
        <v>5353180</v>
      </c>
      <c r="J39" s="18"/>
      <c r="K39" s="14"/>
      <c r="L39" s="14"/>
      <c r="M39" s="15"/>
      <c r="N39" s="15">
        <f t="shared" si="2"/>
        <v>11</v>
      </c>
      <c r="O39" s="15">
        <f t="shared" si="1"/>
        <v>5353180</v>
      </c>
      <c r="Q39" s="1"/>
      <c r="R39" s="1"/>
      <c r="S39" s="1"/>
      <c r="T39" s="1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2" customFormat="1" ht="24.75">
      <c r="A40" s="40"/>
      <c r="B40" s="16">
        <v>32</v>
      </c>
      <c r="C40" s="17" t="s">
        <v>34</v>
      </c>
      <c r="D40" s="18"/>
      <c r="E40" s="14"/>
      <c r="F40" s="18">
        <v>6</v>
      </c>
      <c r="G40" s="14"/>
      <c r="H40" s="14"/>
      <c r="I40" s="14">
        <v>3220210</v>
      </c>
      <c r="J40" s="18"/>
      <c r="K40" s="14"/>
      <c r="L40" s="14"/>
      <c r="M40" s="15"/>
      <c r="N40" s="15">
        <f t="shared" si="2"/>
        <v>6</v>
      </c>
      <c r="O40" s="15">
        <f t="shared" si="1"/>
        <v>3220210</v>
      </c>
      <c r="Q40" s="1"/>
      <c r="R40" s="1"/>
      <c r="S40" s="1"/>
      <c r="T40" s="1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2" customFormat="1" ht="24.75">
      <c r="A41" s="40"/>
      <c r="B41" s="16">
        <v>33</v>
      </c>
      <c r="C41" s="17" t="s">
        <v>35</v>
      </c>
      <c r="D41" s="18"/>
      <c r="E41" s="14"/>
      <c r="F41" s="18">
        <v>3</v>
      </c>
      <c r="G41" s="14"/>
      <c r="H41" s="14"/>
      <c r="I41" s="14">
        <v>1480200</v>
      </c>
      <c r="J41" s="18"/>
      <c r="K41" s="14"/>
      <c r="L41" s="14"/>
      <c r="M41" s="15"/>
      <c r="N41" s="15">
        <f t="shared" si="2"/>
        <v>3</v>
      </c>
      <c r="O41" s="15">
        <f aca="true" t="shared" si="3" ref="O41:O72">E41+I41+M41</f>
        <v>1480200</v>
      </c>
      <c r="Q41" s="1"/>
      <c r="R41" s="1"/>
      <c r="S41" s="1"/>
      <c r="T41" s="1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2" customFormat="1" ht="24.75">
      <c r="A42" s="40"/>
      <c r="B42" s="16">
        <v>34</v>
      </c>
      <c r="C42" s="17" t="s">
        <v>36</v>
      </c>
      <c r="D42" s="18"/>
      <c r="E42" s="14"/>
      <c r="F42" s="18">
        <v>2</v>
      </c>
      <c r="G42" s="14"/>
      <c r="H42" s="14"/>
      <c r="I42" s="14">
        <v>950590</v>
      </c>
      <c r="J42" s="18"/>
      <c r="K42" s="14"/>
      <c r="L42" s="14"/>
      <c r="M42" s="15"/>
      <c r="N42" s="15">
        <f t="shared" si="2"/>
        <v>2</v>
      </c>
      <c r="O42" s="15">
        <f t="shared" si="3"/>
        <v>950590</v>
      </c>
      <c r="Q42" s="1"/>
      <c r="R42" s="1"/>
      <c r="S42" s="1"/>
      <c r="T42" s="1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2" customFormat="1" ht="24.75">
      <c r="A43" s="40"/>
      <c r="B43" s="16">
        <v>35</v>
      </c>
      <c r="C43" s="17" t="s">
        <v>37</v>
      </c>
      <c r="D43" s="18">
        <v>2</v>
      </c>
      <c r="E43" s="14">
        <v>1221870</v>
      </c>
      <c r="F43" s="18">
        <v>4</v>
      </c>
      <c r="G43" s="14"/>
      <c r="H43" s="14"/>
      <c r="I43" s="14">
        <v>2518620</v>
      </c>
      <c r="J43" s="18"/>
      <c r="K43" s="14"/>
      <c r="L43" s="14"/>
      <c r="M43" s="15"/>
      <c r="N43" s="15">
        <f t="shared" si="2"/>
        <v>6</v>
      </c>
      <c r="O43" s="15">
        <f t="shared" si="3"/>
        <v>3740490</v>
      </c>
      <c r="Q43" s="1"/>
      <c r="R43" s="1"/>
      <c r="S43" s="1"/>
      <c r="T43" s="1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2" customFormat="1" ht="24.75">
      <c r="A44" s="40"/>
      <c r="B44" s="16">
        <v>36</v>
      </c>
      <c r="C44" s="17" t="s">
        <v>38</v>
      </c>
      <c r="D44" s="18"/>
      <c r="E44" s="14"/>
      <c r="F44" s="18">
        <v>12</v>
      </c>
      <c r="G44" s="14"/>
      <c r="H44" s="14"/>
      <c r="I44" s="14">
        <v>6559730</v>
      </c>
      <c r="J44" s="18"/>
      <c r="K44" s="14"/>
      <c r="L44" s="14"/>
      <c r="M44" s="15"/>
      <c r="N44" s="15">
        <f t="shared" si="2"/>
        <v>12</v>
      </c>
      <c r="O44" s="15">
        <f t="shared" si="3"/>
        <v>6559730</v>
      </c>
      <c r="Q44" s="1"/>
      <c r="R44" s="1"/>
      <c r="S44" s="1"/>
      <c r="T44" s="1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2" customFormat="1" ht="24.75">
      <c r="A45" s="40"/>
      <c r="B45" s="16">
        <v>37</v>
      </c>
      <c r="C45" s="17" t="s">
        <v>39</v>
      </c>
      <c r="D45" s="18"/>
      <c r="E45" s="14"/>
      <c r="F45" s="18">
        <v>1</v>
      </c>
      <c r="G45" s="14"/>
      <c r="H45" s="14"/>
      <c r="I45" s="14">
        <v>680680</v>
      </c>
      <c r="J45" s="18"/>
      <c r="K45" s="14"/>
      <c r="L45" s="14"/>
      <c r="M45" s="15"/>
      <c r="N45" s="15">
        <f t="shared" si="2"/>
        <v>1</v>
      </c>
      <c r="O45" s="15">
        <f t="shared" si="3"/>
        <v>680680</v>
      </c>
      <c r="Q45" s="1"/>
      <c r="R45" s="1"/>
      <c r="S45" s="1"/>
      <c r="T45" s="1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2" customFormat="1" ht="24.75">
      <c r="A46" s="40"/>
      <c r="B46" s="16">
        <v>38</v>
      </c>
      <c r="C46" s="17" t="s">
        <v>40</v>
      </c>
      <c r="D46" s="18"/>
      <c r="E46" s="14"/>
      <c r="F46" s="18">
        <v>9</v>
      </c>
      <c r="G46" s="14"/>
      <c r="H46" s="14"/>
      <c r="I46" s="14">
        <v>5376070</v>
      </c>
      <c r="J46" s="18"/>
      <c r="K46" s="14"/>
      <c r="L46" s="14"/>
      <c r="M46" s="15"/>
      <c r="N46" s="15">
        <f t="shared" si="2"/>
        <v>9</v>
      </c>
      <c r="O46" s="15">
        <f t="shared" si="3"/>
        <v>5376070</v>
      </c>
      <c r="Q46" s="1"/>
      <c r="R46" s="1"/>
      <c r="S46" s="1"/>
      <c r="T46" s="1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2" customFormat="1" ht="24.75">
      <c r="A47" s="40"/>
      <c r="B47" s="16">
        <v>39</v>
      </c>
      <c r="C47" s="17" t="s">
        <v>41</v>
      </c>
      <c r="D47" s="18"/>
      <c r="E47" s="14"/>
      <c r="F47" s="18">
        <v>4</v>
      </c>
      <c r="G47" s="14"/>
      <c r="H47" s="14"/>
      <c r="I47" s="14">
        <v>1983840</v>
      </c>
      <c r="J47" s="18"/>
      <c r="K47" s="14"/>
      <c r="L47" s="14"/>
      <c r="M47" s="15"/>
      <c r="N47" s="15">
        <f t="shared" si="2"/>
        <v>4</v>
      </c>
      <c r="O47" s="15">
        <f t="shared" si="3"/>
        <v>1983840</v>
      </c>
      <c r="Q47" s="1"/>
      <c r="R47" s="1"/>
      <c r="S47" s="1"/>
      <c r="T47" s="1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2" customFormat="1" ht="24.75">
      <c r="A48" s="40"/>
      <c r="B48" s="16">
        <v>40</v>
      </c>
      <c r="C48" s="17" t="s">
        <v>42</v>
      </c>
      <c r="D48" s="18">
        <v>2</v>
      </c>
      <c r="E48" s="14">
        <v>1000100</v>
      </c>
      <c r="F48" s="18">
        <v>5</v>
      </c>
      <c r="G48" s="14"/>
      <c r="H48" s="14"/>
      <c r="I48" s="14">
        <v>3044550</v>
      </c>
      <c r="J48" s="18"/>
      <c r="K48" s="14"/>
      <c r="L48" s="14"/>
      <c r="M48" s="15"/>
      <c r="N48" s="15">
        <f t="shared" si="2"/>
        <v>7</v>
      </c>
      <c r="O48" s="15">
        <f t="shared" si="3"/>
        <v>4044650</v>
      </c>
      <c r="Q48" s="1"/>
      <c r="R48" s="1"/>
      <c r="S48" s="1"/>
      <c r="T48" s="1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2" customFormat="1" ht="24.75">
      <c r="A49" s="40"/>
      <c r="B49" s="16">
        <v>41</v>
      </c>
      <c r="C49" s="17" t="s">
        <v>43</v>
      </c>
      <c r="D49" s="18">
        <v>1</v>
      </c>
      <c r="E49" s="14">
        <v>495960</v>
      </c>
      <c r="F49" s="18">
        <v>6</v>
      </c>
      <c r="G49" s="14"/>
      <c r="H49" s="14"/>
      <c r="I49" s="14">
        <v>2810440</v>
      </c>
      <c r="J49" s="18"/>
      <c r="K49" s="14"/>
      <c r="L49" s="14"/>
      <c r="M49" s="15"/>
      <c r="N49" s="15">
        <f t="shared" si="2"/>
        <v>7</v>
      </c>
      <c r="O49" s="15">
        <f t="shared" si="3"/>
        <v>3306400</v>
      </c>
      <c r="Q49" s="1"/>
      <c r="R49" s="1"/>
      <c r="S49" s="1"/>
      <c r="T49" s="1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2" customFormat="1" ht="24.75">
      <c r="A50" s="40"/>
      <c r="B50" s="16">
        <v>42</v>
      </c>
      <c r="C50" s="17" t="s">
        <v>44</v>
      </c>
      <c r="D50" s="18"/>
      <c r="E50" s="14"/>
      <c r="F50" s="18">
        <v>3</v>
      </c>
      <c r="G50" s="14"/>
      <c r="H50" s="14"/>
      <c r="I50" s="14">
        <v>1602200</v>
      </c>
      <c r="J50" s="18"/>
      <c r="K50" s="14"/>
      <c r="L50" s="14"/>
      <c r="M50" s="15"/>
      <c r="N50" s="15">
        <f t="shared" si="2"/>
        <v>3</v>
      </c>
      <c r="O50" s="15">
        <f t="shared" si="3"/>
        <v>1602200</v>
      </c>
      <c r="Q50" s="1"/>
      <c r="R50" s="1"/>
      <c r="S50" s="1"/>
      <c r="T50" s="1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2" customFormat="1" ht="24.75">
      <c r="A51" s="40"/>
      <c r="B51" s="16">
        <v>43</v>
      </c>
      <c r="C51" s="17" t="s">
        <v>45</v>
      </c>
      <c r="D51" s="18"/>
      <c r="E51" s="14"/>
      <c r="F51" s="18"/>
      <c r="G51" s="14"/>
      <c r="H51" s="14"/>
      <c r="I51" s="14"/>
      <c r="J51" s="18"/>
      <c r="K51" s="14"/>
      <c r="L51" s="14"/>
      <c r="M51" s="15"/>
      <c r="N51" s="15">
        <f t="shared" si="2"/>
        <v>0</v>
      </c>
      <c r="O51" s="15">
        <f t="shared" si="3"/>
        <v>0</v>
      </c>
      <c r="Q51" s="1"/>
      <c r="R51" s="1"/>
      <c r="S51" s="1"/>
      <c r="T51" s="1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2" customFormat="1" ht="24.75">
      <c r="A52" s="40"/>
      <c r="B52" s="16">
        <v>44</v>
      </c>
      <c r="C52" s="17" t="s">
        <v>46</v>
      </c>
      <c r="D52" s="18">
        <v>1</v>
      </c>
      <c r="E52" s="14">
        <v>733040</v>
      </c>
      <c r="F52" s="18"/>
      <c r="G52" s="14"/>
      <c r="H52" s="14"/>
      <c r="I52" s="14"/>
      <c r="J52" s="18"/>
      <c r="K52" s="14"/>
      <c r="L52" s="14"/>
      <c r="M52" s="15"/>
      <c r="N52" s="15">
        <f t="shared" si="2"/>
        <v>1</v>
      </c>
      <c r="O52" s="15">
        <f t="shared" si="3"/>
        <v>733040</v>
      </c>
      <c r="Q52" s="1"/>
      <c r="R52" s="1"/>
      <c r="S52" s="1"/>
      <c r="T52" s="1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2" customFormat="1" ht="24.75">
      <c r="A53" s="40"/>
      <c r="B53" s="16">
        <v>45</v>
      </c>
      <c r="C53" s="17" t="s">
        <v>47</v>
      </c>
      <c r="D53" s="18"/>
      <c r="E53" s="14"/>
      <c r="F53" s="18">
        <v>1</v>
      </c>
      <c r="G53" s="14"/>
      <c r="H53" s="14"/>
      <c r="I53" s="14">
        <v>619950</v>
      </c>
      <c r="J53" s="18"/>
      <c r="K53" s="14"/>
      <c r="L53" s="14"/>
      <c r="M53" s="15"/>
      <c r="N53" s="15">
        <f t="shared" si="2"/>
        <v>1</v>
      </c>
      <c r="O53" s="15">
        <f t="shared" si="3"/>
        <v>619950</v>
      </c>
      <c r="Q53" s="1"/>
      <c r="R53" s="1"/>
      <c r="S53" s="1"/>
      <c r="T53" s="1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2" customFormat="1" ht="24.75">
      <c r="A54" s="40"/>
      <c r="B54" s="16">
        <v>46</v>
      </c>
      <c r="C54" s="17" t="s">
        <v>48</v>
      </c>
      <c r="D54" s="18"/>
      <c r="E54" s="14"/>
      <c r="F54" s="18">
        <v>17</v>
      </c>
      <c r="G54" s="14"/>
      <c r="H54" s="14"/>
      <c r="I54" s="14">
        <v>8909500</v>
      </c>
      <c r="J54" s="18"/>
      <c r="K54" s="14"/>
      <c r="L54" s="14"/>
      <c r="M54" s="15"/>
      <c r="N54" s="15">
        <f t="shared" si="2"/>
        <v>17</v>
      </c>
      <c r="O54" s="15">
        <f t="shared" si="3"/>
        <v>8909500</v>
      </c>
      <c r="Q54" s="1"/>
      <c r="R54" s="1"/>
      <c r="S54" s="1"/>
      <c r="T54" s="1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2" customFormat="1" ht="24.75">
      <c r="A55" s="40"/>
      <c r="B55" s="16">
        <v>47</v>
      </c>
      <c r="C55" s="17" t="s">
        <v>49</v>
      </c>
      <c r="D55" s="18"/>
      <c r="E55" s="14"/>
      <c r="F55" s="18">
        <v>5</v>
      </c>
      <c r="G55" s="14"/>
      <c r="H55" s="14"/>
      <c r="I55" s="14">
        <v>2449200</v>
      </c>
      <c r="J55" s="18"/>
      <c r="K55" s="14"/>
      <c r="L55" s="14"/>
      <c r="M55" s="15"/>
      <c r="N55" s="15">
        <f t="shared" si="2"/>
        <v>5</v>
      </c>
      <c r="O55" s="15">
        <f t="shared" si="3"/>
        <v>2449200</v>
      </c>
      <c r="Q55" s="1"/>
      <c r="R55" s="1"/>
      <c r="S55" s="1"/>
      <c r="T55" s="1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2" customFormat="1" ht="24.75">
      <c r="A56" s="40"/>
      <c r="B56" s="16">
        <v>48</v>
      </c>
      <c r="C56" s="17" t="s">
        <v>50</v>
      </c>
      <c r="D56" s="18"/>
      <c r="E56" s="14"/>
      <c r="F56" s="18">
        <v>6</v>
      </c>
      <c r="G56" s="14"/>
      <c r="H56" s="14"/>
      <c r="I56" s="14">
        <v>2965860</v>
      </c>
      <c r="J56" s="18"/>
      <c r="K56" s="14"/>
      <c r="L56" s="14"/>
      <c r="M56" s="15"/>
      <c r="N56" s="15">
        <f t="shared" si="2"/>
        <v>6</v>
      </c>
      <c r="O56" s="15">
        <f t="shared" si="3"/>
        <v>2965860</v>
      </c>
      <c r="Q56" s="1"/>
      <c r="R56" s="1"/>
      <c r="S56" s="1"/>
      <c r="T56" s="1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2" customFormat="1" ht="24.75">
      <c r="A57" s="40"/>
      <c r="B57" s="16">
        <v>49</v>
      </c>
      <c r="C57" s="17" t="s">
        <v>51</v>
      </c>
      <c r="D57" s="18"/>
      <c r="E57" s="14"/>
      <c r="F57" s="18">
        <v>2</v>
      </c>
      <c r="G57" s="14"/>
      <c r="H57" s="14"/>
      <c r="I57" s="14">
        <v>991530</v>
      </c>
      <c r="J57" s="18"/>
      <c r="K57" s="14"/>
      <c r="L57" s="14"/>
      <c r="M57" s="15"/>
      <c r="N57" s="15">
        <f t="shared" si="2"/>
        <v>2</v>
      </c>
      <c r="O57" s="15">
        <f t="shared" si="3"/>
        <v>991530</v>
      </c>
      <c r="Q57" s="1"/>
      <c r="R57" s="1"/>
      <c r="S57" s="1"/>
      <c r="T57" s="1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2" customFormat="1" ht="24.75">
      <c r="A58" s="40"/>
      <c r="B58" s="16">
        <v>50</v>
      </c>
      <c r="C58" s="17" t="s">
        <v>52</v>
      </c>
      <c r="D58" s="18"/>
      <c r="E58" s="14"/>
      <c r="F58" s="18">
        <v>11</v>
      </c>
      <c r="G58" s="14"/>
      <c r="H58" s="14"/>
      <c r="I58" s="14">
        <v>5647610</v>
      </c>
      <c r="J58" s="18"/>
      <c r="K58" s="14"/>
      <c r="L58" s="14"/>
      <c r="M58" s="15"/>
      <c r="N58" s="15">
        <f t="shared" si="2"/>
        <v>11</v>
      </c>
      <c r="O58" s="15">
        <f t="shared" si="3"/>
        <v>5647610</v>
      </c>
      <c r="Q58" s="1"/>
      <c r="R58" s="1"/>
      <c r="S58" s="1"/>
      <c r="T58" s="1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2" customFormat="1" ht="24.75">
      <c r="A59" s="40"/>
      <c r="B59" s="16">
        <v>51</v>
      </c>
      <c r="C59" s="17" t="s">
        <v>53</v>
      </c>
      <c r="D59" s="18"/>
      <c r="E59" s="14"/>
      <c r="F59" s="18">
        <v>2</v>
      </c>
      <c r="G59" s="14"/>
      <c r="H59" s="14"/>
      <c r="I59" s="14">
        <v>991920</v>
      </c>
      <c r="J59" s="18"/>
      <c r="K59" s="14"/>
      <c r="L59" s="14"/>
      <c r="M59" s="15"/>
      <c r="N59" s="15">
        <f t="shared" si="2"/>
        <v>2</v>
      </c>
      <c r="O59" s="15">
        <f t="shared" si="3"/>
        <v>991920</v>
      </c>
      <c r="Q59" s="1"/>
      <c r="R59" s="1"/>
      <c r="S59" s="1"/>
      <c r="T59" s="1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2" customFormat="1" ht="24.75">
      <c r="A60" s="40"/>
      <c r="B60" s="16">
        <v>52</v>
      </c>
      <c r="C60" s="17" t="s">
        <v>54</v>
      </c>
      <c r="D60" s="18"/>
      <c r="E60" s="14"/>
      <c r="F60" s="18">
        <v>1</v>
      </c>
      <c r="G60" s="14"/>
      <c r="H60" s="14"/>
      <c r="I60" s="14">
        <v>413300</v>
      </c>
      <c r="J60" s="18">
        <v>1</v>
      </c>
      <c r="K60" s="14"/>
      <c r="L60" s="14"/>
      <c r="M60" s="15">
        <v>456960</v>
      </c>
      <c r="N60" s="15">
        <f t="shared" si="2"/>
        <v>2</v>
      </c>
      <c r="O60" s="15">
        <f t="shared" si="3"/>
        <v>870260</v>
      </c>
      <c r="Q60" s="1"/>
      <c r="R60" s="1"/>
      <c r="S60" s="1"/>
      <c r="T60" s="1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2" customFormat="1" ht="24.75">
      <c r="A61" s="40"/>
      <c r="B61" s="16">
        <v>53</v>
      </c>
      <c r="C61" s="17" t="s">
        <v>55</v>
      </c>
      <c r="D61" s="18"/>
      <c r="E61" s="14"/>
      <c r="F61" s="18">
        <v>2</v>
      </c>
      <c r="G61" s="14"/>
      <c r="H61" s="14"/>
      <c r="I61" s="14">
        <v>1126650</v>
      </c>
      <c r="J61" s="18"/>
      <c r="K61" s="14"/>
      <c r="L61" s="14"/>
      <c r="M61" s="15"/>
      <c r="N61" s="15">
        <f t="shared" si="2"/>
        <v>2</v>
      </c>
      <c r="O61" s="15">
        <f t="shared" si="3"/>
        <v>1126650</v>
      </c>
      <c r="Q61" s="1"/>
      <c r="R61" s="1"/>
      <c r="S61" s="1"/>
      <c r="T61" s="1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2" customFormat="1" ht="24.75">
      <c r="A62" s="40"/>
      <c r="B62" s="16">
        <v>54</v>
      </c>
      <c r="C62" s="17" t="s">
        <v>56</v>
      </c>
      <c r="D62" s="18"/>
      <c r="E62" s="14"/>
      <c r="F62" s="18">
        <v>1</v>
      </c>
      <c r="G62" s="14"/>
      <c r="H62" s="14"/>
      <c r="I62" s="14">
        <v>633160</v>
      </c>
      <c r="J62" s="18"/>
      <c r="K62" s="14"/>
      <c r="L62" s="14"/>
      <c r="M62" s="15"/>
      <c r="N62" s="15">
        <f t="shared" si="2"/>
        <v>1</v>
      </c>
      <c r="O62" s="15">
        <f t="shared" si="3"/>
        <v>633160</v>
      </c>
      <c r="Q62" s="1"/>
      <c r="R62" s="1"/>
      <c r="S62" s="1"/>
      <c r="T62" s="1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2" customFormat="1" ht="24.75">
      <c r="A63" s="40"/>
      <c r="B63" s="16">
        <v>55</v>
      </c>
      <c r="C63" s="17" t="s">
        <v>57</v>
      </c>
      <c r="D63" s="18">
        <v>8</v>
      </c>
      <c r="E63" s="14">
        <v>4833050</v>
      </c>
      <c r="F63" s="18">
        <v>1</v>
      </c>
      <c r="G63" s="14"/>
      <c r="H63" s="14"/>
      <c r="I63" s="14">
        <v>639800</v>
      </c>
      <c r="J63" s="18">
        <v>1</v>
      </c>
      <c r="K63" s="14"/>
      <c r="L63" s="14"/>
      <c r="M63" s="15">
        <v>586800</v>
      </c>
      <c r="N63" s="15">
        <f t="shared" si="2"/>
        <v>10</v>
      </c>
      <c r="O63" s="15">
        <f t="shared" si="3"/>
        <v>6059650</v>
      </c>
      <c r="Q63" s="1"/>
      <c r="R63" s="1"/>
      <c r="S63" s="1"/>
      <c r="T63" s="1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2" customFormat="1" ht="24.75">
      <c r="A64" s="40"/>
      <c r="B64" s="16">
        <v>56</v>
      </c>
      <c r="C64" s="17" t="s">
        <v>58</v>
      </c>
      <c r="D64" s="18"/>
      <c r="E64" s="14"/>
      <c r="F64" s="18">
        <v>3</v>
      </c>
      <c r="G64" s="14"/>
      <c r="H64" s="14"/>
      <c r="I64" s="14">
        <v>1742270</v>
      </c>
      <c r="J64" s="18"/>
      <c r="K64" s="14"/>
      <c r="L64" s="14"/>
      <c r="M64" s="15"/>
      <c r="N64" s="15">
        <f t="shared" si="2"/>
        <v>3</v>
      </c>
      <c r="O64" s="15">
        <f t="shared" si="3"/>
        <v>1742270</v>
      </c>
      <c r="Q64" s="1"/>
      <c r="R64" s="1"/>
      <c r="S64" s="1"/>
      <c r="T64" s="1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2" customFormat="1" ht="24.75">
      <c r="A65" s="40"/>
      <c r="B65" s="16">
        <v>57</v>
      </c>
      <c r="C65" s="17" t="s">
        <v>59</v>
      </c>
      <c r="D65" s="18"/>
      <c r="E65" s="14"/>
      <c r="F65" s="18">
        <v>18</v>
      </c>
      <c r="G65" s="14"/>
      <c r="H65" s="14"/>
      <c r="I65" s="14">
        <v>8989880</v>
      </c>
      <c r="J65" s="18"/>
      <c r="K65" s="14"/>
      <c r="L65" s="14"/>
      <c r="M65" s="15"/>
      <c r="N65" s="15">
        <f t="shared" si="2"/>
        <v>18</v>
      </c>
      <c r="O65" s="15">
        <f t="shared" si="3"/>
        <v>8989880</v>
      </c>
      <c r="Q65" s="1"/>
      <c r="R65" s="1"/>
      <c r="S65" s="1"/>
      <c r="T65" s="1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2" customFormat="1" ht="24.75">
      <c r="A66" s="40"/>
      <c r="B66" s="16">
        <v>58</v>
      </c>
      <c r="C66" s="17" t="s">
        <v>60</v>
      </c>
      <c r="D66" s="18"/>
      <c r="E66" s="14"/>
      <c r="F66" s="18">
        <v>8</v>
      </c>
      <c r="G66" s="14"/>
      <c r="H66" s="14"/>
      <c r="I66" s="14">
        <v>4489290</v>
      </c>
      <c r="J66" s="18"/>
      <c r="K66" s="14"/>
      <c r="L66" s="14"/>
      <c r="M66" s="15"/>
      <c r="N66" s="15">
        <f t="shared" si="2"/>
        <v>8</v>
      </c>
      <c r="O66" s="15">
        <f t="shared" si="3"/>
        <v>4489290</v>
      </c>
      <c r="Q66" s="1"/>
      <c r="R66" s="1"/>
      <c r="S66" s="1"/>
      <c r="T66" s="1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2" customFormat="1" ht="24.75">
      <c r="A67" s="40"/>
      <c r="B67" s="16">
        <v>59</v>
      </c>
      <c r="C67" s="17" t="s">
        <v>61</v>
      </c>
      <c r="D67" s="18"/>
      <c r="E67" s="14"/>
      <c r="F67" s="18">
        <v>8</v>
      </c>
      <c r="G67" s="14"/>
      <c r="H67" s="14"/>
      <c r="I67" s="14">
        <v>3894160</v>
      </c>
      <c r="J67" s="18"/>
      <c r="K67" s="14"/>
      <c r="L67" s="14"/>
      <c r="M67" s="15"/>
      <c r="N67" s="15">
        <f t="shared" si="2"/>
        <v>8</v>
      </c>
      <c r="O67" s="15">
        <f t="shared" si="3"/>
        <v>3894160</v>
      </c>
      <c r="Q67" s="1"/>
      <c r="R67" s="1"/>
      <c r="S67" s="1"/>
      <c r="T67" s="1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2" customFormat="1" ht="24.75">
      <c r="A68" s="40"/>
      <c r="B68" s="16">
        <v>60</v>
      </c>
      <c r="C68" s="17" t="s">
        <v>62</v>
      </c>
      <c r="D68" s="18"/>
      <c r="E68" s="14"/>
      <c r="F68" s="18">
        <v>7</v>
      </c>
      <c r="G68" s="14"/>
      <c r="H68" s="14"/>
      <c r="I68" s="14">
        <v>3543000</v>
      </c>
      <c r="J68" s="18"/>
      <c r="K68" s="14"/>
      <c r="L68" s="14"/>
      <c r="M68" s="15"/>
      <c r="N68" s="15">
        <f t="shared" si="2"/>
        <v>7</v>
      </c>
      <c r="O68" s="15">
        <f t="shared" si="3"/>
        <v>3543000</v>
      </c>
      <c r="Q68" s="1"/>
      <c r="R68" s="1"/>
      <c r="S68" s="1"/>
      <c r="T68" s="1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2" customFormat="1" ht="24.75">
      <c r="A69" s="40"/>
      <c r="B69" s="16">
        <v>61</v>
      </c>
      <c r="C69" s="17" t="s">
        <v>63</v>
      </c>
      <c r="D69" s="18">
        <v>3</v>
      </c>
      <c r="E69" s="14">
        <v>1620330</v>
      </c>
      <c r="F69" s="18">
        <v>13</v>
      </c>
      <c r="G69" s="14"/>
      <c r="H69" s="14"/>
      <c r="I69" s="14">
        <v>6504980</v>
      </c>
      <c r="J69" s="18"/>
      <c r="K69" s="14"/>
      <c r="L69" s="14"/>
      <c r="M69" s="15"/>
      <c r="N69" s="15">
        <f t="shared" si="2"/>
        <v>16</v>
      </c>
      <c r="O69" s="15">
        <f t="shared" si="3"/>
        <v>8125310</v>
      </c>
      <c r="Q69" s="1"/>
      <c r="R69" s="1"/>
      <c r="S69" s="1"/>
      <c r="T69" s="1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2" customFormat="1" ht="24.75">
      <c r="A70" s="40"/>
      <c r="B70" s="16">
        <v>62</v>
      </c>
      <c r="C70" s="17" t="s">
        <v>64</v>
      </c>
      <c r="D70" s="18"/>
      <c r="E70" s="14"/>
      <c r="F70" s="18">
        <v>3</v>
      </c>
      <c r="G70" s="14"/>
      <c r="H70" s="14"/>
      <c r="I70" s="14">
        <v>1794000</v>
      </c>
      <c r="J70" s="18"/>
      <c r="K70" s="14"/>
      <c r="L70" s="14"/>
      <c r="M70" s="15"/>
      <c r="N70" s="15">
        <f t="shared" si="2"/>
        <v>3</v>
      </c>
      <c r="O70" s="15">
        <f t="shared" si="3"/>
        <v>1794000</v>
      </c>
      <c r="Q70" s="1"/>
      <c r="R70" s="1"/>
      <c r="S70" s="1"/>
      <c r="T70" s="1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2" customFormat="1" ht="24.75">
      <c r="A71" s="40"/>
      <c r="B71" s="16">
        <v>63</v>
      </c>
      <c r="C71" s="17" t="s">
        <v>65</v>
      </c>
      <c r="D71" s="18"/>
      <c r="E71" s="14"/>
      <c r="F71" s="18">
        <v>9</v>
      </c>
      <c r="G71" s="14"/>
      <c r="H71" s="14"/>
      <c r="I71" s="14">
        <v>5137400</v>
      </c>
      <c r="J71" s="18"/>
      <c r="K71" s="14"/>
      <c r="L71" s="14"/>
      <c r="M71" s="15"/>
      <c r="N71" s="15">
        <f t="shared" si="2"/>
        <v>9</v>
      </c>
      <c r="O71" s="15">
        <f t="shared" si="3"/>
        <v>5137400</v>
      </c>
      <c r="Q71" s="1"/>
      <c r="R71" s="1"/>
      <c r="S71" s="1"/>
      <c r="T71" s="1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2" customFormat="1" ht="24.75">
      <c r="A72" s="40"/>
      <c r="B72" s="16">
        <v>64</v>
      </c>
      <c r="C72" s="17" t="s">
        <v>66</v>
      </c>
      <c r="D72" s="18"/>
      <c r="E72" s="14"/>
      <c r="F72" s="18">
        <v>6</v>
      </c>
      <c r="G72" s="14"/>
      <c r="H72" s="14"/>
      <c r="I72" s="14">
        <v>3193150</v>
      </c>
      <c r="J72" s="18"/>
      <c r="K72" s="14"/>
      <c r="L72" s="14"/>
      <c r="M72" s="15"/>
      <c r="N72" s="15">
        <f t="shared" si="2"/>
        <v>6</v>
      </c>
      <c r="O72" s="15">
        <f t="shared" si="3"/>
        <v>3193150</v>
      </c>
      <c r="Q72" s="1"/>
      <c r="R72" s="1"/>
      <c r="S72" s="1"/>
      <c r="T72" s="1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2" customFormat="1" ht="24.75">
      <c r="A73" s="40"/>
      <c r="B73" s="16">
        <v>65</v>
      </c>
      <c r="C73" s="17" t="s">
        <v>67</v>
      </c>
      <c r="D73" s="18"/>
      <c r="E73" s="14"/>
      <c r="F73" s="18">
        <v>16</v>
      </c>
      <c r="G73" s="14"/>
      <c r="H73" s="14"/>
      <c r="I73" s="14">
        <v>8579830</v>
      </c>
      <c r="J73" s="18"/>
      <c r="K73" s="14"/>
      <c r="L73" s="14"/>
      <c r="M73" s="15"/>
      <c r="N73" s="15">
        <f t="shared" si="2"/>
        <v>16</v>
      </c>
      <c r="O73" s="15">
        <f aca="true" t="shared" si="4" ref="O73:O84">E73+I73+M73</f>
        <v>8579830</v>
      </c>
      <c r="Q73" s="1"/>
      <c r="R73" s="1"/>
      <c r="S73" s="1"/>
      <c r="T73" s="1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2" customFormat="1" ht="24.75">
      <c r="A74" s="40"/>
      <c r="B74" s="16">
        <v>66</v>
      </c>
      <c r="C74" s="17" t="s">
        <v>68</v>
      </c>
      <c r="D74" s="18"/>
      <c r="E74" s="14"/>
      <c r="F74" s="18">
        <v>3</v>
      </c>
      <c r="G74" s="14"/>
      <c r="H74" s="14"/>
      <c r="I74" s="14">
        <v>1281230</v>
      </c>
      <c r="J74" s="18"/>
      <c r="K74" s="14"/>
      <c r="L74" s="14"/>
      <c r="M74" s="15"/>
      <c r="N74" s="15">
        <f t="shared" si="2"/>
        <v>3</v>
      </c>
      <c r="O74" s="15">
        <f t="shared" si="4"/>
        <v>1281230</v>
      </c>
      <c r="Q74" s="1"/>
      <c r="R74" s="1"/>
      <c r="S74" s="1"/>
      <c r="T74" s="1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2" customFormat="1" ht="24.75">
      <c r="A75" s="40"/>
      <c r="B75" s="16">
        <v>67</v>
      </c>
      <c r="C75" s="17" t="s">
        <v>69</v>
      </c>
      <c r="D75" s="18">
        <v>5</v>
      </c>
      <c r="E75" s="14">
        <v>2438470</v>
      </c>
      <c r="F75" s="18">
        <v>10</v>
      </c>
      <c r="G75" s="14"/>
      <c r="H75" s="14"/>
      <c r="I75" s="14">
        <v>5330040</v>
      </c>
      <c r="J75" s="18"/>
      <c r="K75" s="14"/>
      <c r="L75" s="14"/>
      <c r="M75" s="15"/>
      <c r="N75" s="15">
        <f aca="true" t="shared" si="5" ref="N75:N84">D75+F75+J75</f>
        <v>15</v>
      </c>
      <c r="O75" s="15">
        <f t="shared" si="4"/>
        <v>7768510</v>
      </c>
      <c r="Q75" s="1"/>
      <c r="R75" s="1"/>
      <c r="S75" s="1"/>
      <c r="T75" s="1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2" customFormat="1" ht="24.75">
      <c r="A76" s="40"/>
      <c r="B76" s="16">
        <v>68</v>
      </c>
      <c r="C76" s="17" t="s">
        <v>70</v>
      </c>
      <c r="D76" s="18"/>
      <c r="E76" s="14"/>
      <c r="F76" s="18">
        <v>3</v>
      </c>
      <c r="G76" s="14"/>
      <c r="H76" s="14"/>
      <c r="I76" s="14">
        <v>1554960</v>
      </c>
      <c r="J76" s="18"/>
      <c r="K76" s="14"/>
      <c r="L76" s="14"/>
      <c r="M76" s="15"/>
      <c r="N76" s="15">
        <f t="shared" si="5"/>
        <v>3</v>
      </c>
      <c r="O76" s="15">
        <f t="shared" si="4"/>
        <v>1554960</v>
      </c>
      <c r="Q76" s="1"/>
      <c r="R76" s="1"/>
      <c r="S76" s="1"/>
      <c r="T76" s="1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2" customFormat="1" ht="24.75">
      <c r="A77" s="40"/>
      <c r="B77" s="16">
        <v>69</v>
      </c>
      <c r="C77" s="17" t="s">
        <v>71</v>
      </c>
      <c r="D77" s="18"/>
      <c r="E77" s="14"/>
      <c r="F77" s="18">
        <v>1</v>
      </c>
      <c r="G77" s="14"/>
      <c r="H77" s="14"/>
      <c r="I77" s="14">
        <v>495960</v>
      </c>
      <c r="J77" s="18"/>
      <c r="K77" s="14"/>
      <c r="L77" s="14"/>
      <c r="M77" s="15"/>
      <c r="N77" s="15">
        <f t="shared" si="5"/>
        <v>1</v>
      </c>
      <c r="O77" s="15">
        <f t="shared" si="4"/>
        <v>495960</v>
      </c>
      <c r="Q77" s="1"/>
      <c r="R77" s="1"/>
      <c r="S77" s="1"/>
      <c r="T77" s="1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2" customFormat="1" ht="24.75">
      <c r="A78" s="40"/>
      <c r="B78" s="16">
        <v>70</v>
      </c>
      <c r="C78" s="17" t="s">
        <v>72</v>
      </c>
      <c r="D78" s="18"/>
      <c r="E78" s="14"/>
      <c r="F78" s="18"/>
      <c r="G78" s="14"/>
      <c r="H78" s="14"/>
      <c r="I78" s="14"/>
      <c r="J78" s="18"/>
      <c r="K78" s="14"/>
      <c r="L78" s="14"/>
      <c r="M78" s="15"/>
      <c r="N78" s="15">
        <f t="shared" si="5"/>
        <v>0</v>
      </c>
      <c r="O78" s="15">
        <f t="shared" si="4"/>
        <v>0</v>
      </c>
      <c r="Q78" s="1"/>
      <c r="R78" s="1"/>
      <c r="S78" s="1"/>
      <c r="T78" s="1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2" customFormat="1" ht="24.75">
      <c r="A79" s="40"/>
      <c r="B79" s="16">
        <v>71</v>
      </c>
      <c r="C79" s="17" t="s">
        <v>73</v>
      </c>
      <c r="D79" s="18"/>
      <c r="E79" s="14"/>
      <c r="F79" s="18">
        <v>7</v>
      </c>
      <c r="G79" s="14"/>
      <c r="H79" s="14"/>
      <c r="I79" s="14">
        <v>3906090</v>
      </c>
      <c r="J79" s="18"/>
      <c r="K79" s="14"/>
      <c r="L79" s="14"/>
      <c r="M79" s="15"/>
      <c r="N79" s="15">
        <f t="shared" si="5"/>
        <v>7</v>
      </c>
      <c r="O79" s="15">
        <f t="shared" si="4"/>
        <v>3906090</v>
      </c>
      <c r="Q79" s="1"/>
      <c r="R79" s="1"/>
      <c r="S79" s="1"/>
      <c r="T79" s="1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2" customFormat="1" ht="24.75">
      <c r="A80" s="40"/>
      <c r="B80" s="16">
        <v>72</v>
      </c>
      <c r="C80" s="17" t="s">
        <v>74</v>
      </c>
      <c r="D80" s="18"/>
      <c r="E80" s="14"/>
      <c r="F80" s="18"/>
      <c r="G80" s="14"/>
      <c r="H80" s="14"/>
      <c r="I80" s="14"/>
      <c r="J80" s="18"/>
      <c r="K80" s="14"/>
      <c r="L80" s="14"/>
      <c r="M80" s="15"/>
      <c r="N80" s="15">
        <f t="shared" si="5"/>
        <v>0</v>
      </c>
      <c r="O80" s="15">
        <f t="shared" si="4"/>
        <v>0</v>
      </c>
      <c r="Q80" s="1"/>
      <c r="R80" s="1"/>
      <c r="S80" s="1"/>
      <c r="T80" s="1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2" customFormat="1" ht="24.75">
      <c r="A81" s="40"/>
      <c r="B81" s="16">
        <v>73</v>
      </c>
      <c r="C81" s="17" t="s">
        <v>75</v>
      </c>
      <c r="D81" s="18"/>
      <c r="E81" s="14"/>
      <c r="F81" s="18">
        <v>11</v>
      </c>
      <c r="G81" s="14"/>
      <c r="H81" s="14"/>
      <c r="I81" s="14">
        <v>5744550</v>
      </c>
      <c r="J81" s="18"/>
      <c r="K81" s="14"/>
      <c r="L81" s="14"/>
      <c r="M81" s="15"/>
      <c r="N81" s="15">
        <f t="shared" si="5"/>
        <v>11</v>
      </c>
      <c r="O81" s="15">
        <f t="shared" si="4"/>
        <v>5744550</v>
      </c>
      <c r="Q81" s="1"/>
      <c r="R81" s="1"/>
      <c r="S81" s="1"/>
      <c r="T81" s="1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2" customFormat="1" ht="24.75">
      <c r="A82" s="40"/>
      <c r="B82" s="16">
        <v>74</v>
      </c>
      <c r="C82" s="17" t="s">
        <v>76</v>
      </c>
      <c r="D82" s="18"/>
      <c r="E82" s="14"/>
      <c r="F82" s="18">
        <v>11</v>
      </c>
      <c r="G82" s="14"/>
      <c r="H82" s="14"/>
      <c r="I82" s="14">
        <v>5317130</v>
      </c>
      <c r="J82" s="18"/>
      <c r="K82" s="14"/>
      <c r="L82" s="14"/>
      <c r="M82" s="15"/>
      <c r="N82" s="15">
        <f t="shared" si="5"/>
        <v>11</v>
      </c>
      <c r="O82" s="15">
        <f t="shared" si="4"/>
        <v>5317130</v>
      </c>
      <c r="Q82" s="1"/>
      <c r="R82" s="1"/>
      <c r="S82" s="1"/>
      <c r="T82" s="1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2" customFormat="1" ht="24.75">
      <c r="A83" s="40"/>
      <c r="B83" s="16">
        <v>75</v>
      </c>
      <c r="C83" s="17" t="s">
        <v>77</v>
      </c>
      <c r="D83" s="18"/>
      <c r="E83" s="14"/>
      <c r="F83" s="18">
        <v>4</v>
      </c>
      <c r="G83" s="14"/>
      <c r="H83" s="14"/>
      <c r="I83" s="14">
        <v>2115220</v>
      </c>
      <c r="J83" s="18"/>
      <c r="K83" s="14"/>
      <c r="L83" s="14"/>
      <c r="M83" s="15"/>
      <c r="N83" s="15">
        <f t="shared" si="5"/>
        <v>4</v>
      </c>
      <c r="O83" s="15">
        <f t="shared" si="4"/>
        <v>2115220</v>
      </c>
      <c r="Q83" s="1"/>
      <c r="R83" s="1"/>
      <c r="S83" s="1"/>
      <c r="T83" s="1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2" customFormat="1" ht="24.75">
      <c r="A84" s="40"/>
      <c r="B84" s="22">
        <v>76</v>
      </c>
      <c r="C84" s="23" t="s">
        <v>78</v>
      </c>
      <c r="D84" s="24">
        <v>1</v>
      </c>
      <c r="E84" s="24">
        <v>501600</v>
      </c>
      <c r="F84" s="24">
        <v>12</v>
      </c>
      <c r="G84" s="24"/>
      <c r="H84" s="24"/>
      <c r="I84" s="24">
        <v>6525040</v>
      </c>
      <c r="J84" s="24"/>
      <c r="K84" s="24"/>
      <c r="L84" s="24"/>
      <c r="M84" s="25"/>
      <c r="N84" s="24">
        <f t="shared" si="5"/>
        <v>13</v>
      </c>
      <c r="O84" s="25">
        <f t="shared" si="4"/>
        <v>7026640</v>
      </c>
      <c r="Q84" s="1"/>
      <c r="R84" s="1"/>
      <c r="S84" s="1"/>
      <c r="T84" s="1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2" customFormat="1" ht="25.5" customHeight="1" thickBot="1">
      <c r="A85" s="40"/>
      <c r="B85" s="235" t="s">
        <v>79</v>
      </c>
      <c r="C85" s="236"/>
      <c r="D85" s="19">
        <f aca="true" t="shared" si="6" ref="D85:O85">SUM(D9:D84)</f>
        <v>51</v>
      </c>
      <c r="E85" s="19">
        <f t="shared" si="6"/>
        <v>27226610</v>
      </c>
      <c r="F85" s="19">
        <f t="shared" si="6"/>
        <v>432</v>
      </c>
      <c r="G85" s="19">
        <f t="shared" si="6"/>
        <v>0</v>
      </c>
      <c r="H85" s="19">
        <f t="shared" si="6"/>
        <v>0</v>
      </c>
      <c r="I85" s="19">
        <f t="shared" si="6"/>
        <v>227563520</v>
      </c>
      <c r="J85" s="19">
        <f t="shared" si="6"/>
        <v>3</v>
      </c>
      <c r="K85" s="19">
        <f t="shared" si="6"/>
        <v>0</v>
      </c>
      <c r="L85" s="19">
        <f t="shared" si="6"/>
        <v>0</v>
      </c>
      <c r="M85" s="19">
        <f t="shared" si="6"/>
        <v>1498390</v>
      </c>
      <c r="N85" s="19">
        <f t="shared" si="6"/>
        <v>486</v>
      </c>
      <c r="O85" s="19">
        <f t="shared" si="6"/>
        <v>256288520</v>
      </c>
      <c r="Q85" s="1"/>
      <c r="R85" s="1"/>
      <c r="S85" s="1"/>
      <c r="T85" s="1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2" customFormat="1" ht="25.5" thickTop="1">
      <c r="A86" s="40"/>
      <c r="B86" s="3"/>
      <c r="C86" s="2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Q86" s="1"/>
      <c r="R86" s="1"/>
      <c r="S86" s="1"/>
      <c r="T86" s="1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</sheetData>
  <sheetProtection/>
  <mergeCells count="12">
    <mergeCell ref="J6:M6"/>
    <mergeCell ref="N5:N7"/>
    <mergeCell ref="B1:O1"/>
    <mergeCell ref="B2:O2"/>
    <mergeCell ref="B3:O3"/>
    <mergeCell ref="B85:C85"/>
    <mergeCell ref="B5:B7"/>
    <mergeCell ref="C5:C7"/>
    <mergeCell ref="D5:M5"/>
    <mergeCell ref="O5:O7"/>
    <mergeCell ref="D6:E6"/>
    <mergeCell ref="F6:I6"/>
  </mergeCells>
  <printOptions/>
  <pageMargins left="0" right="0" top="1" bottom="0.75" header="0.3" footer="0.3"/>
  <pageSetup horizontalDpi="600" verticalDpi="600" orientation="portrait" paperSize="9" scale="95" r:id="rId3"/>
  <headerFooter alignWithMargins="0">
    <oddHeader>&amp;R&amp;P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D1">
      <selection activeCell="D3" sqref="D3"/>
    </sheetView>
  </sheetViews>
  <sheetFormatPr defaultColWidth="9.00390625" defaultRowHeight="14.25"/>
  <cols>
    <col min="1" max="1" width="5.25390625" style="103" hidden="1" customWidth="1"/>
    <col min="2" max="2" width="2.125" style="103" hidden="1" customWidth="1"/>
    <col min="3" max="3" width="6.125" style="103" hidden="1" customWidth="1"/>
    <col min="4" max="4" width="15.125" style="105" customWidth="1"/>
    <col min="5" max="5" width="14.50390625" style="193" bestFit="1" customWidth="1"/>
    <col min="6" max="6" width="17.75390625" style="194" customWidth="1"/>
    <col min="7" max="7" width="10.25390625" style="194" hidden="1" customWidth="1"/>
    <col min="8" max="8" width="12.50390625" style="194" hidden="1" customWidth="1"/>
    <col min="9" max="9" width="11.625" style="194" hidden="1" customWidth="1"/>
    <col min="10" max="10" width="10.25390625" style="194" hidden="1" customWidth="1"/>
    <col min="11" max="11" width="11.375" style="194" hidden="1" customWidth="1"/>
    <col min="12" max="12" width="10.50390625" style="194" hidden="1" customWidth="1"/>
    <col min="13" max="13" width="10.25390625" style="194" hidden="1" customWidth="1"/>
    <col min="14" max="14" width="11.625" style="194" hidden="1" customWidth="1"/>
    <col min="15" max="15" width="10.25390625" style="194" hidden="1" customWidth="1"/>
    <col min="16" max="16" width="11.625" style="194" hidden="1" customWidth="1"/>
    <col min="17" max="17" width="10.25390625" style="194" hidden="1" customWidth="1"/>
    <col min="18" max="18" width="17.75390625" style="105" customWidth="1"/>
    <col min="19" max="19" width="0.875" style="195" hidden="1" customWidth="1"/>
    <col min="20" max="20" width="2.625" style="195" hidden="1" customWidth="1"/>
    <col min="21" max="22" width="15.75390625" style="196" customWidth="1"/>
    <col min="23" max="23" width="15.375" style="196" customWidth="1"/>
    <col min="24" max="24" width="29.50390625" style="196" customWidth="1"/>
    <col min="25" max="25" width="10.00390625" style="105" bestFit="1" customWidth="1"/>
    <col min="26" max="26" width="5.875" style="105" bestFit="1" customWidth="1"/>
    <col min="27" max="16384" width="9.00390625" style="105" customWidth="1"/>
  </cols>
  <sheetData>
    <row r="1" spans="1:24" ht="30.75" customHeight="1">
      <c r="A1" s="256" t="s">
        <v>89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4" ht="30.75" customHeight="1">
      <c r="A2" s="207"/>
      <c r="B2" s="207"/>
      <c r="C2" s="207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4" ht="16.5" customHeight="1">
      <c r="A3" s="106"/>
      <c r="B3" s="106"/>
      <c r="C3" s="106"/>
      <c r="D3" s="106"/>
      <c r="E3" s="107"/>
      <c r="F3" s="108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8"/>
      <c r="S3" s="109"/>
      <c r="T3" s="109"/>
      <c r="U3" s="110"/>
      <c r="V3" s="110"/>
      <c r="W3" s="110"/>
      <c r="X3" s="110"/>
    </row>
    <row r="4" spans="4:24" ht="21.75" customHeight="1" hidden="1">
      <c r="D4" s="103"/>
      <c r="E4" s="111"/>
      <c r="F4" s="112"/>
      <c r="G4" s="113" t="s">
        <v>108</v>
      </c>
      <c r="H4" s="113" t="s">
        <v>113</v>
      </c>
      <c r="I4" s="113" t="s">
        <v>109</v>
      </c>
      <c r="J4" s="113" t="s">
        <v>110</v>
      </c>
      <c r="K4" s="113"/>
      <c r="L4" s="113"/>
      <c r="M4" s="113"/>
      <c r="N4" s="113"/>
      <c r="O4" s="113"/>
      <c r="P4" s="113"/>
      <c r="Q4" s="114"/>
      <c r="R4" s="115"/>
      <c r="S4" s="116"/>
      <c r="T4" s="116"/>
      <c r="U4" s="257" t="s">
        <v>112</v>
      </c>
      <c r="V4" s="257" t="s">
        <v>116</v>
      </c>
      <c r="W4" s="259" t="s">
        <v>115</v>
      </c>
      <c r="X4" s="257" t="s">
        <v>111</v>
      </c>
    </row>
    <row r="5" spans="1:24" s="201" customFormat="1" ht="54.75" customHeight="1">
      <c r="A5" s="197" t="s">
        <v>80</v>
      </c>
      <c r="B5" s="254" t="s">
        <v>106</v>
      </c>
      <c r="C5" s="255"/>
      <c r="D5" s="197" t="s">
        <v>0</v>
      </c>
      <c r="E5" s="198" t="s">
        <v>118</v>
      </c>
      <c r="F5" s="199" t="s">
        <v>119</v>
      </c>
      <c r="G5" s="199" t="s">
        <v>1</v>
      </c>
      <c r="H5" s="199" t="s">
        <v>92</v>
      </c>
      <c r="I5" s="199" t="s">
        <v>1</v>
      </c>
      <c r="J5" s="199" t="s">
        <v>81</v>
      </c>
      <c r="K5" s="199" t="s">
        <v>82</v>
      </c>
      <c r="L5" s="199" t="s">
        <v>83</v>
      </c>
      <c r="M5" s="199" t="s">
        <v>84</v>
      </c>
      <c r="N5" s="199" t="s">
        <v>85</v>
      </c>
      <c r="O5" s="199" t="s">
        <v>86</v>
      </c>
      <c r="P5" s="199" t="s">
        <v>87</v>
      </c>
      <c r="Q5" s="199"/>
      <c r="R5" s="197" t="s">
        <v>120</v>
      </c>
      <c r="S5" s="200"/>
      <c r="T5" s="200"/>
      <c r="U5" s="258"/>
      <c r="V5" s="258"/>
      <c r="W5" s="260"/>
      <c r="X5" s="258"/>
    </row>
    <row r="6" spans="1:24" s="103" customFormat="1" ht="22.5" hidden="1">
      <c r="A6" s="102"/>
      <c r="B6" s="118"/>
      <c r="C6" s="119"/>
      <c r="D6" s="120" t="s">
        <v>88</v>
      </c>
      <c r="E6" s="121">
        <f>SUM(E8:E9)</f>
        <v>0</v>
      </c>
      <c r="F6" s="122">
        <f>E8</f>
        <v>0</v>
      </c>
      <c r="G6" s="123">
        <f>F6-G7</f>
        <v>0</v>
      </c>
      <c r="H6" s="123">
        <f>G6-H7</f>
        <v>0</v>
      </c>
      <c r="I6" s="123">
        <f aca="true" t="shared" si="0" ref="I6:Q6">H6-I7</f>
        <v>0</v>
      </c>
      <c r="J6" s="123">
        <f t="shared" si="0"/>
        <v>0</v>
      </c>
      <c r="K6" s="123">
        <f t="shared" si="0"/>
        <v>0</v>
      </c>
      <c r="L6" s="123">
        <f t="shared" si="0"/>
        <v>0</v>
      </c>
      <c r="M6" s="123">
        <f t="shared" si="0"/>
        <v>0</v>
      </c>
      <c r="N6" s="123">
        <f t="shared" si="0"/>
        <v>0</v>
      </c>
      <c r="O6" s="123">
        <f t="shared" si="0"/>
        <v>0</v>
      </c>
      <c r="P6" s="123">
        <f t="shared" si="0"/>
        <v>0</v>
      </c>
      <c r="Q6" s="123">
        <f t="shared" si="0"/>
        <v>0</v>
      </c>
      <c r="R6" s="123">
        <f>Q6-Q7</f>
        <v>0</v>
      </c>
      <c r="S6" s="124">
        <f>R6-R7</f>
        <v>0</v>
      </c>
      <c r="T6" s="125">
        <f>S6-S7</f>
        <v>0</v>
      </c>
      <c r="U6" s="126"/>
      <c r="V6" s="126"/>
      <c r="W6" s="126"/>
      <c r="X6" s="126"/>
    </row>
    <row r="7" spans="1:24" s="103" customFormat="1" ht="22.5" hidden="1">
      <c r="A7" s="127"/>
      <c r="B7" s="128"/>
      <c r="C7" s="129"/>
      <c r="D7" s="130"/>
      <c r="E7" s="131"/>
      <c r="F7" s="132"/>
      <c r="G7" s="133"/>
      <c r="H7" s="133"/>
      <c r="I7" s="134"/>
      <c r="J7" s="133"/>
      <c r="K7" s="133"/>
      <c r="L7" s="133"/>
      <c r="M7" s="133"/>
      <c r="N7" s="133"/>
      <c r="O7" s="133"/>
      <c r="P7" s="133"/>
      <c r="Q7" s="133"/>
      <c r="R7" s="133"/>
      <c r="S7" s="135"/>
      <c r="T7" s="135"/>
      <c r="U7" s="136"/>
      <c r="V7" s="136"/>
      <c r="W7" s="136"/>
      <c r="X7" s="136"/>
    </row>
    <row r="8" spans="1:24" s="103" customFormat="1" ht="22.5" hidden="1">
      <c r="A8" s="102"/>
      <c r="B8" s="118"/>
      <c r="C8" s="119"/>
      <c r="D8" s="139"/>
      <c r="E8" s="140"/>
      <c r="F8" s="141"/>
      <c r="G8" s="137"/>
      <c r="H8" s="137"/>
      <c r="I8" s="137"/>
      <c r="J8" s="137"/>
      <c r="K8" s="137"/>
      <c r="L8" s="137"/>
      <c r="M8" s="137"/>
      <c r="N8" s="137"/>
      <c r="O8" s="142"/>
      <c r="P8" s="137"/>
      <c r="Q8" s="137"/>
      <c r="R8" s="143"/>
      <c r="S8" s="144"/>
      <c r="T8" s="144"/>
      <c r="U8" s="145"/>
      <c r="V8" s="145"/>
      <c r="W8" s="145"/>
      <c r="X8" s="145"/>
    </row>
    <row r="9" spans="1:24" s="103" customFormat="1" ht="24.75" customHeight="1" hidden="1">
      <c r="A9" s="146"/>
      <c r="B9" s="147"/>
      <c r="C9" s="148"/>
      <c r="D9" s="149"/>
      <c r="E9" s="150"/>
      <c r="F9" s="151"/>
      <c r="G9" s="152"/>
      <c r="H9" s="152"/>
      <c r="I9" s="137"/>
      <c r="J9" s="152"/>
      <c r="K9" s="152"/>
      <c r="L9" s="152"/>
      <c r="M9" s="152"/>
      <c r="N9" s="152"/>
      <c r="O9" s="138"/>
      <c r="P9" s="152"/>
      <c r="Q9" s="152"/>
      <c r="R9" s="153"/>
      <c r="S9" s="144"/>
      <c r="T9" s="144"/>
      <c r="U9" s="145"/>
      <c r="V9" s="145"/>
      <c r="W9" s="145"/>
      <c r="X9" s="145"/>
    </row>
    <row r="10" spans="1:24" ht="33.75" customHeight="1">
      <c r="A10" s="154"/>
      <c r="B10" s="155"/>
      <c r="C10" s="156"/>
      <c r="D10" s="157"/>
      <c r="E10" s="158"/>
      <c r="F10" s="159"/>
      <c r="G10" s="159"/>
      <c r="H10" s="159"/>
      <c r="I10" s="15"/>
      <c r="J10" s="159"/>
      <c r="K10" s="159"/>
      <c r="L10" s="159"/>
      <c r="M10" s="159"/>
      <c r="N10" s="159"/>
      <c r="O10" s="159"/>
      <c r="P10" s="159"/>
      <c r="Q10" s="159"/>
      <c r="R10" s="160"/>
      <c r="S10" s="161"/>
      <c r="T10" s="161"/>
      <c r="U10" s="162"/>
      <c r="V10" s="162"/>
      <c r="W10" s="162"/>
      <c r="X10" s="162"/>
    </row>
    <row r="11" spans="1:24" ht="24.75" hidden="1">
      <c r="A11" s="163"/>
      <c r="B11" s="164"/>
      <c r="C11" s="165"/>
      <c r="D11" s="166"/>
      <c r="E11" s="167"/>
      <c r="F11" s="168"/>
      <c r="G11" s="168"/>
      <c r="H11" s="168"/>
      <c r="I11" s="15"/>
      <c r="J11" s="168"/>
      <c r="K11" s="168"/>
      <c r="L11" s="168"/>
      <c r="M11" s="168"/>
      <c r="N11" s="168"/>
      <c r="O11" s="168"/>
      <c r="P11" s="168"/>
      <c r="Q11" s="168"/>
      <c r="R11" s="169"/>
      <c r="S11" s="170"/>
      <c r="T11" s="170"/>
      <c r="U11" s="171"/>
      <c r="V11" s="171"/>
      <c r="W11" s="171"/>
      <c r="X11" s="171"/>
    </row>
    <row r="12" spans="1:24" ht="24.75" hidden="1">
      <c r="A12" s="163"/>
      <c r="B12" s="164"/>
      <c r="C12" s="165"/>
      <c r="D12" s="166"/>
      <c r="E12" s="167"/>
      <c r="F12" s="168"/>
      <c r="G12" s="168"/>
      <c r="H12" s="168"/>
      <c r="I12" s="15"/>
      <c r="J12" s="168"/>
      <c r="K12" s="168"/>
      <c r="L12" s="168"/>
      <c r="M12" s="168"/>
      <c r="N12" s="168"/>
      <c r="O12" s="168"/>
      <c r="P12" s="168"/>
      <c r="Q12" s="168"/>
      <c r="R12" s="169"/>
      <c r="S12" s="170"/>
      <c r="T12" s="170"/>
      <c r="U12" s="171"/>
      <c r="V12" s="171"/>
      <c r="W12" s="171"/>
      <c r="X12" s="171"/>
    </row>
    <row r="13" spans="1:24" ht="24.75" hidden="1">
      <c r="A13" s="163"/>
      <c r="B13" s="164"/>
      <c r="C13" s="165"/>
      <c r="D13" s="166"/>
      <c r="E13" s="167"/>
      <c r="F13" s="168"/>
      <c r="G13" s="168"/>
      <c r="H13" s="168"/>
      <c r="I13" s="15"/>
      <c r="J13" s="168"/>
      <c r="K13" s="168"/>
      <c r="L13" s="168"/>
      <c r="M13" s="168"/>
      <c r="N13" s="168"/>
      <c r="O13" s="168"/>
      <c r="P13" s="168"/>
      <c r="Q13" s="168"/>
      <c r="R13" s="169"/>
      <c r="S13" s="170"/>
      <c r="T13" s="170"/>
      <c r="U13" s="171"/>
      <c r="V13" s="171"/>
      <c r="W13" s="171"/>
      <c r="X13" s="171"/>
    </row>
    <row r="14" spans="1:24" ht="24.75" hidden="1">
      <c r="A14" s="163"/>
      <c r="B14" s="164"/>
      <c r="C14" s="165"/>
      <c r="D14" s="166"/>
      <c r="E14" s="167"/>
      <c r="F14" s="168"/>
      <c r="G14" s="168"/>
      <c r="H14" s="168"/>
      <c r="I14" s="15"/>
      <c r="J14" s="168"/>
      <c r="K14" s="168"/>
      <c r="L14" s="168"/>
      <c r="M14" s="168"/>
      <c r="N14" s="168"/>
      <c r="O14" s="168"/>
      <c r="P14" s="168"/>
      <c r="Q14" s="168"/>
      <c r="R14" s="169"/>
      <c r="S14" s="170"/>
      <c r="T14" s="170"/>
      <c r="U14" s="171"/>
      <c r="V14" s="171"/>
      <c r="W14" s="171"/>
      <c r="X14" s="171"/>
    </row>
    <row r="15" spans="1:24" ht="24.75" hidden="1">
      <c r="A15" s="163"/>
      <c r="B15" s="164"/>
      <c r="C15" s="165"/>
      <c r="D15" s="166"/>
      <c r="E15" s="167"/>
      <c r="F15" s="168"/>
      <c r="G15" s="168"/>
      <c r="H15" s="168"/>
      <c r="I15" s="15"/>
      <c r="J15" s="168"/>
      <c r="K15" s="168"/>
      <c r="L15" s="168"/>
      <c r="M15" s="168"/>
      <c r="N15" s="168"/>
      <c r="O15" s="168"/>
      <c r="P15" s="168"/>
      <c r="Q15" s="168"/>
      <c r="R15" s="169"/>
      <c r="S15" s="170"/>
      <c r="T15" s="170"/>
      <c r="U15" s="171"/>
      <c r="V15" s="171"/>
      <c r="W15" s="171"/>
      <c r="X15" s="171"/>
    </row>
    <row r="16" spans="1:24" ht="24.75" hidden="1">
      <c r="A16" s="163"/>
      <c r="B16" s="164"/>
      <c r="C16" s="165"/>
      <c r="D16" s="166"/>
      <c r="E16" s="167"/>
      <c r="F16" s="168"/>
      <c r="G16" s="168"/>
      <c r="H16" s="168"/>
      <c r="I16" s="15"/>
      <c r="J16" s="168"/>
      <c r="K16" s="168"/>
      <c r="L16" s="168"/>
      <c r="M16" s="168"/>
      <c r="N16" s="168"/>
      <c r="O16" s="168"/>
      <c r="P16" s="168"/>
      <c r="Q16" s="168"/>
      <c r="R16" s="169"/>
      <c r="S16" s="170"/>
      <c r="T16" s="170"/>
      <c r="U16" s="171"/>
      <c r="V16" s="171"/>
      <c r="W16" s="171"/>
      <c r="X16" s="171"/>
    </row>
    <row r="17" spans="1:24" ht="24.75" hidden="1">
      <c r="A17" s="163"/>
      <c r="B17" s="164"/>
      <c r="C17" s="165"/>
      <c r="D17" s="166"/>
      <c r="E17" s="167"/>
      <c r="F17" s="168"/>
      <c r="G17" s="168"/>
      <c r="H17" s="168"/>
      <c r="I17" s="15"/>
      <c r="J17" s="168"/>
      <c r="K17" s="168"/>
      <c r="L17" s="168"/>
      <c r="M17" s="168"/>
      <c r="N17" s="168"/>
      <c r="O17" s="168"/>
      <c r="P17" s="168"/>
      <c r="Q17" s="168"/>
      <c r="R17" s="169"/>
      <c r="S17" s="170"/>
      <c r="T17" s="170"/>
      <c r="U17" s="171"/>
      <c r="V17" s="171"/>
      <c r="W17" s="171"/>
      <c r="X17" s="171"/>
    </row>
    <row r="18" spans="1:24" ht="24.75" hidden="1">
      <c r="A18" s="163"/>
      <c r="B18" s="164"/>
      <c r="C18" s="165"/>
      <c r="D18" s="166"/>
      <c r="E18" s="167"/>
      <c r="F18" s="168"/>
      <c r="G18" s="168"/>
      <c r="H18" s="168"/>
      <c r="I18" s="15"/>
      <c r="J18" s="168"/>
      <c r="K18" s="168"/>
      <c r="L18" s="168"/>
      <c r="M18" s="168"/>
      <c r="N18" s="168"/>
      <c r="O18" s="168"/>
      <c r="P18" s="168"/>
      <c r="Q18" s="168"/>
      <c r="R18" s="169"/>
      <c r="S18" s="170"/>
      <c r="T18" s="170"/>
      <c r="U18" s="171"/>
      <c r="V18" s="171"/>
      <c r="W18" s="171"/>
      <c r="X18" s="171"/>
    </row>
    <row r="19" spans="1:24" s="104" customFormat="1" ht="24.75" hidden="1">
      <c r="A19" s="163"/>
      <c r="B19" s="164"/>
      <c r="C19" s="165"/>
      <c r="D19" s="166"/>
      <c r="E19" s="167"/>
      <c r="F19" s="168"/>
      <c r="G19" s="168"/>
      <c r="H19" s="168"/>
      <c r="I19" s="15"/>
      <c r="J19" s="168"/>
      <c r="K19" s="168"/>
      <c r="L19" s="168"/>
      <c r="M19" s="168"/>
      <c r="N19" s="168"/>
      <c r="O19" s="168"/>
      <c r="P19" s="168"/>
      <c r="Q19" s="168"/>
      <c r="R19" s="169"/>
      <c r="S19" s="170"/>
      <c r="T19" s="170"/>
      <c r="U19" s="171"/>
      <c r="V19" s="171"/>
      <c r="W19" s="171"/>
      <c r="X19" s="171"/>
    </row>
    <row r="20" spans="1:24" s="104" customFormat="1" ht="24.75" hidden="1">
      <c r="A20" s="163"/>
      <c r="B20" s="164"/>
      <c r="C20" s="165"/>
      <c r="D20" s="166"/>
      <c r="E20" s="167"/>
      <c r="F20" s="168"/>
      <c r="G20" s="168"/>
      <c r="H20" s="168"/>
      <c r="I20" s="15"/>
      <c r="J20" s="168"/>
      <c r="K20" s="168"/>
      <c r="L20" s="168"/>
      <c r="M20" s="168"/>
      <c r="N20" s="168"/>
      <c r="O20" s="168"/>
      <c r="P20" s="168"/>
      <c r="Q20" s="168"/>
      <c r="R20" s="169"/>
      <c r="S20" s="170"/>
      <c r="T20" s="170"/>
      <c r="U20" s="171"/>
      <c r="V20" s="171"/>
      <c r="W20" s="171"/>
      <c r="X20" s="171"/>
    </row>
    <row r="21" spans="1:24" s="104" customFormat="1" ht="24.75" hidden="1">
      <c r="A21" s="163"/>
      <c r="B21" s="164"/>
      <c r="C21" s="165"/>
      <c r="D21" s="166"/>
      <c r="E21" s="167"/>
      <c r="F21" s="168"/>
      <c r="G21" s="168"/>
      <c r="H21" s="168"/>
      <c r="I21" s="15"/>
      <c r="J21" s="168"/>
      <c r="K21" s="168"/>
      <c r="L21" s="168"/>
      <c r="M21" s="168"/>
      <c r="N21" s="168"/>
      <c r="O21" s="168"/>
      <c r="P21" s="168"/>
      <c r="Q21" s="168"/>
      <c r="R21" s="169"/>
      <c r="S21" s="170"/>
      <c r="T21" s="170"/>
      <c r="U21" s="171"/>
      <c r="V21" s="171"/>
      <c r="W21" s="171"/>
      <c r="X21" s="171"/>
    </row>
    <row r="22" spans="1:24" s="104" customFormat="1" ht="24.75" hidden="1">
      <c r="A22" s="163"/>
      <c r="B22" s="164"/>
      <c r="C22" s="165"/>
      <c r="D22" s="166"/>
      <c r="E22" s="167"/>
      <c r="F22" s="168"/>
      <c r="G22" s="168"/>
      <c r="H22" s="168"/>
      <c r="I22" s="15"/>
      <c r="J22" s="168"/>
      <c r="K22" s="168"/>
      <c r="L22" s="168"/>
      <c r="M22" s="168"/>
      <c r="N22" s="168"/>
      <c r="O22" s="168"/>
      <c r="P22" s="168"/>
      <c r="Q22" s="168"/>
      <c r="R22" s="169"/>
      <c r="S22" s="170"/>
      <c r="T22" s="170"/>
      <c r="U22" s="171"/>
      <c r="V22" s="171"/>
      <c r="W22" s="171"/>
      <c r="X22" s="171"/>
    </row>
    <row r="23" spans="1:24" s="104" customFormat="1" ht="24.75" hidden="1">
      <c r="A23" s="163"/>
      <c r="B23" s="164"/>
      <c r="C23" s="165"/>
      <c r="D23" s="166"/>
      <c r="E23" s="167"/>
      <c r="F23" s="168"/>
      <c r="G23" s="168"/>
      <c r="H23" s="168"/>
      <c r="I23" s="15"/>
      <c r="J23" s="168"/>
      <c r="K23" s="168"/>
      <c r="L23" s="168"/>
      <c r="M23" s="168"/>
      <c r="N23" s="168"/>
      <c r="O23" s="168"/>
      <c r="P23" s="168"/>
      <c r="Q23" s="168"/>
      <c r="R23" s="169"/>
      <c r="S23" s="170"/>
      <c r="T23" s="170"/>
      <c r="U23" s="171"/>
      <c r="V23" s="171"/>
      <c r="W23" s="171"/>
      <c r="X23" s="171"/>
    </row>
    <row r="24" spans="1:24" s="104" customFormat="1" ht="24.75" hidden="1">
      <c r="A24" s="163"/>
      <c r="B24" s="164"/>
      <c r="C24" s="165"/>
      <c r="D24" s="166"/>
      <c r="E24" s="167"/>
      <c r="F24" s="168"/>
      <c r="G24" s="168"/>
      <c r="H24" s="168"/>
      <c r="I24" s="15"/>
      <c r="J24" s="168"/>
      <c r="K24" s="168"/>
      <c r="L24" s="168"/>
      <c r="M24" s="168"/>
      <c r="N24" s="168"/>
      <c r="O24" s="168"/>
      <c r="P24" s="168"/>
      <c r="Q24" s="168"/>
      <c r="R24" s="169"/>
      <c r="S24" s="170"/>
      <c r="T24" s="170"/>
      <c r="U24" s="171"/>
      <c r="V24" s="171"/>
      <c r="W24" s="171"/>
      <c r="X24" s="171"/>
    </row>
    <row r="25" spans="1:24" s="104" customFormat="1" ht="24.75" hidden="1">
      <c r="A25" s="163"/>
      <c r="B25" s="164"/>
      <c r="C25" s="165"/>
      <c r="D25" s="166"/>
      <c r="E25" s="167"/>
      <c r="F25" s="168"/>
      <c r="G25" s="168"/>
      <c r="H25" s="168"/>
      <c r="I25" s="15"/>
      <c r="J25" s="168"/>
      <c r="K25" s="168"/>
      <c r="L25" s="168"/>
      <c r="M25" s="168"/>
      <c r="N25" s="168"/>
      <c r="O25" s="168"/>
      <c r="P25" s="168"/>
      <c r="Q25" s="168"/>
      <c r="R25" s="169"/>
      <c r="S25" s="170"/>
      <c r="T25" s="170"/>
      <c r="U25" s="171"/>
      <c r="V25" s="171"/>
      <c r="W25" s="171"/>
      <c r="X25" s="171"/>
    </row>
    <row r="26" spans="1:24" s="104" customFormat="1" ht="24.75" hidden="1">
      <c r="A26" s="163"/>
      <c r="B26" s="164"/>
      <c r="C26" s="165"/>
      <c r="D26" s="166"/>
      <c r="E26" s="167"/>
      <c r="F26" s="168"/>
      <c r="G26" s="168"/>
      <c r="H26" s="168"/>
      <c r="I26" s="15"/>
      <c r="J26" s="168"/>
      <c r="K26" s="168"/>
      <c r="L26" s="168"/>
      <c r="M26" s="168"/>
      <c r="N26" s="168"/>
      <c r="O26" s="168"/>
      <c r="P26" s="168"/>
      <c r="Q26" s="168"/>
      <c r="R26" s="169"/>
      <c r="S26" s="170"/>
      <c r="T26" s="170"/>
      <c r="U26" s="171"/>
      <c r="V26" s="171"/>
      <c r="W26" s="171"/>
      <c r="X26" s="171"/>
    </row>
    <row r="27" spans="1:24" s="104" customFormat="1" ht="24.75" hidden="1">
      <c r="A27" s="163"/>
      <c r="B27" s="164"/>
      <c r="C27" s="165"/>
      <c r="D27" s="166"/>
      <c r="E27" s="167"/>
      <c r="F27" s="168"/>
      <c r="G27" s="168"/>
      <c r="H27" s="168"/>
      <c r="I27" s="15"/>
      <c r="J27" s="168"/>
      <c r="K27" s="168"/>
      <c r="L27" s="168"/>
      <c r="M27" s="168"/>
      <c r="N27" s="168"/>
      <c r="O27" s="168"/>
      <c r="P27" s="168"/>
      <c r="Q27" s="168"/>
      <c r="R27" s="169"/>
      <c r="S27" s="170"/>
      <c r="T27" s="170"/>
      <c r="U27" s="171"/>
      <c r="V27" s="171"/>
      <c r="W27" s="171"/>
      <c r="X27" s="171"/>
    </row>
    <row r="28" spans="1:24" s="104" customFormat="1" ht="24.75" hidden="1">
      <c r="A28" s="163"/>
      <c r="B28" s="164"/>
      <c r="C28" s="165"/>
      <c r="D28" s="166"/>
      <c r="E28" s="167"/>
      <c r="F28" s="168"/>
      <c r="G28" s="168"/>
      <c r="H28" s="168"/>
      <c r="I28" s="15"/>
      <c r="J28" s="168"/>
      <c r="K28" s="168"/>
      <c r="L28" s="168"/>
      <c r="M28" s="168"/>
      <c r="N28" s="168"/>
      <c r="O28" s="168"/>
      <c r="P28" s="168"/>
      <c r="Q28" s="168"/>
      <c r="R28" s="169"/>
      <c r="S28" s="170"/>
      <c r="T28" s="170"/>
      <c r="U28" s="171"/>
      <c r="V28" s="171"/>
      <c r="W28" s="171"/>
      <c r="X28" s="171"/>
    </row>
    <row r="29" spans="1:24" s="104" customFormat="1" ht="24.75" hidden="1">
      <c r="A29" s="163"/>
      <c r="B29" s="164"/>
      <c r="C29" s="165"/>
      <c r="D29" s="166"/>
      <c r="E29" s="167"/>
      <c r="F29" s="168"/>
      <c r="G29" s="168"/>
      <c r="H29" s="168"/>
      <c r="I29" s="15"/>
      <c r="J29" s="168"/>
      <c r="K29" s="168"/>
      <c r="L29" s="168"/>
      <c r="M29" s="168"/>
      <c r="N29" s="168"/>
      <c r="O29" s="168"/>
      <c r="P29" s="168"/>
      <c r="Q29" s="168"/>
      <c r="R29" s="169"/>
      <c r="S29" s="170"/>
      <c r="T29" s="170"/>
      <c r="U29" s="171"/>
      <c r="V29" s="171"/>
      <c r="W29" s="171"/>
      <c r="X29" s="171"/>
    </row>
    <row r="30" spans="1:24" s="104" customFormat="1" ht="24.75" hidden="1">
      <c r="A30" s="163"/>
      <c r="B30" s="164"/>
      <c r="C30" s="165"/>
      <c r="D30" s="166"/>
      <c r="E30" s="167"/>
      <c r="F30" s="168"/>
      <c r="G30" s="168"/>
      <c r="H30" s="168"/>
      <c r="I30" s="15"/>
      <c r="J30" s="168"/>
      <c r="K30" s="168"/>
      <c r="L30" s="168"/>
      <c r="M30" s="168"/>
      <c r="N30" s="168"/>
      <c r="O30" s="168"/>
      <c r="P30" s="168"/>
      <c r="Q30" s="168"/>
      <c r="R30" s="169"/>
      <c r="S30" s="170"/>
      <c r="T30" s="170"/>
      <c r="U30" s="171"/>
      <c r="V30" s="171"/>
      <c r="W30" s="171"/>
      <c r="X30" s="171"/>
    </row>
    <row r="31" spans="1:24" s="104" customFormat="1" ht="24.75" hidden="1">
      <c r="A31" s="163"/>
      <c r="B31" s="164"/>
      <c r="C31" s="165"/>
      <c r="D31" s="166"/>
      <c r="E31" s="167"/>
      <c r="F31" s="168"/>
      <c r="G31" s="168"/>
      <c r="H31" s="168"/>
      <c r="I31" s="15"/>
      <c r="J31" s="168"/>
      <c r="K31" s="168"/>
      <c r="L31" s="168"/>
      <c r="M31" s="168"/>
      <c r="N31" s="168"/>
      <c r="O31" s="168"/>
      <c r="P31" s="168"/>
      <c r="Q31" s="168"/>
      <c r="R31" s="169"/>
      <c r="S31" s="170"/>
      <c r="T31" s="170"/>
      <c r="U31" s="171"/>
      <c r="V31" s="171"/>
      <c r="W31" s="171"/>
      <c r="X31" s="171"/>
    </row>
    <row r="32" spans="1:24" s="178" customFormat="1" ht="24.75" hidden="1">
      <c r="A32" s="172"/>
      <c r="B32" s="173"/>
      <c r="C32" s="174"/>
      <c r="D32" s="175"/>
      <c r="E32" s="176"/>
      <c r="F32" s="177"/>
      <c r="G32" s="177"/>
      <c r="H32" s="177"/>
      <c r="I32" s="99"/>
      <c r="J32" s="177"/>
      <c r="K32" s="177"/>
      <c r="L32" s="177"/>
      <c r="M32" s="177"/>
      <c r="N32" s="177"/>
      <c r="O32" s="177"/>
      <c r="P32" s="177"/>
      <c r="Q32" s="177"/>
      <c r="R32" s="169"/>
      <c r="S32" s="171"/>
      <c r="T32" s="171"/>
      <c r="U32" s="171"/>
      <c r="V32" s="171"/>
      <c r="W32" s="171"/>
      <c r="X32" s="171"/>
    </row>
    <row r="33" spans="1:24" s="104" customFormat="1" ht="24.75" hidden="1">
      <c r="A33" s="163"/>
      <c r="B33" s="164"/>
      <c r="C33" s="165"/>
      <c r="D33" s="166"/>
      <c r="E33" s="167"/>
      <c r="F33" s="168"/>
      <c r="G33" s="168"/>
      <c r="H33" s="168"/>
      <c r="I33" s="15"/>
      <c r="J33" s="168"/>
      <c r="K33" s="168"/>
      <c r="L33" s="168"/>
      <c r="M33" s="168"/>
      <c r="N33" s="168"/>
      <c r="O33" s="168"/>
      <c r="P33" s="168"/>
      <c r="Q33" s="168"/>
      <c r="R33" s="169"/>
      <c r="S33" s="170"/>
      <c r="T33" s="170"/>
      <c r="U33" s="171"/>
      <c r="V33" s="171"/>
      <c r="W33" s="171"/>
      <c r="X33" s="171"/>
    </row>
    <row r="34" spans="1:24" s="104" customFormat="1" ht="24.75" hidden="1">
      <c r="A34" s="163"/>
      <c r="B34" s="164"/>
      <c r="C34" s="165"/>
      <c r="D34" s="166"/>
      <c r="E34" s="167"/>
      <c r="F34" s="168"/>
      <c r="G34" s="168"/>
      <c r="H34" s="168"/>
      <c r="I34" s="15"/>
      <c r="J34" s="168"/>
      <c r="K34" s="168"/>
      <c r="L34" s="168"/>
      <c r="M34" s="168"/>
      <c r="N34" s="168"/>
      <c r="O34" s="168"/>
      <c r="P34" s="168"/>
      <c r="Q34" s="168"/>
      <c r="R34" s="169"/>
      <c r="S34" s="170"/>
      <c r="T34" s="170"/>
      <c r="U34" s="171"/>
      <c r="V34" s="171"/>
      <c r="W34" s="171"/>
      <c r="X34" s="171"/>
    </row>
    <row r="35" spans="1:24" s="104" customFormat="1" ht="24.75" hidden="1">
      <c r="A35" s="163"/>
      <c r="B35" s="164"/>
      <c r="C35" s="165"/>
      <c r="D35" s="166"/>
      <c r="E35" s="167"/>
      <c r="F35" s="168"/>
      <c r="G35" s="168"/>
      <c r="H35" s="168"/>
      <c r="I35" s="15"/>
      <c r="J35" s="168"/>
      <c r="K35" s="168"/>
      <c r="L35" s="168"/>
      <c r="M35" s="168"/>
      <c r="N35" s="168"/>
      <c r="O35" s="168"/>
      <c r="P35" s="168"/>
      <c r="Q35" s="168"/>
      <c r="R35" s="169"/>
      <c r="S35" s="170"/>
      <c r="T35" s="170"/>
      <c r="U35" s="171"/>
      <c r="V35" s="171"/>
      <c r="W35" s="171"/>
      <c r="X35" s="171"/>
    </row>
    <row r="36" spans="1:24" s="104" customFormat="1" ht="24.75" hidden="1">
      <c r="A36" s="163"/>
      <c r="B36" s="164"/>
      <c r="C36" s="165"/>
      <c r="D36" s="166"/>
      <c r="E36" s="167"/>
      <c r="F36" s="168"/>
      <c r="G36" s="168"/>
      <c r="H36" s="168"/>
      <c r="I36" s="15"/>
      <c r="J36" s="168"/>
      <c r="K36" s="168"/>
      <c r="L36" s="168"/>
      <c r="M36" s="168"/>
      <c r="N36" s="168"/>
      <c r="O36" s="168"/>
      <c r="P36" s="168"/>
      <c r="Q36" s="168"/>
      <c r="R36" s="169"/>
      <c r="S36" s="170"/>
      <c r="T36" s="170"/>
      <c r="U36" s="171"/>
      <c r="V36" s="171"/>
      <c r="W36" s="171"/>
      <c r="X36" s="171"/>
    </row>
    <row r="37" spans="1:24" s="104" customFormat="1" ht="24.75" hidden="1">
      <c r="A37" s="163"/>
      <c r="B37" s="164"/>
      <c r="C37" s="165"/>
      <c r="D37" s="166"/>
      <c r="E37" s="167"/>
      <c r="F37" s="168"/>
      <c r="G37" s="168"/>
      <c r="H37" s="168"/>
      <c r="I37" s="15"/>
      <c r="J37" s="168"/>
      <c r="K37" s="168"/>
      <c r="L37" s="168"/>
      <c r="M37" s="168"/>
      <c r="N37" s="168"/>
      <c r="O37" s="168"/>
      <c r="P37" s="168"/>
      <c r="Q37" s="168"/>
      <c r="R37" s="169"/>
      <c r="S37" s="170"/>
      <c r="T37" s="170"/>
      <c r="U37" s="171"/>
      <c r="V37" s="171"/>
      <c r="W37" s="171"/>
      <c r="X37" s="171"/>
    </row>
    <row r="38" spans="1:24" s="104" customFormat="1" ht="24.75" hidden="1">
      <c r="A38" s="163"/>
      <c r="B38" s="164"/>
      <c r="C38" s="165"/>
      <c r="D38" s="166"/>
      <c r="E38" s="167"/>
      <c r="F38" s="168"/>
      <c r="G38" s="168"/>
      <c r="H38" s="168"/>
      <c r="I38" s="15"/>
      <c r="J38" s="168"/>
      <c r="K38" s="168"/>
      <c r="L38" s="168"/>
      <c r="M38" s="168"/>
      <c r="N38" s="168"/>
      <c r="O38" s="168"/>
      <c r="P38" s="168"/>
      <c r="Q38" s="168"/>
      <c r="R38" s="169"/>
      <c r="S38" s="170"/>
      <c r="T38" s="170"/>
      <c r="U38" s="171"/>
      <c r="V38" s="171"/>
      <c r="W38" s="171"/>
      <c r="X38" s="171"/>
    </row>
    <row r="39" spans="1:24" s="104" customFormat="1" ht="24.75" hidden="1">
      <c r="A39" s="163"/>
      <c r="B39" s="164"/>
      <c r="C39" s="165"/>
      <c r="D39" s="166"/>
      <c r="E39" s="167"/>
      <c r="F39" s="168"/>
      <c r="G39" s="168"/>
      <c r="H39" s="168"/>
      <c r="I39" s="15"/>
      <c r="J39" s="168"/>
      <c r="K39" s="168"/>
      <c r="L39" s="168"/>
      <c r="M39" s="168"/>
      <c r="N39" s="168"/>
      <c r="O39" s="168"/>
      <c r="P39" s="168"/>
      <c r="Q39" s="168"/>
      <c r="R39" s="169"/>
      <c r="S39" s="170"/>
      <c r="T39" s="170"/>
      <c r="U39" s="171"/>
      <c r="V39" s="171"/>
      <c r="W39" s="171"/>
      <c r="X39" s="171"/>
    </row>
    <row r="40" spans="1:24" s="104" customFormat="1" ht="24.75" hidden="1">
      <c r="A40" s="163"/>
      <c r="B40" s="164"/>
      <c r="C40" s="165"/>
      <c r="D40" s="166"/>
      <c r="E40" s="167"/>
      <c r="F40" s="168"/>
      <c r="G40" s="168"/>
      <c r="H40" s="168"/>
      <c r="I40" s="15"/>
      <c r="J40" s="168"/>
      <c r="K40" s="168"/>
      <c r="L40" s="168"/>
      <c r="M40" s="168"/>
      <c r="N40" s="168"/>
      <c r="O40" s="168"/>
      <c r="P40" s="168"/>
      <c r="Q40" s="168"/>
      <c r="R40" s="169"/>
      <c r="S40" s="170"/>
      <c r="T40" s="170"/>
      <c r="U40" s="171"/>
      <c r="V40" s="171"/>
      <c r="W40" s="171"/>
      <c r="X40" s="171"/>
    </row>
    <row r="41" spans="1:24" s="104" customFormat="1" ht="24.75" hidden="1">
      <c r="A41" s="163"/>
      <c r="B41" s="164"/>
      <c r="C41" s="165"/>
      <c r="D41" s="166"/>
      <c r="E41" s="167"/>
      <c r="F41" s="168"/>
      <c r="G41" s="168"/>
      <c r="H41" s="168"/>
      <c r="I41" s="15"/>
      <c r="J41" s="168"/>
      <c r="K41" s="168"/>
      <c r="L41" s="168"/>
      <c r="M41" s="168"/>
      <c r="N41" s="168"/>
      <c r="O41" s="168"/>
      <c r="P41" s="168"/>
      <c r="Q41" s="168"/>
      <c r="R41" s="169"/>
      <c r="S41" s="170"/>
      <c r="T41" s="170"/>
      <c r="U41" s="171"/>
      <c r="V41" s="171"/>
      <c r="W41" s="171"/>
      <c r="X41" s="171"/>
    </row>
    <row r="42" spans="1:24" s="104" customFormat="1" ht="24.75" hidden="1">
      <c r="A42" s="163"/>
      <c r="B42" s="164"/>
      <c r="C42" s="165"/>
      <c r="D42" s="166"/>
      <c r="E42" s="167"/>
      <c r="F42" s="168"/>
      <c r="G42" s="168"/>
      <c r="H42" s="168"/>
      <c r="I42" s="15"/>
      <c r="J42" s="168"/>
      <c r="K42" s="168"/>
      <c r="L42" s="168"/>
      <c r="M42" s="168"/>
      <c r="N42" s="168"/>
      <c r="O42" s="168"/>
      <c r="P42" s="168"/>
      <c r="Q42" s="168"/>
      <c r="R42" s="169"/>
      <c r="S42" s="170"/>
      <c r="T42" s="170"/>
      <c r="U42" s="171"/>
      <c r="V42" s="171"/>
      <c r="W42" s="171"/>
      <c r="X42" s="171"/>
    </row>
    <row r="43" spans="1:24" s="104" customFormat="1" ht="24.75" hidden="1">
      <c r="A43" s="163"/>
      <c r="B43" s="164"/>
      <c r="C43" s="165"/>
      <c r="D43" s="166"/>
      <c r="E43" s="167"/>
      <c r="F43" s="168"/>
      <c r="G43" s="168"/>
      <c r="H43" s="168"/>
      <c r="I43" s="15"/>
      <c r="J43" s="168"/>
      <c r="K43" s="168"/>
      <c r="L43" s="168"/>
      <c r="M43" s="168"/>
      <c r="N43" s="168"/>
      <c r="O43" s="168"/>
      <c r="P43" s="168"/>
      <c r="Q43" s="168"/>
      <c r="R43" s="169"/>
      <c r="S43" s="170"/>
      <c r="T43" s="170"/>
      <c r="U43" s="171"/>
      <c r="V43" s="171"/>
      <c r="W43" s="171"/>
      <c r="X43" s="171"/>
    </row>
    <row r="44" spans="1:24" s="104" customFormat="1" ht="24.75" hidden="1">
      <c r="A44" s="163"/>
      <c r="B44" s="164"/>
      <c r="C44" s="165"/>
      <c r="D44" s="166"/>
      <c r="E44" s="167"/>
      <c r="F44" s="168"/>
      <c r="G44" s="168"/>
      <c r="H44" s="168"/>
      <c r="I44" s="15"/>
      <c r="J44" s="168"/>
      <c r="K44" s="168"/>
      <c r="L44" s="168"/>
      <c r="M44" s="168"/>
      <c r="N44" s="168"/>
      <c r="O44" s="168"/>
      <c r="P44" s="168"/>
      <c r="Q44" s="168"/>
      <c r="R44" s="169"/>
      <c r="S44" s="170"/>
      <c r="T44" s="170"/>
      <c r="U44" s="171"/>
      <c r="V44" s="171"/>
      <c r="W44" s="171"/>
      <c r="X44" s="171"/>
    </row>
    <row r="45" spans="1:24" s="104" customFormat="1" ht="24.75" hidden="1">
      <c r="A45" s="163"/>
      <c r="B45" s="164"/>
      <c r="C45" s="165"/>
      <c r="D45" s="166"/>
      <c r="E45" s="167"/>
      <c r="F45" s="168"/>
      <c r="G45" s="168"/>
      <c r="H45" s="168"/>
      <c r="I45" s="15"/>
      <c r="J45" s="168"/>
      <c r="K45" s="168"/>
      <c r="L45" s="168"/>
      <c r="M45" s="168"/>
      <c r="N45" s="168"/>
      <c r="O45" s="168"/>
      <c r="P45" s="168"/>
      <c r="Q45" s="168"/>
      <c r="R45" s="169"/>
      <c r="S45" s="170"/>
      <c r="T45" s="170"/>
      <c r="U45" s="171"/>
      <c r="V45" s="171"/>
      <c r="W45" s="171"/>
      <c r="X45" s="171"/>
    </row>
    <row r="46" spans="1:24" s="104" customFormat="1" ht="24.75" hidden="1">
      <c r="A46" s="163"/>
      <c r="B46" s="164"/>
      <c r="C46" s="165"/>
      <c r="D46" s="166"/>
      <c r="E46" s="167"/>
      <c r="F46" s="168"/>
      <c r="G46" s="168"/>
      <c r="H46" s="168"/>
      <c r="I46" s="15"/>
      <c r="J46" s="168"/>
      <c r="K46" s="168"/>
      <c r="L46" s="168"/>
      <c r="M46" s="168"/>
      <c r="N46" s="168"/>
      <c r="O46" s="168"/>
      <c r="P46" s="168"/>
      <c r="Q46" s="168"/>
      <c r="R46" s="169"/>
      <c r="S46" s="170"/>
      <c r="T46" s="170"/>
      <c r="U46" s="171"/>
      <c r="V46" s="171"/>
      <c r="W46" s="171"/>
      <c r="X46" s="171"/>
    </row>
    <row r="47" spans="1:24" s="104" customFormat="1" ht="24.75" hidden="1">
      <c r="A47" s="163"/>
      <c r="B47" s="164"/>
      <c r="C47" s="165"/>
      <c r="D47" s="166"/>
      <c r="E47" s="167"/>
      <c r="F47" s="168"/>
      <c r="G47" s="168"/>
      <c r="H47" s="168"/>
      <c r="I47" s="15"/>
      <c r="J47" s="168"/>
      <c r="K47" s="168"/>
      <c r="L47" s="168"/>
      <c r="M47" s="168"/>
      <c r="N47" s="168"/>
      <c r="O47" s="168"/>
      <c r="P47" s="168"/>
      <c r="Q47" s="168"/>
      <c r="R47" s="169"/>
      <c r="S47" s="170"/>
      <c r="T47" s="170"/>
      <c r="U47" s="171"/>
      <c r="V47" s="171"/>
      <c r="W47" s="171"/>
      <c r="X47" s="171"/>
    </row>
    <row r="48" spans="1:24" s="104" customFormat="1" ht="24.75" hidden="1">
      <c r="A48" s="163"/>
      <c r="B48" s="164"/>
      <c r="C48" s="165"/>
      <c r="D48" s="166"/>
      <c r="E48" s="167"/>
      <c r="F48" s="168"/>
      <c r="G48" s="168"/>
      <c r="H48" s="168"/>
      <c r="I48" s="15"/>
      <c r="J48" s="168"/>
      <c r="K48" s="168"/>
      <c r="L48" s="168"/>
      <c r="M48" s="168"/>
      <c r="N48" s="168"/>
      <c r="O48" s="168"/>
      <c r="P48" s="168"/>
      <c r="Q48" s="168"/>
      <c r="R48" s="169"/>
      <c r="S48" s="170"/>
      <c r="T48" s="170"/>
      <c r="U48" s="171"/>
      <c r="V48" s="171"/>
      <c r="W48" s="171"/>
      <c r="X48" s="171"/>
    </row>
    <row r="49" spans="1:24" s="178" customFormat="1" ht="24.75" hidden="1">
      <c r="A49" s="172"/>
      <c r="B49" s="173"/>
      <c r="C49" s="174"/>
      <c r="D49" s="175"/>
      <c r="E49" s="176"/>
      <c r="F49" s="177"/>
      <c r="G49" s="177"/>
      <c r="H49" s="177"/>
      <c r="I49" s="99"/>
      <c r="J49" s="177"/>
      <c r="K49" s="177"/>
      <c r="L49" s="177"/>
      <c r="M49" s="177"/>
      <c r="N49" s="177"/>
      <c r="O49" s="177"/>
      <c r="P49" s="177"/>
      <c r="Q49" s="177"/>
      <c r="R49" s="169"/>
      <c r="S49" s="171"/>
      <c r="T49" s="171"/>
      <c r="U49" s="171"/>
      <c r="V49" s="171"/>
      <c r="W49" s="171"/>
      <c r="X49" s="171"/>
    </row>
    <row r="50" spans="1:24" s="104" customFormat="1" ht="24.75" hidden="1">
      <c r="A50" s="163"/>
      <c r="B50" s="164"/>
      <c r="C50" s="165"/>
      <c r="D50" s="166"/>
      <c r="E50" s="167"/>
      <c r="F50" s="168"/>
      <c r="G50" s="168"/>
      <c r="H50" s="168"/>
      <c r="I50" s="15"/>
      <c r="J50" s="168"/>
      <c r="K50" s="168"/>
      <c r="L50" s="168"/>
      <c r="M50" s="168"/>
      <c r="N50" s="168"/>
      <c r="O50" s="168"/>
      <c r="P50" s="168"/>
      <c r="Q50" s="168"/>
      <c r="R50" s="169"/>
      <c r="S50" s="170"/>
      <c r="T50" s="170"/>
      <c r="U50" s="171"/>
      <c r="V50" s="171"/>
      <c r="W50" s="171"/>
      <c r="X50" s="171"/>
    </row>
    <row r="51" spans="1:24" s="104" customFormat="1" ht="24.75" hidden="1">
      <c r="A51" s="163"/>
      <c r="B51" s="164"/>
      <c r="C51" s="165"/>
      <c r="D51" s="166"/>
      <c r="E51" s="167"/>
      <c r="F51" s="168"/>
      <c r="G51" s="168"/>
      <c r="H51" s="168"/>
      <c r="I51" s="15"/>
      <c r="J51" s="168"/>
      <c r="K51" s="168"/>
      <c r="L51" s="168"/>
      <c r="M51" s="168"/>
      <c r="N51" s="168"/>
      <c r="O51" s="168"/>
      <c r="P51" s="168"/>
      <c r="Q51" s="168"/>
      <c r="R51" s="169"/>
      <c r="S51" s="170"/>
      <c r="T51" s="170"/>
      <c r="U51" s="171"/>
      <c r="V51" s="171"/>
      <c r="W51" s="171"/>
      <c r="X51" s="171"/>
    </row>
    <row r="52" spans="1:24" s="104" customFormat="1" ht="24.75" hidden="1">
      <c r="A52" s="163"/>
      <c r="B52" s="164"/>
      <c r="C52" s="165"/>
      <c r="D52" s="166"/>
      <c r="E52" s="167"/>
      <c r="F52" s="168"/>
      <c r="G52" s="168"/>
      <c r="H52" s="168"/>
      <c r="I52" s="15"/>
      <c r="J52" s="168"/>
      <c r="K52" s="168"/>
      <c r="L52" s="168"/>
      <c r="M52" s="168"/>
      <c r="N52" s="168"/>
      <c r="O52" s="168"/>
      <c r="P52" s="168"/>
      <c r="Q52" s="168"/>
      <c r="R52" s="169"/>
      <c r="S52" s="170"/>
      <c r="T52" s="170"/>
      <c r="U52" s="171"/>
      <c r="V52" s="171"/>
      <c r="W52" s="171"/>
      <c r="X52" s="171"/>
    </row>
    <row r="53" spans="1:24" s="104" customFormat="1" ht="24.75" hidden="1">
      <c r="A53" s="163"/>
      <c r="B53" s="164"/>
      <c r="C53" s="165"/>
      <c r="D53" s="166"/>
      <c r="E53" s="167"/>
      <c r="F53" s="168"/>
      <c r="G53" s="168"/>
      <c r="H53" s="168"/>
      <c r="I53" s="15"/>
      <c r="J53" s="168"/>
      <c r="K53" s="168"/>
      <c r="L53" s="168"/>
      <c r="M53" s="168"/>
      <c r="N53" s="168"/>
      <c r="O53" s="168"/>
      <c r="P53" s="168"/>
      <c r="Q53" s="168"/>
      <c r="R53" s="169"/>
      <c r="S53" s="170"/>
      <c r="T53" s="170"/>
      <c r="U53" s="171"/>
      <c r="V53" s="171"/>
      <c r="W53" s="171"/>
      <c r="X53" s="171"/>
    </row>
    <row r="54" spans="1:24" s="104" customFormat="1" ht="24.75" hidden="1">
      <c r="A54" s="163"/>
      <c r="B54" s="164"/>
      <c r="C54" s="165"/>
      <c r="D54" s="166"/>
      <c r="E54" s="167"/>
      <c r="F54" s="168"/>
      <c r="G54" s="168"/>
      <c r="H54" s="168"/>
      <c r="I54" s="15"/>
      <c r="J54" s="168"/>
      <c r="K54" s="168"/>
      <c r="L54" s="168"/>
      <c r="M54" s="168"/>
      <c r="N54" s="168"/>
      <c r="O54" s="168"/>
      <c r="P54" s="168"/>
      <c r="Q54" s="168"/>
      <c r="R54" s="169"/>
      <c r="S54" s="170"/>
      <c r="T54" s="170"/>
      <c r="U54" s="171"/>
      <c r="V54" s="171"/>
      <c r="W54" s="171"/>
      <c r="X54" s="171"/>
    </row>
    <row r="55" spans="1:24" s="104" customFormat="1" ht="24.75" hidden="1">
      <c r="A55" s="163"/>
      <c r="B55" s="164"/>
      <c r="C55" s="165"/>
      <c r="D55" s="166"/>
      <c r="E55" s="167"/>
      <c r="F55" s="168"/>
      <c r="G55" s="168"/>
      <c r="H55" s="168"/>
      <c r="I55" s="15"/>
      <c r="J55" s="168"/>
      <c r="K55" s="168"/>
      <c r="L55" s="168"/>
      <c r="M55" s="168"/>
      <c r="N55" s="168"/>
      <c r="O55" s="168"/>
      <c r="P55" s="168"/>
      <c r="Q55" s="168"/>
      <c r="R55" s="169"/>
      <c r="S55" s="170"/>
      <c r="T55" s="170"/>
      <c r="U55" s="171"/>
      <c r="V55" s="171"/>
      <c r="W55" s="171"/>
      <c r="X55" s="171"/>
    </row>
    <row r="56" spans="1:24" s="104" customFormat="1" ht="24.75" hidden="1">
      <c r="A56" s="163"/>
      <c r="B56" s="164"/>
      <c r="C56" s="165"/>
      <c r="D56" s="166"/>
      <c r="E56" s="167"/>
      <c r="F56" s="168"/>
      <c r="G56" s="168"/>
      <c r="H56" s="168"/>
      <c r="I56" s="15"/>
      <c r="J56" s="168"/>
      <c r="K56" s="168"/>
      <c r="L56" s="168"/>
      <c r="M56" s="168"/>
      <c r="N56" s="168"/>
      <c r="O56" s="168"/>
      <c r="P56" s="168"/>
      <c r="Q56" s="168"/>
      <c r="R56" s="169"/>
      <c r="S56" s="170"/>
      <c r="T56" s="170"/>
      <c r="U56" s="171"/>
      <c r="V56" s="171"/>
      <c r="W56" s="171"/>
      <c r="X56" s="171"/>
    </row>
    <row r="57" spans="1:24" s="104" customFormat="1" ht="24.75" hidden="1">
      <c r="A57" s="163"/>
      <c r="B57" s="164"/>
      <c r="C57" s="165"/>
      <c r="D57" s="166"/>
      <c r="E57" s="167"/>
      <c r="F57" s="168"/>
      <c r="G57" s="168"/>
      <c r="H57" s="168"/>
      <c r="I57" s="15"/>
      <c r="J57" s="168"/>
      <c r="K57" s="168"/>
      <c r="L57" s="168"/>
      <c r="M57" s="168"/>
      <c r="N57" s="168"/>
      <c r="O57" s="168"/>
      <c r="P57" s="168"/>
      <c r="Q57" s="168"/>
      <c r="R57" s="169"/>
      <c r="S57" s="170"/>
      <c r="T57" s="170"/>
      <c r="U57" s="171"/>
      <c r="V57" s="171"/>
      <c r="W57" s="171"/>
      <c r="X57" s="171"/>
    </row>
    <row r="58" spans="1:24" s="104" customFormat="1" ht="24.75" hidden="1">
      <c r="A58" s="163"/>
      <c r="B58" s="164"/>
      <c r="C58" s="165"/>
      <c r="D58" s="166"/>
      <c r="E58" s="167"/>
      <c r="F58" s="168"/>
      <c r="G58" s="168"/>
      <c r="H58" s="168"/>
      <c r="I58" s="15"/>
      <c r="J58" s="168"/>
      <c r="K58" s="168"/>
      <c r="L58" s="168"/>
      <c r="M58" s="168"/>
      <c r="N58" s="168"/>
      <c r="O58" s="168"/>
      <c r="P58" s="168"/>
      <c r="Q58" s="168"/>
      <c r="R58" s="169"/>
      <c r="S58" s="170"/>
      <c r="T58" s="170"/>
      <c r="U58" s="171"/>
      <c r="V58" s="171"/>
      <c r="W58" s="171"/>
      <c r="X58" s="171"/>
    </row>
    <row r="59" spans="1:24" s="104" customFormat="1" ht="24.75" hidden="1">
      <c r="A59" s="163"/>
      <c r="B59" s="164"/>
      <c r="C59" s="165"/>
      <c r="D59" s="166"/>
      <c r="E59" s="167"/>
      <c r="F59" s="168"/>
      <c r="G59" s="168"/>
      <c r="H59" s="168"/>
      <c r="I59" s="15"/>
      <c r="J59" s="168"/>
      <c r="K59" s="168"/>
      <c r="L59" s="168"/>
      <c r="M59" s="168"/>
      <c r="N59" s="168"/>
      <c r="O59" s="168"/>
      <c r="P59" s="168"/>
      <c r="Q59" s="168"/>
      <c r="R59" s="169"/>
      <c r="S59" s="170"/>
      <c r="T59" s="170"/>
      <c r="U59" s="171"/>
      <c r="V59" s="171"/>
      <c r="W59" s="171"/>
      <c r="X59" s="171"/>
    </row>
    <row r="60" spans="1:24" s="104" customFormat="1" ht="24.75" hidden="1">
      <c r="A60" s="163"/>
      <c r="B60" s="164"/>
      <c r="C60" s="165"/>
      <c r="D60" s="166"/>
      <c r="E60" s="167"/>
      <c r="F60" s="168"/>
      <c r="G60" s="168"/>
      <c r="H60" s="168"/>
      <c r="I60" s="15"/>
      <c r="J60" s="168"/>
      <c r="K60" s="168"/>
      <c r="L60" s="168"/>
      <c r="M60" s="168"/>
      <c r="N60" s="168"/>
      <c r="O60" s="168"/>
      <c r="P60" s="168"/>
      <c r="Q60" s="168"/>
      <c r="R60" s="169"/>
      <c r="S60" s="170"/>
      <c r="T60" s="170"/>
      <c r="U60" s="171"/>
      <c r="V60" s="171"/>
      <c r="W60" s="171"/>
      <c r="X60" s="171"/>
    </row>
    <row r="61" spans="1:24" s="104" customFormat="1" ht="24.75" hidden="1">
      <c r="A61" s="163"/>
      <c r="B61" s="164"/>
      <c r="C61" s="165"/>
      <c r="D61" s="166"/>
      <c r="E61" s="167"/>
      <c r="F61" s="168"/>
      <c r="G61" s="168"/>
      <c r="H61" s="168"/>
      <c r="I61" s="15"/>
      <c r="J61" s="168"/>
      <c r="K61" s="168"/>
      <c r="L61" s="168"/>
      <c r="M61" s="168"/>
      <c r="N61" s="168"/>
      <c r="O61" s="168"/>
      <c r="P61" s="168"/>
      <c r="Q61" s="168"/>
      <c r="R61" s="169"/>
      <c r="S61" s="170"/>
      <c r="T61" s="170"/>
      <c r="U61" s="171"/>
      <c r="V61" s="171"/>
      <c r="W61" s="171"/>
      <c r="X61" s="171"/>
    </row>
    <row r="62" spans="1:24" s="104" customFormat="1" ht="24.75" hidden="1">
      <c r="A62" s="163"/>
      <c r="B62" s="164"/>
      <c r="C62" s="165"/>
      <c r="D62" s="166"/>
      <c r="E62" s="167"/>
      <c r="F62" s="168"/>
      <c r="G62" s="168"/>
      <c r="H62" s="168"/>
      <c r="I62" s="15"/>
      <c r="J62" s="168"/>
      <c r="K62" s="168"/>
      <c r="L62" s="168"/>
      <c r="M62" s="168"/>
      <c r="N62" s="168"/>
      <c r="O62" s="168"/>
      <c r="P62" s="168"/>
      <c r="Q62" s="168"/>
      <c r="R62" s="169"/>
      <c r="S62" s="170"/>
      <c r="T62" s="170"/>
      <c r="U62" s="171"/>
      <c r="V62" s="171"/>
      <c r="W62" s="171"/>
      <c r="X62" s="171"/>
    </row>
    <row r="63" spans="1:24" s="104" customFormat="1" ht="24.75" hidden="1">
      <c r="A63" s="163"/>
      <c r="B63" s="164"/>
      <c r="C63" s="165"/>
      <c r="D63" s="166"/>
      <c r="E63" s="167"/>
      <c r="F63" s="168"/>
      <c r="G63" s="168"/>
      <c r="H63" s="168"/>
      <c r="I63" s="15"/>
      <c r="J63" s="168"/>
      <c r="K63" s="168"/>
      <c r="L63" s="168"/>
      <c r="M63" s="168"/>
      <c r="N63" s="168"/>
      <c r="O63" s="168"/>
      <c r="P63" s="168"/>
      <c r="Q63" s="168"/>
      <c r="R63" s="169"/>
      <c r="S63" s="170"/>
      <c r="T63" s="170"/>
      <c r="U63" s="171"/>
      <c r="V63" s="171"/>
      <c r="W63" s="171"/>
      <c r="X63" s="171"/>
    </row>
    <row r="64" spans="1:24" s="104" customFormat="1" ht="24.75" hidden="1">
      <c r="A64" s="163"/>
      <c r="B64" s="164"/>
      <c r="C64" s="165"/>
      <c r="D64" s="166"/>
      <c r="E64" s="167"/>
      <c r="F64" s="168"/>
      <c r="G64" s="168"/>
      <c r="H64" s="168"/>
      <c r="I64" s="15"/>
      <c r="J64" s="168"/>
      <c r="K64" s="168"/>
      <c r="L64" s="168"/>
      <c r="M64" s="168"/>
      <c r="N64" s="168"/>
      <c r="O64" s="168"/>
      <c r="P64" s="168"/>
      <c r="Q64" s="168"/>
      <c r="R64" s="169"/>
      <c r="S64" s="170"/>
      <c r="T64" s="170"/>
      <c r="U64" s="171"/>
      <c r="V64" s="171"/>
      <c r="W64" s="171"/>
      <c r="X64" s="171"/>
    </row>
    <row r="65" spans="1:24" s="104" customFormat="1" ht="24.75" hidden="1">
      <c r="A65" s="163"/>
      <c r="B65" s="164"/>
      <c r="C65" s="165"/>
      <c r="D65" s="166"/>
      <c r="E65" s="167"/>
      <c r="F65" s="168"/>
      <c r="G65" s="168"/>
      <c r="H65" s="168"/>
      <c r="I65" s="15"/>
      <c r="J65" s="168"/>
      <c r="K65" s="168"/>
      <c r="L65" s="168"/>
      <c r="M65" s="168"/>
      <c r="N65" s="168"/>
      <c r="O65" s="168"/>
      <c r="P65" s="168"/>
      <c r="Q65" s="168"/>
      <c r="R65" s="169"/>
      <c r="S65" s="170"/>
      <c r="T65" s="170"/>
      <c r="U65" s="171"/>
      <c r="V65" s="171"/>
      <c r="W65" s="171"/>
      <c r="X65" s="171"/>
    </row>
    <row r="66" spans="1:24" s="104" customFormat="1" ht="24.75" hidden="1">
      <c r="A66" s="163"/>
      <c r="B66" s="164"/>
      <c r="C66" s="165"/>
      <c r="D66" s="166"/>
      <c r="E66" s="167"/>
      <c r="F66" s="168"/>
      <c r="G66" s="168"/>
      <c r="H66" s="168"/>
      <c r="I66" s="15"/>
      <c r="J66" s="168"/>
      <c r="K66" s="168"/>
      <c r="L66" s="168"/>
      <c r="M66" s="168"/>
      <c r="N66" s="168"/>
      <c r="O66" s="168"/>
      <c r="P66" s="168"/>
      <c r="Q66" s="168"/>
      <c r="R66" s="169"/>
      <c r="S66" s="170"/>
      <c r="T66" s="170"/>
      <c r="U66" s="171"/>
      <c r="V66" s="171"/>
      <c r="W66" s="171"/>
      <c r="X66" s="171"/>
    </row>
    <row r="67" spans="1:24" s="104" customFormat="1" ht="24.75" hidden="1">
      <c r="A67" s="163"/>
      <c r="B67" s="164"/>
      <c r="C67" s="165"/>
      <c r="D67" s="166"/>
      <c r="E67" s="167"/>
      <c r="F67" s="168"/>
      <c r="G67" s="168"/>
      <c r="H67" s="168"/>
      <c r="I67" s="15"/>
      <c r="J67" s="168"/>
      <c r="K67" s="168"/>
      <c r="L67" s="168"/>
      <c r="M67" s="168"/>
      <c r="N67" s="168"/>
      <c r="O67" s="168"/>
      <c r="P67" s="168"/>
      <c r="Q67" s="168"/>
      <c r="R67" s="169"/>
      <c r="S67" s="170"/>
      <c r="T67" s="170"/>
      <c r="U67" s="171"/>
      <c r="V67" s="171"/>
      <c r="W67" s="171"/>
      <c r="X67" s="171"/>
    </row>
    <row r="68" spans="1:24" s="104" customFormat="1" ht="24.75" hidden="1">
      <c r="A68" s="163"/>
      <c r="B68" s="164"/>
      <c r="C68" s="165"/>
      <c r="D68" s="166"/>
      <c r="E68" s="167"/>
      <c r="F68" s="168"/>
      <c r="G68" s="168"/>
      <c r="H68" s="168"/>
      <c r="I68" s="15"/>
      <c r="J68" s="168"/>
      <c r="K68" s="168"/>
      <c r="L68" s="168"/>
      <c r="M68" s="168"/>
      <c r="N68" s="168"/>
      <c r="O68" s="168"/>
      <c r="P68" s="168"/>
      <c r="Q68" s="168"/>
      <c r="R68" s="169"/>
      <c r="S68" s="170"/>
      <c r="T68" s="170"/>
      <c r="U68" s="171"/>
      <c r="V68" s="171"/>
      <c r="W68" s="171"/>
      <c r="X68" s="171"/>
    </row>
    <row r="69" spans="1:24" s="104" customFormat="1" ht="24.75" hidden="1">
      <c r="A69" s="163"/>
      <c r="B69" s="164"/>
      <c r="C69" s="165"/>
      <c r="D69" s="166"/>
      <c r="E69" s="167"/>
      <c r="F69" s="168"/>
      <c r="G69" s="168"/>
      <c r="H69" s="168"/>
      <c r="I69" s="15"/>
      <c r="J69" s="168"/>
      <c r="K69" s="168"/>
      <c r="L69" s="168"/>
      <c r="M69" s="168"/>
      <c r="N69" s="168"/>
      <c r="O69" s="168"/>
      <c r="P69" s="168"/>
      <c r="Q69" s="168"/>
      <c r="R69" s="169"/>
      <c r="S69" s="170"/>
      <c r="T69" s="170"/>
      <c r="U69" s="171"/>
      <c r="V69" s="171"/>
      <c r="W69" s="171"/>
      <c r="X69" s="171"/>
    </row>
    <row r="70" spans="1:24" s="104" customFormat="1" ht="24.75" hidden="1">
      <c r="A70" s="163"/>
      <c r="B70" s="164"/>
      <c r="C70" s="165"/>
      <c r="D70" s="166"/>
      <c r="E70" s="167"/>
      <c r="F70" s="168"/>
      <c r="G70" s="168"/>
      <c r="H70" s="168"/>
      <c r="I70" s="15"/>
      <c r="J70" s="168"/>
      <c r="K70" s="168"/>
      <c r="L70" s="168"/>
      <c r="M70" s="168"/>
      <c r="N70" s="168"/>
      <c r="O70" s="168"/>
      <c r="P70" s="168"/>
      <c r="Q70" s="168"/>
      <c r="R70" s="169"/>
      <c r="S70" s="170"/>
      <c r="T70" s="170"/>
      <c r="U70" s="171"/>
      <c r="V70" s="171"/>
      <c r="W70" s="171"/>
      <c r="X70" s="171"/>
    </row>
    <row r="71" spans="1:24" s="104" customFormat="1" ht="24.75" hidden="1">
      <c r="A71" s="163"/>
      <c r="B71" s="164"/>
      <c r="C71" s="165"/>
      <c r="D71" s="166"/>
      <c r="E71" s="167"/>
      <c r="F71" s="168"/>
      <c r="G71" s="168"/>
      <c r="H71" s="168"/>
      <c r="I71" s="15"/>
      <c r="J71" s="168"/>
      <c r="K71" s="168"/>
      <c r="L71" s="168"/>
      <c r="M71" s="168"/>
      <c r="N71" s="168"/>
      <c r="O71" s="168"/>
      <c r="P71" s="168"/>
      <c r="Q71" s="168"/>
      <c r="R71" s="169"/>
      <c r="S71" s="170"/>
      <c r="T71" s="170"/>
      <c r="U71" s="171"/>
      <c r="V71" s="171"/>
      <c r="W71" s="171"/>
      <c r="X71" s="171"/>
    </row>
    <row r="72" spans="1:24" s="104" customFormat="1" ht="24.75" hidden="1">
      <c r="A72" s="163"/>
      <c r="B72" s="164"/>
      <c r="C72" s="165"/>
      <c r="D72" s="166"/>
      <c r="E72" s="167"/>
      <c r="F72" s="168"/>
      <c r="G72" s="168"/>
      <c r="H72" s="168"/>
      <c r="I72" s="15"/>
      <c r="J72" s="168"/>
      <c r="K72" s="168"/>
      <c r="L72" s="168"/>
      <c r="M72" s="168"/>
      <c r="N72" s="168"/>
      <c r="O72" s="168"/>
      <c r="P72" s="168"/>
      <c r="Q72" s="168"/>
      <c r="R72" s="169"/>
      <c r="S72" s="170"/>
      <c r="T72" s="170"/>
      <c r="U72" s="171"/>
      <c r="V72" s="171"/>
      <c r="W72" s="171"/>
      <c r="X72" s="171"/>
    </row>
    <row r="73" spans="1:24" s="104" customFormat="1" ht="24.75" hidden="1">
      <c r="A73" s="163"/>
      <c r="B73" s="164"/>
      <c r="C73" s="165"/>
      <c r="D73" s="166"/>
      <c r="E73" s="167"/>
      <c r="F73" s="168"/>
      <c r="G73" s="168"/>
      <c r="H73" s="168"/>
      <c r="I73" s="15"/>
      <c r="J73" s="168"/>
      <c r="K73" s="168"/>
      <c r="L73" s="168"/>
      <c r="M73" s="168"/>
      <c r="N73" s="168"/>
      <c r="O73" s="168"/>
      <c r="P73" s="168"/>
      <c r="Q73" s="168"/>
      <c r="R73" s="169"/>
      <c r="S73" s="170"/>
      <c r="T73" s="170"/>
      <c r="U73" s="171"/>
      <c r="V73" s="171"/>
      <c r="W73" s="171"/>
      <c r="X73" s="171"/>
    </row>
    <row r="74" spans="1:24" s="104" customFormat="1" ht="24.75" hidden="1">
      <c r="A74" s="163"/>
      <c r="B74" s="164"/>
      <c r="C74" s="165"/>
      <c r="D74" s="166"/>
      <c r="E74" s="167"/>
      <c r="F74" s="168"/>
      <c r="G74" s="168"/>
      <c r="H74" s="168"/>
      <c r="I74" s="15"/>
      <c r="J74" s="168"/>
      <c r="K74" s="168"/>
      <c r="L74" s="168"/>
      <c r="M74" s="168"/>
      <c r="N74" s="168"/>
      <c r="O74" s="168"/>
      <c r="P74" s="168"/>
      <c r="Q74" s="168"/>
      <c r="R74" s="169"/>
      <c r="S74" s="170"/>
      <c r="T74" s="170"/>
      <c r="U74" s="171"/>
      <c r="V74" s="171"/>
      <c r="W74" s="171"/>
      <c r="X74" s="171"/>
    </row>
    <row r="75" spans="1:24" s="104" customFormat="1" ht="24.75" hidden="1">
      <c r="A75" s="163"/>
      <c r="B75" s="164"/>
      <c r="C75" s="165"/>
      <c r="D75" s="166"/>
      <c r="E75" s="167"/>
      <c r="F75" s="168"/>
      <c r="G75" s="168"/>
      <c r="H75" s="168"/>
      <c r="I75" s="15"/>
      <c r="J75" s="168"/>
      <c r="K75" s="168"/>
      <c r="L75" s="168"/>
      <c r="M75" s="168"/>
      <c r="N75" s="168"/>
      <c r="O75" s="168"/>
      <c r="P75" s="168"/>
      <c r="Q75" s="168"/>
      <c r="R75" s="169"/>
      <c r="S75" s="170"/>
      <c r="T75" s="170"/>
      <c r="U75" s="171"/>
      <c r="V75" s="171"/>
      <c r="W75" s="171"/>
      <c r="X75" s="171"/>
    </row>
    <row r="76" spans="1:24" s="104" customFormat="1" ht="24.75" hidden="1">
      <c r="A76" s="163"/>
      <c r="B76" s="164"/>
      <c r="C76" s="165"/>
      <c r="D76" s="166"/>
      <c r="E76" s="167"/>
      <c r="F76" s="168"/>
      <c r="G76" s="168"/>
      <c r="H76" s="168"/>
      <c r="I76" s="15"/>
      <c r="J76" s="168"/>
      <c r="K76" s="168"/>
      <c r="L76" s="168"/>
      <c r="M76" s="168"/>
      <c r="N76" s="168"/>
      <c r="O76" s="168"/>
      <c r="P76" s="168"/>
      <c r="Q76" s="168"/>
      <c r="R76" s="169"/>
      <c r="S76" s="170"/>
      <c r="T76" s="170"/>
      <c r="U76" s="171"/>
      <c r="V76" s="171"/>
      <c r="W76" s="171"/>
      <c r="X76" s="171"/>
    </row>
    <row r="77" spans="1:24" s="104" customFormat="1" ht="24.75" hidden="1">
      <c r="A77" s="163"/>
      <c r="B77" s="164"/>
      <c r="C77" s="165"/>
      <c r="D77" s="166"/>
      <c r="E77" s="167"/>
      <c r="F77" s="168"/>
      <c r="G77" s="168"/>
      <c r="H77" s="168"/>
      <c r="I77" s="15"/>
      <c r="J77" s="168"/>
      <c r="K77" s="168"/>
      <c r="L77" s="168"/>
      <c r="M77" s="168"/>
      <c r="N77" s="168"/>
      <c r="O77" s="168"/>
      <c r="P77" s="168"/>
      <c r="Q77" s="168"/>
      <c r="R77" s="169"/>
      <c r="S77" s="170"/>
      <c r="T77" s="170"/>
      <c r="U77" s="171"/>
      <c r="V77" s="171"/>
      <c r="W77" s="171"/>
      <c r="X77" s="171"/>
    </row>
    <row r="78" spans="1:24" s="104" customFormat="1" ht="24.75" hidden="1">
      <c r="A78" s="163"/>
      <c r="B78" s="164"/>
      <c r="C78" s="165"/>
      <c r="D78" s="166"/>
      <c r="E78" s="167"/>
      <c r="F78" s="168"/>
      <c r="G78" s="168"/>
      <c r="H78" s="168"/>
      <c r="I78" s="15"/>
      <c r="J78" s="168"/>
      <c r="K78" s="168"/>
      <c r="L78" s="168"/>
      <c r="M78" s="168"/>
      <c r="N78" s="168"/>
      <c r="O78" s="168"/>
      <c r="P78" s="168"/>
      <c r="Q78" s="168"/>
      <c r="R78" s="169"/>
      <c r="S78" s="170"/>
      <c r="T78" s="170"/>
      <c r="U78" s="171"/>
      <c r="V78" s="171"/>
      <c r="W78" s="171"/>
      <c r="X78" s="171"/>
    </row>
    <row r="79" spans="1:24" s="104" customFormat="1" ht="24.75" hidden="1">
      <c r="A79" s="163"/>
      <c r="B79" s="164"/>
      <c r="C79" s="165"/>
      <c r="D79" s="166"/>
      <c r="E79" s="167"/>
      <c r="F79" s="168"/>
      <c r="G79" s="168"/>
      <c r="H79" s="168"/>
      <c r="I79" s="15"/>
      <c r="J79" s="168"/>
      <c r="K79" s="168"/>
      <c r="L79" s="168"/>
      <c r="M79" s="168"/>
      <c r="N79" s="168"/>
      <c r="O79" s="168"/>
      <c r="P79" s="168"/>
      <c r="Q79" s="168"/>
      <c r="R79" s="169"/>
      <c r="S79" s="170"/>
      <c r="T79" s="170"/>
      <c r="U79" s="171"/>
      <c r="V79" s="171"/>
      <c r="W79" s="171"/>
      <c r="X79" s="171"/>
    </row>
    <row r="80" spans="1:24" s="104" customFormat="1" ht="24.75" hidden="1">
      <c r="A80" s="163"/>
      <c r="B80" s="164"/>
      <c r="C80" s="165"/>
      <c r="D80" s="166"/>
      <c r="E80" s="167"/>
      <c r="F80" s="168"/>
      <c r="G80" s="168"/>
      <c r="H80" s="168"/>
      <c r="I80" s="15"/>
      <c r="J80" s="168"/>
      <c r="K80" s="168"/>
      <c r="L80" s="168"/>
      <c r="M80" s="168"/>
      <c r="N80" s="168"/>
      <c r="O80" s="168"/>
      <c r="P80" s="168"/>
      <c r="Q80" s="168"/>
      <c r="R80" s="169"/>
      <c r="S80" s="170"/>
      <c r="T80" s="170"/>
      <c r="U80" s="171"/>
      <c r="V80" s="171"/>
      <c r="W80" s="171"/>
      <c r="X80" s="171"/>
    </row>
    <row r="81" spans="1:24" s="104" customFormat="1" ht="24.75" hidden="1">
      <c r="A81" s="163"/>
      <c r="B81" s="164"/>
      <c r="C81" s="165"/>
      <c r="D81" s="166"/>
      <c r="E81" s="167"/>
      <c r="F81" s="168"/>
      <c r="G81" s="168"/>
      <c r="H81" s="168"/>
      <c r="I81" s="15"/>
      <c r="J81" s="168"/>
      <c r="K81" s="168"/>
      <c r="L81" s="168"/>
      <c r="M81" s="168"/>
      <c r="N81" s="168"/>
      <c r="O81" s="168"/>
      <c r="P81" s="168"/>
      <c r="Q81" s="168"/>
      <c r="R81" s="169"/>
      <c r="S81" s="170"/>
      <c r="T81" s="170"/>
      <c r="U81" s="171"/>
      <c r="V81" s="171"/>
      <c r="W81" s="171"/>
      <c r="X81" s="171"/>
    </row>
    <row r="82" spans="1:24" s="104" customFormat="1" ht="24.75" hidden="1">
      <c r="A82" s="163"/>
      <c r="B82" s="164"/>
      <c r="C82" s="165"/>
      <c r="D82" s="166"/>
      <c r="E82" s="167"/>
      <c r="F82" s="168"/>
      <c r="G82" s="168"/>
      <c r="H82" s="168"/>
      <c r="I82" s="15"/>
      <c r="J82" s="168"/>
      <c r="K82" s="168"/>
      <c r="L82" s="168"/>
      <c r="M82" s="168"/>
      <c r="N82" s="168"/>
      <c r="O82" s="168"/>
      <c r="P82" s="168"/>
      <c r="Q82" s="168"/>
      <c r="R82" s="169"/>
      <c r="S82" s="170"/>
      <c r="T82" s="170"/>
      <c r="U82" s="171"/>
      <c r="V82" s="171"/>
      <c r="W82" s="171"/>
      <c r="X82" s="171"/>
    </row>
    <row r="83" spans="1:24" s="104" customFormat="1" ht="24.75" hidden="1">
      <c r="A83" s="163"/>
      <c r="B83" s="164"/>
      <c r="C83" s="165"/>
      <c r="D83" s="166"/>
      <c r="E83" s="167"/>
      <c r="F83" s="168"/>
      <c r="G83" s="168"/>
      <c r="H83" s="168"/>
      <c r="I83" s="15"/>
      <c r="J83" s="168"/>
      <c r="K83" s="168"/>
      <c r="L83" s="168"/>
      <c r="M83" s="168"/>
      <c r="N83" s="168"/>
      <c r="O83" s="168"/>
      <c r="P83" s="168"/>
      <c r="Q83" s="168"/>
      <c r="R83" s="169"/>
      <c r="S83" s="170"/>
      <c r="T83" s="170"/>
      <c r="U83" s="171"/>
      <c r="V83" s="171"/>
      <c r="W83" s="171"/>
      <c r="X83" s="171"/>
    </row>
    <row r="84" spans="1:24" s="104" customFormat="1" ht="24.75" hidden="1">
      <c r="A84" s="163"/>
      <c r="B84" s="164"/>
      <c r="C84" s="165"/>
      <c r="D84" s="166"/>
      <c r="E84" s="167"/>
      <c r="F84" s="168"/>
      <c r="G84" s="168"/>
      <c r="H84" s="168"/>
      <c r="I84" s="15"/>
      <c r="J84" s="168"/>
      <c r="K84" s="168"/>
      <c r="L84" s="168"/>
      <c r="M84" s="168"/>
      <c r="N84" s="168"/>
      <c r="O84" s="168"/>
      <c r="P84" s="168"/>
      <c r="Q84" s="168"/>
      <c r="R84" s="169"/>
      <c r="S84" s="170"/>
      <c r="T84" s="170"/>
      <c r="U84" s="171"/>
      <c r="V84" s="171"/>
      <c r="W84" s="171"/>
      <c r="X84" s="171"/>
    </row>
    <row r="85" spans="1:24" s="104" customFormat="1" ht="33" customHeight="1">
      <c r="A85" s="179"/>
      <c r="B85" s="180"/>
      <c r="C85" s="181"/>
      <c r="D85" s="182"/>
      <c r="E85" s="183"/>
      <c r="F85" s="184"/>
      <c r="G85" s="184"/>
      <c r="H85" s="184"/>
      <c r="I85" s="25"/>
      <c r="J85" s="184"/>
      <c r="K85" s="184"/>
      <c r="L85" s="184"/>
      <c r="M85" s="184"/>
      <c r="N85" s="184"/>
      <c r="O85" s="184"/>
      <c r="P85" s="184"/>
      <c r="Q85" s="184"/>
      <c r="R85" s="185"/>
      <c r="S85" s="186"/>
      <c r="T85" s="186"/>
      <c r="U85" s="187"/>
      <c r="V85" s="187"/>
      <c r="W85" s="187"/>
      <c r="X85" s="187"/>
    </row>
    <row r="86" spans="1:24" s="189" customFormat="1" ht="22.5">
      <c r="A86" s="188"/>
      <c r="B86" s="188"/>
      <c r="C86" s="188"/>
      <c r="E86" s="190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S86" s="191"/>
      <c r="T86" s="191"/>
      <c r="U86" s="192"/>
      <c r="V86" s="192"/>
      <c r="W86" s="192"/>
      <c r="X86" s="192"/>
    </row>
    <row r="89" ht="25.5" customHeight="1"/>
  </sheetData>
  <sheetProtection/>
  <mergeCells count="7">
    <mergeCell ref="B5:C5"/>
    <mergeCell ref="A1:X1"/>
    <mergeCell ref="U4:U5"/>
    <mergeCell ref="V4:V5"/>
    <mergeCell ref="W4:W5"/>
    <mergeCell ref="X4:X5"/>
    <mergeCell ref="D2:X2"/>
  </mergeCells>
  <printOptions/>
  <pageMargins left="0.5" right="0" top="0.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">
      <selection activeCell="D87" sqref="D87"/>
    </sheetView>
  </sheetViews>
  <sheetFormatPr defaultColWidth="9.00390625" defaultRowHeight="14.25"/>
  <cols>
    <col min="1" max="1" width="5.25390625" style="29" customWidth="1"/>
    <col min="2" max="2" width="2.125" style="29" hidden="1" customWidth="1"/>
    <col min="3" max="3" width="6.125" style="29" hidden="1" customWidth="1"/>
    <col min="4" max="4" width="15.125" style="28" customWidth="1"/>
    <col min="5" max="5" width="14.50390625" style="45" bestFit="1" customWidth="1"/>
    <col min="6" max="6" width="17.75390625" style="30" customWidth="1"/>
    <col min="7" max="7" width="10.25390625" style="30" hidden="1" customWidth="1"/>
    <col min="8" max="8" width="12.50390625" style="30" hidden="1" customWidth="1"/>
    <col min="9" max="9" width="11.625" style="30" hidden="1" customWidth="1"/>
    <col min="10" max="10" width="10.25390625" style="30" hidden="1" customWidth="1"/>
    <col min="11" max="11" width="11.375" style="30" hidden="1" customWidth="1"/>
    <col min="12" max="12" width="10.50390625" style="30" hidden="1" customWidth="1"/>
    <col min="13" max="13" width="10.25390625" style="30" hidden="1" customWidth="1"/>
    <col min="14" max="14" width="11.625" style="30" hidden="1" customWidth="1"/>
    <col min="15" max="15" width="10.25390625" style="30" hidden="1" customWidth="1"/>
    <col min="16" max="16" width="11.625" style="30" hidden="1" customWidth="1"/>
    <col min="17" max="17" width="10.25390625" style="30" hidden="1" customWidth="1"/>
    <col min="18" max="18" width="17.75390625" style="28" customWidth="1"/>
    <col min="19" max="19" width="0.875" style="57" hidden="1" customWidth="1"/>
    <col min="20" max="20" width="2.625" style="57" hidden="1" customWidth="1"/>
    <col min="21" max="22" width="15.75390625" style="90" customWidth="1"/>
    <col min="23" max="23" width="15.375" style="90" customWidth="1"/>
    <col min="24" max="24" width="29.50390625" style="90" customWidth="1"/>
    <col min="25" max="16384" width="9.00390625" style="28" customWidth="1"/>
  </cols>
  <sheetData>
    <row r="1" spans="1:24" ht="21.75">
      <c r="A1" s="261" t="s">
        <v>89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4" ht="21.75">
      <c r="A2" s="203"/>
      <c r="B2" s="203"/>
      <c r="C2" s="203"/>
      <c r="D2" s="203"/>
      <c r="E2" s="204"/>
      <c r="F2" s="205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5"/>
      <c r="S2" s="206"/>
      <c r="T2" s="206"/>
      <c r="U2" s="101"/>
      <c r="V2" s="101"/>
      <c r="W2" s="101"/>
      <c r="X2" s="101"/>
    </row>
    <row r="3" spans="4:24" ht="21.75" customHeight="1" hidden="1">
      <c r="D3" s="29"/>
      <c r="E3" s="202" t="s">
        <v>114</v>
      </c>
      <c r="F3" s="264" t="s">
        <v>117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6"/>
      <c r="S3" s="51"/>
      <c r="T3" s="51"/>
      <c r="U3" s="267" t="s">
        <v>112</v>
      </c>
      <c r="V3" s="267" t="s">
        <v>116</v>
      </c>
      <c r="W3" s="270" t="s">
        <v>115</v>
      </c>
      <c r="X3" s="267" t="s">
        <v>111</v>
      </c>
    </row>
    <row r="4" spans="4:24" ht="21.75" customHeight="1" hidden="1">
      <c r="D4" s="29"/>
      <c r="E4" s="42"/>
      <c r="F4" s="81"/>
      <c r="G4" s="82" t="s">
        <v>108</v>
      </c>
      <c r="H4" s="82" t="s">
        <v>113</v>
      </c>
      <c r="I4" s="82" t="s">
        <v>109</v>
      </c>
      <c r="J4" s="82" t="s">
        <v>110</v>
      </c>
      <c r="K4" s="82"/>
      <c r="L4" s="82"/>
      <c r="M4" s="82"/>
      <c r="N4" s="82"/>
      <c r="O4" s="82"/>
      <c r="P4" s="82"/>
      <c r="Q4" s="83"/>
      <c r="R4" s="80"/>
      <c r="S4" s="51"/>
      <c r="T4" s="51"/>
      <c r="U4" s="268"/>
      <c r="V4" s="268"/>
      <c r="W4" s="271"/>
      <c r="X4" s="268"/>
    </row>
    <row r="5" spans="1:24" s="29" customFormat="1" ht="43.5">
      <c r="A5" s="32" t="s">
        <v>80</v>
      </c>
      <c r="B5" s="262" t="s">
        <v>106</v>
      </c>
      <c r="C5" s="263"/>
      <c r="D5" s="32" t="s">
        <v>0</v>
      </c>
      <c r="E5" s="44" t="s">
        <v>121</v>
      </c>
      <c r="F5" s="33" t="s">
        <v>122</v>
      </c>
      <c r="G5" s="33" t="s">
        <v>1</v>
      </c>
      <c r="H5" s="33" t="s">
        <v>92</v>
      </c>
      <c r="I5" s="33" t="s">
        <v>1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/>
      <c r="R5" s="32" t="s">
        <v>120</v>
      </c>
      <c r="S5" s="52"/>
      <c r="T5" s="52"/>
      <c r="U5" s="269"/>
      <c r="V5" s="269"/>
      <c r="W5" s="272"/>
      <c r="X5" s="269"/>
    </row>
    <row r="6" spans="1:24" s="29" customFormat="1" ht="348" hidden="1">
      <c r="A6" s="32"/>
      <c r="B6" s="68"/>
      <c r="C6" s="69"/>
      <c r="D6" s="34" t="s">
        <v>88</v>
      </c>
      <c r="E6" s="43">
        <f>SUM(E8:E9)</f>
        <v>1507948457.1200001</v>
      </c>
      <c r="F6" s="35">
        <f>E8</f>
        <v>231493855</v>
      </c>
      <c r="G6" s="36">
        <f>F6-G7</f>
        <v>190702055</v>
      </c>
      <c r="H6" s="36">
        <f>G6-H7</f>
        <v>172870995</v>
      </c>
      <c r="I6" s="36">
        <f aca="true" t="shared" si="0" ref="I6:P6">H6-I7</f>
        <v>135477795</v>
      </c>
      <c r="J6" s="36">
        <f t="shared" si="0"/>
        <v>135477795</v>
      </c>
      <c r="K6" s="36">
        <f t="shared" si="0"/>
        <v>135477795</v>
      </c>
      <c r="L6" s="36">
        <f t="shared" si="0"/>
        <v>135477795</v>
      </c>
      <c r="M6" s="36">
        <f t="shared" si="0"/>
        <v>135477795</v>
      </c>
      <c r="N6" s="36">
        <f t="shared" si="0"/>
        <v>135477795</v>
      </c>
      <c r="O6" s="36">
        <f t="shared" si="0"/>
        <v>135477795</v>
      </c>
      <c r="P6" s="36">
        <f t="shared" si="0"/>
        <v>135477795</v>
      </c>
      <c r="Q6" s="36">
        <f>P6-Q7</f>
        <v>135477795</v>
      </c>
      <c r="R6" s="36">
        <f>Q6-Q7</f>
        <v>135477795</v>
      </c>
      <c r="S6" s="53">
        <f>R6-R7</f>
        <v>-1236992867.1200004</v>
      </c>
      <c r="T6" s="91">
        <f>S6-S7</f>
        <v>-1236992867.1200004</v>
      </c>
      <c r="U6" s="84"/>
      <c r="V6" s="84"/>
      <c r="W6" s="84"/>
      <c r="X6" s="84"/>
    </row>
    <row r="7" spans="1:24" s="29" customFormat="1" ht="21.75">
      <c r="A7" s="37"/>
      <c r="B7" s="70"/>
      <c r="C7" s="71"/>
      <c r="D7" s="233" t="s">
        <v>123</v>
      </c>
      <c r="E7" s="208">
        <f>SUM(E10:E85)</f>
        <v>1276454602.1200001</v>
      </c>
      <c r="F7" s="209">
        <f>SUM(G7:J7)</f>
        <v>96016060</v>
      </c>
      <c r="G7" s="210">
        <f>SUM(G10:G85)</f>
        <v>40791800</v>
      </c>
      <c r="H7" s="210">
        <f>SUM(H10:H85)</f>
        <v>17831060</v>
      </c>
      <c r="I7" s="211">
        <f aca="true" t="shared" si="1" ref="I7:Q7">SUM(I10:I85)</f>
        <v>37393200</v>
      </c>
      <c r="J7" s="210">
        <f t="shared" si="1"/>
        <v>0</v>
      </c>
      <c r="K7" s="210">
        <f t="shared" si="1"/>
        <v>0</v>
      </c>
      <c r="L7" s="210">
        <f t="shared" si="1"/>
        <v>0</v>
      </c>
      <c r="M7" s="210">
        <f t="shared" si="1"/>
        <v>0</v>
      </c>
      <c r="N7" s="210">
        <f t="shared" si="1"/>
        <v>0</v>
      </c>
      <c r="O7" s="210">
        <f t="shared" si="1"/>
        <v>0</v>
      </c>
      <c r="P7" s="210">
        <f t="shared" si="1"/>
        <v>0</v>
      </c>
      <c r="Q7" s="210">
        <f t="shared" si="1"/>
        <v>0</v>
      </c>
      <c r="R7" s="210">
        <f>SUM(R10:R85)</f>
        <v>1372470662.1200004</v>
      </c>
      <c r="S7" s="54"/>
      <c r="T7" s="54"/>
      <c r="U7" s="92"/>
      <c r="V7" s="92"/>
      <c r="W7" s="92"/>
      <c r="X7" s="92"/>
    </row>
    <row r="8" spans="1:24" s="29" customFormat="1" ht="21.75" hidden="1">
      <c r="A8" s="32"/>
      <c r="B8" s="68"/>
      <c r="C8" s="69"/>
      <c r="D8" s="39" t="s">
        <v>90</v>
      </c>
      <c r="E8" s="212">
        <v>231493855</v>
      </c>
      <c r="F8" s="213"/>
      <c r="G8" s="214"/>
      <c r="H8" s="214"/>
      <c r="I8" s="214"/>
      <c r="J8" s="214"/>
      <c r="K8" s="214"/>
      <c r="L8" s="214"/>
      <c r="M8" s="214"/>
      <c r="N8" s="214"/>
      <c r="O8" s="215"/>
      <c r="P8" s="214"/>
      <c r="Q8" s="214"/>
      <c r="R8" s="216"/>
      <c r="S8" s="55"/>
      <c r="T8" s="55"/>
      <c r="U8" s="85"/>
      <c r="V8" s="85"/>
      <c r="W8" s="85"/>
      <c r="X8" s="85"/>
    </row>
    <row r="9" spans="1:24" s="29" customFormat="1" ht="24.75" customHeight="1" hidden="1">
      <c r="A9" s="58"/>
      <c r="B9" s="72"/>
      <c r="C9" s="73"/>
      <c r="D9" s="38" t="s">
        <v>91</v>
      </c>
      <c r="E9" s="217">
        <f>SUM(E10:E85)</f>
        <v>1276454602.1200001</v>
      </c>
      <c r="F9" s="218"/>
      <c r="G9" s="219"/>
      <c r="H9" s="219"/>
      <c r="I9" s="214"/>
      <c r="J9" s="219"/>
      <c r="K9" s="219"/>
      <c r="L9" s="219"/>
      <c r="M9" s="219"/>
      <c r="N9" s="219"/>
      <c r="O9" s="220"/>
      <c r="P9" s="219"/>
      <c r="Q9" s="219"/>
      <c r="R9" s="221"/>
      <c r="S9" s="55"/>
      <c r="T9" s="55"/>
      <c r="U9" s="85"/>
      <c r="V9" s="85"/>
      <c r="W9" s="85"/>
      <c r="X9" s="85"/>
    </row>
    <row r="10" spans="1:24" ht="24.75">
      <c r="A10" s="59">
        <v>1</v>
      </c>
      <c r="B10" s="74" t="s">
        <v>107</v>
      </c>
      <c r="C10" s="75">
        <v>8100</v>
      </c>
      <c r="D10" s="60" t="s">
        <v>3</v>
      </c>
      <c r="E10" s="222">
        <v>3976012.99</v>
      </c>
      <c r="F10" s="223">
        <f>SUM(G10:Q10)</f>
        <v>104000</v>
      </c>
      <c r="G10" s="223">
        <v>0</v>
      </c>
      <c r="H10" s="223"/>
      <c r="I10" s="224">
        <v>104000</v>
      </c>
      <c r="J10" s="223"/>
      <c r="K10" s="223"/>
      <c r="L10" s="223"/>
      <c r="M10" s="223"/>
      <c r="N10" s="223"/>
      <c r="O10" s="223"/>
      <c r="P10" s="223"/>
      <c r="Q10" s="223"/>
      <c r="R10" s="225">
        <f>E10+F10</f>
        <v>4080012.99</v>
      </c>
      <c r="S10" s="61"/>
      <c r="T10" s="61"/>
      <c r="U10" s="86"/>
      <c r="V10" s="86"/>
      <c r="W10" s="86"/>
      <c r="X10" s="86"/>
    </row>
    <row r="11" spans="1:24" ht="24.75">
      <c r="A11" s="62">
        <v>2</v>
      </c>
      <c r="B11" s="76" t="s">
        <v>107</v>
      </c>
      <c r="C11" s="77">
        <v>7100</v>
      </c>
      <c r="D11" s="63" t="s">
        <v>4</v>
      </c>
      <c r="E11" s="226">
        <v>11606059.97</v>
      </c>
      <c r="F11" s="227">
        <f>SUM(G11:Q11)</f>
        <v>173250</v>
      </c>
      <c r="G11" s="227">
        <v>69250</v>
      </c>
      <c r="H11" s="227"/>
      <c r="I11" s="224">
        <v>104000</v>
      </c>
      <c r="J11" s="227"/>
      <c r="K11" s="227"/>
      <c r="L11" s="227"/>
      <c r="M11" s="227"/>
      <c r="N11" s="227"/>
      <c r="O11" s="227"/>
      <c r="P11" s="227"/>
      <c r="Q11" s="227"/>
      <c r="R11" s="228">
        <f>E11+F11</f>
        <v>11779309.97</v>
      </c>
      <c r="S11" s="64"/>
      <c r="T11" s="64"/>
      <c r="U11" s="87"/>
      <c r="V11" s="87"/>
      <c r="W11" s="87"/>
      <c r="X11" s="87"/>
    </row>
    <row r="12" spans="1:24" ht="24.75">
      <c r="A12" s="62">
        <v>3</v>
      </c>
      <c r="B12" s="76" t="s">
        <v>107</v>
      </c>
      <c r="C12" s="77">
        <v>4600</v>
      </c>
      <c r="D12" s="63" t="s">
        <v>5</v>
      </c>
      <c r="E12" s="226">
        <v>17401745.63</v>
      </c>
      <c r="F12" s="227">
        <f aca="true" t="shared" si="2" ref="F12:F76">SUM(G12:Q12)</f>
        <v>4138500</v>
      </c>
      <c r="G12" s="227">
        <v>810500</v>
      </c>
      <c r="H12" s="227"/>
      <c r="I12" s="224">
        <v>3328000</v>
      </c>
      <c r="J12" s="227"/>
      <c r="K12" s="227"/>
      <c r="L12" s="227"/>
      <c r="M12" s="227"/>
      <c r="N12" s="227"/>
      <c r="O12" s="227"/>
      <c r="P12" s="227"/>
      <c r="Q12" s="227"/>
      <c r="R12" s="228">
        <f aca="true" t="shared" si="3" ref="R12:R75">E12+F12</f>
        <v>21540245.63</v>
      </c>
      <c r="S12" s="64"/>
      <c r="T12" s="64"/>
      <c r="U12" s="87"/>
      <c r="V12" s="87"/>
      <c r="W12" s="87"/>
      <c r="X12" s="87"/>
    </row>
    <row r="13" spans="1:24" ht="24.75">
      <c r="A13" s="62">
        <v>4</v>
      </c>
      <c r="B13" s="76" t="s">
        <v>107</v>
      </c>
      <c r="C13" s="77">
        <v>6200</v>
      </c>
      <c r="D13" s="63" t="s">
        <v>6</v>
      </c>
      <c r="E13" s="226">
        <v>6148117.24</v>
      </c>
      <c r="F13" s="227">
        <f t="shared" si="2"/>
        <v>135200</v>
      </c>
      <c r="G13" s="227">
        <v>119600</v>
      </c>
      <c r="H13" s="227"/>
      <c r="I13" s="224">
        <v>15600</v>
      </c>
      <c r="J13" s="227"/>
      <c r="K13" s="227"/>
      <c r="L13" s="227"/>
      <c r="M13" s="227"/>
      <c r="N13" s="227"/>
      <c r="O13" s="227"/>
      <c r="P13" s="227"/>
      <c r="Q13" s="227"/>
      <c r="R13" s="228">
        <f t="shared" si="3"/>
        <v>6283317.24</v>
      </c>
      <c r="S13" s="64"/>
      <c r="T13" s="64"/>
      <c r="U13" s="87"/>
      <c r="V13" s="87"/>
      <c r="W13" s="87"/>
      <c r="X13" s="87"/>
    </row>
    <row r="14" spans="1:24" ht="24.75">
      <c r="A14" s="62">
        <v>5</v>
      </c>
      <c r="B14" s="76" t="s">
        <v>107</v>
      </c>
      <c r="C14" s="77">
        <v>4000</v>
      </c>
      <c r="D14" s="63" t="s">
        <v>7</v>
      </c>
      <c r="E14" s="226">
        <v>50480184.42</v>
      </c>
      <c r="F14" s="227">
        <f t="shared" si="2"/>
        <v>4076800</v>
      </c>
      <c r="G14" s="227">
        <v>1461200</v>
      </c>
      <c r="H14" s="227"/>
      <c r="I14" s="224">
        <v>2615600</v>
      </c>
      <c r="J14" s="227"/>
      <c r="K14" s="227"/>
      <c r="L14" s="227"/>
      <c r="M14" s="227"/>
      <c r="N14" s="227"/>
      <c r="O14" s="227"/>
      <c r="P14" s="227"/>
      <c r="Q14" s="227"/>
      <c r="R14" s="228">
        <f t="shared" si="3"/>
        <v>54556984.42</v>
      </c>
      <c r="S14" s="64"/>
      <c r="T14" s="64"/>
      <c r="U14" s="87"/>
      <c r="V14" s="87"/>
      <c r="W14" s="87"/>
      <c r="X14" s="87"/>
    </row>
    <row r="15" spans="1:24" ht="24.75">
      <c r="A15" s="62">
        <v>6</v>
      </c>
      <c r="B15" s="76" t="s">
        <v>107</v>
      </c>
      <c r="C15" s="77">
        <v>2200</v>
      </c>
      <c r="D15" s="63" t="s">
        <v>8</v>
      </c>
      <c r="E15" s="226">
        <v>0</v>
      </c>
      <c r="F15" s="227">
        <f t="shared" si="2"/>
        <v>4490860</v>
      </c>
      <c r="G15" s="227">
        <v>348400</v>
      </c>
      <c r="H15" s="227">
        <v>4064460</v>
      </c>
      <c r="I15" s="224">
        <v>78000</v>
      </c>
      <c r="J15" s="227"/>
      <c r="K15" s="227"/>
      <c r="L15" s="227"/>
      <c r="M15" s="227"/>
      <c r="N15" s="227"/>
      <c r="O15" s="227"/>
      <c r="P15" s="227"/>
      <c r="Q15" s="227"/>
      <c r="R15" s="228">
        <f t="shared" si="3"/>
        <v>4490860</v>
      </c>
      <c r="S15" s="64"/>
      <c r="T15" s="64"/>
      <c r="U15" s="87"/>
      <c r="V15" s="87"/>
      <c r="W15" s="87"/>
      <c r="X15" s="87"/>
    </row>
    <row r="16" spans="1:24" ht="24.75">
      <c r="A16" s="62">
        <v>7</v>
      </c>
      <c r="B16" s="76" t="s">
        <v>107</v>
      </c>
      <c r="C16" s="77">
        <v>2400</v>
      </c>
      <c r="D16" s="63" t="s">
        <v>9</v>
      </c>
      <c r="E16" s="226">
        <v>8177423.31</v>
      </c>
      <c r="F16" s="227">
        <f t="shared" si="2"/>
        <v>738400</v>
      </c>
      <c r="G16" s="227">
        <v>202800</v>
      </c>
      <c r="H16" s="227"/>
      <c r="I16" s="224">
        <v>535600</v>
      </c>
      <c r="J16" s="227"/>
      <c r="K16" s="227"/>
      <c r="L16" s="227"/>
      <c r="M16" s="227"/>
      <c r="N16" s="227"/>
      <c r="O16" s="227"/>
      <c r="P16" s="227"/>
      <c r="Q16" s="227"/>
      <c r="R16" s="228">
        <f t="shared" si="3"/>
        <v>8915823.309999999</v>
      </c>
      <c r="S16" s="64"/>
      <c r="T16" s="64"/>
      <c r="U16" s="87"/>
      <c r="V16" s="87"/>
      <c r="W16" s="87"/>
      <c r="X16" s="87"/>
    </row>
    <row r="17" spans="1:24" ht="24.75">
      <c r="A17" s="62">
        <v>8</v>
      </c>
      <c r="B17" s="76" t="s">
        <v>107</v>
      </c>
      <c r="C17" s="77">
        <v>2000</v>
      </c>
      <c r="D17" s="63" t="s">
        <v>10</v>
      </c>
      <c r="E17" s="226">
        <v>44167340.68</v>
      </c>
      <c r="F17" s="227">
        <f t="shared" si="2"/>
        <v>4246500</v>
      </c>
      <c r="G17" s="227">
        <v>1750500</v>
      </c>
      <c r="H17" s="227"/>
      <c r="I17" s="224">
        <v>2496000</v>
      </c>
      <c r="J17" s="227"/>
      <c r="K17" s="227"/>
      <c r="L17" s="227"/>
      <c r="M17" s="227"/>
      <c r="N17" s="227"/>
      <c r="O17" s="227"/>
      <c r="P17" s="227"/>
      <c r="Q17" s="227"/>
      <c r="R17" s="228">
        <f t="shared" si="3"/>
        <v>48413840.68</v>
      </c>
      <c r="S17" s="64"/>
      <c r="T17" s="64"/>
      <c r="U17" s="87"/>
      <c r="V17" s="87"/>
      <c r="W17" s="87"/>
      <c r="X17" s="87"/>
    </row>
    <row r="18" spans="1:24" ht="24.75">
      <c r="A18" s="62">
        <v>9</v>
      </c>
      <c r="B18" s="76" t="s">
        <v>107</v>
      </c>
      <c r="C18" s="77">
        <v>1800</v>
      </c>
      <c r="D18" s="63" t="s">
        <v>11</v>
      </c>
      <c r="E18" s="226">
        <v>12730000</v>
      </c>
      <c r="F18" s="227">
        <f t="shared" si="2"/>
        <v>478400</v>
      </c>
      <c r="G18" s="227">
        <v>166400</v>
      </c>
      <c r="H18" s="227"/>
      <c r="I18" s="224">
        <v>312000</v>
      </c>
      <c r="J18" s="227"/>
      <c r="K18" s="227"/>
      <c r="L18" s="227"/>
      <c r="M18" s="227"/>
      <c r="N18" s="227"/>
      <c r="O18" s="227"/>
      <c r="P18" s="227"/>
      <c r="Q18" s="227"/>
      <c r="R18" s="228">
        <f t="shared" si="3"/>
        <v>13208400</v>
      </c>
      <c r="S18" s="64"/>
      <c r="T18" s="64"/>
      <c r="U18" s="87"/>
      <c r="V18" s="87"/>
      <c r="W18" s="87"/>
      <c r="X18" s="87"/>
    </row>
    <row r="19" spans="1:24" s="27" customFormat="1" ht="24.75">
      <c r="A19" s="62">
        <v>10</v>
      </c>
      <c r="B19" s="76" t="s">
        <v>107</v>
      </c>
      <c r="C19" s="77">
        <v>3600</v>
      </c>
      <c r="D19" s="63" t="s">
        <v>12</v>
      </c>
      <c r="E19" s="226">
        <v>32553687.71</v>
      </c>
      <c r="F19" s="227">
        <f t="shared" si="2"/>
        <v>3114800</v>
      </c>
      <c r="G19" s="227">
        <v>722800</v>
      </c>
      <c r="H19" s="227"/>
      <c r="I19" s="224">
        <v>2392000</v>
      </c>
      <c r="J19" s="227"/>
      <c r="K19" s="227"/>
      <c r="L19" s="227"/>
      <c r="M19" s="227"/>
      <c r="N19" s="227"/>
      <c r="O19" s="227"/>
      <c r="P19" s="227"/>
      <c r="Q19" s="227"/>
      <c r="R19" s="228">
        <f t="shared" si="3"/>
        <v>35668487.71</v>
      </c>
      <c r="S19" s="64"/>
      <c r="T19" s="64"/>
      <c r="U19" s="87"/>
      <c r="V19" s="87"/>
      <c r="W19" s="87"/>
      <c r="X19" s="87"/>
    </row>
    <row r="20" spans="1:24" s="27" customFormat="1" ht="24.75">
      <c r="A20" s="62">
        <v>11</v>
      </c>
      <c r="B20" s="76" t="s">
        <v>107</v>
      </c>
      <c r="C20" s="77">
        <v>8600</v>
      </c>
      <c r="D20" s="63" t="s">
        <v>13</v>
      </c>
      <c r="E20" s="226">
        <v>5000000</v>
      </c>
      <c r="F20" s="227">
        <f t="shared" si="2"/>
        <v>514800</v>
      </c>
      <c r="G20" s="227">
        <v>410800</v>
      </c>
      <c r="H20" s="227"/>
      <c r="I20" s="224">
        <v>104000</v>
      </c>
      <c r="J20" s="227"/>
      <c r="K20" s="227"/>
      <c r="L20" s="227"/>
      <c r="M20" s="227"/>
      <c r="N20" s="227"/>
      <c r="O20" s="227"/>
      <c r="P20" s="227"/>
      <c r="Q20" s="227"/>
      <c r="R20" s="228">
        <f t="shared" si="3"/>
        <v>5514800</v>
      </c>
      <c r="S20" s="64"/>
      <c r="T20" s="64"/>
      <c r="U20" s="87"/>
      <c r="V20" s="87"/>
      <c r="W20" s="87"/>
      <c r="X20" s="87"/>
    </row>
    <row r="21" spans="1:24" s="27" customFormat="1" ht="24.75">
      <c r="A21" s="62">
        <v>12</v>
      </c>
      <c r="B21" s="76" t="s">
        <v>107</v>
      </c>
      <c r="C21" s="77">
        <v>5700</v>
      </c>
      <c r="D21" s="63" t="s">
        <v>14</v>
      </c>
      <c r="E21" s="226">
        <v>2376287.36</v>
      </c>
      <c r="F21" s="227">
        <f t="shared" si="2"/>
        <v>603200</v>
      </c>
      <c r="G21" s="227">
        <v>187200</v>
      </c>
      <c r="H21" s="227"/>
      <c r="I21" s="224">
        <v>416000</v>
      </c>
      <c r="J21" s="227"/>
      <c r="K21" s="227"/>
      <c r="L21" s="227"/>
      <c r="M21" s="227"/>
      <c r="N21" s="227"/>
      <c r="O21" s="227"/>
      <c r="P21" s="227"/>
      <c r="Q21" s="227"/>
      <c r="R21" s="228">
        <f t="shared" si="3"/>
        <v>2979487.36</v>
      </c>
      <c r="S21" s="64"/>
      <c r="T21" s="64"/>
      <c r="U21" s="87"/>
      <c r="V21" s="87"/>
      <c r="W21" s="87"/>
      <c r="X21" s="87"/>
    </row>
    <row r="22" spans="1:24" s="27" customFormat="1" ht="24.75">
      <c r="A22" s="62">
        <v>13</v>
      </c>
      <c r="B22" s="76" t="s">
        <v>107</v>
      </c>
      <c r="C22" s="77">
        <v>5000</v>
      </c>
      <c r="D22" s="63" t="s">
        <v>15</v>
      </c>
      <c r="E22" s="226">
        <f>2850+6020+13615+9833955.26</f>
        <v>9856440.26</v>
      </c>
      <c r="F22" s="227">
        <f t="shared" si="2"/>
        <v>800800</v>
      </c>
      <c r="G22" s="227">
        <v>546000</v>
      </c>
      <c r="H22" s="227"/>
      <c r="I22" s="224">
        <v>254800</v>
      </c>
      <c r="J22" s="227"/>
      <c r="K22" s="227"/>
      <c r="L22" s="227"/>
      <c r="M22" s="227"/>
      <c r="N22" s="227"/>
      <c r="O22" s="227"/>
      <c r="P22" s="227"/>
      <c r="Q22" s="227"/>
      <c r="R22" s="228">
        <f t="shared" si="3"/>
        <v>10657240.26</v>
      </c>
      <c r="S22" s="64"/>
      <c r="T22" s="64"/>
      <c r="U22" s="87"/>
      <c r="V22" s="87"/>
      <c r="W22" s="87"/>
      <c r="X22" s="87"/>
    </row>
    <row r="23" spans="1:24" s="27" customFormat="1" ht="24.75">
      <c r="A23" s="62">
        <v>14</v>
      </c>
      <c r="B23" s="76" t="s">
        <v>107</v>
      </c>
      <c r="C23" s="77">
        <v>9200</v>
      </c>
      <c r="D23" s="63" t="s">
        <v>16</v>
      </c>
      <c r="E23" s="226">
        <v>16483569.86</v>
      </c>
      <c r="F23" s="227">
        <f t="shared" si="2"/>
        <v>1778400</v>
      </c>
      <c r="G23" s="227">
        <v>1258400</v>
      </c>
      <c r="H23" s="227"/>
      <c r="I23" s="224">
        <v>520000</v>
      </c>
      <c r="J23" s="227"/>
      <c r="K23" s="227"/>
      <c r="L23" s="227"/>
      <c r="M23" s="227"/>
      <c r="N23" s="227"/>
      <c r="O23" s="227"/>
      <c r="P23" s="227"/>
      <c r="Q23" s="227"/>
      <c r="R23" s="228">
        <f t="shared" si="3"/>
        <v>18261969.86</v>
      </c>
      <c r="S23" s="64"/>
      <c r="T23" s="64"/>
      <c r="U23" s="87"/>
      <c r="V23" s="87"/>
      <c r="W23" s="87"/>
      <c r="X23" s="87"/>
    </row>
    <row r="24" spans="1:24" s="27" customFormat="1" ht="24.75">
      <c r="A24" s="62">
        <v>15</v>
      </c>
      <c r="B24" s="76" t="s">
        <v>107</v>
      </c>
      <c r="C24" s="77">
        <v>2300</v>
      </c>
      <c r="D24" s="63" t="s">
        <v>17</v>
      </c>
      <c r="E24" s="226">
        <v>2152470.82</v>
      </c>
      <c r="F24" s="227">
        <f t="shared" si="2"/>
        <v>0</v>
      </c>
      <c r="G24" s="227">
        <v>0</v>
      </c>
      <c r="H24" s="227"/>
      <c r="I24" s="224">
        <v>0</v>
      </c>
      <c r="J24" s="227"/>
      <c r="K24" s="227"/>
      <c r="L24" s="227"/>
      <c r="M24" s="227"/>
      <c r="N24" s="227"/>
      <c r="O24" s="227"/>
      <c r="P24" s="227"/>
      <c r="Q24" s="227"/>
      <c r="R24" s="228">
        <f t="shared" si="3"/>
        <v>2152470.82</v>
      </c>
      <c r="S24" s="64"/>
      <c r="T24" s="64"/>
      <c r="U24" s="87"/>
      <c r="V24" s="87"/>
      <c r="W24" s="87"/>
      <c r="X24" s="87"/>
    </row>
    <row r="25" spans="1:24" s="27" customFormat="1" ht="24.75">
      <c r="A25" s="62">
        <v>16</v>
      </c>
      <c r="B25" s="76" t="s">
        <v>107</v>
      </c>
      <c r="C25" s="77">
        <v>6300</v>
      </c>
      <c r="D25" s="63" t="s">
        <v>18</v>
      </c>
      <c r="E25" s="226">
        <f>906311.52+24210309.95</f>
        <v>25116621.47</v>
      </c>
      <c r="F25" s="227">
        <f t="shared" si="2"/>
        <v>220050</v>
      </c>
      <c r="G25" s="227">
        <v>220050</v>
      </c>
      <c r="H25" s="227"/>
      <c r="I25" s="224">
        <v>0</v>
      </c>
      <c r="J25" s="227"/>
      <c r="K25" s="227"/>
      <c r="L25" s="227"/>
      <c r="M25" s="227"/>
      <c r="N25" s="227"/>
      <c r="O25" s="227"/>
      <c r="P25" s="227"/>
      <c r="Q25" s="227"/>
      <c r="R25" s="228">
        <f t="shared" si="3"/>
        <v>25336671.47</v>
      </c>
      <c r="S25" s="64"/>
      <c r="T25" s="64"/>
      <c r="U25" s="87"/>
      <c r="V25" s="87"/>
      <c r="W25" s="87"/>
      <c r="X25" s="87"/>
    </row>
    <row r="26" spans="1:24" s="27" customFormat="1" ht="24.75">
      <c r="A26" s="62">
        <v>17</v>
      </c>
      <c r="B26" s="76" t="s">
        <v>107</v>
      </c>
      <c r="C26" s="77">
        <v>2600</v>
      </c>
      <c r="D26" s="63" t="s">
        <v>19</v>
      </c>
      <c r="E26" s="226">
        <v>5949635.58</v>
      </c>
      <c r="F26" s="227">
        <f t="shared" si="2"/>
        <v>109200</v>
      </c>
      <c r="G26" s="227">
        <v>109200</v>
      </c>
      <c r="H26" s="227"/>
      <c r="I26" s="224">
        <v>0</v>
      </c>
      <c r="J26" s="227"/>
      <c r="K26" s="227"/>
      <c r="L26" s="227"/>
      <c r="M26" s="227"/>
      <c r="N26" s="227"/>
      <c r="O26" s="227"/>
      <c r="P26" s="227"/>
      <c r="Q26" s="227"/>
      <c r="R26" s="228">
        <f t="shared" si="3"/>
        <v>6058835.58</v>
      </c>
      <c r="S26" s="64"/>
      <c r="T26" s="64"/>
      <c r="U26" s="87"/>
      <c r="V26" s="87"/>
      <c r="W26" s="87"/>
      <c r="X26" s="87"/>
    </row>
    <row r="27" spans="1:24" s="27" customFormat="1" ht="24.75">
      <c r="A27" s="62">
        <v>18</v>
      </c>
      <c r="B27" s="76" t="s">
        <v>107</v>
      </c>
      <c r="C27" s="77">
        <v>7300</v>
      </c>
      <c r="D27" s="63" t="s">
        <v>20</v>
      </c>
      <c r="E27" s="226">
        <v>4191487.81</v>
      </c>
      <c r="F27" s="227">
        <f t="shared" si="2"/>
        <v>1409200</v>
      </c>
      <c r="G27" s="227">
        <v>889200</v>
      </c>
      <c r="H27" s="227"/>
      <c r="I27" s="224">
        <v>520000</v>
      </c>
      <c r="J27" s="227"/>
      <c r="K27" s="227"/>
      <c r="L27" s="227"/>
      <c r="M27" s="227"/>
      <c r="N27" s="227"/>
      <c r="O27" s="227"/>
      <c r="P27" s="227"/>
      <c r="Q27" s="227"/>
      <c r="R27" s="228">
        <f t="shared" si="3"/>
        <v>5600687.8100000005</v>
      </c>
      <c r="S27" s="64"/>
      <c r="T27" s="64"/>
      <c r="U27" s="87"/>
      <c r="V27" s="87"/>
      <c r="W27" s="87"/>
      <c r="X27" s="87"/>
    </row>
    <row r="28" spans="1:24" s="27" customFormat="1" ht="24.75">
      <c r="A28" s="62">
        <v>19</v>
      </c>
      <c r="B28" s="76" t="s">
        <v>107</v>
      </c>
      <c r="C28" s="77">
        <v>4800</v>
      </c>
      <c r="D28" s="63" t="s">
        <v>21</v>
      </c>
      <c r="E28" s="226">
        <v>779775.81</v>
      </c>
      <c r="F28" s="227">
        <f t="shared" si="2"/>
        <v>31200</v>
      </c>
      <c r="G28" s="227">
        <v>31200</v>
      </c>
      <c r="H28" s="227"/>
      <c r="I28" s="224">
        <v>0</v>
      </c>
      <c r="J28" s="227"/>
      <c r="K28" s="227"/>
      <c r="L28" s="227"/>
      <c r="M28" s="227"/>
      <c r="N28" s="227"/>
      <c r="O28" s="227"/>
      <c r="P28" s="227"/>
      <c r="Q28" s="227"/>
      <c r="R28" s="228">
        <f t="shared" si="3"/>
        <v>810975.81</v>
      </c>
      <c r="S28" s="64"/>
      <c r="T28" s="64"/>
      <c r="U28" s="87"/>
      <c r="V28" s="87"/>
      <c r="W28" s="87"/>
      <c r="X28" s="87"/>
    </row>
    <row r="29" spans="1:24" s="27" customFormat="1" ht="24.75">
      <c r="A29" s="62">
        <v>20</v>
      </c>
      <c r="B29" s="76" t="s">
        <v>107</v>
      </c>
      <c r="C29" s="77">
        <v>3000</v>
      </c>
      <c r="D29" s="63" t="s">
        <v>22</v>
      </c>
      <c r="E29" s="226">
        <v>85073665.8</v>
      </c>
      <c r="F29" s="227">
        <f t="shared" si="2"/>
        <v>11366250</v>
      </c>
      <c r="G29" s="227">
        <v>4263050</v>
      </c>
      <c r="H29" s="227"/>
      <c r="I29" s="224">
        <v>7103200</v>
      </c>
      <c r="J29" s="227"/>
      <c r="K29" s="227"/>
      <c r="L29" s="227"/>
      <c r="M29" s="227"/>
      <c r="N29" s="227"/>
      <c r="O29" s="227"/>
      <c r="P29" s="227"/>
      <c r="Q29" s="227"/>
      <c r="R29" s="228">
        <f t="shared" si="3"/>
        <v>96439915.8</v>
      </c>
      <c r="S29" s="64"/>
      <c r="T29" s="64"/>
      <c r="U29" s="87"/>
      <c r="V29" s="87"/>
      <c r="W29" s="87"/>
      <c r="X29" s="87"/>
    </row>
    <row r="30" spans="1:24" s="27" customFormat="1" ht="24.75">
      <c r="A30" s="62">
        <v>21</v>
      </c>
      <c r="B30" s="76" t="s">
        <v>107</v>
      </c>
      <c r="C30" s="77">
        <v>8000</v>
      </c>
      <c r="D30" s="63" t="s">
        <v>23</v>
      </c>
      <c r="E30" s="226">
        <f>61346333.7+1200000</f>
        <v>62546333.7</v>
      </c>
      <c r="F30" s="227">
        <f t="shared" si="2"/>
        <v>4914000</v>
      </c>
      <c r="G30" s="227">
        <v>1378000</v>
      </c>
      <c r="H30" s="227"/>
      <c r="I30" s="224">
        <v>3536000</v>
      </c>
      <c r="J30" s="227"/>
      <c r="K30" s="227"/>
      <c r="L30" s="227"/>
      <c r="M30" s="227"/>
      <c r="N30" s="227"/>
      <c r="O30" s="227"/>
      <c r="P30" s="227"/>
      <c r="Q30" s="227"/>
      <c r="R30" s="228">
        <f t="shared" si="3"/>
        <v>67460333.7</v>
      </c>
      <c r="S30" s="64"/>
      <c r="T30" s="64"/>
      <c r="U30" s="87"/>
      <c r="V30" s="87"/>
      <c r="W30" s="87"/>
      <c r="X30" s="87"/>
    </row>
    <row r="31" spans="1:24" s="27" customFormat="1" ht="24.75">
      <c r="A31" s="62">
        <v>22</v>
      </c>
      <c r="B31" s="76" t="s">
        <v>107</v>
      </c>
      <c r="C31" s="77">
        <v>6000</v>
      </c>
      <c r="D31" s="63" t="s">
        <v>24</v>
      </c>
      <c r="E31" s="226">
        <v>21327319.81</v>
      </c>
      <c r="F31" s="227">
        <f t="shared" si="2"/>
        <v>821600</v>
      </c>
      <c r="G31" s="227">
        <v>390000</v>
      </c>
      <c r="H31" s="227"/>
      <c r="I31" s="224">
        <v>431600</v>
      </c>
      <c r="J31" s="227"/>
      <c r="K31" s="227"/>
      <c r="L31" s="227"/>
      <c r="M31" s="227"/>
      <c r="N31" s="227"/>
      <c r="O31" s="227"/>
      <c r="P31" s="227"/>
      <c r="Q31" s="227"/>
      <c r="R31" s="228">
        <f t="shared" si="3"/>
        <v>22148919.81</v>
      </c>
      <c r="S31" s="64"/>
      <c r="T31" s="64"/>
      <c r="U31" s="87"/>
      <c r="V31" s="87"/>
      <c r="W31" s="87"/>
      <c r="X31" s="87"/>
    </row>
    <row r="32" spans="1:24" s="100" customFormat="1" ht="24.75">
      <c r="A32" s="93">
        <v>23</v>
      </c>
      <c r="B32" s="94" t="s">
        <v>107</v>
      </c>
      <c r="C32" s="95">
        <v>1200</v>
      </c>
      <c r="D32" s="96" t="s">
        <v>25</v>
      </c>
      <c r="E32" s="226">
        <f>13111293+3780</f>
        <v>13115073</v>
      </c>
      <c r="F32" s="227">
        <f t="shared" si="2"/>
        <v>1530450</v>
      </c>
      <c r="G32" s="227">
        <v>786850</v>
      </c>
      <c r="H32" s="227"/>
      <c r="I32" s="224">
        <v>743600</v>
      </c>
      <c r="J32" s="227"/>
      <c r="K32" s="227"/>
      <c r="L32" s="227"/>
      <c r="M32" s="227"/>
      <c r="N32" s="227"/>
      <c r="O32" s="227"/>
      <c r="P32" s="227"/>
      <c r="Q32" s="227"/>
      <c r="R32" s="228">
        <f t="shared" si="3"/>
        <v>14645523</v>
      </c>
      <c r="S32" s="87"/>
      <c r="T32" s="87"/>
      <c r="U32" s="87"/>
      <c r="V32" s="87"/>
      <c r="W32" s="87"/>
      <c r="X32" s="87"/>
    </row>
    <row r="33" spans="1:24" s="27" customFormat="1" ht="24.75">
      <c r="A33" s="62">
        <v>24</v>
      </c>
      <c r="B33" s="76" t="s">
        <v>107</v>
      </c>
      <c r="C33" s="77">
        <v>9600</v>
      </c>
      <c r="D33" s="63" t="s">
        <v>26</v>
      </c>
      <c r="E33" s="226">
        <v>6932755.18</v>
      </c>
      <c r="F33" s="227">
        <f t="shared" si="2"/>
        <v>187200</v>
      </c>
      <c r="G33" s="227">
        <v>187200</v>
      </c>
      <c r="H33" s="227"/>
      <c r="I33" s="224">
        <v>0</v>
      </c>
      <c r="J33" s="227"/>
      <c r="K33" s="227"/>
      <c r="L33" s="227"/>
      <c r="M33" s="227"/>
      <c r="N33" s="227"/>
      <c r="O33" s="227"/>
      <c r="P33" s="227"/>
      <c r="Q33" s="227"/>
      <c r="R33" s="228">
        <f t="shared" si="3"/>
        <v>7119955.18</v>
      </c>
      <c r="S33" s="64"/>
      <c r="T33" s="64"/>
      <c r="U33" s="87"/>
      <c r="V33" s="87"/>
      <c r="W33" s="87"/>
      <c r="X33" s="87"/>
    </row>
    <row r="34" spans="1:24" s="27" customFormat="1" ht="24.75">
      <c r="A34" s="62">
        <v>25</v>
      </c>
      <c r="B34" s="76" t="s">
        <v>107</v>
      </c>
      <c r="C34" s="77">
        <v>5500</v>
      </c>
      <c r="D34" s="63" t="s">
        <v>27</v>
      </c>
      <c r="E34" s="226">
        <v>9378826.3</v>
      </c>
      <c r="F34" s="227">
        <f t="shared" si="2"/>
        <v>291200</v>
      </c>
      <c r="G34" s="227">
        <v>187200</v>
      </c>
      <c r="H34" s="227"/>
      <c r="I34" s="224">
        <v>104000</v>
      </c>
      <c r="J34" s="227"/>
      <c r="K34" s="227"/>
      <c r="L34" s="227"/>
      <c r="M34" s="227"/>
      <c r="N34" s="227"/>
      <c r="O34" s="227"/>
      <c r="P34" s="227"/>
      <c r="Q34" s="227"/>
      <c r="R34" s="228">
        <f t="shared" si="3"/>
        <v>9670026.3</v>
      </c>
      <c r="S34" s="64"/>
      <c r="T34" s="64"/>
      <c r="U34" s="87"/>
      <c r="V34" s="87"/>
      <c r="W34" s="87"/>
      <c r="X34" s="87"/>
    </row>
    <row r="35" spans="1:24" s="27" customFormat="1" ht="24.75">
      <c r="A35" s="62">
        <v>26</v>
      </c>
      <c r="B35" s="76" t="s">
        <v>107</v>
      </c>
      <c r="C35" s="77">
        <v>3800</v>
      </c>
      <c r="D35" s="63" t="s">
        <v>28</v>
      </c>
      <c r="E35" s="226">
        <v>0</v>
      </c>
      <c r="F35" s="227">
        <v>0</v>
      </c>
      <c r="G35" s="227"/>
      <c r="H35" s="227"/>
      <c r="I35" s="224">
        <v>0</v>
      </c>
      <c r="J35" s="227"/>
      <c r="K35" s="227"/>
      <c r="L35" s="227"/>
      <c r="M35" s="227"/>
      <c r="N35" s="227"/>
      <c r="O35" s="227"/>
      <c r="P35" s="227"/>
      <c r="Q35" s="227"/>
      <c r="R35" s="228">
        <f t="shared" si="3"/>
        <v>0</v>
      </c>
      <c r="S35" s="64"/>
      <c r="T35" s="64"/>
      <c r="U35" s="87"/>
      <c r="V35" s="87"/>
      <c r="W35" s="87"/>
      <c r="X35" s="87"/>
    </row>
    <row r="36" spans="1:24" s="27" customFormat="1" ht="24.75">
      <c r="A36" s="62">
        <v>27</v>
      </c>
      <c r="B36" s="76" t="s">
        <v>107</v>
      </c>
      <c r="C36" s="77">
        <v>3100</v>
      </c>
      <c r="D36" s="63" t="s">
        <v>29</v>
      </c>
      <c r="E36" s="226">
        <v>7196004.1</v>
      </c>
      <c r="F36" s="227">
        <f t="shared" si="2"/>
        <v>291200</v>
      </c>
      <c r="G36" s="227">
        <v>291200</v>
      </c>
      <c r="H36" s="227"/>
      <c r="I36" s="224">
        <v>0</v>
      </c>
      <c r="J36" s="227"/>
      <c r="K36" s="227"/>
      <c r="L36" s="227"/>
      <c r="M36" s="227"/>
      <c r="N36" s="227"/>
      <c r="O36" s="227"/>
      <c r="P36" s="227"/>
      <c r="Q36" s="227"/>
      <c r="R36" s="228">
        <f t="shared" si="3"/>
        <v>7487204.1</v>
      </c>
      <c r="S36" s="64"/>
      <c r="T36" s="64"/>
      <c r="U36" s="87"/>
      <c r="V36" s="87"/>
      <c r="W36" s="87"/>
      <c r="X36" s="87"/>
    </row>
    <row r="37" spans="1:24" s="27" customFormat="1" ht="24.75">
      <c r="A37" s="62">
        <v>28</v>
      </c>
      <c r="B37" s="76" t="s">
        <v>107</v>
      </c>
      <c r="C37" s="77">
        <v>1300</v>
      </c>
      <c r="D37" s="63" t="s">
        <v>30</v>
      </c>
      <c r="E37" s="226">
        <v>6241063.48</v>
      </c>
      <c r="F37" s="227">
        <f t="shared" si="2"/>
        <v>84850</v>
      </c>
      <c r="G37" s="227">
        <v>69250</v>
      </c>
      <c r="H37" s="227"/>
      <c r="I37" s="224">
        <v>15600</v>
      </c>
      <c r="J37" s="227"/>
      <c r="K37" s="227"/>
      <c r="L37" s="227"/>
      <c r="M37" s="227"/>
      <c r="N37" s="227"/>
      <c r="O37" s="227"/>
      <c r="P37" s="227"/>
      <c r="Q37" s="227"/>
      <c r="R37" s="228">
        <f t="shared" si="3"/>
        <v>6325913.48</v>
      </c>
      <c r="S37" s="64"/>
      <c r="T37" s="64"/>
      <c r="U37" s="87"/>
      <c r="V37" s="87"/>
      <c r="W37" s="87"/>
      <c r="X37" s="87"/>
    </row>
    <row r="38" spans="1:24" s="27" customFormat="1" ht="24.75">
      <c r="A38" s="62">
        <v>29</v>
      </c>
      <c r="B38" s="76" t="s">
        <v>107</v>
      </c>
      <c r="C38" s="77">
        <v>7700</v>
      </c>
      <c r="D38" s="63" t="s">
        <v>31</v>
      </c>
      <c r="E38" s="226">
        <v>253894</v>
      </c>
      <c r="F38" s="227">
        <f t="shared" si="2"/>
        <v>3094900</v>
      </c>
      <c r="G38" s="227">
        <v>769600</v>
      </c>
      <c r="H38" s="227">
        <v>2221300</v>
      </c>
      <c r="I38" s="224">
        <v>104000</v>
      </c>
      <c r="J38" s="227"/>
      <c r="K38" s="227"/>
      <c r="L38" s="227"/>
      <c r="M38" s="227"/>
      <c r="N38" s="227"/>
      <c r="O38" s="227"/>
      <c r="P38" s="227"/>
      <c r="Q38" s="227"/>
      <c r="R38" s="228">
        <f t="shared" si="3"/>
        <v>3348794</v>
      </c>
      <c r="S38" s="64"/>
      <c r="T38" s="64"/>
      <c r="U38" s="87"/>
      <c r="V38" s="87"/>
      <c r="W38" s="87"/>
      <c r="X38" s="87"/>
    </row>
    <row r="39" spans="1:24" s="27" customFormat="1" ht="24.75">
      <c r="A39" s="62">
        <v>30</v>
      </c>
      <c r="B39" s="76" t="s">
        <v>107</v>
      </c>
      <c r="C39" s="77">
        <v>2500</v>
      </c>
      <c r="D39" s="63" t="s">
        <v>32</v>
      </c>
      <c r="E39" s="226">
        <v>11821036.98</v>
      </c>
      <c r="F39" s="227">
        <f t="shared" si="2"/>
        <v>811200</v>
      </c>
      <c r="G39" s="227">
        <v>379600</v>
      </c>
      <c r="H39" s="227"/>
      <c r="I39" s="224">
        <v>431600</v>
      </c>
      <c r="J39" s="227"/>
      <c r="K39" s="227"/>
      <c r="L39" s="227"/>
      <c r="M39" s="227"/>
      <c r="N39" s="227"/>
      <c r="O39" s="227"/>
      <c r="P39" s="227"/>
      <c r="Q39" s="227"/>
      <c r="R39" s="228">
        <f t="shared" si="3"/>
        <v>12632236.98</v>
      </c>
      <c r="S39" s="64"/>
      <c r="T39" s="64"/>
      <c r="U39" s="87"/>
      <c r="V39" s="87"/>
      <c r="W39" s="87"/>
      <c r="X39" s="87"/>
    </row>
    <row r="40" spans="1:24" s="27" customFormat="1" ht="24.75">
      <c r="A40" s="62">
        <v>31</v>
      </c>
      <c r="B40" s="76" t="s">
        <v>107</v>
      </c>
      <c r="C40" s="77">
        <v>9400</v>
      </c>
      <c r="D40" s="63" t="s">
        <v>33</v>
      </c>
      <c r="E40" s="226">
        <v>76293148.39</v>
      </c>
      <c r="F40" s="227">
        <f t="shared" si="2"/>
        <v>119600</v>
      </c>
      <c r="G40" s="227">
        <v>119600</v>
      </c>
      <c r="H40" s="227"/>
      <c r="I40" s="224">
        <v>0</v>
      </c>
      <c r="J40" s="227"/>
      <c r="K40" s="227"/>
      <c r="L40" s="227"/>
      <c r="M40" s="227"/>
      <c r="N40" s="227"/>
      <c r="O40" s="227"/>
      <c r="P40" s="227"/>
      <c r="Q40" s="227"/>
      <c r="R40" s="228">
        <f t="shared" si="3"/>
        <v>76412748.39</v>
      </c>
      <c r="S40" s="64"/>
      <c r="T40" s="64"/>
      <c r="U40" s="87"/>
      <c r="V40" s="87"/>
      <c r="W40" s="87"/>
      <c r="X40" s="87"/>
    </row>
    <row r="41" spans="1:24" s="27" customFormat="1" ht="24.75">
      <c r="A41" s="62">
        <v>32</v>
      </c>
      <c r="B41" s="76" t="s">
        <v>107</v>
      </c>
      <c r="C41" s="77">
        <v>1400</v>
      </c>
      <c r="D41" s="63" t="s">
        <v>34</v>
      </c>
      <c r="E41" s="226">
        <v>22376291.86</v>
      </c>
      <c r="F41" s="227">
        <f t="shared" si="2"/>
        <v>740050</v>
      </c>
      <c r="G41" s="227">
        <v>740050</v>
      </c>
      <c r="H41" s="227"/>
      <c r="I41" s="224">
        <v>0</v>
      </c>
      <c r="J41" s="227"/>
      <c r="K41" s="227"/>
      <c r="L41" s="227"/>
      <c r="M41" s="227"/>
      <c r="N41" s="227"/>
      <c r="O41" s="227"/>
      <c r="P41" s="227"/>
      <c r="Q41" s="227"/>
      <c r="R41" s="228">
        <f t="shared" si="3"/>
        <v>23116341.86</v>
      </c>
      <c r="S41" s="64"/>
      <c r="T41" s="64"/>
      <c r="U41" s="87"/>
      <c r="V41" s="87"/>
      <c r="W41" s="87"/>
      <c r="X41" s="87"/>
    </row>
    <row r="42" spans="1:24" s="27" customFormat="1" ht="24.75">
      <c r="A42" s="62">
        <v>33</v>
      </c>
      <c r="B42" s="76" t="s">
        <v>107</v>
      </c>
      <c r="C42" s="77">
        <v>5600</v>
      </c>
      <c r="D42" s="63" t="s">
        <v>35</v>
      </c>
      <c r="E42" s="226">
        <v>7410359</v>
      </c>
      <c r="F42" s="227">
        <f t="shared" si="2"/>
        <v>821600</v>
      </c>
      <c r="G42" s="227">
        <v>806000</v>
      </c>
      <c r="H42" s="227"/>
      <c r="I42" s="224">
        <v>15600</v>
      </c>
      <c r="J42" s="227"/>
      <c r="K42" s="227"/>
      <c r="L42" s="227"/>
      <c r="M42" s="227"/>
      <c r="N42" s="227"/>
      <c r="O42" s="227"/>
      <c r="P42" s="227"/>
      <c r="Q42" s="227"/>
      <c r="R42" s="228">
        <f t="shared" si="3"/>
        <v>8231959</v>
      </c>
      <c r="S42" s="64"/>
      <c r="T42" s="64"/>
      <c r="U42" s="87"/>
      <c r="V42" s="87"/>
      <c r="W42" s="87"/>
      <c r="X42" s="87"/>
    </row>
    <row r="43" spans="1:24" s="27" customFormat="1" ht="24.75">
      <c r="A43" s="62">
        <v>34</v>
      </c>
      <c r="B43" s="76" t="s">
        <v>107</v>
      </c>
      <c r="C43" s="77">
        <v>8200</v>
      </c>
      <c r="D43" s="63" t="s">
        <v>36</v>
      </c>
      <c r="E43" s="226">
        <v>3601300.81</v>
      </c>
      <c r="F43" s="227">
        <f t="shared" si="2"/>
        <v>993200</v>
      </c>
      <c r="G43" s="227">
        <v>889200</v>
      </c>
      <c r="H43" s="227"/>
      <c r="I43" s="224">
        <v>104000</v>
      </c>
      <c r="J43" s="227"/>
      <c r="K43" s="227"/>
      <c r="L43" s="227"/>
      <c r="M43" s="227"/>
      <c r="N43" s="227"/>
      <c r="O43" s="227"/>
      <c r="P43" s="227"/>
      <c r="Q43" s="227"/>
      <c r="R43" s="228">
        <f t="shared" si="3"/>
        <v>4594500.8100000005</v>
      </c>
      <c r="S43" s="64"/>
      <c r="T43" s="64"/>
      <c r="U43" s="87"/>
      <c r="V43" s="87"/>
      <c r="W43" s="87"/>
      <c r="X43" s="87"/>
    </row>
    <row r="44" spans="1:24" s="27" customFormat="1" ht="24.75">
      <c r="A44" s="62">
        <v>35</v>
      </c>
      <c r="B44" s="76" t="s">
        <v>107</v>
      </c>
      <c r="C44" s="77">
        <v>9300</v>
      </c>
      <c r="D44" s="63" t="s">
        <v>37</v>
      </c>
      <c r="E44" s="226">
        <v>11480960</v>
      </c>
      <c r="F44" s="227">
        <f t="shared" si="2"/>
        <v>213200</v>
      </c>
      <c r="G44" s="227">
        <v>213200</v>
      </c>
      <c r="H44" s="227"/>
      <c r="I44" s="224">
        <v>0</v>
      </c>
      <c r="J44" s="227"/>
      <c r="K44" s="227"/>
      <c r="L44" s="227"/>
      <c r="M44" s="227"/>
      <c r="N44" s="227"/>
      <c r="O44" s="227"/>
      <c r="P44" s="227"/>
      <c r="Q44" s="227"/>
      <c r="R44" s="228">
        <f t="shared" si="3"/>
        <v>11694160</v>
      </c>
      <c r="S44" s="64"/>
      <c r="T44" s="64"/>
      <c r="U44" s="87"/>
      <c r="V44" s="87"/>
      <c r="W44" s="87"/>
      <c r="X44" s="87"/>
    </row>
    <row r="45" spans="1:24" s="27" customFormat="1" ht="24.75">
      <c r="A45" s="62">
        <v>36</v>
      </c>
      <c r="B45" s="76" t="s">
        <v>107</v>
      </c>
      <c r="C45" s="77">
        <v>6600</v>
      </c>
      <c r="D45" s="63" t="s">
        <v>38</v>
      </c>
      <c r="E45" s="226">
        <v>21270256.55</v>
      </c>
      <c r="F45" s="227">
        <f t="shared" si="2"/>
        <v>1502800</v>
      </c>
      <c r="G45" s="227">
        <v>1398800</v>
      </c>
      <c r="H45" s="227"/>
      <c r="I45" s="224">
        <v>104000</v>
      </c>
      <c r="J45" s="227"/>
      <c r="K45" s="227"/>
      <c r="L45" s="227"/>
      <c r="M45" s="227"/>
      <c r="N45" s="227"/>
      <c r="O45" s="227"/>
      <c r="P45" s="227"/>
      <c r="Q45" s="227"/>
      <c r="R45" s="228">
        <f t="shared" si="3"/>
        <v>22773056.55</v>
      </c>
      <c r="S45" s="64"/>
      <c r="T45" s="64"/>
      <c r="U45" s="87"/>
      <c r="V45" s="87"/>
      <c r="W45" s="87"/>
      <c r="X45" s="87"/>
    </row>
    <row r="46" spans="1:24" s="27" customFormat="1" ht="24.75">
      <c r="A46" s="62">
        <v>37</v>
      </c>
      <c r="B46" s="76" t="s">
        <v>107</v>
      </c>
      <c r="C46" s="77">
        <v>6500</v>
      </c>
      <c r="D46" s="63" t="s">
        <v>39</v>
      </c>
      <c r="E46" s="226">
        <v>9029438.92</v>
      </c>
      <c r="F46" s="227">
        <f t="shared" si="2"/>
        <v>494000</v>
      </c>
      <c r="G46" s="227">
        <v>374400</v>
      </c>
      <c r="H46" s="227"/>
      <c r="I46" s="224">
        <v>119600</v>
      </c>
      <c r="J46" s="227"/>
      <c r="K46" s="227"/>
      <c r="L46" s="227"/>
      <c r="M46" s="227"/>
      <c r="N46" s="227"/>
      <c r="O46" s="227"/>
      <c r="P46" s="227"/>
      <c r="Q46" s="227"/>
      <c r="R46" s="228">
        <f t="shared" si="3"/>
        <v>9523438.92</v>
      </c>
      <c r="S46" s="64"/>
      <c r="T46" s="64"/>
      <c r="U46" s="87"/>
      <c r="V46" s="87"/>
      <c r="W46" s="87"/>
      <c r="X46" s="87"/>
    </row>
    <row r="47" spans="1:24" s="27" customFormat="1" ht="24.75">
      <c r="A47" s="62">
        <v>38</v>
      </c>
      <c r="B47" s="76" t="s">
        <v>107</v>
      </c>
      <c r="C47" s="77">
        <v>7600</v>
      </c>
      <c r="D47" s="63" t="s">
        <v>40</v>
      </c>
      <c r="E47" s="226">
        <f>1415000+800000+10923203.5</f>
        <v>13138203.5</v>
      </c>
      <c r="F47" s="227">
        <f t="shared" si="2"/>
        <v>516450</v>
      </c>
      <c r="G47" s="227">
        <v>500850</v>
      </c>
      <c r="H47" s="227"/>
      <c r="I47" s="224">
        <v>15600</v>
      </c>
      <c r="J47" s="227"/>
      <c r="K47" s="227"/>
      <c r="L47" s="227"/>
      <c r="M47" s="227"/>
      <c r="N47" s="227"/>
      <c r="O47" s="227"/>
      <c r="P47" s="227"/>
      <c r="Q47" s="227"/>
      <c r="R47" s="228">
        <f t="shared" si="3"/>
        <v>13654653.5</v>
      </c>
      <c r="S47" s="64"/>
      <c r="T47" s="64"/>
      <c r="U47" s="87"/>
      <c r="V47" s="87"/>
      <c r="W47" s="87"/>
      <c r="X47" s="87"/>
    </row>
    <row r="48" spans="1:24" s="27" customFormat="1" ht="24.75">
      <c r="A48" s="62">
        <v>39</v>
      </c>
      <c r="B48" s="76" t="s">
        <v>107</v>
      </c>
      <c r="C48" s="77">
        <v>6700</v>
      </c>
      <c r="D48" s="63" t="s">
        <v>41</v>
      </c>
      <c r="E48" s="226">
        <v>21320861.86</v>
      </c>
      <c r="F48" s="227">
        <f t="shared" si="2"/>
        <v>989650</v>
      </c>
      <c r="G48" s="227">
        <v>989650</v>
      </c>
      <c r="H48" s="227"/>
      <c r="I48" s="224">
        <v>0</v>
      </c>
      <c r="J48" s="227"/>
      <c r="K48" s="227"/>
      <c r="L48" s="227"/>
      <c r="M48" s="227"/>
      <c r="N48" s="227"/>
      <c r="O48" s="227"/>
      <c r="P48" s="227"/>
      <c r="Q48" s="227"/>
      <c r="R48" s="228">
        <f t="shared" si="3"/>
        <v>22310511.86</v>
      </c>
      <c r="S48" s="64"/>
      <c r="T48" s="64"/>
      <c r="U48" s="87"/>
      <c r="V48" s="87"/>
      <c r="W48" s="87"/>
      <c r="X48" s="87"/>
    </row>
    <row r="49" spans="1:24" s="100" customFormat="1" ht="24.75">
      <c r="A49" s="93">
        <v>40</v>
      </c>
      <c r="B49" s="94" t="s">
        <v>107</v>
      </c>
      <c r="C49" s="95">
        <v>5400</v>
      </c>
      <c r="D49" s="96" t="s">
        <v>42</v>
      </c>
      <c r="E49" s="226">
        <v>7167376.46</v>
      </c>
      <c r="F49" s="227">
        <f t="shared" si="2"/>
        <v>863200</v>
      </c>
      <c r="G49" s="227">
        <v>447200</v>
      </c>
      <c r="H49" s="227"/>
      <c r="I49" s="224">
        <v>416000</v>
      </c>
      <c r="J49" s="227"/>
      <c r="K49" s="227"/>
      <c r="L49" s="227"/>
      <c r="M49" s="227"/>
      <c r="N49" s="227"/>
      <c r="O49" s="227"/>
      <c r="P49" s="227"/>
      <c r="Q49" s="227"/>
      <c r="R49" s="228">
        <f t="shared" si="3"/>
        <v>8030576.46</v>
      </c>
      <c r="S49" s="87"/>
      <c r="T49" s="87"/>
      <c r="U49" s="87"/>
      <c r="V49" s="87"/>
      <c r="W49" s="87"/>
      <c r="X49" s="87"/>
    </row>
    <row r="50" spans="1:24" s="27" customFormat="1" ht="24.75">
      <c r="A50" s="62">
        <v>41</v>
      </c>
      <c r="B50" s="76" t="s">
        <v>107</v>
      </c>
      <c r="C50" s="77">
        <v>8300</v>
      </c>
      <c r="D50" s="63" t="s">
        <v>43</v>
      </c>
      <c r="E50" s="226">
        <v>9209751</v>
      </c>
      <c r="F50" s="227">
        <f t="shared" si="2"/>
        <v>270400</v>
      </c>
      <c r="G50" s="227">
        <v>46800</v>
      </c>
      <c r="H50" s="227"/>
      <c r="I50" s="224">
        <v>223600</v>
      </c>
      <c r="J50" s="227"/>
      <c r="K50" s="227"/>
      <c r="L50" s="227"/>
      <c r="M50" s="227"/>
      <c r="N50" s="227"/>
      <c r="O50" s="227"/>
      <c r="P50" s="227"/>
      <c r="Q50" s="227"/>
      <c r="R50" s="228">
        <f t="shared" si="3"/>
        <v>9480151</v>
      </c>
      <c r="S50" s="64"/>
      <c r="T50" s="64"/>
      <c r="U50" s="87"/>
      <c r="V50" s="87"/>
      <c r="W50" s="87"/>
      <c r="X50" s="87"/>
    </row>
    <row r="51" spans="1:24" s="27" customFormat="1" ht="24.75">
      <c r="A51" s="62">
        <v>42</v>
      </c>
      <c r="B51" s="76" t="s">
        <v>107</v>
      </c>
      <c r="C51" s="77">
        <v>4400</v>
      </c>
      <c r="D51" s="63" t="s">
        <v>44</v>
      </c>
      <c r="E51" s="226">
        <v>25420846.49</v>
      </c>
      <c r="F51" s="227">
        <f t="shared" si="2"/>
        <v>696800</v>
      </c>
      <c r="G51" s="227">
        <v>618800</v>
      </c>
      <c r="H51" s="227"/>
      <c r="I51" s="224">
        <v>78000</v>
      </c>
      <c r="J51" s="227"/>
      <c r="K51" s="227"/>
      <c r="L51" s="227"/>
      <c r="M51" s="227"/>
      <c r="N51" s="227"/>
      <c r="O51" s="227"/>
      <c r="P51" s="227"/>
      <c r="Q51" s="227"/>
      <c r="R51" s="228">
        <f t="shared" si="3"/>
        <v>26117646.49</v>
      </c>
      <c r="S51" s="64"/>
      <c r="T51" s="64"/>
      <c r="U51" s="87"/>
      <c r="V51" s="87"/>
      <c r="W51" s="87"/>
      <c r="X51" s="87"/>
    </row>
    <row r="52" spans="1:24" s="27" customFormat="1" ht="24.75">
      <c r="A52" s="62">
        <v>43</v>
      </c>
      <c r="B52" s="76" t="s">
        <v>107</v>
      </c>
      <c r="C52" s="77">
        <v>4900</v>
      </c>
      <c r="D52" s="63" t="s">
        <v>45</v>
      </c>
      <c r="E52" s="226">
        <v>287762.86</v>
      </c>
      <c r="F52" s="227">
        <f t="shared" si="2"/>
        <v>0</v>
      </c>
      <c r="G52" s="227">
        <v>0</v>
      </c>
      <c r="H52" s="227"/>
      <c r="I52" s="224">
        <v>0</v>
      </c>
      <c r="J52" s="227"/>
      <c r="K52" s="227"/>
      <c r="L52" s="227"/>
      <c r="M52" s="227"/>
      <c r="N52" s="227"/>
      <c r="O52" s="227"/>
      <c r="P52" s="227"/>
      <c r="Q52" s="227"/>
      <c r="R52" s="228">
        <f t="shared" si="3"/>
        <v>287762.86</v>
      </c>
      <c r="S52" s="64"/>
      <c r="T52" s="64"/>
      <c r="U52" s="87"/>
      <c r="V52" s="87"/>
      <c r="W52" s="87"/>
      <c r="X52" s="87"/>
    </row>
    <row r="53" spans="1:24" s="27" customFormat="1" ht="24.75">
      <c r="A53" s="62">
        <v>44</v>
      </c>
      <c r="B53" s="76" t="s">
        <v>107</v>
      </c>
      <c r="C53" s="77">
        <v>5800</v>
      </c>
      <c r="D53" s="63" t="s">
        <v>46</v>
      </c>
      <c r="E53" s="226">
        <v>4457791.1</v>
      </c>
      <c r="F53" s="227">
        <f t="shared" si="2"/>
        <v>104000</v>
      </c>
      <c r="G53" s="227">
        <v>0</v>
      </c>
      <c r="H53" s="227"/>
      <c r="I53" s="224">
        <v>104000</v>
      </c>
      <c r="J53" s="227"/>
      <c r="K53" s="227"/>
      <c r="L53" s="227"/>
      <c r="M53" s="227"/>
      <c r="N53" s="227"/>
      <c r="O53" s="227"/>
      <c r="P53" s="227"/>
      <c r="Q53" s="227"/>
      <c r="R53" s="228">
        <f t="shared" si="3"/>
        <v>4561791.1</v>
      </c>
      <c r="S53" s="64"/>
      <c r="T53" s="64"/>
      <c r="U53" s="87"/>
      <c r="V53" s="87"/>
      <c r="W53" s="87"/>
      <c r="X53" s="87"/>
    </row>
    <row r="54" spans="1:24" s="27" customFormat="1" ht="24.75">
      <c r="A54" s="62">
        <v>45</v>
      </c>
      <c r="B54" s="76" t="s">
        <v>107</v>
      </c>
      <c r="C54" s="77">
        <v>3500</v>
      </c>
      <c r="D54" s="63" t="s">
        <v>47</v>
      </c>
      <c r="E54" s="226">
        <v>4045000</v>
      </c>
      <c r="F54" s="227">
        <f t="shared" si="2"/>
        <v>422850</v>
      </c>
      <c r="G54" s="227">
        <v>79650</v>
      </c>
      <c r="H54" s="227"/>
      <c r="I54" s="224">
        <v>343200</v>
      </c>
      <c r="J54" s="227"/>
      <c r="K54" s="227"/>
      <c r="L54" s="227"/>
      <c r="M54" s="227"/>
      <c r="N54" s="227"/>
      <c r="O54" s="227"/>
      <c r="P54" s="227"/>
      <c r="Q54" s="227"/>
      <c r="R54" s="228">
        <f t="shared" si="3"/>
        <v>4467850</v>
      </c>
      <c r="S54" s="64"/>
      <c r="T54" s="64"/>
      <c r="U54" s="87"/>
      <c r="V54" s="87"/>
      <c r="W54" s="87"/>
      <c r="X54" s="87"/>
    </row>
    <row r="55" spans="1:24" s="27" customFormat="1" ht="24.75">
      <c r="A55" s="62">
        <v>46</v>
      </c>
      <c r="B55" s="76" t="s">
        <v>107</v>
      </c>
      <c r="C55" s="77">
        <v>9500</v>
      </c>
      <c r="D55" s="63" t="s">
        <v>48</v>
      </c>
      <c r="E55" s="226">
        <v>19635966.84</v>
      </c>
      <c r="F55" s="227">
        <f t="shared" si="2"/>
        <v>941200</v>
      </c>
      <c r="G55" s="227">
        <v>733200</v>
      </c>
      <c r="H55" s="227"/>
      <c r="I55" s="224">
        <v>208000</v>
      </c>
      <c r="J55" s="227"/>
      <c r="K55" s="227"/>
      <c r="L55" s="227"/>
      <c r="M55" s="227"/>
      <c r="N55" s="227"/>
      <c r="O55" s="227"/>
      <c r="P55" s="227"/>
      <c r="Q55" s="227"/>
      <c r="R55" s="228">
        <f t="shared" si="3"/>
        <v>20577166.84</v>
      </c>
      <c r="S55" s="64"/>
      <c r="T55" s="64"/>
      <c r="U55" s="87"/>
      <c r="V55" s="87"/>
      <c r="W55" s="87"/>
      <c r="X55" s="87"/>
    </row>
    <row r="56" spans="1:24" s="27" customFormat="1" ht="24.75">
      <c r="A56" s="62">
        <v>47</v>
      </c>
      <c r="B56" s="76" t="s">
        <v>107</v>
      </c>
      <c r="C56" s="77">
        <v>4500</v>
      </c>
      <c r="D56" s="63" t="s">
        <v>49</v>
      </c>
      <c r="E56" s="226">
        <v>8225303.27</v>
      </c>
      <c r="F56" s="227">
        <f t="shared" si="2"/>
        <v>980900</v>
      </c>
      <c r="G56" s="227">
        <v>237300</v>
      </c>
      <c r="H56" s="227"/>
      <c r="I56" s="224">
        <v>743600</v>
      </c>
      <c r="J56" s="227"/>
      <c r="K56" s="227"/>
      <c r="L56" s="227"/>
      <c r="M56" s="227"/>
      <c r="N56" s="227"/>
      <c r="O56" s="227"/>
      <c r="P56" s="227"/>
      <c r="Q56" s="227"/>
      <c r="R56" s="228">
        <f t="shared" si="3"/>
        <v>9206203.27</v>
      </c>
      <c r="S56" s="64"/>
      <c r="T56" s="64"/>
      <c r="U56" s="87"/>
      <c r="V56" s="87"/>
      <c r="W56" s="87"/>
      <c r="X56" s="87"/>
    </row>
    <row r="57" spans="1:24" s="27" customFormat="1" ht="24.75">
      <c r="A57" s="62">
        <v>48</v>
      </c>
      <c r="B57" s="76" t="s">
        <v>107</v>
      </c>
      <c r="C57" s="77">
        <v>8500</v>
      </c>
      <c r="D57" s="63" t="s">
        <v>50</v>
      </c>
      <c r="E57" s="226">
        <v>7288620.32</v>
      </c>
      <c r="F57" s="227">
        <f t="shared" si="2"/>
        <v>2965900</v>
      </c>
      <c r="G57" s="227">
        <v>0</v>
      </c>
      <c r="H57" s="227">
        <v>2965900</v>
      </c>
      <c r="I57" s="224">
        <v>0</v>
      </c>
      <c r="J57" s="227"/>
      <c r="K57" s="227"/>
      <c r="L57" s="227"/>
      <c r="M57" s="227"/>
      <c r="N57" s="227"/>
      <c r="O57" s="227"/>
      <c r="P57" s="227"/>
      <c r="Q57" s="227"/>
      <c r="R57" s="228">
        <f t="shared" si="3"/>
        <v>10254520.32</v>
      </c>
      <c r="S57" s="64"/>
      <c r="T57" s="64"/>
      <c r="U57" s="87"/>
      <c r="V57" s="87"/>
      <c r="W57" s="87"/>
      <c r="X57" s="87"/>
    </row>
    <row r="58" spans="1:24" s="27" customFormat="1" ht="24.75">
      <c r="A58" s="62">
        <v>49</v>
      </c>
      <c r="B58" s="76" t="s">
        <v>107</v>
      </c>
      <c r="C58" s="77">
        <v>2100</v>
      </c>
      <c r="D58" s="63" t="s">
        <v>51</v>
      </c>
      <c r="E58" s="226">
        <f>271980+17149955.82</f>
        <v>17421935.82</v>
      </c>
      <c r="F58" s="227">
        <f t="shared" si="2"/>
        <v>764400</v>
      </c>
      <c r="G58" s="227">
        <v>452400</v>
      </c>
      <c r="H58" s="227"/>
      <c r="I58" s="224">
        <v>312000</v>
      </c>
      <c r="J58" s="227"/>
      <c r="K58" s="227"/>
      <c r="L58" s="227"/>
      <c r="M58" s="227"/>
      <c r="N58" s="227"/>
      <c r="O58" s="227"/>
      <c r="P58" s="227"/>
      <c r="Q58" s="227"/>
      <c r="R58" s="228">
        <f t="shared" si="3"/>
        <v>18186335.82</v>
      </c>
      <c r="S58" s="64"/>
      <c r="T58" s="64"/>
      <c r="U58" s="87"/>
      <c r="V58" s="87"/>
      <c r="W58" s="87"/>
      <c r="X58" s="87"/>
    </row>
    <row r="59" spans="1:24" s="27" customFormat="1" ht="24.75">
      <c r="A59" s="62">
        <v>50</v>
      </c>
      <c r="B59" s="76" t="s">
        <v>107</v>
      </c>
      <c r="C59" s="77">
        <v>7000</v>
      </c>
      <c r="D59" s="63" t="s">
        <v>52</v>
      </c>
      <c r="E59" s="226">
        <v>0</v>
      </c>
      <c r="F59" s="227">
        <f t="shared" si="2"/>
        <v>6812500</v>
      </c>
      <c r="G59" s="227">
        <v>941200</v>
      </c>
      <c r="H59" s="227">
        <v>5647700</v>
      </c>
      <c r="I59" s="224">
        <v>223600</v>
      </c>
      <c r="J59" s="227"/>
      <c r="K59" s="227"/>
      <c r="L59" s="227"/>
      <c r="M59" s="227"/>
      <c r="N59" s="227"/>
      <c r="O59" s="227"/>
      <c r="P59" s="227"/>
      <c r="Q59" s="227"/>
      <c r="R59" s="228">
        <f t="shared" si="3"/>
        <v>6812500</v>
      </c>
      <c r="S59" s="64"/>
      <c r="T59" s="64"/>
      <c r="U59" s="87"/>
      <c r="V59" s="87"/>
      <c r="W59" s="87"/>
      <c r="X59" s="87"/>
    </row>
    <row r="60" spans="1:24" s="27" customFormat="1" ht="24.75">
      <c r="A60" s="62">
        <v>51</v>
      </c>
      <c r="B60" s="76" t="s">
        <v>107</v>
      </c>
      <c r="C60" s="77">
        <v>1600</v>
      </c>
      <c r="D60" s="63" t="s">
        <v>53</v>
      </c>
      <c r="E60" s="226">
        <v>27312077.46</v>
      </c>
      <c r="F60" s="227">
        <f t="shared" si="2"/>
        <v>1112800</v>
      </c>
      <c r="G60" s="227">
        <v>800800</v>
      </c>
      <c r="H60" s="227"/>
      <c r="I60" s="224">
        <v>312000</v>
      </c>
      <c r="J60" s="227"/>
      <c r="K60" s="227"/>
      <c r="L60" s="227"/>
      <c r="M60" s="227"/>
      <c r="N60" s="227"/>
      <c r="O60" s="227"/>
      <c r="P60" s="227"/>
      <c r="Q60" s="227"/>
      <c r="R60" s="228">
        <f t="shared" si="3"/>
        <v>28424877.46</v>
      </c>
      <c r="S60" s="64"/>
      <c r="T60" s="64"/>
      <c r="U60" s="87"/>
      <c r="V60" s="87"/>
      <c r="W60" s="87"/>
      <c r="X60" s="87"/>
    </row>
    <row r="61" spans="1:24" s="27" customFormat="1" ht="24.75">
      <c r="A61" s="62">
        <v>52</v>
      </c>
      <c r="B61" s="76" t="s">
        <v>107</v>
      </c>
      <c r="C61" s="77">
        <v>5200</v>
      </c>
      <c r="D61" s="63" t="s">
        <v>54</v>
      </c>
      <c r="E61" s="226">
        <v>13449626.77</v>
      </c>
      <c r="F61" s="227">
        <f t="shared" si="2"/>
        <v>785200</v>
      </c>
      <c r="G61" s="227">
        <v>561600</v>
      </c>
      <c r="H61" s="227"/>
      <c r="I61" s="224">
        <v>223600</v>
      </c>
      <c r="J61" s="227"/>
      <c r="K61" s="227"/>
      <c r="L61" s="227"/>
      <c r="M61" s="227"/>
      <c r="N61" s="227"/>
      <c r="O61" s="227"/>
      <c r="P61" s="227"/>
      <c r="Q61" s="227"/>
      <c r="R61" s="228">
        <f t="shared" si="3"/>
        <v>14234826.77</v>
      </c>
      <c r="S61" s="64"/>
      <c r="T61" s="64"/>
      <c r="U61" s="87"/>
      <c r="V61" s="87"/>
      <c r="W61" s="87"/>
      <c r="X61" s="87"/>
    </row>
    <row r="62" spans="1:24" s="27" customFormat="1" ht="24.75">
      <c r="A62" s="62">
        <v>53</v>
      </c>
      <c r="B62" s="76" t="s">
        <v>107</v>
      </c>
      <c r="C62" s="77">
        <v>5100</v>
      </c>
      <c r="D62" s="63" t="s">
        <v>55</v>
      </c>
      <c r="E62" s="226">
        <f>490823.37+6213061.07</f>
        <v>6703884.44</v>
      </c>
      <c r="F62" s="227">
        <f t="shared" si="2"/>
        <v>223600</v>
      </c>
      <c r="G62" s="227">
        <v>119600</v>
      </c>
      <c r="H62" s="227"/>
      <c r="I62" s="224">
        <v>104000</v>
      </c>
      <c r="J62" s="227"/>
      <c r="K62" s="227"/>
      <c r="L62" s="227"/>
      <c r="M62" s="227"/>
      <c r="N62" s="227"/>
      <c r="O62" s="227"/>
      <c r="P62" s="227"/>
      <c r="Q62" s="227"/>
      <c r="R62" s="228">
        <f t="shared" si="3"/>
        <v>6927484.44</v>
      </c>
      <c r="S62" s="64"/>
      <c r="T62" s="64"/>
      <c r="U62" s="87"/>
      <c r="V62" s="87"/>
      <c r="W62" s="87"/>
      <c r="X62" s="87"/>
    </row>
    <row r="63" spans="1:24" s="27" customFormat="1" ht="24.75">
      <c r="A63" s="62">
        <v>54</v>
      </c>
      <c r="B63" s="76" t="s">
        <v>107</v>
      </c>
      <c r="C63" s="77">
        <v>4200</v>
      </c>
      <c r="D63" s="63" t="s">
        <v>56</v>
      </c>
      <c r="E63" s="226">
        <v>2113180.05</v>
      </c>
      <c r="F63" s="227">
        <f t="shared" si="2"/>
        <v>379600</v>
      </c>
      <c r="G63" s="227">
        <v>67600</v>
      </c>
      <c r="H63" s="227"/>
      <c r="I63" s="224">
        <v>312000</v>
      </c>
      <c r="J63" s="227"/>
      <c r="K63" s="227"/>
      <c r="L63" s="227"/>
      <c r="M63" s="227"/>
      <c r="N63" s="227"/>
      <c r="O63" s="227"/>
      <c r="P63" s="227"/>
      <c r="Q63" s="227"/>
      <c r="R63" s="228">
        <f t="shared" si="3"/>
        <v>2492780.05</v>
      </c>
      <c r="S63" s="64"/>
      <c r="T63" s="64"/>
      <c r="U63" s="87"/>
      <c r="V63" s="87"/>
      <c r="W63" s="87"/>
      <c r="X63" s="87"/>
    </row>
    <row r="64" spans="1:24" s="27" customFormat="1" ht="24.75">
      <c r="A64" s="62">
        <v>55</v>
      </c>
      <c r="B64" s="76" t="s">
        <v>107</v>
      </c>
      <c r="C64" s="77">
        <v>3300</v>
      </c>
      <c r="D64" s="63" t="s">
        <v>57</v>
      </c>
      <c r="E64" s="226">
        <v>33214800.54</v>
      </c>
      <c r="F64" s="227">
        <f t="shared" si="2"/>
        <v>1488850</v>
      </c>
      <c r="G64" s="227">
        <v>1176850</v>
      </c>
      <c r="H64" s="227"/>
      <c r="I64" s="224">
        <v>312000</v>
      </c>
      <c r="J64" s="227"/>
      <c r="K64" s="227"/>
      <c r="L64" s="227"/>
      <c r="M64" s="227"/>
      <c r="N64" s="227"/>
      <c r="O64" s="227"/>
      <c r="P64" s="227"/>
      <c r="Q64" s="227"/>
      <c r="R64" s="228">
        <f t="shared" si="3"/>
        <v>34703650.54</v>
      </c>
      <c r="S64" s="64"/>
      <c r="T64" s="64"/>
      <c r="U64" s="87"/>
      <c r="V64" s="87"/>
      <c r="W64" s="87"/>
      <c r="X64" s="87"/>
    </row>
    <row r="65" spans="1:24" s="27" customFormat="1" ht="24.75">
      <c r="A65" s="62">
        <v>56</v>
      </c>
      <c r="B65" s="76" t="s">
        <v>107</v>
      </c>
      <c r="C65" s="77">
        <v>4700</v>
      </c>
      <c r="D65" s="63" t="s">
        <v>58</v>
      </c>
      <c r="E65" s="226">
        <v>44694251.24</v>
      </c>
      <c r="F65" s="227">
        <f t="shared" si="2"/>
        <v>608400</v>
      </c>
      <c r="G65" s="227">
        <v>473200</v>
      </c>
      <c r="H65" s="227"/>
      <c r="I65" s="224">
        <v>135200</v>
      </c>
      <c r="J65" s="227"/>
      <c r="K65" s="227"/>
      <c r="L65" s="227"/>
      <c r="M65" s="227"/>
      <c r="N65" s="227"/>
      <c r="O65" s="227"/>
      <c r="P65" s="227"/>
      <c r="Q65" s="227"/>
      <c r="R65" s="228">
        <f t="shared" si="3"/>
        <v>45302651.24</v>
      </c>
      <c r="S65" s="64"/>
      <c r="T65" s="64"/>
      <c r="U65" s="87"/>
      <c r="V65" s="87"/>
      <c r="W65" s="87"/>
      <c r="X65" s="87"/>
    </row>
    <row r="66" spans="1:24" s="27" customFormat="1" ht="24.75">
      <c r="A66" s="62">
        <v>57</v>
      </c>
      <c r="B66" s="76" t="s">
        <v>107</v>
      </c>
      <c r="C66" s="77">
        <v>9000</v>
      </c>
      <c r="D66" s="63" t="s">
        <v>59</v>
      </c>
      <c r="E66" s="226">
        <v>36797949.59</v>
      </c>
      <c r="F66" s="227">
        <f t="shared" si="2"/>
        <v>1034800</v>
      </c>
      <c r="G66" s="227">
        <v>826800</v>
      </c>
      <c r="H66" s="227"/>
      <c r="I66" s="224">
        <v>208000</v>
      </c>
      <c r="J66" s="227"/>
      <c r="K66" s="227"/>
      <c r="L66" s="227"/>
      <c r="M66" s="227"/>
      <c r="N66" s="227"/>
      <c r="O66" s="227"/>
      <c r="P66" s="227"/>
      <c r="Q66" s="227"/>
      <c r="R66" s="228">
        <f t="shared" si="3"/>
        <v>37832749.59</v>
      </c>
      <c r="S66" s="64"/>
      <c r="T66" s="64"/>
      <c r="U66" s="87"/>
      <c r="V66" s="87"/>
      <c r="W66" s="87"/>
      <c r="X66" s="87"/>
    </row>
    <row r="67" spans="1:24" s="27" customFormat="1" ht="24.75">
      <c r="A67" s="62">
        <v>58</v>
      </c>
      <c r="B67" s="76" t="s">
        <v>107</v>
      </c>
      <c r="C67" s="77">
        <v>9100</v>
      </c>
      <c r="D67" s="63" t="s">
        <v>60</v>
      </c>
      <c r="E67" s="226">
        <v>4228421.39</v>
      </c>
      <c r="F67" s="227">
        <f t="shared" si="2"/>
        <v>276500</v>
      </c>
      <c r="G67" s="227">
        <v>15600</v>
      </c>
      <c r="H67" s="227">
        <v>260900</v>
      </c>
      <c r="I67" s="224">
        <v>0</v>
      </c>
      <c r="J67" s="227"/>
      <c r="K67" s="227"/>
      <c r="L67" s="227"/>
      <c r="M67" s="227"/>
      <c r="N67" s="227"/>
      <c r="O67" s="227"/>
      <c r="P67" s="227"/>
      <c r="Q67" s="227"/>
      <c r="R67" s="228">
        <f t="shared" si="3"/>
        <v>4504921.39</v>
      </c>
      <c r="S67" s="64"/>
      <c r="T67" s="64"/>
      <c r="U67" s="87"/>
      <c r="V67" s="87"/>
      <c r="W67" s="87"/>
      <c r="X67" s="87"/>
    </row>
    <row r="68" spans="1:24" s="27" customFormat="1" ht="24.75">
      <c r="A68" s="62">
        <v>59</v>
      </c>
      <c r="B68" s="76" t="s">
        <v>107</v>
      </c>
      <c r="C68" s="77">
        <v>1100</v>
      </c>
      <c r="D68" s="63" t="s">
        <v>61</v>
      </c>
      <c r="E68" s="226">
        <v>15197770.23</v>
      </c>
      <c r="F68" s="227">
        <f t="shared" si="2"/>
        <v>1814800</v>
      </c>
      <c r="G68" s="227">
        <v>1086800</v>
      </c>
      <c r="H68" s="227"/>
      <c r="I68" s="224">
        <v>728000</v>
      </c>
      <c r="J68" s="227"/>
      <c r="K68" s="227"/>
      <c r="L68" s="227"/>
      <c r="M68" s="227"/>
      <c r="N68" s="227"/>
      <c r="O68" s="227"/>
      <c r="P68" s="227"/>
      <c r="Q68" s="227"/>
      <c r="R68" s="228">
        <f t="shared" si="3"/>
        <v>17012570.23</v>
      </c>
      <c r="S68" s="64"/>
      <c r="T68" s="64"/>
      <c r="U68" s="87"/>
      <c r="V68" s="87"/>
      <c r="W68" s="87"/>
      <c r="X68" s="87"/>
    </row>
    <row r="69" spans="1:24" s="27" customFormat="1" ht="24.75">
      <c r="A69" s="62">
        <v>60</v>
      </c>
      <c r="B69" s="76" t="s">
        <v>107</v>
      </c>
      <c r="C69" s="77">
        <v>7500</v>
      </c>
      <c r="D69" s="63" t="s">
        <v>62</v>
      </c>
      <c r="E69" s="226">
        <v>26066829.28</v>
      </c>
      <c r="F69" s="227">
        <f t="shared" si="2"/>
        <v>514800</v>
      </c>
      <c r="G69" s="227">
        <v>306800</v>
      </c>
      <c r="H69" s="227"/>
      <c r="I69" s="224">
        <v>208000</v>
      </c>
      <c r="J69" s="227"/>
      <c r="K69" s="227"/>
      <c r="L69" s="227"/>
      <c r="M69" s="227"/>
      <c r="N69" s="227"/>
      <c r="O69" s="227"/>
      <c r="P69" s="227"/>
      <c r="Q69" s="227"/>
      <c r="R69" s="228">
        <f t="shared" si="3"/>
        <v>26581629.28</v>
      </c>
      <c r="S69" s="64"/>
      <c r="T69" s="64"/>
      <c r="U69" s="87"/>
      <c r="V69" s="87"/>
      <c r="W69" s="87"/>
      <c r="X69" s="87"/>
    </row>
    <row r="70" spans="1:24" s="27" customFormat="1" ht="24.75">
      <c r="A70" s="62">
        <v>61</v>
      </c>
      <c r="B70" s="76" t="s">
        <v>107</v>
      </c>
      <c r="C70" s="77">
        <v>7400</v>
      </c>
      <c r="D70" s="63" t="s">
        <v>63</v>
      </c>
      <c r="E70" s="226">
        <v>40471755.22</v>
      </c>
      <c r="F70" s="227">
        <f t="shared" si="2"/>
        <v>1279200</v>
      </c>
      <c r="G70" s="227">
        <v>239200</v>
      </c>
      <c r="H70" s="227"/>
      <c r="I70" s="224">
        <v>1040000</v>
      </c>
      <c r="J70" s="227"/>
      <c r="K70" s="227"/>
      <c r="L70" s="227"/>
      <c r="M70" s="227"/>
      <c r="N70" s="227"/>
      <c r="O70" s="227"/>
      <c r="P70" s="227"/>
      <c r="Q70" s="227"/>
      <c r="R70" s="228">
        <f t="shared" si="3"/>
        <v>41750955.22</v>
      </c>
      <c r="S70" s="64"/>
      <c r="T70" s="64"/>
      <c r="U70" s="87"/>
      <c r="V70" s="87"/>
      <c r="W70" s="87"/>
      <c r="X70" s="87"/>
    </row>
    <row r="71" spans="1:24" s="27" customFormat="1" ht="24.75">
      <c r="A71" s="62">
        <v>62</v>
      </c>
      <c r="B71" s="76" t="s">
        <v>107</v>
      </c>
      <c r="C71" s="77">
        <v>2700</v>
      </c>
      <c r="D71" s="63" t="s">
        <v>64</v>
      </c>
      <c r="E71" s="226">
        <v>13227523.64</v>
      </c>
      <c r="F71" s="227">
        <f t="shared" si="2"/>
        <v>1473850</v>
      </c>
      <c r="G71" s="227">
        <v>953850</v>
      </c>
      <c r="H71" s="227"/>
      <c r="I71" s="224">
        <v>520000</v>
      </c>
      <c r="J71" s="227"/>
      <c r="K71" s="227"/>
      <c r="L71" s="227"/>
      <c r="M71" s="227"/>
      <c r="N71" s="227"/>
      <c r="O71" s="227"/>
      <c r="P71" s="227"/>
      <c r="Q71" s="227"/>
      <c r="R71" s="228">
        <f t="shared" si="3"/>
        <v>14701373.64</v>
      </c>
      <c r="S71" s="64"/>
      <c r="T71" s="64"/>
      <c r="U71" s="87"/>
      <c r="V71" s="87"/>
      <c r="W71" s="87"/>
      <c r="X71" s="87"/>
    </row>
    <row r="72" spans="1:24" s="27" customFormat="1" ht="24.75">
      <c r="A72" s="62">
        <v>63</v>
      </c>
      <c r="B72" s="76" t="s">
        <v>107</v>
      </c>
      <c r="C72" s="77">
        <v>1900</v>
      </c>
      <c r="D72" s="63" t="s">
        <v>65</v>
      </c>
      <c r="E72" s="226">
        <v>39684004.14</v>
      </c>
      <c r="F72" s="227">
        <f t="shared" si="2"/>
        <v>824900</v>
      </c>
      <c r="G72" s="227">
        <v>512900</v>
      </c>
      <c r="H72" s="227"/>
      <c r="I72" s="224">
        <v>312000</v>
      </c>
      <c r="J72" s="227"/>
      <c r="K72" s="227"/>
      <c r="L72" s="227"/>
      <c r="M72" s="227"/>
      <c r="N72" s="227"/>
      <c r="O72" s="227"/>
      <c r="P72" s="227"/>
      <c r="Q72" s="227"/>
      <c r="R72" s="228">
        <f t="shared" si="3"/>
        <v>40508904.14</v>
      </c>
      <c r="S72" s="64"/>
      <c r="T72" s="64"/>
      <c r="U72" s="87"/>
      <c r="V72" s="87"/>
      <c r="W72" s="87"/>
      <c r="X72" s="87"/>
    </row>
    <row r="73" spans="1:24" s="27" customFormat="1" ht="24.75">
      <c r="A73" s="62">
        <v>64</v>
      </c>
      <c r="B73" s="76" t="s">
        <v>107</v>
      </c>
      <c r="C73" s="77">
        <v>1700</v>
      </c>
      <c r="D73" s="63" t="s">
        <v>66</v>
      </c>
      <c r="E73" s="226">
        <v>2542059.72</v>
      </c>
      <c r="F73" s="227">
        <f t="shared" si="2"/>
        <v>855550</v>
      </c>
      <c r="G73" s="227">
        <v>69250</v>
      </c>
      <c r="H73" s="227">
        <v>651100</v>
      </c>
      <c r="I73" s="224">
        <v>135200</v>
      </c>
      <c r="J73" s="227"/>
      <c r="K73" s="227"/>
      <c r="L73" s="227"/>
      <c r="M73" s="227"/>
      <c r="N73" s="227"/>
      <c r="O73" s="227"/>
      <c r="P73" s="227"/>
      <c r="Q73" s="227"/>
      <c r="R73" s="228">
        <f t="shared" si="3"/>
        <v>3397609.72</v>
      </c>
      <c r="S73" s="64"/>
      <c r="T73" s="64"/>
      <c r="U73" s="87"/>
      <c r="V73" s="87"/>
      <c r="W73" s="87"/>
      <c r="X73" s="87"/>
    </row>
    <row r="74" spans="1:24" s="27" customFormat="1" ht="24.75">
      <c r="A74" s="62">
        <v>65</v>
      </c>
      <c r="B74" s="76" t="s">
        <v>107</v>
      </c>
      <c r="C74" s="77">
        <v>6400</v>
      </c>
      <c r="D74" s="63" t="s">
        <v>67</v>
      </c>
      <c r="E74" s="226">
        <v>24774072.51</v>
      </c>
      <c r="F74" s="227">
        <f t="shared" si="2"/>
        <v>561600</v>
      </c>
      <c r="G74" s="227">
        <v>442000</v>
      </c>
      <c r="H74" s="227"/>
      <c r="I74" s="224">
        <v>119600</v>
      </c>
      <c r="J74" s="227"/>
      <c r="K74" s="227"/>
      <c r="L74" s="227"/>
      <c r="M74" s="227"/>
      <c r="N74" s="227"/>
      <c r="O74" s="227"/>
      <c r="P74" s="227"/>
      <c r="Q74" s="227"/>
      <c r="R74" s="228">
        <f t="shared" si="3"/>
        <v>25335672.51</v>
      </c>
      <c r="S74" s="64"/>
      <c r="T74" s="64"/>
      <c r="U74" s="87"/>
      <c r="V74" s="87"/>
      <c r="W74" s="87"/>
      <c r="X74" s="87"/>
    </row>
    <row r="75" spans="1:24" s="27" customFormat="1" ht="24.75">
      <c r="A75" s="62">
        <v>66</v>
      </c>
      <c r="B75" s="76" t="s">
        <v>107</v>
      </c>
      <c r="C75" s="77">
        <v>7200</v>
      </c>
      <c r="D75" s="63" t="s">
        <v>68</v>
      </c>
      <c r="E75" s="226">
        <v>13524728.11</v>
      </c>
      <c r="F75" s="227">
        <f t="shared" si="2"/>
        <v>686400</v>
      </c>
      <c r="G75" s="227">
        <v>478400</v>
      </c>
      <c r="H75" s="227"/>
      <c r="I75" s="224">
        <v>208000</v>
      </c>
      <c r="J75" s="227"/>
      <c r="K75" s="227"/>
      <c r="L75" s="227"/>
      <c r="M75" s="227"/>
      <c r="N75" s="227"/>
      <c r="O75" s="227"/>
      <c r="P75" s="227"/>
      <c r="Q75" s="227"/>
      <c r="R75" s="228">
        <f t="shared" si="3"/>
        <v>14211128.11</v>
      </c>
      <c r="S75" s="64"/>
      <c r="T75" s="64"/>
      <c r="U75" s="87"/>
      <c r="V75" s="87"/>
      <c r="W75" s="87"/>
      <c r="X75" s="87"/>
    </row>
    <row r="76" spans="1:24" s="27" customFormat="1" ht="24.75">
      <c r="A76" s="62">
        <v>67</v>
      </c>
      <c r="B76" s="76" t="s">
        <v>107</v>
      </c>
      <c r="C76" s="77">
        <v>8400</v>
      </c>
      <c r="D76" s="63" t="s">
        <v>69</v>
      </c>
      <c r="E76" s="226">
        <v>27551456.35</v>
      </c>
      <c r="F76" s="227">
        <f t="shared" si="2"/>
        <v>1804750</v>
      </c>
      <c r="G76" s="227">
        <v>1284750</v>
      </c>
      <c r="H76" s="227"/>
      <c r="I76" s="224">
        <v>520000</v>
      </c>
      <c r="J76" s="227"/>
      <c r="K76" s="227"/>
      <c r="L76" s="227"/>
      <c r="M76" s="227"/>
      <c r="N76" s="227"/>
      <c r="O76" s="227"/>
      <c r="P76" s="227"/>
      <c r="Q76" s="227"/>
      <c r="R76" s="228">
        <f aca="true" t="shared" si="4" ref="R76:R85">E76+F76</f>
        <v>29356206.35</v>
      </c>
      <c r="S76" s="64"/>
      <c r="T76" s="64"/>
      <c r="U76" s="87"/>
      <c r="V76" s="87"/>
      <c r="W76" s="87"/>
      <c r="X76" s="87"/>
    </row>
    <row r="77" spans="1:24" s="27" customFormat="1" ht="24.75">
      <c r="A77" s="62">
        <v>68</v>
      </c>
      <c r="B77" s="76" t="s">
        <v>107</v>
      </c>
      <c r="C77" s="77">
        <v>3200</v>
      </c>
      <c r="D77" s="63" t="s">
        <v>70</v>
      </c>
      <c r="E77" s="226">
        <v>4480170.34</v>
      </c>
      <c r="F77" s="227">
        <f aca="true" t="shared" si="5" ref="F77:F85">SUM(G77:Q77)</f>
        <v>166400</v>
      </c>
      <c r="G77" s="227">
        <v>166400</v>
      </c>
      <c r="H77" s="227"/>
      <c r="I77" s="224">
        <v>0</v>
      </c>
      <c r="J77" s="227"/>
      <c r="K77" s="227"/>
      <c r="L77" s="227"/>
      <c r="M77" s="227"/>
      <c r="N77" s="227"/>
      <c r="O77" s="227"/>
      <c r="P77" s="227"/>
      <c r="Q77" s="227"/>
      <c r="R77" s="228">
        <f t="shared" si="4"/>
        <v>4646570.34</v>
      </c>
      <c r="S77" s="64"/>
      <c r="T77" s="64"/>
      <c r="U77" s="87"/>
      <c r="V77" s="87"/>
      <c r="W77" s="87"/>
      <c r="X77" s="87"/>
    </row>
    <row r="78" spans="1:24" s="27" customFormat="1" ht="24.75">
      <c r="A78" s="62">
        <v>69</v>
      </c>
      <c r="B78" s="76" t="s">
        <v>107</v>
      </c>
      <c r="C78" s="77">
        <v>4300</v>
      </c>
      <c r="D78" s="63" t="s">
        <v>71</v>
      </c>
      <c r="E78" s="226">
        <v>12515800.13</v>
      </c>
      <c r="F78" s="227">
        <f t="shared" si="5"/>
        <v>379600</v>
      </c>
      <c r="G78" s="227">
        <v>379600</v>
      </c>
      <c r="H78" s="227"/>
      <c r="I78" s="224">
        <v>0</v>
      </c>
      <c r="J78" s="227"/>
      <c r="K78" s="227"/>
      <c r="L78" s="227"/>
      <c r="M78" s="227"/>
      <c r="N78" s="227"/>
      <c r="O78" s="227"/>
      <c r="P78" s="227"/>
      <c r="Q78" s="227"/>
      <c r="R78" s="228">
        <f t="shared" si="4"/>
        <v>12895400.13</v>
      </c>
      <c r="S78" s="64"/>
      <c r="T78" s="64"/>
      <c r="U78" s="87"/>
      <c r="V78" s="87"/>
      <c r="W78" s="87"/>
      <c r="X78" s="87"/>
    </row>
    <row r="79" spans="1:24" s="27" customFormat="1" ht="24.75">
      <c r="A79" s="62">
        <v>70</v>
      </c>
      <c r="B79" s="76" t="s">
        <v>107</v>
      </c>
      <c r="C79" s="77">
        <v>3900</v>
      </c>
      <c r="D79" s="63" t="s">
        <v>72</v>
      </c>
      <c r="E79" s="226">
        <v>278332</v>
      </c>
      <c r="F79" s="227">
        <f t="shared" si="5"/>
        <v>0</v>
      </c>
      <c r="G79" s="227">
        <v>0</v>
      </c>
      <c r="H79" s="227"/>
      <c r="I79" s="224">
        <v>0</v>
      </c>
      <c r="J79" s="227"/>
      <c r="K79" s="227"/>
      <c r="L79" s="227"/>
      <c r="M79" s="227"/>
      <c r="N79" s="227"/>
      <c r="O79" s="227"/>
      <c r="P79" s="227"/>
      <c r="Q79" s="227"/>
      <c r="R79" s="228">
        <f t="shared" si="4"/>
        <v>278332</v>
      </c>
      <c r="S79" s="64"/>
      <c r="T79" s="64"/>
      <c r="U79" s="87"/>
      <c r="V79" s="87"/>
      <c r="W79" s="87"/>
      <c r="X79" s="87"/>
    </row>
    <row r="80" spans="1:24" s="27" customFormat="1" ht="24.75">
      <c r="A80" s="62">
        <v>71</v>
      </c>
      <c r="B80" s="76" t="s">
        <v>107</v>
      </c>
      <c r="C80" s="77">
        <v>1500</v>
      </c>
      <c r="D80" s="63" t="s">
        <v>73</v>
      </c>
      <c r="E80" s="226">
        <v>9856634.94</v>
      </c>
      <c r="F80" s="227">
        <f t="shared" si="5"/>
        <v>364000</v>
      </c>
      <c r="G80" s="227">
        <v>52000</v>
      </c>
      <c r="H80" s="227"/>
      <c r="I80" s="224">
        <v>312000</v>
      </c>
      <c r="J80" s="227"/>
      <c r="K80" s="227"/>
      <c r="L80" s="227"/>
      <c r="M80" s="227"/>
      <c r="N80" s="227"/>
      <c r="O80" s="227"/>
      <c r="P80" s="227"/>
      <c r="Q80" s="227"/>
      <c r="R80" s="228">
        <f t="shared" si="4"/>
        <v>10220634.94</v>
      </c>
      <c r="S80" s="64"/>
      <c r="T80" s="64"/>
      <c r="U80" s="87"/>
      <c r="V80" s="87"/>
      <c r="W80" s="87"/>
      <c r="X80" s="87"/>
    </row>
    <row r="81" spans="1:24" s="27" customFormat="1" ht="24.75">
      <c r="A81" s="62">
        <v>72</v>
      </c>
      <c r="B81" s="76" t="s">
        <v>107</v>
      </c>
      <c r="C81" s="77">
        <v>3700</v>
      </c>
      <c r="D81" s="63" t="s">
        <v>74</v>
      </c>
      <c r="E81" s="226">
        <v>833961.91</v>
      </c>
      <c r="F81" s="227">
        <f t="shared" si="5"/>
        <v>208000</v>
      </c>
      <c r="G81" s="227">
        <v>0</v>
      </c>
      <c r="H81" s="227"/>
      <c r="I81" s="224">
        <v>208000</v>
      </c>
      <c r="J81" s="227"/>
      <c r="K81" s="227"/>
      <c r="L81" s="227"/>
      <c r="M81" s="227"/>
      <c r="N81" s="227"/>
      <c r="O81" s="227"/>
      <c r="P81" s="227"/>
      <c r="Q81" s="227"/>
      <c r="R81" s="228">
        <f t="shared" si="4"/>
        <v>1041961.91</v>
      </c>
      <c r="S81" s="64"/>
      <c r="T81" s="64"/>
      <c r="U81" s="87"/>
      <c r="V81" s="87"/>
      <c r="W81" s="87"/>
      <c r="X81" s="87"/>
    </row>
    <row r="82" spans="1:24" s="27" customFormat="1" ht="24.75">
      <c r="A82" s="62">
        <v>73</v>
      </c>
      <c r="B82" s="76" t="s">
        <v>107</v>
      </c>
      <c r="C82" s="77">
        <v>4100</v>
      </c>
      <c r="D82" s="63" t="s">
        <v>75</v>
      </c>
      <c r="E82" s="226">
        <v>18689628.05</v>
      </c>
      <c r="F82" s="227">
        <f t="shared" si="5"/>
        <v>1445600</v>
      </c>
      <c r="G82" s="227">
        <v>1014000</v>
      </c>
      <c r="H82" s="227"/>
      <c r="I82" s="224">
        <v>431600</v>
      </c>
      <c r="J82" s="227"/>
      <c r="K82" s="227"/>
      <c r="L82" s="227"/>
      <c r="M82" s="227"/>
      <c r="N82" s="227"/>
      <c r="O82" s="227"/>
      <c r="P82" s="227"/>
      <c r="Q82" s="227"/>
      <c r="R82" s="228">
        <f t="shared" si="4"/>
        <v>20135228.05</v>
      </c>
      <c r="S82" s="64"/>
      <c r="T82" s="64"/>
      <c r="U82" s="87"/>
      <c r="V82" s="87"/>
      <c r="W82" s="87"/>
      <c r="X82" s="87"/>
    </row>
    <row r="83" spans="1:24" s="27" customFormat="1" ht="24.75">
      <c r="A83" s="62">
        <v>74</v>
      </c>
      <c r="B83" s="76" t="s">
        <v>107</v>
      </c>
      <c r="C83" s="77">
        <v>5300</v>
      </c>
      <c r="D83" s="63" t="s">
        <v>76</v>
      </c>
      <c r="E83" s="226">
        <v>25790245</v>
      </c>
      <c r="F83" s="227">
        <f t="shared" si="5"/>
        <v>1440400</v>
      </c>
      <c r="G83" s="227">
        <v>712400</v>
      </c>
      <c r="H83" s="227"/>
      <c r="I83" s="224">
        <v>728000</v>
      </c>
      <c r="J83" s="227"/>
      <c r="K83" s="227"/>
      <c r="L83" s="227"/>
      <c r="M83" s="227"/>
      <c r="N83" s="227"/>
      <c r="O83" s="227"/>
      <c r="P83" s="227"/>
      <c r="Q83" s="227"/>
      <c r="R83" s="228">
        <f t="shared" si="4"/>
        <v>27230645</v>
      </c>
      <c r="S83" s="64"/>
      <c r="T83" s="64"/>
      <c r="U83" s="87"/>
      <c r="V83" s="87"/>
      <c r="W83" s="87"/>
      <c r="X83" s="87"/>
    </row>
    <row r="84" spans="1:24" s="27" customFormat="1" ht="24.75">
      <c r="A84" s="62">
        <v>75</v>
      </c>
      <c r="B84" s="76" t="s">
        <v>107</v>
      </c>
      <c r="C84" s="77">
        <v>6100</v>
      </c>
      <c r="D84" s="63" t="s">
        <v>77</v>
      </c>
      <c r="E84" s="226">
        <v>95609.97</v>
      </c>
      <c r="F84" s="227">
        <f t="shared" si="5"/>
        <v>2347300</v>
      </c>
      <c r="G84" s="227">
        <v>223600</v>
      </c>
      <c r="H84" s="227">
        <v>2019700</v>
      </c>
      <c r="I84" s="224">
        <v>104000</v>
      </c>
      <c r="J84" s="227"/>
      <c r="K84" s="227"/>
      <c r="L84" s="227"/>
      <c r="M84" s="227"/>
      <c r="N84" s="227"/>
      <c r="O84" s="227"/>
      <c r="P84" s="227"/>
      <c r="Q84" s="227"/>
      <c r="R84" s="228">
        <f t="shared" si="4"/>
        <v>2442909.97</v>
      </c>
      <c r="S84" s="64"/>
      <c r="T84" s="64"/>
      <c r="U84" s="87"/>
      <c r="V84" s="87"/>
      <c r="W84" s="87"/>
      <c r="X84" s="87"/>
    </row>
    <row r="85" spans="1:24" s="27" customFormat="1" ht="24.75">
      <c r="A85" s="65">
        <v>76</v>
      </c>
      <c r="B85" s="78" t="s">
        <v>107</v>
      </c>
      <c r="C85" s="79">
        <v>3400</v>
      </c>
      <c r="D85" s="66" t="s">
        <v>78</v>
      </c>
      <c r="E85" s="229">
        <v>60245820.78</v>
      </c>
      <c r="F85" s="230">
        <f t="shared" si="5"/>
        <v>2170050</v>
      </c>
      <c r="G85" s="230">
        <v>1234050</v>
      </c>
      <c r="H85" s="230"/>
      <c r="I85" s="231">
        <v>936000</v>
      </c>
      <c r="J85" s="230"/>
      <c r="K85" s="230"/>
      <c r="L85" s="230"/>
      <c r="M85" s="230"/>
      <c r="N85" s="230"/>
      <c r="O85" s="230"/>
      <c r="P85" s="230"/>
      <c r="Q85" s="230"/>
      <c r="R85" s="232">
        <f t="shared" si="4"/>
        <v>62415870.78</v>
      </c>
      <c r="S85" s="67"/>
      <c r="T85" s="67"/>
      <c r="U85" s="88"/>
      <c r="V85" s="88"/>
      <c r="W85" s="88"/>
      <c r="X85" s="88"/>
    </row>
    <row r="86" spans="1:24" s="49" customFormat="1" ht="21.75">
      <c r="A86" s="48"/>
      <c r="B86" s="48"/>
      <c r="C86" s="48"/>
      <c r="E86" s="5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S86" s="56"/>
      <c r="T86" s="56"/>
      <c r="U86" s="89"/>
      <c r="V86" s="89"/>
      <c r="W86" s="89"/>
      <c r="X86" s="89"/>
    </row>
    <row r="89" ht="25.5" customHeight="1"/>
  </sheetData>
  <sheetProtection/>
  <mergeCells count="7">
    <mergeCell ref="A1:X1"/>
    <mergeCell ref="B5:C5"/>
    <mergeCell ref="F3:R3"/>
    <mergeCell ref="U3:U5"/>
    <mergeCell ref="V3:V5"/>
    <mergeCell ref="W3:W5"/>
    <mergeCell ref="X3:X5"/>
  </mergeCells>
  <printOptions/>
  <pageMargins left="0.5" right="0" top="0.5" bottom="0.75" header="0.3" footer="0.3"/>
  <pageSetup horizontalDpi="600" verticalDpi="6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sukrada</dc:creator>
  <cp:keywords/>
  <dc:description/>
  <cp:lastModifiedBy>AEH</cp:lastModifiedBy>
  <cp:lastPrinted>2012-03-21T01:38:33Z</cp:lastPrinted>
  <dcterms:created xsi:type="dcterms:W3CDTF">2011-11-08T04:18:15Z</dcterms:created>
  <dcterms:modified xsi:type="dcterms:W3CDTF">2012-03-21T07:22:06Z</dcterms:modified>
  <cp:category/>
  <cp:version/>
  <cp:contentType/>
  <cp:contentStatus/>
</cp:coreProperties>
</file>